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wanga</author>
  </authors>
  <commentList>
    <comment ref="F4" authorId="0">
      <text>
        <r>
          <rPr>
            <sz val="9"/>
            <rFont val="宋体"/>
            <charset val="134"/>
          </rPr>
          <t>ConditionType=条件类型
Build=建筑等级
Star=总星星数量
当类型为Star时，需要填写AreaType和Lv两个参数，AreaType填写建筑名，Lv填写等级
当类型为Star时，只需要填写一个参数StarCount，StarCount填写数量</t>
        </r>
      </text>
    </comment>
    <comment ref="G4" authorId="0">
      <text>
        <r>
          <rPr>
            <sz val="9"/>
            <rFont val="宋体"/>
            <charset val="134"/>
          </rPr>
          <t>ConditionType=条件类型
Build=建筑等级
Star=总星星数量
当类型为Star时，需要填写AreaType和Lv两个参数，AreaType填写建筑名，Lv填写等级
当类型为Star时，只需要填写一个参数StarCount，StarCount填写数量</t>
        </r>
      </text>
    </comment>
  </commentList>
</comments>
</file>

<file path=xl/sharedStrings.xml><?xml version="1.0" encoding="utf-8"?>
<sst xmlns="http://schemas.openxmlformats.org/spreadsheetml/2006/main" count="865" uniqueCount="253">
  <si>
    <t>Id</t>
  </si>
  <si>
    <t>//</t>
  </si>
  <si>
    <t>AreaType</t>
  </si>
  <si>
    <t>Lv</t>
  </si>
  <si>
    <t>Cost</t>
  </si>
  <si>
    <t>UnlockCondition</t>
  </si>
  <si>
    <t>ExplicitCondition</t>
  </si>
  <si>
    <t>Asset</t>
  </si>
  <si>
    <t>int</t>
  </si>
  <si>
    <t>list[int]</t>
  </si>
  <si>
    <t>string</t>
  </si>
  <si>
    <t>主键</t>
  </si>
  <si>
    <t>装配类别</t>
  </si>
  <si>
    <t>外观级别</t>
  </si>
  <si>
    <t>消耗</t>
  </si>
  <si>
    <t>解锁前置条件</t>
  </si>
  <si>
    <t>显示前置条件</t>
  </si>
  <si>
    <t>资源路径</t>
  </si>
  <si>
    <t>//序号</t>
  </si>
  <si>
    <t>备注</t>
  </si>
  <si>
    <t>名称</t>
  </si>
  <si>
    <t>等级</t>
  </si>
  <si>
    <t>[道具:数量]</t>
  </si>
  <si>
    <t>[属性:值]</t>
  </si>
  <si>
    <t>大厅</t>
  </si>
  <si>
    <t>HallArea</t>
  </si>
  <si>
    <t>Build/Room/Hall/Hall_1</t>
  </si>
  <si>
    <t>Build/Room/Hall/Hall_2</t>
  </si>
  <si>
    <t>Build/Room/Hall/Hall_3</t>
  </si>
  <si>
    <t>Build/Room/Hall/Hall_4</t>
  </si>
  <si>
    <t>Build/Room/Hall/Hall_5</t>
  </si>
  <si>
    <t>工坊1</t>
  </si>
  <si>
    <t>Workshop1Area</t>
  </si>
  <si>
    <t>Build/Room/Workshop1/Workshop1_Lock</t>
  </si>
  <si>
    <t>Build/Room/Workshop1/Workshop1_1</t>
  </si>
  <si>
    <t>Build/Room/Workshop1/Workshop1_2</t>
  </si>
  <si>
    <t>Build/Room/Workshop1/Workshop1_3</t>
  </si>
  <si>
    <t>Build/Room/Workshop1/Workshop1_4</t>
  </si>
  <si>
    <t>工坊2</t>
  </si>
  <si>
    <t>Workshop2Area</t>
  </si>
  <si>
    <t>Build/Room/Workshop2/Workshop2_Lock</t>
  </si>
  <si>
    <t>Build/Room/Workshop2/Workshop2_1</t>
  </si>
  <si>
    <t>Build/Room/Workshop2/Workshop2_2</t>
  </si>
  <si>
    <t>Build/Room/Workshop2/Workshop2_3</t>
  </si>
  <si>
    <t>商店</t>
  </si>
  <si>
    <t>ShopArea</t>
  </si>
  <si>
    <t>Build/Room/Shop/Shop_Lock</t>
  </si>
  <si>
    <t>Build/Room/Shop/Shop_1</t>
  </si>
  <si>
    <t>训练室（知识工坊）</t>
  </si>
  <si>
    <t>BookstoreArea</t>
  </si>
  <si>
    <t>Build/Room/Bookstore/BookStore_Lock</t>
  </si>
  <si>
    <t>Build/Room/Bookstore/BookStore_1</t>
  </si>
  <si>
    <t>印钞厂</t>
  </si>
  <si>
    <t>PrintingPlantArea</t>
  </si>
  <si>
    <t>Build/Room/PrintingPlant/PrintingPlant_Lock</t>
  </si>
  <si>
    <t>Build/Room/PrintingPlant/PrintingPlant_1</t>
  </si>
  <si>
    <t>拆车场</t>
  </si>
  <si>
    <t>ScrapyardArea</t>
  </si>
  <si>
    <t>Build/Room/Scrapyard/Scrapyard_Lock</t>
  </si>
  <si>
    <t>Build/Room/Scrapyard/Scrapyard_1</t>
  </si>
  <si>
    <t>油井</t>
  </si>
  <si>
    <t>OilWellArea</t>
  </si>
  <si>
    <t>Build/Room/OilWell/OilWell_Lock</t>
  </si>
  <si>
    <t>Build/Room/OilWell/OilWell_1</t>
  </si>
  <si>
    <t>交战区</t>
  </si>
  <si>
    <t>WarZoneArea</t>
  </si>
  <si>
    <t>集结区</t>
  </si>
  <si>
    <t>MeetingPointArea</t>
  </si>
  <si>
    <t>Build/Room/MeetingPoint/MeetingPoint_1</t>
  </si>
  <si>
    <t>Build/Room/MeetingPoint/MeetingPoint_2</t>
  </si>
  <si>
    <t>Build/Room/MeetingPoint/MeetingPoint_3</t>
  </si>
  <si>
    <t>Build/Room/MeetingPoint/MeetingPoint_4</t>
  </si>
  <si>
    <t>离线奖励</t>
  </si>
  <si>
    <t>OfflineRewardsArea</t>
  </si>
  <si>
    <t>Build/Room/OfflineRewards/OfflineRewards_1</t>
  </si>
  <si>
    <t>Build/Room/OfflineRewards/OfflineRewards_2</t>
  </si>
  <si>
    <t>Build/Room/OfflineRewards/OfflineRewards_4</t>
  </si>
  <si>
    <t>围墙(内墙)</t>
  </si>
  <si>
    <t>WallArea</t>
  </si>
  <si>
    <t>Build/Room/InteriorWall/InteriorWall_1</t>
  </si>
  <si>
    <t>Build/Room/InteriorWall/InteriorWall_2</t>
  </si>
  <si>
    <t>竞技场</t>
  </si>
  <si>
    <t>ArenaArea</t>
  </si>
  <si>
    <t>Build/Room/Arena/Arena_Lock</t>
  </si>
  <si>
    <t>Build/Room/Arena/ArenaArea_1</t>
  </si>
  <si>
    <t>rogue入口区域</t>
  </si>
  <si>
    <t>RogueArea</t>
  </si>
  <si>
    <t>Build/Room/RogueArea/Rogue_Lock</t>
  </si>
  <si>
    <t>Build/Room/RogueArea/RogueArea_1</t>
  </si>
  <si>
    <t>boss战入口区域</t>
  </si>
  <si>
    <t>BossArea</t>
  </si>
  <si>
    <t>Build/Room/Boss/Boss_Lock</t>
  </si>
  <si>
    <t>Build/Room/Boss/BossArea_1</t>
  </si>
  <si>
    <t>爬塔入口区域</t>
  </si>
  <si>
    <t>TowerArea</t>
  </si>
  <si>
    <t>Build/Room/Tower/Tower_Lock</t>
  </si>
  <si>
    <t>Build/Room/Tower/Tower_1</t>
  </si>
  <si>
    <t>雷达（抽卡）</t>
  </si>
  <si>
    <t>RadarArea</t>
  </si>
  <si>
    <t>Build/Room/Radar/Radar_Lock</t>
  </si>
  <si>
    <t>Build/Room/Radar/Radar_1</t>
  </si>
  <si>
    <t>车库</t>
  </si>
  <si>
    <t>GarageArea</t>
  </si>
  <si>
    <t>Build/Room/Garage/Garage_1</t>
  </si>
  <si>
    <t>Build/Room/Garage/Garage_2</t>
  </si>
  <si>
    <t>生产线（刀）</t>
  </si>
  <si>
    <t>Knife</t>
  </si>
  <si>
    <t>Build/Line/Knife/Unlock</t>
  </si>
  <si>
    <t>Build/Line/Knife/Knife</t>
  </si>
  <si>
    <t>生产线（枪）</t>
  </si>
  <si>
    <t>Gun</t>
  </si>
  <si>
    <t>Build/Line/Gun/Unlock</t>
  </si>
  <si>
    <t>Build/Line/Gun/Gun</t>
  </si>
  <si>
    <t>生产线（棍棒）</t>
  </si>
  <si>
    <t>Sticks</t>
  </si>
  <si>
    <t>Build/Line/Sticks/Unlock</t>
  </si>
  <si>
    <t>Build/Line/Sticks/Sticks</t>
  </si>
  <si>
    <t>生产线（钢制防弹衣）</t>
  </si>
  <si>
    <t>Armor</t>
  </si>
  <si>
    <t>Build/Line/Armor/Unlock</t>
  </si>
  <si>
    <t>Build/Line/Armor/Armor</t>
  </si>
  <si>
    <t>生产线（防弹衣）</t>
  </si>
  <si>
    <t>Casual</t>
  </si>
  <si>
    <t>Build/Line/Casual/Unlock</t>
  </si>
  <si>
    <t>Build/Line/Casual/Casual</t>
  </si>
  <si>
    <t>生产线（头盔）</t>
  </si>
  <si>
    <t>Helmet</t>
  </si>
  <si>
    <t>Build/Line/Helmet/Unlock</t>
  </si>
  <si>
    <t>Build/Line/Helmet/Helmet</t>
  </si>
  <si>
    <t>生产线（便帽）</t>
  </si>
  <si>
    <t>Cap</t>
  </si>
  <si>
    <t>Build/Line/Cap/Unlock</t>
  </si>
  <si>
    <t>Build/Line/Cap/Cap</t>
  </si>
  <si>
    <t>生产线（重靴）</t>
  </si>
  <si>
    <t>Boots</t>
  </si>
  <si>
    <t>Build/Line/Boots/Unlock</t>
  </si>
  <si>
    <t>Build/Line/Boots/Boots</t>
  </si>
  <si>
    <t>生产线（轻靴）</t>
  </si>
  <si>
    <t>Shoes</t>
  </si>
  <si>
    <t>Build/Line/Shoes/Unlock</t>
  </si>
  <si>
    <t>Build/Line/Shoes/Shoes</t>
  </si>
  <si>
    <t>Shop</t>
  </si>
  <si>
    <t>{"ItemId":50009,"Num":30}</t>
  </si>
  <si>
    <t>Build/Upgrade/Shop/Unlock</t>
  </si>
  <si>
    <t>Build/Upgrade/Shop/1</t>
  </si>
  <si>
    <t>印刷机（产改装手册）1</t>
  </si>
  <si>
    <t>PrintingPress1</t>
  </si>
  <si>
    <t>Build/Upgrade/PrintingPress/Unlock</t>
  </si>
  <si>
    <t>Build/Upgrade/PrintingPress/1</t>
  </si>
  <si>
    <t>印刷机（产改装手册）2</t>
  </si>
  <si>
    <t>PrintingPress2</t>
  </si>
  <si>
    <t>印刷机（产改装手册）3</t>
  </si>
  <si>
    <t>PrintingPress3</t>
  </si>
  <si>
    <t>印刷机（产改装手册）4</t>
  </si>
  <si>
    <t>PrintingPress4</t>
  </si>
  <si>
    <t>铸币机1</t>
  </si>
  <si>
    <t>ThePrintingPress1</t>
  </si>
  <si>
    <t>Build/Upgrade/ThePrintingPress/Unlock</t>
  </si>
  <si>
    <t>Build/Upgrade/ThePrintingPress/1</t>
  </si>
  <si>
    <t>铸币机2</t>
  </si>
  <si>
    <t>ThePrintingPress2</t>
  </si>
  <si>
    <t>铸币机3</t>
  </si>
  <si>
    <t>ThePrintingPress3</t>
  </si>
  <si>
    <t>铸币机4</t>
  </si>
  <si>
    <t>ThePrintingPress4</t>
  </si>
  <si>
    <t>铸币机5</t>
  </si>
  <si>
    <t>ThePrintingPress5</t>
  </si>
  <si>
    <t>铸币机6</t>
  </si>
  <si>
    <t>ThePrintingPress6</t>
  </si>
  <si>
    <t>拆车台1</t>
  </si>
  <si>
    <t>DisassemblyPlatform1</t>
  </si>
  <si>
    <t>Build/Upgrade/DisassemblyPlatform/Unlock</t>
  </si>
  <si>
    <t>Build/Upgrade/DisassemblyPlatform/1</t>
  </si>
  <si>
    <t>拆车台2</t>
  </si>
  <si>
    <t>DisassemblyPlatform2</t>
  </si>
  <si>
    <t>拆车台3</t>
  </si>
  <si>
    <t>DisassemblyPlatform3</t>
  </si>
  <si>
    <t>拆车台4</t>
  </si>
  <si>
    <t>DisassemblyPlatform4</t>
  </si>
  <si>
    <t>拆车台5</t>
  </si>
  <si>
    <t>DisassemblyPlatform5</t>
  </si>
  <si>
    <t>拆车台6</t>
  </si>
  <si>
    <t>DisassemblyPlatform6</t>
  </si>
  <si>
    <t>磕头机1</t>
  </si>
  <si>
    <t>PumpJack1</t>
  </si>
  <si>
    <t>Build/Upgrade/PumpJack/Unlock</t>
  </si>
  <si>
    <t>Build/Upgrade/PumpJack/1</t>
  </si>
  <si>
    <t>磕头机2</t>
  </si>
  <si>
    <t>PumpJack2</t>
  </si>
  <si>
    <t>磕头机3</t>
  </si>
  <si>
    <t>PumpJack3</t>
  </si>
  <si>
    <t>磕头机4</t>
  </si>
  <si>
    <t>PumpJack4</t>
  </si>
  <si>
    <t>磕头机5</t>
  </si>
  <si>
    <t>PumpJack5</t>
  </si>
  <si>
    <t>磕头机6</t>
  </si>
  <si>
    <t>PumpJack6</t>
  </si>
  <si>
    <t>炮塔1</t>
  </si>
  <si>
    <t>Turret1</t>
  </si>
  <si>
    <t>Build/Upgrade/Turret/Unlock</t>
  </si>
  <si>
    <t>Build/Upgrade/Turret/1</t>
  </si>
  <si>
    <t>炮塔2</t>
  </si>
  <si>
    <t>Turret2</t>
  </si>
  <si>
    <t>围墙（外墙）</t>
  </si>
  <si>
    <t>Wall</t>
  </si>
  <si>
    <t>Build/Upgrade/Wall/1_1</t>
  </si>
  <si>
    <t>Build/Upgrade/Wall/1_2</t>
  </si>
  <si>
    <t>Build/Upgrade/Wall/1_3</t>
  </si>
  <si>
    <t>Build/Upgrade/Wall/1_4</t>
  </si>
  <si>
    <t>Arena</t>
  </si>
  <si>
    <t>rogue入口</t>
  </si>
  <si>
    <t>Rogue</t>
  </si>
  <si>
    <t>boss战入口</t>
  </si>
  <si>
    <t>Boss</t>
  </si>
  <si>
    <t>爬塔入口</t>
  </si>
  <si>
    <t>Tower</t>
  </si>
  <si>
    <t>Radar</t>
  </si>
  <si>
    <t>建筑工小屋</t>
  </si>
  <si>
    <t>BuilderHut</t>
  </si>
  <si>
    <t>主楼</t>
  </si>
  <si>
    <t>MainBuilding</t>
  </si>
  <si>
    <t>Build/Upgrade/MainBuilding/Unlock</t>
  </si>
  <si>
    <t>Build/Upgrade/MainBuilding/1_1</t>
  </si>
  <si>
    <t>Build/Upgrade/MainBuilding/1_2</t>
  </si>
  <si>
    <t>Build/Upgrade/MainBuilding/1_3</t>
  </si>
  <si>
    <t>Build/Upgrade/MainBuilding/2</t>
  </si>
  <si>
    <t>Build/Upgrade/MainBuilding/3</t>
  </si>
  <si>
    <t>Build/Upgrade/MainBuilding/4</t>
  </si>
  <si>
    <t>消耗类型</t>
  </si>
  <si>
    <t>消耗数量</t>
  </si>
  <si>
    <t>{"ItemId":</t>
  </si>
  <si>
    <t>,"Num":</t>
  </si>
  <si>
    <t>}</t>
  </si>
  <si>
    <t>骷髅币</t>
  </si>
  <si>
    <t>[</t>
  </si>
  <si>
    <t>]</t>
  </si>
  <si>
    <t>"</t>
  </si>
  <si>
    <t>Star</t>
  </si>
  <si>
    <t>{"ConditionType":"Star","StarCount":</t>
  </si>
  <si>
    <t>Build</t>
  </si>
  <si>
    <t>{"ConditionType":"Build","AreaType":</t>
  </si>
  <si>
    <t>,"Lv":</t>
  </si>
  <si>
    <t>解锁前置条件类型1</t>
  </si>
  <si>
    <t>参数1</t>
  </si>
  <si>
    <t>解锁前置条件类型2</t>
  </si>
  <si>
    <t>参数2</t>
  </si>
  <si>
    <t>//2101</t>
  </si>
  <si>
    <t>star</t>
  </si>
  <si>
    <t>//5301</t>
  </si>
  <si>
    <t>//6001</t>
  </si>
  <si>
    <t>显示前置条件类型1</t>
  </si>
  <si>
    <t>显示前置条件类型2</t>
  </si>
  <si>
    <t>//102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</si>
</sst>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pane xSplit="3" ySplit="4" topLeftCell="D104" activePane="bottomRight" state="frozen"/>
      <selection/>
      <selection pane="topRight"/>
      <selection pane="bottomLeft"/>
      <selection pane="bottomRight" activeCell="B128" sqref="B128"/>
    </sheetView>
  </sheetViews>
  <sheetFormatPr defaultColWidth="9" defaultRowHeight="13.5" outlineLevelCol="7"/>
  <cols>
    <col min="1" max="1" width="6.375" customWidth="1"/>
    <col min="2" max="2" width="22.375" customWidth="1"/>
    <col min="3" max="3" width="22.625" customWidth="1"/>
    <col min="4" max="4" width="8.875" customWidth="1"/>
    <col min="5" max="5" width="28.25" customWidth="1"/>
    <col min="6" max="6" width="69.375" customWidth="1"/>
    <col min="7" max="7" width="76" customWidth="1"/>
    <col min="8" max="8" width="79.375" customWidth="1"/>
  </cols>
  <sheetData>
    <row r="1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5" t="s">
        <v>8</v>
      </c>
      <c r="B2" s="4"/>
      <c r="C2" s="4" t="s">
        <v>8</v>
      </c>
      <c r="D2" s="4" t="s">
        <v>8</v>
      </c>
      <c r="E2" s="4" t="s">
        <v>9</v>
      </c>
      <c r="F2" s="4" t="s">
        <v>10</v>
      </c>
      <c r="G2" s="4" t="s">
        <v>10</v>
      </c>
      <c r="H2" s="4" t="s">
        <v>10</v>
      </c>
    </row>
    <row r="3" spans="1:8">
      <c r="A3" s="5" t="s">
        <v>11</v>
      </c>
      <c r="B3" s="4"/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</row>
    <row r="4" ht="60" customHeight="1" spans="1:8">
      <c r="A4" s="6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4" t="s">
        <v>23</v>
      </c>
      <c r="G4" s="4" t="s">
        <v>23</v>
      </c>
      <c r="H4" s="4" t="s">
        <v>17</v>
      </c>
    </row>
    <row r="5" spans="1:7">
      <c r="A5">
        <v>101</v>
      </c>
      <c r="B5" s="8" t="s">
        <v>24</v>
      </c>
      <c r="C5" s="8" t="s">
        <v>25</v>
      </c>
      <c r="D5" s="8">
        <f>COUNTIF($B$5:B5,B5)-1</f>
        <v>0</v>
      </c>
      <c r="E5" t="str">
        <f>IF(D5=0,IFERROR(IF(VLOOKUP(C5,Sheet2!$B$3:$F$47,5,FALSE)=0,"",VLOOKUP(C5,Sheet2!$B$3:$F$47,5,FALSE)),"{}"),"{}")</f>
        <v>{}</v>
      </c>
      <c r="F5" t="str">
        <f>IFERROR(VLOOKUP(A5,Sheet2!$A$62:$I$109,9,FALSE),"[]")</f>
        <v>[]</v>
      </c>
      <c r="G5" t="str">
        <f>IFERROR(VLOOKUP(A5,Sheet2!$A$116:$I$244,9,FALSE),"[]")</f>
        <v>[]</v>
      </c>
    </row>
    <row r="6" spans="1:8">
      <c r="A6">
        <f>IF(B6=B5,A5+1,MROUND(A5+100,100)+1)</f>
        <v>102</v>
      </c>
      <c r="B6" s="8" t="s">
        <v>24</v>
      </c>
      <c r="C6" s="8" t="s">
        <v>25</v>
      </c>
      <c r="D6" s="8">
        <f>COUNTIF($B$5:B6,B6)-1</f>
        <v>1</v>
      </c>
      <c r="E6" t="str">
        <f>IF(D6=0,IFERROR(IF(VLOOKUP(C6,Sheet2!$B$3:$F$47,5,FALSE)=0,"",VLOOKUP(C6,Sheet2!$B$3:$F$47,5,FALSE)),"{}"),"{}")</f>
        <v>{}</v>
      </c>
      <c r="F6" t="str">
        <f>IFERROR(VLOOKUP(A6,Sheet2!$A$62:$I$109,9,FALSE),"[]")</f>
        <v>[]</v>
      </c>
      <c r="G6" t="str">
        <f>IFERROR(VLOOKUP(A6,Sheet2!$A$116:$I$244,9,FALSE),"[]")</f>
        <v>[]</v>
      </c>
      <c r="H6" t="s">
        <v>26</v>
      </c>
    </row>
    <row r="7" spans="1:8">
      <c r="A7">
        <f t="shared" ref="A7:A52" si="0">IF(B7=B6,A6+1,MROUND(A6+100,100)+1)</f>
        <v>103</v>
      </c>
      <c r="B7" s="8" t="s">
        <v>24</v>
      </c>
      <c r="C7" s="8" t="s">
        <v>25</v>
      </c>
      <c r="D7" s="8">
        <f>COUNTIF($B$5:B7,B7)-1</f>
        <v>2</v>
      </c>
      <c r="E7" t="str">
        <f>IF(D7=0,IFERROR(IF(VLOOKUP(C7,Sheet2!$B$3:$F$47,5,FALSE)=0,"",VLOOKUP(C7,Sheet2!$B$3:$F$47,5,FALSE)),"{}"),"{}")</f>
        <v>{}</v>
      </c>
      <c r="F7" t="str">
        <f>IFERROR(VLOOKUP(A7,Sheet2!$A$62:$I$109,9,FALSE),"[]")</f>
        <v>[]</v>
      </c>
      <c r="G7" t="str">
        <f>IFERROR(VLOOKUP(A7,Sheet2!$A$116:$I$244,9,FALSE),"[]")</f>
        <v>[{"ConditionType":"Build","AreaType":"MainBuilding","Lv":2}]</v>
      </c>
      <c r="H7" t="s">
        <v>27</v>
      </c>
    </row>
    <row r="8" spans="1:8">
      <c r="A8">
        <f t="shared" si="0"/>
        <v>104</v>
      </c>
      <c r="B8" s="8" t="s">
        <v>24</v>
      </c>
      <c r="C8" s="8" t="s">
        <v>25</v>
      </c>
      <c r="D8" s="8">
        <f>COUNTIF($B$5:B8,B8)-1</f>
        <v>3</v>
      </c>
      <c r="E8" t="str">
        <f>IF(D8=0,IFERROR(IF(VLOOKUP(C8,Sheet2!$B$3:$F$47,5,FALSE)=0,"",VLOOKUP(C8,Sheet2!$B$3:$F$47,5,FALSE)),"{}"),"{}")</f>
        <v>{}</v>
      </c>
      <c r="F8" t="str">
        <f>IFERROR(VLOOKUP(A8,Sheet2!$A$62:$I$109,9,FALSE),"[]")</f>
        <v>[]</v>
      </c>
      <c r="G8" t="str">
        <f>IFERROR(VLOOKUP(A8,Sheet2!$A$116:$I$244,9,FALSE),"[]")</f>
        <v>[{"ConditionType":"Build","AreaType":"MainBuilding","Lv":3}]</v>
      </c>
      <c r="H8" t="s">
        <v>28</v>
      </c>
    </row>
    <row r="9" spans="1:8">
      <c r="A9">
        <f t="shared" si="0"/>
        <v>105</v>
      </c>
      <c r="B9" s="8" t="s">
        <v>24</v>
      </c>
      <c r="C9" s="8" t="s">
        <v>25</v>
      </c>
      <c r="D9" s="8">
        <f>COUNTIF($B$5:B9,B9)-1</f>
        <v>4</v>
      </c>
      <c r="E9" t="str">
        <f>IF(D9=0,IFERROR(IF(VLOOKUP(C9,Sheet2!$B$3:$F$47,5,FALSE)=0,"",VLOOKUP(C9,Sheet2!$B$3:$F$47,5,FALSE)),"{}"),"{}")</f>
        <v>{}</v>
      </c>
      <c r="F9" t="str">
        <f>IFERROR(VLOOKUP(A9,Sheet2!$A$62:$I$109,9,FALSE),"[]")</f>
        <v>[]</v>
      </c>
      <c r="G9" t="str">
        <f>IFERROR(VLOOKUP(A9,Sheet2!$A$116:$I$244,9,FALSE),"[]")</f>
        <v>[{"ConditionType":"Build","AreaType":"MainBuilding","Lv":4}]</v>
      </c>
      <c r="H9" t="s">
        <v>29</v>
      </c>
    </row>
    <row r="10" spans="1:8">
      <c r="A10">
        <f t="shared" si="0"/>
        <v>106</v>
      </c>
      <c r="B10" s="8" t="s">
        <v>24</v>
      </c>
      <c r="C10" s="8" t="s">
        <v>25</v>
      </c>
      <c r="D10" s="8">
        <f>COUNTIF($B$5:B10,B10)-1</f>
        <v>5</v>
      </c>
      <c r="E10" t="str">
        <f>IF(D10=0,IFERROR(IF(VLOOKUP(C10,Sheet2!$B$3:$F$47,5,FALSE)=0,"",VLOOKUP(C10,Sheet2!$B$3:$F$47,5,FALSE)),"{}"),"{}")</f>
        <v>{}</v>
      </c>
      <c r="F10" t="str">
        <f>IFERROR(VLOOKUP(A10,Sheet2!$A$62:$I$109,9,FALSE),"[]")</f>
        <v>[]</v>
      </c>
      <c r="G10" t="str">
        <f>IFERROR(VLOOKUP(A10,Sheet2!$A$116:$I$244,9,FALSE),"[]")</f>
        <v>[{"ConditionType":"Build","AreaType":"MainBuilding","Lv":5}]</v>
      </c>
      <c r="H10" t="s">
        <v>30</v>
      </c>
    </row>
    <row r="11" spans="1:8">
      <c r="A11">
        <f t="shared" si="0"/>
        <v>201</v>
      </c>
      <c r="B11" s="8" t="s">
        <v>31</v>
      </c>
      <c r="C11" s="8" t="s">
        <v>32</v>
      </c>
      <c r="D11" s="8">
        <f>COUNTIF($B$5:B11,B11)-1</f>
        <v>0</v>
      </c>
      <c r="E11" t="str">
        <f>IF(D11=0,IFERROR(IF(VLOOKUP(C11,Sheet2!$B$3:$F$47,5,FALSE)=0,"",VLOOKUP(C11,Sheet2!$B$3:$F$47,5,FALSE)),"{}"),"{}")</f>
        <v>{}</v>
      </c>
      <c r="F11" t="str">
        <f>IFERROR(VLOOKUP(A11,Sheet2!$A$62:$I$109,9,FALSE),"[]")</f>
        <v>[]</v>
      </c>
      <c r="G11" t="str">
        <f>IFERROR(VLOOKUP(A11,Sheet2!$A$116:$I$244,9,FALSE),"[]")</f>
        <v>[]</v>
      </c>
      <c r="H11" t="s">
        <v>33</v>
      </c>
    </row>
    <row r="12" spans="1:8">
      <c r="A12">
        <f t="shared" si="0"/>
        <v>202</v>
      </c>
      <c r="B12" s="8" t="s">
        <v>31</v>
      </c>
      <c r="C12" s="8" t="s">
        <v>32</v>
      </c>
      <c r="D12" s="8">
        <f>COUNTIF($B$5:B12,B12)-1</f>
        <v>1</v>
      </c>
      <c r="E12" t="str">
        <f>IF(D12=0,IFERROR(IF(VLOOKUP(C12,Sheet2!$B$3:$F$47,5,FALSE)=0,"",VLOOKUP(C12,Sheet2!$B$3:$F$47,5,FALSE)),"{}"),"{}")</f>
        <v>{}</v>
      </c>
      <c r="F12" t="str">
        <f>IFERROR(VLOOKUP(A12,Sheet2!$A$62:$I$109,9,FALSE),"[]")</f>
        <v>[]</v>
      </c>
      <c r="G12" t="str">
        <f>IFERROR(VLOOKUP(A12,Sheet2!$A$116:$I$244,9,FALSE),"[]")</f>
        <v>[{"ConditionType":"Build","AreaType":"MainBuilding","Lv":2}]</v>
      </c>
      <c r="H12" t="s">
        <v>34</v>
      </c>
    </row>
    <row r="13" spans="1:8">
      <c r="A13">
        <f t="shared" si="0"/>
        <v>203</v>
      </c>
      <c r="B13" s="8" t="s">
        <v>31</v>
      </c>
      <c r="C13" s="8" t="s">
        <v>32</v>
      </c>
      <c r="D13" s="8">
        <f>COUNTIF($B$5:B13,B13)-1</f>
        <v>2</v>
      </c>
      <c r="E13" t="str">
        <f>IF(D13=0,IFERROR(IF(VLOOKUP(C13,Sheet2!$B$3:$F$47,5,FALSE)=0,"",VLOOKUP(C13,Sheet2!$B$3:$F$47,5,FALSE)),"{}"),"{}")</f>
        <v>{}</v>
      </c>
      <c r="F13" t="str">
        <f>IFERROR(VLOOKUP(A13,Sheet2!$A$62:$I$109,9,FALSE),"[]")</f>
        <v>[]</v>
      </c>
      <c r="G13" t="str">
        <f>IFERROR(VLOOKUP(A13,Sheet2!$A$116:$I$244,9,FALSE),"[]")</f>
        <v>[{"ConditionType":"Build","AreaType":"MainBuilding","Lv":3}]</v>
      </c>
      <c r="H13" t="s">
        <v>35</v>
      </c>
    </row>
    <row r="14" spans="1:8">
      <c r="A14">
        <f t="shared" si="0"/>
        <v>204</v>
      </c>
      <c r="B14" s="8" t="s">
        <v>31</v>
      </c>
      <c r="C14" s="8" t="s">
        <v>32</v>
      </c>
      <c r="D14" s="8">
        <f>COUNTIF($B$5:B14,B14)-1</f>
        <v>3</v>
      </c>
      <c r="E14" t="str">
        <f>IF(D14=0,IFERROR(IF(VLOOKUP(C14,Sheet2!$B$3:$F$47,5,FALSE)=0,"",VLOOKUP(C14,Sheet2!$B$3:$F$47,5,FALSE)),"{}"),"{}")</f>
        <v>{}</v>
      </c>
      <c r="F14" t="str">
        <f>IFERROR(VLOOKUP(A14,Sheet2!$A$62:$I$109,9,FALSE),"[]")</f>
        <v>[]</v>
      </c>
      <c r="G14" t="str">
        <f>IFERROR(VLOOKUP(A14,Sheet2!$A$116:$I$244,9,FALSE),"[]")</f>
        <v>[{"ConditionType":"Build","AreaType":"MainBuilding","Lv":4}]</v>
      </c>
      <c r="H14" t="s">
        <v>36</v>
      </c>
    </row>
    <row r="15" spans="1:8">
      <c r="A15">
        <f t="shared" si="0"/>
        <v>205</v>
      </c>
      <c r="B15" s="8" t="s">
        <v>31</v>
      </c>
      <c r="C15" s="8" t="s">
        <v>32</v>
      </c>
      <c r="D15" s="8">
        <f>COUNTIF($B$5:B15,B15)-1</f>
        <v>4</v>
      </c>
      <c r="E15" t="str">
        <f>IF(D15=0,IFERROR(IF(VLOOKUP(C15,Sheet2!$B$3:$F$47,5,FALSE)=0,"",VLOOKUP(C15,Sheet2!$B$3:$F$47,5,FALSE)),"{}"),"{}")</f>
        <v>{}</v>
      </c>
      <c r="F15" t="str">
        <f>IFERROR(VLOOKUP(A15,Sheet2!$A$62:$I$109,9,FALSE),"[]")</f>
        <v>[]</v>
      </c>
      <c r="G15" t="str">
        <f>IFERROR(VLOOKUP(A15,Sheet2!$A$116:$I$244,9,FALSE),"[]")</f>
        <v>[{"ConditionType":"Build","AreaType":"MainBuilding","Lv":5}]</v>
      </c>
      <c r="H15" t="s">
        <v>37</v>
      </c>
    </row>
    <row r="16" spans="1:8">
      <c r="A16">
        <f t="shared" si="0"/>
        <v>301</v>
      </c>
      <c r="B16" s="8" t="s">
        <v>38</v>
      </c>
      <c r="C16" s="8" t="s">
        <v>39</v>
      </c>
      <c r="D16" s="8">
        <f>COUNTIF($B$5:B16,B16)-1</f>
        <v>0</v>
      </c>
      <c r="E16" t="str">
        <f>IF(D16=0,IFERROR(IF(VLOOKUP(C16,Sheet2!$B$3:$F$47,5,FALSE)=0,"",VLOOKUP(C16,Sheet2!$B$3:$F$47,5,FALSE)),"{}"),"{}")</f>
        <v>{}</v>
      </c>
      <c r="F16" t="str">
        <f>IFERROR(VLOOKUP(A16,Sheet2!$A$62:$I$109,9,FALSE),"[]")</f>
        <v>[]</v>
      </c>
      <c r="G16" t="str">
        <f>IFERROR(VLOOKUP(A16,Sheet2!$A$116:$I$244,9,FALSE),"[]")</f>
        <v>[]</v>
      </c>
      <c r="H16" t="s">
        <v>40</v>
      </c>
    </row>
    <row r="17" spans="1:8">
      <c r="A17">
        <f t="shared" si="0"/>
        <v>302</v>
      </c>
      <c r="B17" s="8" t="s">
        <v>38</v>
      </c>
      <c r="C17" s="8" t="s">
        <v>39</v>
      </c>
      <c r="D17" s="8">
        <f>COUNTIF($B$5:B17,B17)-1</f>
        <v>1</v>
      </c>
      <c r="E17" t="str">
        <f>IF(D17=0,IFERROR(IF(VLOOKUP(C17,Sheet2!$B$3:$F$47,5,FALSE)=0,"",VLOOKUP(C17,Sheet2!$B$3:$F$47,5,FALSE)),"{}"),"{}")</f>
        <v>{}</v>
      </c>
      <c r="F17" t="str">
        <f>IFERROR(VLOOKUP(A17,Sheet2!$A$62:$I$109,9,FALSE),"[]")</f>
        <v>[]</v>
      </c>
      <c r="G17" t="str">
        <f>IFERROR(VLOOKUP(A17,Sheet2!$A$116:$I$244,9,FALSE),"[]")</f>
        <v>[{"ConditionType":"Build","AreaType":"MainBuilding","Lv":3}]</v>
      </c>
      <c r="H17" t="s">
        <v>41</v>
      </c>
    </row>
    <row r="18" spans="1:8">
      <c r="A18">
        <f t="shared" si="0"/>
        <v>303</v>
      </c>
      <c r="B18" s="8" t="s">
        <v>38</v>
      </c>
      <c r="C18" s="8" t="s">
        <v>39</v>
      </c>
      <c r="D18" s="8">
        <f>COUNTIF($B$5:B18,B18)-1</f>
        <v>2</v>
      </c>
      <c r="E18" t="str">
        <f>IF(D18=0,IFERROR(IF(VLOOKUP(C18,Sheet2!$B$3:$F$47,5,FALSE)=0,"",VLOOKUP(C18,Sheet2!$B$3:$F$47,5,FALSE)),"{}"),"{}")</f>
        <v>{}</v>
      </c>
      <c r="F18" t="str">
        <f>IFERROR(VLOOKUP(A18,Sheet2!$A$62:$I$109,9,FALSE),"[]")</f>
        <v>[]</v>
      </c>
      <c r="G18" t="str">
        <f>IFERROR(VLOOKUP(A18,Sheet2!$A$116:$I$244,9,FALSE),"[]")</f>
        <v>[{"ConditionType":"Build","AreaType":"MainBuilding","Lv":4}]</v>
      </c>
      <c r="H18" t="s">
        <v>42</v>
      </c>
    </row>
    <row r="19" spans="1:8">
      <c r="A19">
        <f t="shared" si="0"/>
        <v>304</v>
      </c>
      <c r="B19" s="8" t="s">
        <v>38</v>
      </c>
      <c r="C19" s="8" t="s">
        <v>39</v>
      </c>
      <c r="D19" s="8">
        <f>COUNTIF($B$5:B19,B19)-1</f>
        <v>3</v>
      </c>
      <c r="E19" t="str">
        <f>IF(D19=0,IFERROR(IF(VLOOKUP(C19,Sheet2!$B$3:$F$47,5,FALSE)=0,"",VLOOKUP(C19,Sheet2!$B$3:$F$47,5,FALSE)),"{}"),"{}")</f>
        <v>{}</v>
      </c>
      <c r="F19" t="str">
        <f>IFERROR(VLOOKUP(A19,Sheet2!$A$62:$I$109,9,FALSE),"[]")</f>
        <v>[]</v>
      </c>
      <c r="G19" t="str">
        <f>IFERROR(VLOOKUP(A19,Sheet2!$A$116:$I$244,9,FALSE),"[]")</f>
        <v>[{"ConditionType":"Build","AreaType":"MainBuilding","Lv":5}]</v>
      </c>
      <c r="H19" t="s">
        <v>43</v>
      </c>
    </row>
    <row r="20" spans="1:8">
      <c r="A20">
        <f t="shared" si="0"/>
        <v>401</v>
      </c>
      <c r="B20" s="8" t="s">
        <v>44</v>
      </c>
      <c r="C20" s="8" t="s">
        <v>45</v>
      </c>
      <c r="D20" s="8">
        <f>COUNTIF($B$5:B20,B20)-1</f>
        <v>0</v>
      </c>
      <c r="E20" t="str">
        <f>IF(D20=0,IFERROR(IF(VLOOKUP(C20,Sheet2!$B$3:$F$47,5,FALSE)=0,"",VLOOKUP(C20,Sheet2!$B$3:$F$47,5,FALSE)),"{}"),"{}")</f>
        <v>{}</v>
      </c>
      <c r="F20" t="str">
        <f>IFERROR(VLOOKUP(A20,Sheet2!$A$62:$I$109,9,FALSE),"[]")</f>
        <v>[]</v>
      </c>
      <c r="G20" t="str">
        <f>IFERROR(VLOOKUP(A20,Sheet2!$A$116:$I$244,9,FALSE),"[]")</f>
        <v>[]</v>
      </c>
      <c r="H20" t="s">
        <v>46</v>
      </c>
    </row>
    <row r="21" spans="1:8">
      <c r="A21">
        <f t="shared" si="0"/>
        <v>402</v>
      </c>
      <c r="B21" s="8" t="s">
        <v>44</v>
      </c>
      <c r="C21" s="8" t="s">
        <v>45</v>
      </c>
      <c r="D21" s="8">
        <f>COUNTIF($B$5:B21,B21)-1</f>
        <v>1</v>
      </c>
      <c r="E21" t="str">
        <f>IF(D21=0,IFERROR(IF(VLOOKUP(C21,Sheet2!$B$3:$F$47,5,FALSE)=0,"",VLOOKUP(C21,Sheet2!$B$3:$F$47,5,FALSE)),"{}"),"{}")</f>
        <v>{}</v>
      </c>
      <c r="F21" t="str">
        <f>IFERROR(VLOOKUP(A21,Sheet2!$A$62:$I$109,9,FALSE),"[]")</f>
        <v>[]</v>
      </c>
      <c r="G21" t="str">
        <f>IFERROR(VLOOKUP(A21,Sheet2!$A$116:$I$244,9,FALSE),"[]")</f>
        <v>[{"ConditionType":"Build","AreaType":"MainBuilding","Lv":4}]</v>
      </c>
      <c r="H21" t="s">
        <v>47</v>
      </c>
    </row>
    <row r="22" spans="1:8">
      <c r="A22">
        <f t="shared" si="0"/>
        <v>501</v>
      </c>
      <c r="B22" s="8" t="s">
        <v>48</v>
      </c>
      <c r="C22" s="8" t="s">
        <v>49</v>
      </c>
      <c r="D22" s="8">
        <f>COUNTIF($B$5:B22,B22)-1</f>
        <v>0</v>
      </c>
      <c r="E22" t="str">
        <f>IF(D22=0,IFERROR(IF(VLOOKUP(C22,Sheet2!$B$3:$F$47,5,FALSE)=0,"",VLOOKUP(C22,Sheet2!$B$3:$F$47,5,FALSE)),"{}"),"{}")</f>
        <v>{}</v>
      </c>
      <c r="F22" t="str">
        <f>IFERROR(VLOOKUP(A22,Sheet2!$A$62:$I$109,9,FALSE),"[]")</f>
        <v>[]</v>
      </c>
      <c r="G22" t="str">
        <f>IFERROR(VLOOKUP(A22,Sheet2!$A$116:$I$244,9,FALSE),"[]")</f>
        <v>[]</v>
      </c>
      <c r="H22" t="s">
        <v>50</v>
      </c>
    </row>
    <row r="23" spans="1:8">
      <c r="A23">
        <f t="shared" si="0"/>
        <v>502</v>
      </c>
      <c r="B23" s="8" t="s">
        <v>48</v>
      </c>
      <c r="C23" s="8" t="s">
        <v>49</v>
      </c>
      <c r="D23" s="8">
        <f>COUNTIF($B$5:B23,B23)-1</f>
        <v>1</v>
      </c>
      <c r="E23" t="str">
        <f>IF(D23=0,IFERROR(IF(VLOOKUP(C23,Sheet2!$B$3:$F$47,5,FALSE)=0,"",VLOOKUP(C23,Sheet2!$B$3:$F$47,5,FALSE)),"{}"),"{}")</f>
        <v>{}</v>
      </c>
      <c r="F23" t="str">
        <f>IFERROR(VLOOKUP(A23,Sheet2!$A$62:$I$109,9,FALSE),"[]")</f>
        <v>[]</v>
      </c>
      <c r="G23" t="str">
        <f>IFERROR(VLOOKUP(A23,Sheet2!$A$116:$I$244,9,FALSE),"[]")</f>
        <v>[{"ConditionType":"Build","AreaType":"MainBuilding","Lv":7}]</v>
      </c>
      <c r="H23" t="s">
        <v>51</v>
      </c>
    </row>
    <row r="24" spans="1:8">
      <c r="A24">
        <f t="shared" si="0"/>
        <v>601</v>
      </c>
      <c r="B24" s="8" t="s">
        <v>52</v>
      </c>
      <c r="C24" s="8" t="s">
        <v>53</v>
      </c>
      <c r="D24" s="8">
        <f>COUNTIF($B$5:B24,B24)-1</f>
        <v>0</v>
      </c>
      <c r="E24" t="str">
        <f>IF(D24=0,IFERROR(IF(VLOOKUP(C24,Sheet2!$B$3:$F$47,5,FALSE)=0,"",VLOOKUP(C24,Sheet2!$B$3:$F$47,5,FALSE)),"{}"),"{}")</f>
        <v>{}</v>
      </c>
      <c r="F24" t="str">
        <f>IFERROR(VLOOKUP(A24,Sheet2!$A$62:$I$109,9,FALSE),"[]")</f>
        <v>[]</v>
      </c>
      <c r="G24" t="str">
        <f>IFERROR(VLOOKUP(A24,Sheet2!$A$116:$I$244,9,FALSE),"[]")</f>
        <v>[]</v>
      </c>
      <c r="H24" t="s">
        <v>54</v>
      </c>
    </row>
    <row r="25" spans="1:8">
      <c r="A25">
        <f t="shared" si="0"/>
        <v>602</v>
      </c>
      <c r="B25" s="8" t="s">
        <v>52</v>
      </c>
      <c r="C25" s="8" t="s">
        <v>53</v>
      </c>
      <c r="D25" s="8">
        <f>COUNTIF($B$5:B25,B25)-1</f>
        <v>1</v>
      </c>
      <c r="E25" t="str">
        <f>IF(D25=0,IFERROR(IF(VLOOKUP(C25,Sheet2!$B$3:$F$47,5,FALSE)=0,"",VLOOKUP(C25,Sheet2!$B$3:$F$47,5,FALSE)),"{}"),"{}")</f>
        <v>{}</v>
      </c>
      <c r="F25" t="str">
        <f>IFERROR(VLOOKUP(A25,Sheet2!$A$62:$I$109,9,FALSE),"[]")</f>
        <v>[]</v>
      </c>
      <c r="G25" t="str">
        <f>IFERROR(VLOOKUP(A25,Sheet2!$A$116:$I$244,9,FALSE),"[]")</f>
        <v>[{"ConditionType":"Build","AreaType":"MainBuilding","Lv":6}]</v>
      </c>
      <c r="H25" t="s">
        <v>55</v>
      </c>
    </row>
    <row r="26" spans="1:8">
      <c r="A26">
        <f t="shared" si="0"/>
        <v>701</v>
      </c>
      <c r="B26" s="8" t="s">
        <v>56</v>
      </c>
      <c r="C26" s="8" t="s">
        <v>57</v>
      </c>
      <c r="D26" s="8">
        <f>COUNTIF($B$5:B26,B26)-1</f>
        <v>0</v>
      </c>
      <c r="E26" t="str">
        <f>IF(D26=0,IFERROR(IF(VLOOKUP(C26,Sheet2!$B$3:$F$47,5,FALSE)=0,"",VLOOKUP(C26,Sheet2!$B$3:$F$47,5,FALSE)),"{}"),"{}")</f>
        <v>{}</v>
      </c>
      <c r="F26" t="str">
        <f>IFERROR(VLOOKUP(A26,Sheet2!$A$62:$I$109,9,FALSE),"[]")</f>
        <v>[]</v>
      </c>
      <c r="G26" t="str">
        <f>IFERROR(VLOOKUP(A26,Sheet2!$A$116:$I$244,9,FALSE),"[]")</f>
        <v>[]</v>
      </c>
      <c r="H26" t="s">
        <v>58</v>
      </c>
    </row>
    <row r="27" spans="1:8">
      <c r="A27">
        <f t="shared" si="0"/>
        <v>702</v>
      </c>
      <c r="B27" s="8" t="s">
        <v>56</v>
      </c>
      <c r="C27" s="8" t="s">
        <v>57</v>
      </c>
      <c r="D27" s="8">
        <f>COUNTIF($B$5:B27,B27)-1</f>
        <v>1</v>
      </c>
      <c r="E27" t="str">
        <f>IF(D27=0,IFERROR(IF(VLOOKUP(C27,Sheet2!$B$3:$F$47,5,FALSE)=0,"",VLOOKUP(C27,Sheet2!$B$3:$F$47,5,FALSE)),"{}"),"{}")</f>
        <v>{}</v>
      </c>
      <c r="F27" t="str">
        <f>IFERROR(VLOOKUP(A27,Sheet2!$A$62:$I$109,9,FALSE),"[]")</f>
        <v>[]</v>
      </c>
      <c r="G27" t="str">
        <f>IFERROR(VLOOKUP(A27,Sheet2!$A$116:$I$244,9,FALSE),"[]")</f>
        <v>[{"ConditionType":"Build","AreaType":"MainBuilding","Lv":7}]</v>
      </c>
      <c r="H27" t="s">
        <v>59</v>
      </c>
    </row>
    <row r="28" spans="1:8">
      <c r="A28">
        <f t="shared" si="0"/>
        <v>801</v>
      </c>
      <c r="B28" s="8" t="s">
        <v>60</v>
      </c>
      <c r="C28" s="8" t="s">
        <v>61</v>
      </c>
      <c r="D28" s="8">
        <f>COUNTIF($B$5:B28,B28)-1</f>
        <v>0</v>
      </c>
      <c r="E28" t="str">
        <f>IF(D28=0,IFERROR(IF(VLOOKUP(C28,Sheet2!$B$3:$F$47,5,FALSE)=0,"",VLOOKUP(C28,Sheet2!$B$3:$F$47,5,FALSE)),"{}"),"{}")</f>
        <v>{}</v>
      </c>
      <c r="F28" t="str">
        <f>IFERROR(VLOOKUP(A28,Sheet2!$A$62:$I$109,9,FALSE),"[]")</f>
        <v>[]</v>
      </c>
      <c r="G28" t="str">
        <f>IFERROR(VLOOKUP(A28,Sheet2!$A$116:$I$244,9,FALSE),"[]")</f>
        <v>[]</v>
      </c>
      <c r="H28" t="s">
        <v>62</v>
      </c>
    </row>
    <row r="29" spans="1:8">
      <c r="A29">
        <f t="shared" si="0"/>
        <v>802</v>
      </c>
      <c r="B29" s="8" t="s">
        <v>60</v>
      </c>
      <c r="C29" s="8" t="s">
        <v>61</v>
      </c>
      <c r="D29" s="8">
        <f>COUNTIF($B$5:B29,B29)-1</f>
        <v>1</v>
      </c>
      <c r="E29" t="str">
        <f>IF(D29=0,IFERROR(IF(VLOOKUP(C29,Sheet2!$B$3:$F$47,5,FALSE)=0,"",VLOOKUP(C29,Sheet2!$B$3:$F$47,5,FALSE)),"{}"),"{}")</f>
        <v>{}</v>
      </c>
      <c r="F29" t="str">
        <f>IFERROR(VLOOKUP(A29,Sheet2!$A$62:$I$109,9,FALSE),"[]")</f>
        <v>[]</v>
      </c>
      <c r="G29" t="str">
        <f>IFERROR(VLOOKUP(A29,Sheet2!$A$116:$I$244,9,FALSE),"[]")</f>
        <v>[{"ConditionType":"Build","AreaType":"MainBuilding","Lv":8}]</v>
      </c>
      <c r="H29" t="s">
        <v>63</v>
      </c>
    </row>
    <row r="30" spans="1:7">
      <c r="A30">
        <f t="shared" si="0"/>
        <v>901</v>
      </c>
      <c r="B30" s="8" t="s">
        <v>64</v>
      </c>
      <c r="C30" s="8" t="s">
        <v>65</v>
      </c>
      <c r="D30" s="8">
        <f>COUNTIF($B$5:B30,B30)-1</f>
        <v>0</v>
      </c>
      <c r="E30" t="str">
        <f>IF(D30=0,IFERROR(IF(VLOOKUP(C30,Sheet2!$B$3:$F$47,5,FALSE)=0,"",VLOOKUP(C30,Sheet2!$B$3:$F$47,5,FALSE)),"{}"),"{}")</f>
        <v>{}</v>
      </c>
      <c r="F30" t="str">
        <f>IFERROR(VLOOKUP(A30,Sheet2!$A$62:$I$109,9,FALSE),"[]")</f>
        <v>[]</v>
      </c>
      <c r="G30" t="str">
        <f>IFERROR(VLOOKUP(A30,Sheet2!$A$116:$I$244,9,FALSE),"[]")</f>
        <v>[]</v>
      </c>
    </row>
    <row r="31" spans="1:7">
      <c r="A31">
        <f t="shared" si="0"/>
        <v>902</v>
      </c>
      <c r="B31" s="8" t="s">
        <v>64</v>
      </c>
      <c r="C31" s="8" t="s">
        <v>65</v>
      </c>
      <c r="D31" s="8">
        <f>COUNTIF($B$5:B31,B31)-1</f>
        <v>1</v>
      </c>
      <c r="E31" t="str">
        <f>IF(D31=0,IFERROR(IF(VLOOKUP(C31,Sheet2!$B$3:$F$47,5,FALSE)=0,"",VLOOKUP(C31,Sheet2!$B$3:$F$47,5,FALSE)),"{}"),"{}")</f>
        <v>{}</v>
      </c>
      <c r="F31" t="str">
        <f>IFERROR(VLOOKUP(A31,Sheet2!$A$62:$I$109,9,FALSE),"[]")</f>
        <v>[]</v>
      </c>
      <c r="G31" t="str">
        <f>IFERROR(VLOOKUP(A31,Sheet2!$A$116:$I$244,9,FALSE),"[]")</f>
        <v>[{"ConditionType":"Build","AreaType":"MainBuilding","Lv":9}]</v>
      </c>
    </row>
    <row r="32" spans="1:8">
      <c r="A32">
        <f t="shared" si="0"/>
        <v>1001</v>
      </c>
      <c r="B32" s="8" t="s">
        <v>66</v>
      </c>
      <c r="C32" s="8" t="s">
        <v>67</v>
      </c>
      <c r="D32" s="8">
        <f>COUNTIF($B$5:B32,B32)-1</f>
        <v>0</v>
      </c>
      <c r="E32" t="str">
        <f>IF(D32=0,IFERROR(IF(VLOOKUP(C32,Sheet2!$B$3:$F$47,5,FALSE)=0,"",VLOOKUP(C32,Sheet2!$B$3:$F$47,5,FALSE)),"{}"),"{}")</f>
        <v>{}</v>
      </c>
      <c r="F32" t="str">
        <f>IFERROR(VLOOKUP(A32,Sheet2!$A$62:$I$109,9,FALSE),"[]")</f>
        <v>[]</v>
      </c>
      <c r="G32" t="str">
        <f>IFERROR(VLOOKUP(A32,Sheet2!$A$116:$I$244,9,FALSE),"[]")</f>
        <v>[{"ConditionType":"Build","AreaType":"MainBuilding","Lv":1}]</v>
      </c>
      <c r="H32" t="s">
        <v>68</v>
      </c>
    </row>
    <row r="33" spans="1:8">
      <c r="A33">
        <f t="shared" si="0"/>
        <v>1002</v>
      </c>
      <c r="B33" s="8" t="s">
        <v>66</v>
      </c>
      <c r="C33" s="8" t="s">
        <v>67</v>
      </c>
      <c r="D33" s="8">
        <f>COUNTIF($B$5:B33,B33)-1</f>
        <v>1</v>
      </c>
      <c r="E33" t="str">
        <f>IF(D33=0,IFERROR(IF(VLOOKUP(C33,Sheet2!$B$3:$F$47,5,FALSE)=0,"",VLOOKUP(C33,Sheet2!$B$3:$F$47,5,FALSE)),"{}"),"{}")</f>
        <v>{}</v>
      </c>
      <c r="F33" t="str">
        <f>IFERROR(VLOOKUP(A33,Sheet2!$A$62:$I$109,9,FALSE),"[]")</f>
        <v>[]</v>
      </c>
      <c r="G33" t="str">
        <f>IFERROR(VLOOKUP(A33,Sheet2!$A$116:$I$244,9,FALSE),"[]")</f>
        <v>[{"ConditionType":"Build","AreaType":"MainBuilding","Lv":2}]</v>
      </c>
      <c r="H33" t="s">
        <v>69</v>
      </c>
    </row>
    <row r="34" spans="1:8">
      <c r="A34">
        <f t="shared" si="0"/>
        <v>1003</v>
      </c>
      <c r="B34" s="8" t="s">
        <v>66</v>
      </c>
      <c r="C34" s="8" t="s">
        <v>67</v>
      </c>
      <c r="D34" s="8">
        <f>COUNTIF($B$5:B34,B34)-1</f>
        <v>2</v>
      </c>
      <c r="E34" t="str">
        <f>IF(D34=0,IFERROR(IF(VLOOKUP(C34,Sheet2!$B$3:$F$47,5,FALSE)=0,"",VLOOKUP(C34,Sheet2!$B$3:$F$47,5,FALSE)),"{}"),"{}")</f>
        <v>{}</v>
      </c>
      <c r="F34" t="str">
        <f>IFERROR(VLOOKUP(A34,Sheet2!$A$62:$I$109,9,FALSE),"[]")</f>
        <v>[]</v>
      </c>
      <c r="G34" t="str">
        <f>IFERROR(VLOOKUP(A34,Sheet2!$A$116:$I$244,9,FALSE),"[]")</f>
        <v>[{"ConditionType":"Build","AreaType":"MainBuilding","Lv":3}]</v>
      </c>
      <c r="H34" t="s">
        <v>69</v>
      </c>
    </row>
    <row r="35" spans="1:8">
      <c r="A35">
        <f t="shared" si="0"/>
        <v>1004</v>
      </c>
      <c r="B35" s="8" t="s">
        <v>66</v>
      </c>
      <c r="C35" s="8" t="s">
        <v>67</v>
      </c>
      <c r="D35" s="8">
        <f>COUNTIF($B$5:B35,B35)-1</f>
        <v>3</v>
      </c>
      <c r="E35" t="str">
        <f>IF(D35=0,IFERROR(IF(VLOOKUP(C35,Sheet2!$B$3:$F$47,5,FALSE)=0,"",VLOOKUP(C35,Sheet2!$B$3:$F$47,5,FALSE)),"{}"),"{}")</f>
        <v>{}</v>
      </c>
      <c r="F35" t="str">
        <f>IFERROR(VLOOKUP(A35,Sheet2!$A$62:$I$109,9,FALSE),"[]")</f>
        <v>[]</v>
      </c>
      <c r="G35" t="str">
        <f>IFERROR(VLOOKUP(A35,Sheet2!$A$116:$I$244,9,FALSE),"[]")</f>
        <v>[{"ConditionType":"Build","AreaType":"MainBuilding","Lv":4}]</v>
      </c>
      <c r="H35" t="s">
        <v>70</v>
      </c>
    </row>
    <row r="36" spans="1:8">
      <c r="A36">
        <f t="shared" si="0"/>
        <v>1005</v>
      </c>
      <c r="B36" s="8" t="s">
        <v>66</v>
      </c>
      <c r="C36" s="8" t="s">
        <v>67</v>
      </c>
      <c r="D36" s="8">
        <f>COUNTIF($B$5:B36,B36)-1</f>
        <v>4</v>
      </c>
      <c r="E36" t="str">
        <f>IF(D36=0,IFERROR(IF(VLOOKUP(C36,Sheet2!$B$3:$F$47,5,FALSE)=0,"",VLOOKUP(C36,Sheet2!$B$3:$F$47,5,FALSE)),"{}"),"{}")</f>
        <v>{}</v>
      </c>
      <c r="F36" t="str">
        <f>IFERROR(VLOOKUP(A36,Sheet2!$A$62:$I$109,9,FALSE),"[]")</f>
        <v>[]</v>
      </c>
      <c r="G36" t="str">
        <f>IFERROR(VLOOKUP(A36,Sheet2!$A$116:$I$244,9,FALSE),"[]")</f>
        <v>[{"ConditionType":"Build","AreaType":"MainBuilding","Lv":5}]</v>
      </c>
      <c r="H36" t="s">
        <v>71</v>
      </c>
    </row>
    <row r="37" spans="1:8">
      <c r="A37">
        <f t="shared" si="0"/>
        <v>1101</v>
      </c>
      <c r="B37" s="8" t="s">
        <v>72</v>
      </c>
      <c r="C37" s="8" t="s">
        <v>73</v>
      </c>
      <c r="D37" s="8">
        <f>COUNTIF($B$5:B37,B37)-1</f>
        <v>0</v>
      </c>
      <c r="E37" t="str">
        <f>IF(D37=0,IFERROR(IF(VLOOKUP(C37,Sheet2!$B$3:$F$47,5,FALSE)=0,"",VLOOKUP(C37,Sheet2!$B$3:$F$47,5,FALSE)),"{}"),"{}")</f>
        <v>{}</v>
      </c>
      <c r="F37" t="str">
        <f>IFERROR(VLOOKUP(A37,Sheet2!$A$62:$I$109,9,FALSE),"[]")</f>
        <v>[]</v>
      </c>
      <c r="G37" t="str">
        <f>IFERROR(VLOOKUP(A37,Sheet2!$A$116:$I$244,9,FALSE),"[]")</f>
        <v>[{"ConditionType":"Build","AreaType":"MainBuilding","Lv":1}]</v>
      </c>
      <c r="H37" t="s">
        <v>74</v>
      </c>
    </row>
    <row r="38" spans="1:8">
      <c r="A38">
        <f t="shared" si="0"/>
        <v>1102</v>
      </c>
      <c r="B38" s="8" t="s">
        <v>72</v>
      </c>
      <c r="C38" s="8" t="s">
        <v>73</v>
      </c>
      <c r="D38" s="8">
        <f>COUNTIF($B$5:B38,B38)-1</f>
        <v>1</v>
      </c>
      <c r="E38" t="str">
        <f>IF(D38=0,IFERROR(IF(VLOOKUP(C38,Sheet2!$B$3:$F$47,5,FALSE)=0,"",VLOOKUP(C38,Sheet2!$B$3:$F$47,5,FALSE)),"{}"),"{}")</f>
        <v>{}</v>
      </c>
      <c r="F38" t="str">
        <f>IFERROR(VLOOKUP(A38,Sheet2!$A$62:$I$109,9,FALSE),"[]")</f>
        <v>[]</v>
      </c>
      <c r="G38" t="str">
        <f>IFERROR(VLOOKUP(A38,Sheet2!$A$116:$I$244,9,FALSE),"[]")</f>
        <v>[{"ConditionType":"Build","AreaType":"MainBuilding","Lv":2}]</v>
      </c>
      <c r="H38" t="s">
        <v>75</v>
      </c>
    </row>
    <row r="39" spans="1:8">
      <c r="A39">
        <f t="shared" si="0"/>
        <v>1103</v>
      </c>
      <c r="B39" s="8" t="s">
        <v>72</v>
      </c>
      <c r="C39" s="8" t="s">
        <v>73</v>
      </c>
      <c r="D39" s="8">
        <f>COUNTIF($B$5:B39,B39)-1</f>
        <v>2</v>
      </c>
      <c r="E39" t="str">
        <f>IF(D39=0,IFERROR(IF(VLOOKUP(C39,Sheet2!$B$3:$F$47,5,FALSE)=0,"",VLOOKUP(C39,Sheet2!$B$3:$F$47,5,FALSE)),"{}"),"{}")</f>
        <v>{}</v>
      </c>
      <c r="F39" t="str">
        <f>IFERROR(VLOOKUP(A39,Sheet2!$A$62:$I$109,9,FALSE),"[]")</f>
        <v>[]</v>
      </c>
      <c r="G39" t="str">
        <f>IFERROR(VLOOKUP(A39,Sheet2!$A$116:$I$244,9,FALSE),"[]")</f>
        <v>[{"ConditionType":"Build","AreaType":"MainBuilding","Lv":3}]</v>
      </c>
      <c r="H39" t="s">
        <v>75</v>
      </c>
    </row>
    <row r="40" spans="1:8">
      <c r="A40">
        <f t="shared" si="0"/>
        <v>1104</v>
      </c>
      <c r="B40" s="8" t="s">
        <v>72</v>
      </c>
      <c r="C40" s="8" t="s">
        <v>73</v>
      </c>
      <c r="D40" s="8">
        <f>COUNTIF($B$5:B40,B40)-1</f>
        <v>3</v>
      </c>
      <c r="E40" t="str">
        <f>IF(D40=0,IFERROR(IF(VLOOKUP(C40,Sheet2!$B$3:$F$47,5,FALSE)=0,"",VLOOKUP(C40,Sheet2!$B$3:$F$47,5,FALSE)),"{}"),"{}")</f>
        <v>{}</v>
      </c>
      <c r="F40" t="str">
        <f>IFERROR(VLOOKUP(A40,Sheet2!$A$62:$I$109,9,FALSE),"[]")</f>
        <v>[]</v>
      </c>
      <c r="G40" t="str">
        <f>IFERROR(VLOOKUP(A40,Sheet2!$A$116:$I$244,9,FALSE),"[]")</f>
        <v>[{"ConditionType":"Build","AreaType":"MainBuilding","Lv":4}]</v>
      </c>
      <c r="H40" t="s">
        <v>76</v>
      </c>
    </row>
    <row r="41" spans="1:8">
      <c r="A41">
        <f>IF(B41=B38,A38+1,MROUND(A38+100,100)+1)</f>
        <v>1201</v>
      </c>
      <c r="B41" s="8" t="s">
        <v>77</v>
      </c>
      <c r="C41" s="8" t="s">
        <v>78</v>
      </c>
      <c r="D41" s="8">
        <f>COUNTIF($B$5:B41,B41)-1</f>
        <v>0</v>
      </c>
      <c r="E41" t="str">
        <f>IF(D41=0,IFERROR(IF(VLOOKUP(C41,Sheet2!$B$3:$F$47,5,FALSE)=0,"",VLOOKUP(C41,Sheet2!$B$3:$F$47,5,FALSE)),"{}"),"{}")</f>
        <v>{}</v>
      </c>
      <c r="F41" t="str">
        <f>IFERROR(VLOOKUP(A41,Sheet2!$A$62:$I$109,9,FALSE),"[]")</f>
        <v>[]</v>
      </c>
      <c r="G41" t="str">
        <f>IFERROR(VLOOKUP(A41,Sheet2!$A$116:$I$244,9,FALSE),"[]")</f>
        <v>[{"ConditionType":"Build","AreaType":"MainBuilding","Lv":3}]</v>
      </c>
      <c r="H41" t="s">
        <v>79</v>
      </c>
    </row>
    <row r="42" spans="1:8">
      <c r="A42">
        <f t="shared" ref="A41:A70" si="1">IF(B42=B41,A41+1,MROUND(A41+100,100)+1)</f>
        <v>1202</v>
      </c>
      <c r="B42" s="8" t="s">
        <v>77</v>
      </c>
      <c r="C42" s="8" t="s">
        <v>78</v>
      </c>
      <c r="D42" s="8">
        <f>COUNTIF($B$5:B42,B42)-1</f>
        <v>1</v>
      </c>
      <c r="E42" t="str">
        <f>IF(D42=0,IFERROR(IF(VLOOKUP(C42,Sheet2!$B$3:$F$47,5,FALSE)=0,"",VLOOKUP(C42,Sheet2!$B$3:$F$47,5,FALSE)),"{}"),"{}")</f>
        <v>{}</v>
      </c>
      <c r="F42" t="str">
        <f>IFERROR(VLOOKUP(A42,Sheet2!$A$62:$I$109,9,FALSE),"[]")</f>
        <v>[]</v>
      </c>
      <c r="G42" t="str">
        <f>IFERROR(VLOOKUP(A42,Sheet2!$A$116:$I$244,9,FALSE),"[]")</f>
        <v>[{"ConditionType":"Build","AreaType":"MainBuilding","Lv":4}]</v>
      </c>
      <c r="H42" t="s">
        <v>80</v>
      </c>
    </row>
    <row r="43" spans="1:8">
      <c r="A43">
        <f t="shared" si="1"/>
        <v>1203</v>
      </c>
      <c r="B43" s="8" t="s">
        <v>77</v>
      </c>
      <c r="C43" s="8" t="s">
        <v>78</v>
      </c>
      <c r="D43" s="8">
        <f>COUNTIF($B$5:B43,B43)-1</f>
        <v>2</v>
      </c>
      <c r="E43" t="str">
        <f>IF(D43=0,IFERROR(IF(VLOOKUP(C43,Sheet2!$B$3:$F$47,5,FALSE)=0,"",VLOOKUP(C43,Sheet2!$B$3:$F$47,5,FALSE)),"{}"),"{}")</f>
        <v>{}</v>
      </c>
      <c r="F43" t="str">
        <f>IFERROR(VLOOKUP(A43,Sheet2!$A$62:$I$109,9,FALSE),"[]")</f>
        <v>[]</v>
      </c>
      <c r="G43" t="str">
        <f>IFERROR(VLOOKUP(A43,Sheet2!$A$116:$I$244,9,FALSE),"[]")</f>
        <v>[{"ConditionType":"Build","AreaType":"MainBuilding","Lv":4}]</v>
      </c>
      <c r="H43" t="s">
        <v>80</v>
      </c>
    </row>
    <row r="44" spans="1:8">
      <c r="A44">
        <f t="shared" si="1"/>
        <v>1204</v>
      </c>
      <c r="B44" s="8" t="s">
        <v>77</v>
      </c>
      <c r="C44" s="8" t="s">
        <v>78</v>
      </c>
      <c r="D44" s="8">
        <f>COUNTIF($B$5:B44,B44)-1</f>
        <v>3</v>
      </c>
      <c r="E44" t="str">
        <f>IF(D44=0,IFERROR(IF(VLOOKUP(C44,Sheet2!$B$3:$F$47,5,FALSE)=0,"",VLOOKUP(C44,Sheet2!$B$3:$F$47,5,FALSE)),"{}"),"{}")</f>
        <v>{}</v>
      </c>
      <c r="F44" t="str">
        <f>IFERROR(VLOOKUP(A44,Sheet2!$A$62:$I$109,9,FALSE),"[]")</f>
        <v>[]</v>
      </c>
      <c r="G44" t="str">
        <f>IFERROR(VLOOKUP(A44,Sheet2!$A$116:$I$244,9,FALSE),"[]")</f>
        <v>[{"ConditionType":"Build","AreaType":"MainBuilding","Lv":4}]</v>
      </c>
      <c r="H44" t="s">
        <v>80</v>
      </c>
    </row>
    <row r="45" spans="1:8">
      <c r="A45">
        <f t="shared" si="1"/>
        <v>1301</v>
      </c>
      <c r="B45" s="8" t="s">
        <v>81</v>
      </c>
      <c r="C45" s="8" t="s">
        <v>82</v>
      </c>
      <c r="D45" s="8">
        <f>COUNTIF($B$5:B45,B45)-1</f>
        <v>0</v>
      </c>
      <c r="E45" t="str">
        <f>IF(D45=0,IFERROR(IF(VLOOKUP(C45,Sheet2!$B$3:$F$47,5,FALSE)=0,"",VLOOKUP(C45,Sheet2!$B$3:$F$47,5,FALSE)),"{}"),"{}")</f>
        <v>{}</v>
      </c>
      <c r="F45" t="str">
        <f>IFERROR(VLOOKUP(A45,Sheet2!$A$62:$I$109,9,FALSE),"[]")</f>
        <v>[]</v>
      </c>
      <c r="G45" t="str">
        <f>IFERROR(VLOOKUP(A45,Sheet2!$A$116:$I$244,9,FALSE),"[]")</f>
        <v>[]</v>
      </c>
      <c r="H45" t="s">
        <v>83</v>
      </c>
    </row>
    <row r="46" spans="1:8">
      <c r="A46">
        <f t="shared" si="1"/>
        <v>1302</v>
      </c>
      <c r="B46" s="8" t="s">
        <v>81</v>
      </c>
      <c r="C46" s="8" t="s">
        <v>82</v>
      </c>
      <c r="D46" s="8">
        <f>COUNTIF($B$5:B46,B46)-1</f>
        <v>1</v>
      </c>
      <c r="E46" t="str">
        <f>IF(D46=0,IFERROR(IF(VLOOKUP(C46,Sheet2!$B$3:$F$47,5,FALSE)=0,"",VLOOKUP(C46,Sheet2!$B$3:$F$47,5,FALSE)),"{}"),"{}")</f>
        <v>{}</v>
      </c>
      <c r="F46" t="str">
        <f>IFERROR(VLOOKUP(A46,Sheet2!$A$62:$I$109,9,FALSE),"[]")</f>
        <v>[]</v>
      </c>
      <c r="G46" t="str">
        <f>IFERROR(VLOOKUP(A46,Sheet2!$A$116:$I$244,9,FALSE),"[]")</f>
        <v>[{"ConditionType":"Build","AreaType":"MainBuilding","Lv":10}]</v>
      </c>
      <c r="H46" t="s">
        <v>84</v>
      </c>
    </row>
    <row r="47" spans="1:8">
      <c r="A47">
        <f t="shared" si="1"/>
        <v>1401</v>
      </c>
      <c r="B47" s="8" t="s">
        <v>85</v>
      </c>
      <c r="C47" s="8" t="s">
        <v>86</v>
      </c>
      <c r="D47" s="8">
        <f>COUNTIF($B$5:B47,B47)-1</f>
        <v>0</v>
      </c>
      <c r="E47" t="str">
        <f>IF(D47=0,IFERROR(IF(VLOOKUP(C47,Sheet2!$B$3:$F$47,5,FALSE)=0,"",VLOOKUP(C47,Sheet2!$B$3:$F$47,5,FALSE)),"{}"),"{}")</f>
        <v>{}</v>
      </c>
      <c r="F47" t="str">
        <f>IFERROR(VLOOKUP(A47,Sheet2!$A$62:$I$109,9,FALSE),"[]")</f>
        <v>[]</v>
      </c>
      <c r="G47" t="str">
        <f>IFERROR(VLOOKUP(A47,Sheet2!$A$116:$I$244,9,FALSE),"[]")</f>
        <v>[]</v>
      </c>
      <c r="H47" t="s">
        <v>87</v>
      </c>
    </row>
    <row r="48" spans="1:8">
      <c r="A48">
        <f t="shared" si="1"/>
        <v>1402</v>
      </c>
      <c r="B48" s="8" t="s">
        <v>85</v>
      </c>
      <c r="C48" s="8" t="s">
        <v>86</v>
      </c>
      <c r="D48" s="8">
        <f>COUNTIF($B$5:B48,B48)-1</f>
        <v>1</v>
      </c>
      <c r="E48" t="str">
        <f>IF(D48=0,IFERROR(IF(VLOOKUP(C48,Sheet2!$B$3:$F$47,5,FALSE)=0,"",VLOOKUP(C48,Sheet2!$B$3:$F$47,5,FALSE)),"{}"),"{}")</f>
        <v>{}</v>
      </c>
      <c r="F48" t="str">
        <f>IFERROR(VLOOKUP(A48,Sheet2!$A$62:$I$109,9,FALSE),"[]")</f>
        <v>[]</v>
      </c>
      <c r="G48" t="str">
        <f>IFERROR(VLOOKUP(A48,Sheet2!$A$116:$I$244,9,FALSE),"[]")</f>
        <v>[{"ConditionType":"Build","AreaType":"MainBuilding","Lv":14}]</v>
      </c>
      <c r="H48" t="s">
        <v>88</v>
      </c>
    </row>
    <row r="49" spans="1:8">
      <c r="A49">
        <f t="shared" si="1"/>
        <v>1501</v>
      </c>
      <c r="B49" s="8" t="s">
        <v>89</v>
      </c>
      <c r="C49" s="8" t="s">
        <v>90</v>
      </c>
      <c r="D49" s="8">
        <f>COUNTIF($B$5:B49,B49)-1</f>
        <v>0</v>
      </c>
      <c r="E49" t="str">
        <f>IF(D49=0,IFERROR(IF(VLOOKUP(C49,Sheet2!$B$3:$F$47,5,FALSE)=0,"",VLOOKUP(C49,Sheet2!$B$3:$F$47,5,FALSE)),"{}"),"{}")</f>
        <v>{}</v>
      </c>
      <c r="F49" t="str">
        <f>IFERROR(VLOOKUP(A49,Sheet2!$A$62:$I$109,9,FALSE),"[]")</f>
        <v>[]</v>
      </c>
      <c r="G49" t="str">
        <f>IFERROR(VLOOKUP(A49,Sheet2!$A$116:$I$244,9,FALSE),"[]")</f>
        <v>[]</v>
      </c>
      <c r="H49" t="s">
        <v>91</v>
      </c>
    </row>
    <row r="50" spans="1:8">
      <c r="A50">
        <f t="shared" si="1"/>
        <v>1502</v>
      </c>
      <c r="B50" s="8" t="s">
        <v>89</v>
      </c>
      <c r="C50" s="8" t="s">
        <v>90</v>
      </c>
      <c r="D50" s="8">
        <f>COUNTIF($B$5:B50,B50)-1</f>
        <v>1</v>
      </c>
      <c r="E50" t="str">
        <f>IF(D50=0,IFERROR(IF(VLOOKUP(C50,Sheet2!$B$3:$F$47,5,FALSE)=0,"",VLOOKUP(C50,Sheet2!$B$3:$F$47,5,FALSE)),"{}"),"{}")</f>
        <v>{}</v>
      </c>
      <c r="F50" t="str">
        <f>IFERROR(VLOOKUP(A50,Sheet2!$A$62:$I$109,9,FALSE),"[]")</f>
        <v>[]</v>
      </c>
      <c r="G50" t="str">
        <f>IFERROR(VLOOKUP(A50,Sheet2!$A$116:$I$244,9,FALSE),"[]")</f>
        <v>[{"ConditionType":"Build","AreaType":"MainBuilding","Lv":15}]</v>
      </c>
      <c r="H50" t="s">
        <v>92</v>
      </c>
    </row>
    <row r="51" spans="1:8">
      <c r="A51">
        <f t="shared" si="1"/>
        <v>1601</v>
      </c>
      <c r="B51" s="8" t="s">
        <v>93</v>
      </c>
      <c r="C51" s="8" t="s">
        <v>94</v>
      </c>
      <c r="D51" s="8">
        <f>COUNTIF($B$5:B51,B51)-1</f>
        <v>0</v>
      </c>
      <c r="E51" t="str">
        <f>IF(D51=0,IFERROR(IF(VLOOKUP(C51,Sheet2!$B$3:$F$47,5,FALSE)=0,"",VLOOKUP(C51,Sheet2!$B$3:$F$47,5,FALSE)),"{}"),"{}")</f>
        <v>{}</v>
      </c>
      <c r="F51" t="str">
        <f>IFERROR(VLOOKUP(A51,Sheet2!$A$62:$I$109,9,FALSE),"[]")</f>
        <v>[]</v>
      </c>
      <c r="G51" t="str">
        <f>IFERROR(VLOOKUP(A51,Sheet2!$A$116:$I$244,9,FALSE),"[]")</f>
        <v>[]</v>
      </c>
      <c r="H51" t="s">
        <v>95</v>
      </c>
    </row>
    <row r="52" spans="1:8">
      <c r="A52">
        <f t="shared" si="1"/>
        <v>1602</v>
      </c>
      <c r="B52" s="8" t="s">
        <v>93</v>
      </c>
      <c r="C52" s="8" t="s">
        <v>94</v>
      </c>
      <c r="D52" s="8">
        <f>COUNTIF($B$5:B52,B52)-1</f>
        <v>1</v>
      </c>
      <c r="E52" t="str">
        <f>IF(D52=0,IFERROR(IF(VLOOKUP(C52,Sheet2!$B$3:$F$47,5,FALSE)=0,"",VLOOKUP(C52,Sheet2!$B$3:$F$47,5,FALSE)),"{}"),"{}")</f>
        <v>{}</v>
      </c>
      <c r="F52" t="str">
        <f>IFERROR(VLOOKUP(A52,Sheet2!$A$62:$I$109,9,FALSE),"[]")</f>
        <v>[]</v>
      </c>
      <c r="G52" t="str">
        <f>IFERROR(VLOOKUP(A52,Sheet2!$A$116:$I$244,9,FALSE),"[]")</f>
        <v>[{"ConditionType":"Build","AreaType":"MainBuilding","Lv":7}]</v>
      </c>
      <c r="H52" t="s">
        <v>96</v>
      </c>
    </row>
    <row r="53" spans="1:8">
      <c r="A53">
        <f t="shared" si="1"/>
        <v>1701</v>
      </c>
      <c r="B53" s="8" t="s">
        <v>97</v>
      </c>
      <c r="C53" s="8" t="s">
        <v>98</v>
      </c>
      <c r="D53" s="8">
        <f>COUNTIF($B$5:B53,B53)-1</f>
        <v>0</v>
      </c>
      <c r="E53" t="str">
        <f>IF(D53=0,IFERROR(IF(VLOOKUP(C53,Sheet2!$B$3:$F$47,5,FALSE)=0,"",VLOOKUP(C53,Sheet2!$B$3:$F$47,5,FALSE)),"{}"),"{}")</f>
        <v>{}</v>
      </c>
      <c r="F53" t="str">
        <f>IFERROR(VLOOKUP(A53,Sheet2!$A$62:$I$109,9,FALSE),"[]")</f>
        <v>[]</v>
      </c>
      <c r="G53" t="str">
        <f>IFERROR(VLOOKUP(A53,Sheet2!$A$116:$I$244,9,FALSE),"[]")</f>
        <v>[]</v>
      </c>
      <c r="H53" t="s">
        <v>99</v>
      </c>
    </row>
    <row r="54" spans="1:8">
      <c r="A54">
        <f t="shared" si="1"/>
        <v>1702</v>
      </c>
      <c r="B54" s="8" t="s">
        <v>97</v>
      </c>
      <c r="C54" s="8" t="s">
        <v>98</v>
      </c>
      <c r="D54" s="8">
        <f>COUNTIF($B$5:B54,B54)-1</f>
        <v>1</v>
      </c>
      <c r="E54" t="str">
        <f>IF(D54=0,IFERROR(IF(VLOOKUP(C54,Sheet2!$B$3:$F$47,5,FALSE)=0,"",VLOOKUP(C54,Sheet2!$B$3:$F$47,5,FALSE)),"{}"),"{}")</f>
        <v>{}</v>
      </c>
      <c r="F54" t="str">
        <f>IFERROR(VLOOKUP(A54,Sheet2!$A$62:$I$109,9,FALSE),"[]")</f>
        <v>[]</v>
      </c>
      <c r="G54" t="str">
        <f>IFERROR(VLOOKUP(A54,Sheet2!$A$116:$I$244,9,FALSE),"[]")</f>
        <v>[{"ConditionType":"Build","AreaType":"MainBuilding","Lv":17}]</v>
      </c>
      <c r="H54" t="s">
        <v>100</v>
      </c>
    </row>
    <row r="55" spans="1:7">
      <c r="A55">
        <f t="shared" si="1"/>
        <v>1801</v>
      </c>
      <c r="B55" s="8" t="s">
        <v>101</v>
      </c>
      <c r="C55" s="8" t="s">
        <v>102</v>
      </c>
      <c r="D55" s="8">
        <f>COUNTIF($B$5:B55,B55)-1</f>
        <v>0</v>
      </c>
      <c r="E55" t="str">
        <f>IF(D55=0,IFERROR(IF(VLOOKUP(C55,Sheet2!$B$3:$F$47,5,FALSE)=0,"",VLOOKUP(C55,Sheet2!$B$3:$F$47,5,FALSE)),"{}"),"{}")</f>
        <v>{}</v>
      </c>
      <c r="F55" t="str">
        <f>IFERROR(VLOOKUP(A55,Sheet2!$A$62:$I$109,9,FALSE),"[]")</f>
        <v>[]</v>
      </c>
      <c r="G55" t="str">
        <f>IFERROR(VLOOKUP(A55,Sheet2!$A$116:$I$244,9,FALSE),"[]")</f>
        <v>[]</v>
      </c>
    </row>
    <row r="56" spans="1:8">
      <c r="A56">
        <f t="shared" si="1"/>
        <v>1802</v>
      </c>
      <c r="B56" s="8" t="s">
        <v>101</v>
      </c>
      <c r="C56" s="8" t="s">
        <v>102</v>
      </c>
      <c r="D56" s="8">
        <f>COUNTIF($B$5:B56,B56)-1</f>
        <v>1</v>
      </c>
      <c r="E56" t="str">
        <f>IF(D56=0,IFERROR(IF(VLOOKUP(C56,Sheet2!$B$3:$F$47,5,FALSE)=0,"",VLOOKUP(C56,Sheet2!$B$3:$F$47,5,FALSE)),"{}"),"{}")</f>
        <v>{}</v>
      </c>
      <c r="F56" t="str">
        <f>IFERROR(VLOOKUP(A56,Sheet2!$A$62:$I$109,9,FALSE),"[]")</f>
        <v>[]</v>
      </c>
      <c r="G56" t="str">
        <f>IFERROR(VLOOKUP(A56,Sheet2!$A$116:$I$244,9,FALSE),"[]")</f>
        <v>[{"ConditionType":"Build","AreaType":"MainBuilding","Lv":3}]</v>
      </c>
      <c r="H56" t="s">
        <v>103</v>
      </c>
    </row>
    <row r="57" spans="1:8">
      <c r="A57">
        <f t="shared" si="1"/>
        <v>1803</v>
      </c>
      <c r="B57" s="8" t="s">
        <v>101</v>
      </c>
      <c r="C57" s="8" t="s">
        <v>102</v>
      </c>
      <c r="D57" s="8">
        <f>COUNTIF($B$5:B57,B57)-1</f>
        <v>2</v>
      </c>
      <c r="E57" t="str">
        <f>IF(D57=0,IFERROR(IF(VLOOKUP(C57,Sheet2!$B$3:$F$47,5,FALSE)=0,"",VLOOKUP(C57,Sheet2!$B$3:$F$47,5,FALSE)),"{}"),"{}")</f>
        <v>{}</v>
      </c>
      <c r="F57" t="str">
        <f>IFERROR(VLOOKUP(A57,Sheet2!$A$62:$I$109,9,FALSE),"[]")</f>
        <v>[]</v>
      </c>
      <c r="G57" t="str">
        <f>IFERROR(VLOOKUP(A57,Sheet2!$A$116:$I$244,9,FALSE),"[]")</f>
        <v>[{"ConditionType":"Build","AreaType":"MainBuilding","Lv":4}]</v>
      </c>
      <c r="H57" t="s">
        <v>104</v>
      </c>
    </row>
    <row r="58" spans="1:8">
      <c r="A58">
        <f t="shared" si="1"/>
        <v>1901</v>
      </c>
      <c r="B58" t="s">
        <v>105</v>
      </c>
      <c r="C58" t="s">
        <v>106</v>
      </c>
      <c r="D58">
        <f>COUNTIF($B$5:B58,B58)-1</f>
        <v>0</v>
      </c>
      <c r="E58" t="str">
        <f>IF(D58=0,IFERROR(IF(VLOOKUP(C58,Sheet2!$B$3:$F$47,5,FALSE)=0,"",VLOOKUP(C58,Sheet2!$B$3:$F$47,5,FALSE)),"{}"),"{}")</f>
        <v>{"ItemId":50009,"Num":5}</v>
      </c>
      <c r="F58" t="str">
        <f>IFERROR(VLOOKUP(A58,Sheet2!$A$62:$I$109,9,FALSE),"[]")</f>
        <v>[{"ConditionType":"Build","AreaType":"MainBuilding","Lv":3}]</v>
      </c>
      <c r="G58" t="str">
        <f>IFERROR(VLOOKUP(A58,Sheet2!$A$116:$I$244,9,FALSE),"[]")</f>
        <v>[{"ConditionType":"Build","AreaType":"MainBuilding","Lv":3}]</v>
      </c>
      <c r="H58" t="s">
        <v>107</v>
      </c>
    </row>
    <row r="59" spans="1:8">
      <c r="A59">
        <f t="shared" si="1"/>
        <v>1902</v>
      </c>
      <c r="B59" t="s">
        <v>105</v>
      </c>
      <c r="C59" t="s">
        <v>106</v>
      </c>
      <c r="D59">
        <f>COUNTIF($B$5:B59,B59)-1</f>
        <v>1</v>
      </c>
      <c r="E59" t="str">
        <f>IF(D59=0,IFERROR(IF(VLOOKUP(C59,Sheet2!$B$3:$F$47,5,FALSE)=0,"",VLOOKUP(C59,Sheet2!$B$3:$F$47,5,FALSE)),"{}"),"{}")</f>
        <v>{}</v>
      </c>
      <c r="F59" t="str">
        <f>IFERROR(VLOOKUP(A59,Sheet2!$A$62:$I$109,9,FALSE),"[]")</f>
        <v>[]</v>
      </c>
      <c r="G59" t="str">
        <f>IFERROR(VLOOKUP(A59,Sheet2!$A$116:$I$244,9,FALSE),"[]")</f>
        <v>[{"ConditionType":"Build","AreaType":"Knife","Lv":1}]</v>
      </c>
      <c r="H59" t="s">
        <v>108</v>
      </c>
    </row>
    <row r="60" spans="1:8">
      <c r="A60">
        <f t="shared" si="1"/>
        <v>2001</v>
      </c>
      <c r="B60" t="s">
        <v>109</v>
      </c>
      <c r="C60" t="s">
        <v>110</v>
      </c>
      <c r="D60">
        <f>COUNTIF($B$5:B60,B60)-1</f>
        <v>0</v>
      </c>
      <c r="E60" t="str">
        <f>IF(D60=0,IFERROR(IF(VLOOKUP(C60,Sheet2!$B$3:$F$47,5,FALSE)=0,"",VLOOKUP(C60,Sheet2!$B$3:$F$47,5,FALSE)),"{}"),"{}")</f>
        <v>{"ItemId":50009,"Num":30}</v>
      </c>
      <c r="F60" t="str">
        <f>IFERROR(VLOOKUP(A60,Sheet2!$A$62:$I$109,9,FALSE),"[]")</f>
        <v>[{"ConditionType":"Build","AreaType":"Sticks","Lv":10}]</v>
      </c>
      <c r="G60" t="str">
        <f>IFERROR(VLOOKUP(A60,Sheet2!$A$116:$I$244,9,FALSE),"[]")</f>
        <v>[{"ConditionType":"Build","AreaType":"Sticks","Lv":10}]</v>
      </c>
      <c r="H60" t="s">
        <v>111</v>
      </c>
    </row>
    <row r="61" spans="1:8">
      <c r="A61">
        <f t="shared" si="1"/>
        <v>2002</v>
      </c>
      <c r="B61" t="s">
        <v>109</v>
      </c>
      <c r="C61" t="s">
        <v>110</v>
      </c>
      <c r="D61">
        <f>COUNTIF($B$5:B61,B61)-1</f>
        <v>1</v>
      </c>
      <c r="E61" t="str">
        <f>IF(D61=0,IFERROR(IF(VLOOKUP(C61,Sheet2!$B$3:$F$47,5,FALSE)=0,"",VLOOKUP(C61,Sheet2!$B$3:$F$47,5,FALSE)),"{}"),"{}")</f>
        <v>{}</v>
      </c>
      <c r="F61" t="str">
        <f>IFERROR(VLOOKUP(A61,Sheet2!$A$62:$I$109,9,FALSE),"[]")</f>
        <v>[]</v>
      </c>
      <c r="G61" t="str">
        <f>IFERROR(VLOOKUP(A61,Sheet2!$A$116:$I$244,9,FALSE),"[]")</f>
        <v>[{"ConditionType":"Build","AreaType":"Gun","Lv":1}]</v>
      </c>
      <c r="H61" t="s">
        <v>112</v>
      </c>
    </row>
    <row r="62" spans="1:8">
      <c r="A62">
        <f t="shared" si="1"/>
        <v>2101</v>
      </c>
      <c r="B62" t="s">
        <v>113</v>
      </c>
      <c r="C62" t="s">
        <v>114</v>
      </c>
      <c r="D62">
        <f>COUNTIF($B$5:B62,B62)-1</f>
        <v>0</v>
      </c>
      <c r="E62" t="str">
        <f>IF(D62=0,IFERROR(IF(VLOOKUP(C62,Sheet2!$B$3:$F$47,5,FALSE)=0,"",VLOOKUP(C62,Sheet2!$B$3:$F$47,5,FALSE)),"{}"),"{}")</f>
        <v>{"ItemId":50009,"Num":3}</v>
      </c>
      <c r="F62" t="str">
        <f>IFERROR(VLOOKUP(A62,Sheet2!$A$62:$I$109,9,FALSE),"[]")</f>
        <v>[]</v>
      </c>
      <c r="G62" t="str">
        <f>IFERROR(VLOOKUP(A62,Sheet2!$A$116:$I$244,9,FALSE),"[]")</f>
        <v>[]</v>
      </c>
      <c r="H62" t="s">
        <v>115</v>
      </c>
    </row>
    <row r="63" spans="1:8">
      <c r="A63">
        <f t="shared" si="1"/>
        <v>2102</v>
      </c>
      <c r="B63" t="s">
        <v>113</v>
      </c>
      <c r="C63" t="s">
        <v>114</v>
      </c>
      <c r="D63">
        <f>COUNTIF($B$5:B63,B63)-1</f>
        <v>1</v>
      </c>
      <c r="E63" t="str">
        <f>IF(D63=0,IFERROR(IF(VLOOKUP(C63,Sheet2!$B$3:$F$47,5,FALSE)=0,"",VLOOKUP(C63,Sheet2!$B$3:$F$47,5,FALSE)),"{}"),"{}")</f>
        <v>{}</v>
      </c>
      <c r="F63" t="str">
        <f>IFERROR(VLOOKUP(A63,Sheet2!$A$62:$I$109,9,FALSE),"[]")</f>
        <v>[]</v>
      </c>
      <c r="G63" t="str">
        <f>IFERROR(VLOOKUP(A63,Sheet2!$A$116:$I$244,9,FALSE),"[]")</f>
        <v>[{"ConditionType":"Build","AreaType":"Sticks","Lv":1}]</v>
      </c>
      <c r="H63" t="s">
        <v>116</v>
      </c>
    </row>
    <row r="64" spans="1:8">
      <c r="A64">
        <f t="shared" si="1"/>
        <v>2201</v>
      </c>
      <c r="B64" t="s">
        <v>117</v>
      </c>
      <c r="C64" t="s">
        <v>118</v>
      </c>
      <c r="D64">
        <f>COUNTIF($B$5:B64,B64)-1</f>
        <v>0</v>
      </c>
      <c r="E64" t="str">
        <f>IF(D64=0,IFERROR(IF(VLOOKUP(C64,Sheet2!$B$3:$F$47,5,FALSE)=0,"",VLOOKUP(C64,Sheet2!$B$3:$F$47,5,FALSE)),"{}"),"{}")</f>
        <v>{"ItemId":50009,"Num":30}</v>
      </c>
      <c r="F64" t="str">
        <f>IFERROR(VLOOKUP(A64,Sheet2!$A$62:$I$109,9,FALSE),"[]")</f>
        <v>[{"ConditionType":"Build","AreaType":"Knife","Lv":5}]</v>
      </c>
      <c r="G64" t="str">
        <f>IFERROR(VLOOKUP(A64,Sheet2!$A$116:$I$244,9,FALSE),"[]")</f>
        <v>[{"ConditionType":"Build","AreaType":"MainBuilding","Lv":7}]</v>
      </c>
      <c r="H64" t="s">
        <v>119</v>
      </c>
    </row>
    <row r="65" spans="1:8">
      <c r="A65">
        <f t="shared" si="1"/>
        <v>2202</v>
      </c>
      <c r="B65" t="s">
        <v>117</v>
      </c>
      <c r="C65" t="s">
        <v>118</v>
      </c>
      <c r="D65">
        <f>COUNTIF($B$5:B65,B65)-1</f>
        <v>1</v>
      </c>
      <c r="E65" t="str">
        <f>IF(D65=0,IFERROR(IF(VLOOKUP(C65,Sheet2!$B$3:$F$47,5,FALSE)=0,"",VLOOKUP(C65,Sheet2!$B$3:$F$47,5,FALSE)),"{}"),"{}")</f>
        <v>{}</v>
      </c>
      <c r="F65" t="str">
        <f>IFERROR(VLOOKUP(A65,Sheet2!$A$62:$I$109,9,FALSE),"[]")</f>
        <v>[]</v>
      </c>
      <c r="G65" t="str">
        <f>IFERROR(VLOOKUP(A65,Sheet2!$A$116:$I$244,9,FALSE),"[]")</f>
        <v>[{"ConditionType":"Build","AreaType":"Armor","Lv":1}]</v>
      </c>
      <c r="H65" t="s">
        <v>120</v>
      </c>
    </row>
    <row r="66" spans="1:8">
      <c r="A66">
        <f t="shared" si="1"/>
        <v>2301</v>
      </c>
      <c r="B66" t="s">
        <v>121</v>
      </c>
      <c r="C66" t="s">
        <v>122</v>
      </c>
      <c r="D66">
        <f>COUNTIF($B$5:B66,B66)-1</f>
        <v>0</v>
      </c>
      <c r="E66" t="str">
        <f>IF(D66=0,IFERROR(IF(VLOOKUP(C66,Sheet2!$B$3:$F$47,5,FALSE)=0,"",VLOOKUP(C66,Sheet2!$B$3:$F$47,5,FALSE)),"{}"),"{}")</f>
        <v>{"ItemId":50009,"Num":10}</v>
      </c>
      <c r="F66" t="str">
        <f>IFERROR(VLOOKUP(A66,Sheet2!$A$62:$I$109,9,FALSE),"[]")</f>
        <v>[{"ConditionType":"Star","StarCount":5}]</v>
      </c>
      <c r="G66" t="str">
        <f>IFERROR(VLOOKUP(A66,Sheet2!$A$116:$I$244,9,FALSE),"[]")</f>
        <v>[{"ConditionType":"Build","AreaType":"MainBuilding","Lv":2}]</v>
      </c>
      <c r="H66" t="s">
        <v>123</v>
      </c>
    </row>
    <row r="67" spans="1:8">
      <c r="A67">
        <f t="shared" si="1"/>
        <v>2302</v>
      </c>
      <c r="B67" t="s">
        <v>121</v>
      </c>
      <c r="C67" t="s">
        <v>122</v>
      </c>
      <c r="D67">
        <f>COUNTIF($B$5:B67,B67)-1</f>
        <v>1</v>
      </c>
      <c r="E67" t="str">
        <f>IF(D67=0,IFERROR(IF(VLOOKUP(C67,Sheet2!$B$3:$F$47,5,FALSE)=0,"",VLOOKUP(C67,Sheet2!$B$3:$F$47,5,FALSE)),"{}"),"{}")</f>
        <v>{}</v>
      </c>
      <c r="F67" t="str">
        <f>IFERROR(VLOOKUP(A67,Sheet2!$A$62:$I$109,9,FALSE),"[]")</f>
        <v>[]</v>
      </c>
      <c r="G67" t="str">
        <f>IFERROR(VLOOKUP(A67,Sheet2!$A$116:$I$244,9,FALSE),"[]")</f>
        <v>[{"ConditionType":"Build","AreaType":"Casual","Lv":1}]</v>
      </c>
      <c r="H67" t="s">
        <v>124</v>
      </c>
    </row>
    <row r="68" spans="1:8">
      <c r="A68">
        <f t="shared" si="1"/>
        <v>2401</v>
      </c>
      <c r="B68" t="s">
        <v>125</v>
      </c>
      <c r="C68" t="s">
        <v>126</v>
      </c>
      <c r="D68">
        <f>COUNTIF($B$5:B68,B68)-1</f>
        <v>0</v>
      </c>
      <c r="E68" t="str">
        <f>IF(D68=0,IFERROR(IF(VLOOKUP(C68,Sheet2!$B$3:$F$47,5,FALSE)=0,"",VLOOKUP(C68,Sheet2!$B$3:$F$47,5,FALSE)),"{}"),"{}")</f>
        <v>{"ItemId":50009,"Num":30}</v>
      </c>
      <c r="F68" t="str">
        <f>IFERROR(VLOOKUP(A68,Sheet2!$A$62:$I$109,9,FALSE),"[]")</f>
        <v>[{"ConditionType":"Build","AreaType":"Gun","Lv":100}]</v>
      </c>
      <c r="G68" t="str">
        <f>IFERROR(VLOOKUP(A68,Sheet2!$A$116:$I$244,9,FALSE),"[]")</f>
        <v>[{"ConditionType":"Build","AreaType":"MainBuilding","Lv":8}]</v>
      </c>
      <c r="H68" t="s">
        <v>127</v>
      </c>
    </row>
    <row r="69" spans="1:8">
      <c r="A69">
        <f t="shared" si="1"/>
        <v>2402</v>
      </c>
      <c r="B69" t="s">
        <v>125</v>
      </c>
      <c r="C69" t="s">
        <v>126</v>
      </c>
      <c r="D69">
        <f>COUNTIF($B$5:B69,B69)-1</f>
        <v>1</v>
      </c>
      <c r="E69" t="str">
        <f>IF(D69=0,IFERROR(IF(VLOOKUP(C69,Sheet2!$B$3:$F$47,5,FALSE)=0,"",VLOOKUP(C69,Sheet2!$B$3:$F$47,5,FALSE)),"{}"),"{}")</f>
        <v>{}</v>
      </c>
      <c r="F69" t="str">
        <f>IFERROR(VLOOKUP(A69,Sheet2!$A$62:$I$109,9,FALSE),"[]")</f>
        <v>[]</v>
      </c>
      <c r="G69" t="str">
        <f>IFERROR(VLOOKUP(A69,Sheet2!$A$116:$I$244,9,FALSE),"[]")</f>
        <v>[{"ConditionType":"Build","AreaType":"Helmet","Lv":1}]</v>
      </c>
      <c r="H69" t="s">
        <v>128</v>
      </c>
    </row>
    <row r="70" spans="1:8">
      <c r="A70">
        <f t="shared" si="1"/>
        <v>2501</v>
      </c>
      <c r="B70" t="s">
        <v>129</v>
      </c>
      <c r="C70" t="s">
        <v>130</v>
      </c>
      <c r="D70">
        <f>COUNTIF($B$5:B70,B70)-1</f>
        <v>0</v>
      </c>
      <c r="E70" t="str">
        <f>IF(D70=0,IFERROR(IF(VLOOKUP(C70,Sheet2!$B$3:$F$47,5,FALSE)=0,"",VLOOKUP(C70,Sheet2!$B$3:$F$47,5,FALSE)),"{}"),"{}")</f>
        <v>{"ItemId":50009,"Num":20}</v>
      </c>
      <c r="F70" t="str">
        <f>IFERROR(VLOOKUP(A70,Sheet2!$A$62:$I$109,9,FALSE),"[]")</f>
        <v>[{"ConditionType":"Build","AreaType":"Knife","Lv":150}]</v>
      </c>
      <c r="G70" t="str">
        <f>IFERROR(VLOOKUP(A70,Sheet2!$A$116:$I$244,9,FALSE),"[]")</f>
        <v>[{"ConditionType":"Build","AreaType":"MainBuilding","Lv":4}]</v>
      </c>
      <c r="H70" t="s">
        <v>131</v>
      </c>
    </row>
    <row r="71" spans="1:8">
      <c r="A71">
        <f t="shared" ref="A71:A102" si="2">IF(B71=B70,A70+1,MROUND(A70+100,100)+1)</f>
        <v>2502</v>
      </c>
      <c r="B71" t="s">
        <v>129</v>
      </c>
      <c r="C71" t="s">
        <v>130</v>
      </c>
      <c r="D71">
        <f>COUNTIF($B$5:B71,B71)-1</f>
        <v>1</v>
      </c>
      <c r="E71" t="str">
        <f>IF(D71=0,IFERROR(IF(VLOOKUP(C71,Sheet2!$B$3:$F$47,5,FALSE)=0,"",VLOOKUP(C71,Sheet2!$B$3:$F$47,5,FALSE)),"{}"),"{}")</f>
        <v>{}</v>
      </c>
      <c r="F71" t="str">
        <f>IFERROR(VLOOKUP(A71,Sheet2!$A$62:$I$109,9,FALSE),"[]")</f>
        <v>[]</v>
      </c>
      <c r="G71" t="str">
        <f>IFERROR(VLOOKUP(A71,Sheet2!$A$116:$I$244,9,FALSE),"[]")</f>
        <v>[{"ConditionType":"Build","AreaType":"Cap","Lv":1}]</v>
      </c>
      <c r="H71" t="s">
        <v>132</v>
      </c>
    </row>
    <row r="72" spans="1:8">
      <c r="A72">
        <f t="shared" si="2"/>
        <v>2601</v>
      </c>
      <c r="B72" t="s">
        <v>133</v>
      </c>
      <c r="C72" t="s">
        <v>134</v>
      </c>
      <c r="D72">
        <f>COUNTIF($B$5:B72,B72)-1</f>
        <v>0</v>
      </c>
      <c r="E72" t="str">
        <f>IF(D72=0,IFERROR(IF(VLOOKUP(C72,Sheet2!$B$3:$F$47,5,FALSE)=0,"",VLOOKUP(C72,Sheet2!$B$3:$F$47,5,FALSE)),"{}"),"{}")</f>
        <v>{"ItemId":50009,"Num":30}</v>
      </c>
      <c r="F72" t="str">
        <f>IFERROR(VLOOKUP(A72,Sheet2!$A$62:$I$109,9,FALSE),"[]")</f>
        <v>[{"ConditionType":"Build","AreaType":"Armor","Lv":200}]</v>
      </c>
      <c r="G72" t="str">
        <f>IFERROR(VLOOKUP(A72,Sheet2!$A$116:$I$244,9,FALSE),"[]")</f>
        <v>[{"ConditionType":"Build","AreaType":"MainBuilding","Lv":9}]</v>
      </c>
      <c r="H72" t="s">
        <v>135</v>
      </c>
    </row>
    <row r="73" spans="1:8">
      <c r="A73">
        <f t="shared" si="2"/>
        <v>2602</v>
      </c>
      <c r="B73" t="s">
        <v>133</v>
      </c>
      <c r="C73" t="s">
        <v>134</v>
      </c>
      <c r="D73">
        <f>COUNTIF($B$5:B73,B73)-1</f>
        <v>1</v>
      </c>
      <c r="E73" t="str">
        <f>IF(D73=0,IFERROR(IF(VLOOKUP(C73,Sheet2!$B$3:$F$47,5,FALSE)=0,"",VLOOKUP(C73,Sheet2!$B$3:$F$47,5,FALSE)),"{}"),"{}")</f>
        <v>{}</v>
      </c>
      <c r="F73" t="str">
        <f>IFERROR(VLOOKUP(A73,Sheet2!$A$62:$I$109,9,FALSE),"[]")</f>
        <v>[]</v>
      </c>
      <c r="G73" t="str">
        <f>IFERROR(VLOOKUP(A73,Sheet2!$A$116:$I$244,9,FALSE),"[]")</f>
        <v>[{"ConditionType":"Build","AreaType":"Boots","Lv":1}]</v>
      </c>
      <c r="H73" t="s">
        <v>136</v>
      </c>
    </row>
    <row r="74" spans="1:8">
      <c r="A74">
        <f t="shared" si="2"/>
        <v>2701</v>
      </c>
      <c r="B74" t="s">
        <v>137</v>
      </c>
      <c r="C74" t="s">
        <v>138</v>
      </c>
      <c r="D74">
        <f>COUNTIF($B$5:B74,B74)-1</f>
        <v>0</v>
      </c>
      <c r="E74" t="str">
        <f>IF(D74=0,IFERROR(IF(VLOOKUP(C74,Sheet2!$B$3:$F$47,5,FALSE)=0,"",VLOOKUP(C74,Sheet2!$B$3:$F$47,5,FALSE)),"{}"),"{}")</f>
        <v>{"ItemId":50009,"Num":20}</v>
      </c>
      <c r="F74" t="str">
        <f>IFERROR(VLOOKUP(A74,Sheet2!$A$62:$I$109,9,FALSE),"[]")</f>
        <v>[{"ConditionType":"Star","StarCount":24}]</v>
      </c>
      <c r="G74" t="str">
        <f>IFERROR(VLOOKUP(A74,Sheet2!$A$116:$I$244,9,FALSE),"[]")</f>
        <v>[{"ConditionType":"Build","AreaType":"MainBuilding","Lv":5}]</v>
      </c>
      <c r="H74" t="s">
        <v>139</v>
      </c>
    </row>
    <row r="75" spans="1:8">
      <c r="A75">
        <f t="shared" si="2"/>
        <v>2702</v>
      </c>
      <c r="B75" t="s">
        <v>137</v>
      </c>
      <c r="C75" t="s">
        <v>138</v>
      </c>
      <c r="D75">
        <f>COUNTIF($B$5:B75,B75)-1</f>
        <v>1</v>
      </c>
      <c r="E75" t="str">
        <f>IF(D75=0,IFERROR(IF(VLOOKUP(C75,Sheet2!$B$3:$F$47,5,FALSE)=0,"",VLOOKUP(C75,Sheet2!$B$3:$F$47,5,FALSE)),"{}"),"{}")</f>
        <v>{}</v>
      </c>
      <c r="F75" t="str">
        <f>IFERROR(VLOOKUP(A75,Sheet2!$A$62:$I$109,9,FALSE),"[]")</f>
        <v>[]</v>
      </c>
      <c r="G75" t="str">
        <f>IFERROR(VLOOKUP(A75,Sheet2!$A$116:$I$244,9,FALSE),"[]")</f>
        <v>[{"ConditionType":"Build","AreaType":"Shoes","Lv":1}]</v>
      </c>
      <c r="H75" t="s">
        <v>140</v>
      </c>
    </row>
    <row r="76" spans="1:8">
      <c r="A76">
        <f t="shared" si="2"/>
        <v>2801</v>
      </c>
      <c r="B76" t="s">
        <v>44</v>
      </c>
      <c r="C76" t="s">
        <v>141</v>
      </c>
      <c r="D76">
        <f>COUNTIF($B$5:B76,B76)-1</f>
        <v>2</v>
      </c>
      <c r="E76" t="s">
        <v>142</v>
      </c>
      <c r="F76" t="str">
        <f>IFERROR(VLOOKUP(A76,Sheet2!$A$62:$I$109,9,FALSE),"[]")</f>
        <v>[{"ConditionType":"Build","AreaType":"MainBuilding","Lv":4}]</v>
      </c>
      <c r="G76" t="str">
        <f>IFERROR(VLOOKUP(A76,Sheet2!$A$116:$I$244,9,FALSE),"[]")</f>
        <v>[{"ConditionType":"Build","AreaType":"MainBuilding","Lv":4}]</v>
      </c>
      <c r="H76" t="s">
        <v>143</v>
      </c>
    </row>
    <row r="77" spans="1:8">
      <c r="A77">
        <f t="shared" si="2"/>
        <v>2802</v>
      </c>
      <c r="B77" t="s">
        <v>44</v>
      </c>
      <c r="C77" t="s">
        <v>141</v>
      </c>
      <c r="D77">
        <f>COUNTIF($B$5:B77,B77)-1</f>
        <v>3</v>
      </c>
      <c r="E77" t="str">
        <f>IF(D77=0,IFERROR(IF(VLOOKUP(C77,Sheet2!$B$3:$F$47,5,FALSE)=0,"",VLOOKUP(C77,Sheet2!$B$3:$F$47,5,FALSE)),"{}"),"{}")</f>
        <v>{}</v>
      </c>
      <c r="F77" t="str">
        <f>IFERROR(VLOOKUP(A77,Sheet2!$A$62:$I$109,9,FALSE),"[]")</f>
        <v>[]</v>
      </c>
      <c r="G77" t="str">
        <f>IFERROR(VLOOKUP(A77,Sheet2!$A$116:$I$244,9,FALSE),"[]")</f>
        <v>[{"ConditionType":"Build","AreaType":"Shop","Lv":1}]</v>
      </c>
      <c r="H77" t="s">
        <v>144</v>
      </c>
    </row>
    <row r="78" spans="1:8">
      <c r="A78">
        <f t="shared" si="2"/>
        <v>2901</v>
      </c>
      <c r="B78" t="s">
        <v>145</v>
      </c>
      <c r="C78" t="s">
        <v>146</v>
      </c>
      <c r="D78">
        <f>COUNTIF($B$5:B78,B78)-1</f>
        <v>0</v>
      </c>
      <c r="E78" t="str">
        <f>IF(D78=0,IFERROR(IF(VLOOKUP(C78,Sheet2!$B$3:$F$47,5,FALSE)=0,"",VLOOKUP(C78,Sheet2!$B$3:$F$47,5,FALSE)),"{}"),"{}")</f>
        <v>{"ItemId":50009,"Num":20}</v>
      </c>
      <c r="F78" t="str">
        <f>IFERROR(VLOOKUP(A78,Sheet2!$A$62:$I$109,9,FALSE),"[]")</f>
        <v>[{"ConditionType":"Build","AreaType":"MainBuilding","Lv":7}]</v>
      </c>
      <c r="G78" t="str">
        <f>IFERROR(VLOOKUP(A78,Sheet2!$A$116:$I$244,9,FALSE),"[]")</f>
        <v>[{"ConditionType":"Build","AreaType":"MainBuilding","Lv":7}]</v>
      </c>
      <c r="H78" t="s">
        <v>147</v>
      </c>
    </row>
    <row r="79" spans="1:8">
      <c r="A79">
        <f t="shared" si="2"/>
        <v>2902</v>
      </c>
      <c r="B79" t="s">
        <v>145</v>
      </c>
      <c r="C79" t="s">
        <v>146</v>
      </c>
      <c r="D79">
        <f>COUNTIF($B$5:B79,B79)-1</f>
        <v>1</v>
      </c>
      <c r="E79" t="str">
        <f>IF(D79=0,IFERROR(IF(VLOOKUP(C79,Sheet2!$B$3:$F$47,5,FALSE)=0,"",VLOOKUP(C79,Sheet2!$B$3:$F$47,5,FALSE)),"{}"),"{}")</f>
        <v>{}</v>
      </c>
      <c r="F79" t="str">
        <f>IFERROR(VLOOKUP(A79,Sheet2!$A$62:$I$109,9,FALSE),"[]")</f>
        <v>[]</v>
      </c>
      <c r="G79" t="str">
        <f>IFERROR(VLOOKUP(A79,Sheet2!$A$116:$I$244,9,FALSE),"[]")</f>
        <v>[{"ConditionType":"Build","AreaType":"PrintingPress1","Lv":1}]</v>
      </c>
      <c r="H79" t="s">
        <v>148</v>
      </c>
    </row>
    <row r="80" spans="1:8">
      <c r="A80">
        <f t="shared" si="2"/>
        <v>3001</v>
      </c>
      <c r="B80" t="s">
        <v>149</v>
      </c>
      <c r="C80" t="s">
        <v>150</v>
      </c>
      <c r="D80">
        <f>COUNTIF($B$5:B80,B80)-1</f>
        <v>0</v>
      </c>
      <c r="E80" t="str">
        <f>IF(D80=0,IFERROR(IF(VLOOKUP(C80,Sheet2!$B$3:$F$47,5,FALSE)=0,"",VLOOKUP(C80,Sheet2!$B$3:$F$47,5,FALSE)),"{}"),"{}")</f>
        <v>{"ItemId":50009,"Num":30}</v>
      </c>
      <c r="F80" t="str">
        <f>IFERROR(VLOOKUP(A80,Sheet2!$A$62:$I$109,9,FALSE),"[]")</f>
        <v>[{"ConditionType":"Build","AreaType":"MainBuilding","Lv":11}]</v>
      </c>
      <c r="G80" t="str">
        <f>IFERROR(VLOOKUP(A80,Sheet2!$A$116:$I$244,9,FALSE),"[]")</f>
        <v>[{"ConditionType":"Build","AreaType":"MainBuilding","Lv":11}]</v>
      </c>
      <c r="H80" t="s">
        <v>147</v>
      </c>
    </row>
    <row r="81" spans="1:8">
      <c r="A81">
        <f t="shared" si="2"/>
        <v>3002</v>
      </c>
      <c r="B81" t="s">
        <v>149</v>
      </c>
      <c r="C81" t="s">
        <v>150</v>
      </c>
      <c r="D81">
        <f>COUNTIF($B$5:B81,B81)-1</f>
        <v>1</v>
      </c>
      <c r="E81" t="str">
        <f>IF(D81=0,IFERROR(IF(VLOOKUP(C81,Sheet2!$B$3:$F$47,5,FALSE)=0,"",VLOOKUP(C81,Sheet2!$B$3:$F$47,5,FALSE)),"{}"),"{}")</f>
        <v>{}</v>
      </c>
      <c r="F81" t="str">
        <f>IFERROR(VLOOKUP(A81,Sheet2!$A$62:$I$109,9,FALSE),"[]")</f>
        <v>[]</v>
      </c>
      <c r="G81" t="str">
        <f>IFERROR(VLOOKUP(A81,Sheet2!$A$116:$I$244,9,FALSE),"[]")</f>
        <v>[{"ConditionType":"Build","AreaType":"PrintingPress2","Lv":1}]</v>
      </c>
      <c r="H81" t="s">
        <v>148</v>
      </c>
    </row>
    <row r="82" spans="1:8">
      <c r="A82">
        <f t="shared" si="2"/>
        <v>3101</v>
      </c>
      <c r="B82" t="s">
        <v>151</v>
      </c>
      <c r="C82" t="s">
        <v>152</v>
      </c>
      <c r="D82">
        <f>COUNTIF($B$5:B82,B82)-1</f>
        <v>0</v>
      </c>
      <c r="E82" t="str">
        <f>IF(D82=0,IFERROR(IF(VLOOKUP(C82,Sheet2!$B$3:$F$47,5,FALSE)=0,"",VLOOKUP(C82,Sheet2!$B$3:$F$47,5,FALSE)),"{}"),"{}")</f>
        <v>{"ItemId":50009,"Num":20}</v>
      </c>
      <c r="F82" t="str">
        <f>IFERROR(VLOOKUP(A82,Sheet2!$A$62:$I$109,9,FALSE),"[]")</f>
        <v>[{"ConditionType":"Build","AreaType":"MainBuilding","Lv":12}]</v>
      </c>
      <c r="G82" t="str">
        <f>IFERROR(VLOOKUP(A82,Sheet2!$A$116:$I$244,9,FALSE),"[]")</f>
        <v>[{"ConditionType":"Build","AreaType":"MainBuilding","Lv":12}]</v>
      </c>
      <c r="H82" t="s">
        <v>147</v>
      </c>
    </row>
    <row r="83" spans="1:8">
      <c r="A83">
        <f t="shared" si="2"/>
        <v>3102</v>
      </c>
      <c r="B83" t="s">
        <v>151</v>
      </c>
      <c r="C83" t="s">
        <v>152</v>
      </c>
      <c r="D83">
        <f>COUNTIF($B$5:B83,B83)-1</f>
        <v>1</v>
      </c>
      <c r="E83" t="str">
        <f>IF(D83=0,IFERROR(IF(VLOOKUP(C83,Sheet2!$B$3:$F$47,5,FALSE)=0,"",VLOOKUP(C83,Sheet2!$B$3:$F$47,5,FALSE)),"{}"),"{}")</f>
        <v>{}</v>
      </c>
      <c r="F83" t="str">
        <f>IFERROR(VLOOKUP(A83,Sheet2!$A$62:$I$109,9,FALSE),"[]")</f>
        <v>[]</v>
      </c>
      <c r="G83" t="str">
        <f>IFERROR(VLOOKUP(A83,Sheet2!$A$116:$I$244,9,FALSE),"[]")</f>
        <v>[{"ConditionType":"Build","AreaType":"PrintingPress3","Lv":1}]</v>
      </c>
      <c r="H83" t="s">
        <v>148</v>
      </c>
    </row>
    <row r="84" spans="1:8">
      <c r="A84">
        <f t="shared" si="2"/>
        <v>3201</v>
      </c>
      <c r="B84" t="s">
        <v>153</v>
      </c>
      <c r="C84" t="s">
        <v>154</v>
      </c>
      <c r="D84">
        <f>COUNTIF($B$5:B84,B84)-1</f>
        <v>0</v>
      </c>
      <c r="E84" t="str">
        <f>IF(D84=0,IFERROR(IF(VLOOKUP(C84,Sheet2!$B$3:$F$47,5,FALSE)=0,"",VLOOKUP(C84,Sheet2!$B$3:$F$47,5,FALSE)),"{}"),"{}")</f>
        <v>{"ItemId":50009,"Num":30}</v>
      </c>
      <c r="F84" t="str">
        <f>IFERROR(VLOOKUP(A84,Sheet2!$A$62:$I$109,9,FALSE),"[]")</f>
        <v>[{"ConditionType":"Build","AreaType":"MainBuilding","Lv":13}]</v>
      </c>
      <c r="G84" t="str">
        <f>IFERROR(VLOOKUP(A84,Sheet2!$A$116:$I$244,9,FALSE),"[]")</f>
        <v>[{"ConditionType":"Build","AreaType":"MainBuilding","Lv":13}]</v>
      </c>
      <c r="H84" t="s">
        <v>147</v>
      </c>
    </row>
    <row r="85" spans="1:8">
      <c r="A85">
        <f t="shared" si="2"/>
        <v>3202</v>
      </c>
      <c r="B85" t="s">
        <v>153</v>
      </c>
      <c r="C85" t="s">
        <v>154</v>
      </c>
      <c r="D85">
        <f>COUNTIF($B$5:B85,B85)-1</f>
        <v>1</v>
      </c>
      <c r="E85" t="str">
        <f>IF(D85=0,IFERROR(IF(VLOOKUP(C85,Sheet2!$B$3:$F$47,5,FALSE)=0,"",VLOOKUP(C85,Sheet2!$B$3:$F$47,5,FALSE)),"{}"),"{}")</f>
        <v>{}</v>
      </c>
      <c r="F85" t="str">
        <f>IFERROR(VLOOKUP(A85,Sheet2!$A$62:$I$109,9,FALSE),"[]")</f>
        <v>[]</v>
      </c>
      <c r="G85" t="str">
        <f>IFERROR(VLOOKUP(A85,Sheet2!$A$116:$I$244,9,FALSE),"[]")</f>
        <v>[{"ConditionType":"Build","AreaType":"PrintingPress4","Lv":1}]</v>
      </c>
      <c r="H85" t="s">
        <v>148</v>
      </c>
    </row>
    <row r="86" spans="1:8">
      <c r="A86">
        <f t="shared" si="2"/>
        <v>3301</v>
      </c>
      <c r="B86" t="s">
        <v>155</v>
      </c>
      <c r="C86" t="s">
        <v>156</v>
      </c>
      <c r="D86">
        <f>COUNTIF($B$5:B86,B86)-1</f>
        <v>0</v>
      </c>
      <c r="E86" t="str">
        <f>IF(D86=0,IFERROR(IF(VLOOKUP(C86,Sheet2!$B$3:$F$47,5,FALSE)=0,"",VLOOKUP(C86,Sheet2!$B$3:$F$47,5,FALSE)),"{}"),"{}")</f>
        <v>{"ItemId":50009,"Num":20}</v>
      </c>
      <c r="F86" t="str">
        <f>IFERROR(VLOOKUP(A86,Sheet2!$A$62:$I$109,9,FALSE),"[]")</f>
        <v>[{"ConditionType":"Build","AreaType":"MainBuilding","Lv":11}]</v>
      </c>
      <c r="G86" t="str">
        <f>IFERROR(VLOOKUP(A86,Sheet2!$A$116:$I$244,9,FALSE),"[]")</f>
        <v>[{"ConditionType":"Build","AreaType":"MainBuilding","Lv":11}]</v>
      </c>
      <c r="H86" t="s">
        <v>157</v>
      </c>
    </row>
    <row r="87" spans="1:8">
      <c r="A87">
        <f t="shared" si="2"/>
        <v>3302</v>
      </c>
      <c r="B87" t="s">
        <v>155</v>
      </c>
      <c r="C87" t="s">
        <v>156</v>
      </c>
      <c r="D87">
        <f>COUNTIF($B$5:B87,B87)-1</f>
        <v>1</v>
      </c>
      <c r="E87" t="str">
        <f>IF(D87=0,IFERROR(IF(VLOOKUP(C87,Sheet2!$B$3:$F$47,5,FALSE)=0,"",VLOOKUP(C87,Sheet2!$B$3:$F$47,5,FALSE)),"{}"),"{}")</f>
        <v>{}</v>
      </c>
      <c r="F87" t="str">
        <f>IFERROR(VLOOKUP(A87,Sheet2!$A$62:$I$109,9,FALSE),"[]")</f>
        <v>[]</v>
      </c>
      <c r="G87" t="str">
        <f>IFERROR(VLOOKUP(A87,Sheet2!$A$116:$I$244,9,FALSE),"[]")</f>
        <v>[{"ConditionType":"Build","AreaType":"ThePrintingPress1","Lv":1}]</v>
      </c>
      <c r="H87" t="s">
        <v>158</v>
      </c>
    </row>
    <row r="88" spans="1:8">
      <c r="A88">
        <f t="shared" si="2"/>
        <v>3401</v>
      </c>
      <c r="B88" t="s">
        <v>159</v>
      </c>
      <c r="C88" t="s">
        <v>160</v>
      </c>
      <c r="D88">
        <f>COUNTIF($B$5:B88,B88)-1</f>
        <v>0</v>
      </c>
      <c r="E88" t="str">
        <f>IF(D88=0,IFERROR(IF(VLOOKUP(C88,Sheet2!$B$3:$F$47,5,FALSE)=0,"",VLOOKUP(C88,Sheet2!$B$3:$F$47,5,FALSE)),"{}"),"{}")</f>
        <v>{"ItemId":50009,"Num":30}</v>
      </c>
      <c r="F88" t="str">
        <f>IFERROR(VLOOKUP(A88,Sheet2!$A$62:$I$109,9,FALSE),"[]")</f>
        <v>[{"ConditionType":"Build","AreaType":"MainBuilding","Lv":12}]</v>
      </c>
      <c r="G88" t="str">
        <f>IFERROR(VLOOKUP(A88,Sheet2!$A$116:$I$244,9,FALSE),"[]")</f>
        <v>[{"ConditionType":"Build","AreaType":"MainBuilding","Lv":12}]</v>
      </c>
      <c r="H88" t="s">
        <v>157</v>
      </c>
    </row>
    <row r="89" spans="1:8">
      <c r="A89">
        <f t="shared" si="2"/>
        <v>3402</v>
      </c>
      <c r="B89" t="s">
        <v>159</v>
      </c>
      <c r="C89" t="s">
        <v>160</v>
      </c>
      <c r="D89">
        <f>COUNTIF($B$5:B89,B89)-1</f>
        <v>1</v>
      </c>
      <c r="E89" t="str">
        <f>IF(D89=0,IFERROR(IF(VLOOKUP(C89,Sheet2!$B$3:$F$47,5,FALSE)=0,"",VLOOKUP(C89,Sheet2!$B$3:$F$47,5,FALSE)),"{}"),"{}")</f>
        <v>{}</v>
      </c>
      <c r="F89" t="str">
        <f>IFERROR(VLOOKUP(A89,Sheet2!$A$62:$I$109,9,FALSE),"[]")</f>
        <v>[]</v>
      </c>
      <c r="G89" t="str">
        <f>IFERROR(VLOOKUP(A89,Sheet2!$A$116:$I$244,9,FALSE),"[]")</f>
        <v>[{"ConditionType":"Build","AreaType":"ThePrintingPress2","Lv":1}]</v>
      </c>
      <c r="H89" t="s">
        <v>158</v>
      </c>
    </row>
    <row r="90" spans="1:8">
      <c r="A90">
        <f t="shared" si="2"/>
        <v>3501</v>
      </c>
      <c r="B90" t="s">
        <v>161</v>
      </c>
      <c r="C90" t="s">
        <v>162</v>
      </c>
      <c r="D90">
        <f>COUNTIF($B$5:B90,B90)-1</f>
        <v>0</v>
      </c>
      <c r="E90" t="str">
        <f>IF(D90=0,IFERROR(IF(VLOOKUP(C90,Sheet2!$B$3:$F$47,5,FALSE)=0,"",VLOOKUP(C90,Sheet2!$B$3:$F$47,5,FALSE)),"{}"),"{}")</f>
        <v>{"ItemId":50009,"Num":20}</v>
      </c>
      <c r="F90" t="str">
        <f>IFERROR(VLOOKUP(A90,Sheet2!$A$62:$I$109,9,FALSE),"[]")</f>
        <v>[{"ConditionType":"Build","AreaType":"MainBuilding","Lv":13}]</v>
      </c>
      <c r="G90" t="str">
        <f>IFERROR(VLOOKUP(A90,Sheet2!$A$116:$I$244,9,FALSE),"[]")</f>
        <v>[{"ConditionType":"Build","AreaType":"MainBuilding","Lv":13}]</v>
      </c>
      <c r="H90" t="s">
        <v>157</v>
      </c>
    </row>
    <row r="91" spans="1:8">
      <c r="A91">
        <f t="shared" si="2"/>
        <v>3502</v>
      </c>
      <c r="B91" t="s">
        <v>161</v>
      </c>
      <c r="C91" t="s">
        <v>162</v>
      </c>
      <c r="D91">
        <f>COUNTIF($B$5:B91,B91)-1</f>
        <v>1</v>
      </c>
      <c r="E91" t="str">
        <f>IF(D91=0,IFERROR(IF(VLOOKUP(C91,Sheet2!$B$3:$F$47,5,FALSE)=0,"",VLOOKUP(C91,Sheet2!$B$3:$F$47,5,FALSE)),"{}"),"{}")</f>
        <v>{}</v>
      </c>
      <c r="F91" t="str">
        <f>IFERROR(VLOOKUP(A91,Sheet2!$A$62:$I$109,9,FALSE),"[]")</f>
        <v>[]</v>
      </c>
      <c r="G91" t="str">
        <f>IFERROR(VLOOKUP(A91,Sheet2!$A$116:$I$244,9,FALSE),"[]")</f>
        <v>[{"ConditionType":"Build","AreaType":"ThePrintingPress3","Lv":1}]</v>
      </c>
      <c r="H91" t="s">
        <v>158</v>
      </c>
    </row>
    <row r="92" spans="1:8">
      <c r="A92">
        <f t="shared" si="2"/>
        <v>3601</v>
      </c>
      <c r="B92" t="s">
        <v>163</v>
      </c>
      <c r="C92" t="s">
        <v>164</v>
      </c>
      <c r="D92">
        <f>COUNTIF($B$5:B92,B92)-1</f>
        <v>0</v>
      </c>
      <c r="E92" t="str">
        <f>IF(D92=0,IFERROR(IF(VLOOKUP(C92,Sheet2!$B$3:$F$47,5,FALSE)=0,"",VLOOKUP(C92,Sheet2!$B$3:$F$47,5,FALSE)),"{}"),"{}")</f>
        <v>{"ItemId":50009,"Num":30}</v>
      </c>
      <c r="F92" t="str">
        <f>IFERROR(VLOOKUP(A92,Sheet2!$A$62:$I$109,9,FALSE),"[]")</f>
        <v>[{"ConditionType":"Build","AreaType":"MainBuilding","Lv":14}]</v>
      </c>
      <c r="G92" t="str">
        <f>IFERROR(VLOOKUP(A92,Sheet2!$A$116:$I$244,9,FALSE),"[]")</f>
        <v>[{"ConditionType":"Build","AreaType":"MainBuilding","Lv":14}]</v>
      </c>
      <c r="H92" t="s">
        <v>157</v>
      </c>
    </row>
    <row r="93" spans="1:8">
      <c r="A93">
        <f t="shared" si="2"/>
        <v>3602</v>
      </c>
      <c r="B93" t="s">
        <v>163</v>
      </c>
      <c r="C93" t="s">
        <v>164</v>
      </c>
      <c r="D93">
        <f>COUNTIF($B$5:B93,B93)-1</f>
        <v>1</v>
      </c>
      <c r="E93" t="str">
        <f>IF(D93=0,IFERROR(IF(VLOOKUP(C93,Sheet2!$B$3:$F$47,5,FALSE)=0,"",VLOOKUP(C93,Sheet2!$B$3:$F$47,5,FALSE)),"{}"),"{}")</f>
        <v>{}</v>
      </c>
      <c r="F93" t="str">
        <f>IFERROR(VLOOKUP(A93,Sheet2!$A$62:$I$109,9,FALSE),"[]")</f>
        <v>[]</v>
      </c>
      <c r="G93" t="str">
        <f>IFERROR(VLOOKUP(A93,Sheet2!$A$116:$I$244,9,FALSE),"[]")</f>
        <v>[{"ConditionType":"Build","AreaType":"ThePrintingPress4","Lv":1}]</v>
      </c>
      <c r="H93" t="s">
        <v>158</v>
      </c>
    </row>
    <row r="94" spans="1:8">
      <c r="A94">
        <f t="shared" si="2"/>
        <v>3701</v>
      </c>
      <c r="B94" t="s">
        <v>165</v>
      </c>
      <c r="C94" t="s">
        <v>166</v>
      </c>
      <c r="D94">
        <f>COUNTIF($B$5:B94,B94)-1</f>
        <v>0</v>
      </c>
      <c r="E94" t="str">
        <f>IF(D94=0,IFERROR(IF(VLOOKUP(C94,Sheet2!$B$3:$F$47,5,FALSE)=0,"",VLOOKUP(C94,Sheet2!$B$3:$F$47,5,FALSE)),"{}"),"{}")</f>
        <v>{"ItemId":50009,"Num":20}</v>
      </c>
      <c r="F94" t="str">
        <f>IFERROR(VLOOKUP(A94,Sheet2!$A$62:$I$109,9,FALSE),"[]")</f>
        <v>[{"ConditionType":"Build","AreaType":"MainBuilding","Lv":15}]</v>
      </c>
      <c r="G94" t="str">
        <f>IFERROR(VLOOKUP(A94,Sheet2!$A$116:$I$244,9,FALSE),"[]")</f>
        <v>[{"ConditionType":"Build","AreaType":"MainBuilding","Lv":15}]</v>
      </c>
      <c r="H94" t="s">
        <v>157</v>
      </c>
    </row>
    <row r="95" spans="1:8">
      <c r="A95">
        <f t="shared" si="2"/>
        <v>3702</v>
      </c>
      <c r="B95" t="s">
        <v>165</v>
      </c>
      <c r="C95" t="s">
        <v>166</v>
      </c>
      <c r="D95">
        <f>COUNTIF($B$5:B95,B95)-1</f>
        <v>1</v>
      </c>
      <c r="E95" t="str">
        <f>IF(D95=0,IFERROR(IF(VLOOKUP(C95,Sheet2!$B$3:$F$47,5,FALSE)=0,"",VLOOKUP(C95,Sheet2!$B$3:$F$47,5,FALSE)),"{}"),"{}")</f>
        <v>{}</v>
      </c>
      <c r="F95" t="str">
        <f>IFERROR(VLOOKUP(A95,Sheet2!$A$62:$I$109,9,FALSE),"[]")</f>
        <v>[]</v>
      </c>
      <c r="G95" t="str">
        <f>IFERROR(VLOOKUP(A95,Sheet2!$A$116:$I$244,9,FALSE),"[]")</f>
        <v>[{"ConditionType":"Build","AreaType":"ThePrintingPress5","Lv":1}]</v>
      </c>
      <c r="H95" t="s">
        <v>158</v>
      </c>
    </row>
    <row r="96" spans="1:8">
      <c r="A96">
        <f t="shared" si="2"/>
        <v>3801</v>
      </c>
      <c r="B96" t="s">
        <v>167</v>
      </c>
      <c r="C96" t="s">
        <v>168</v>
      </c>
      <c r="D96">
        <f>COUNTIF($B$5:B96,B96)-1</f>
        <v>0</v>
      </c>
      <c r="E96" t="str">
        <f>IF(D96=0,IFERROR(IF(VLOOKUP(C96,Sheet2!$B$3:$F$47,5,FALSE)=0,"",VLOOKUP(C96,Sheet2!$B$3:$F$47,5,FALSE)),"{}"),"{}")</f>
        <v>{"ItemId":50009,"Num":30}</v>
      </c>
      <c r="F96" t="str">
        <f>IFERROR(VLOOKUP(A96,Sheet2!$A$62:$I$109,9,FALSE),"[]")</f>
        <v>[{"ConditionType":"Build","AreaType":"MainBuilding","Lv":16}]</v>
      </c>
      <c r="G96" t="str">
        <f>IFERROR(VLOOKUP(A96,Sheet2!$A$116:$I$244,9,FALSE),"[]")</f>
        <v>[{"ConditionType":"Build","AreaType":"MainBuilding","Lv":16}]</v>
      </c>
      <c r="H96" t="s">
        <v>157</v>
      </c>
    </row>
    <row r="97" spans="1:8">
      <c r="A97">
        <f t="shared" si="2"/>
        <v>3802</v>
      </c>
      <c r="B97" t="s">
        <v>167</v>
      </c>
      <c r="C97" t="s">
        <v>168</v>
      </c>
      <c r="D97">
        <f>COUNTIF($B$5:B97,B97)-1</f>
        <v>1</v>
      </c>
      <c r="E97" t="str">
        <f>IF(D97=0,IFERROR(IF(VLOOKUP(C97,Sheet2!$B$3:$F$47,5,FALSE)=0,"",VLOOKUP(C97,Sheet2!$B$3:$F$47,5,FALSE)),"{}"),"{}")</f>
        <v>{}</v>
      </c>
      <c r="F97" t="str">
        <f>IFERROR(VLOOKUP(A97,Sheet2!$A$62:$I$109,9,FALSE),"[]")</f>
        <v>[]</v>
      </c>
      <c r="G97" t="str">
        <f>IFERROR(VLOOKUP(A97,Sheet2!$A$116:$I$244,9,FALSE),"[]")</f>
        <v>[{"ConditionType":"Build","AreaType":"ThePrintingPress6","Lv":1}]</v>
      </c>
      <c r="H97" t="s">
        <v>158</v>
      </c>
    </row>
    <row r="98" spans="1:8">
      <c r="A98">
        <f t="shared" si="2"/>
        <v>3901</v>
      </c>
      <c r="B98" t="s">
        <v>169</v>
      </c>
      <c r="C98" t="s">
        <v>170</v>
      </c>
      <c r="D98">
        <f>COUNTIF($B$5:B98,B98)-1</f>
        <v>0</v>
      </c>
      <c r="E98" t="str">
        <f>IF(D98=0,IFERROR(IF(VLOOKUP(C98,Sheet2!$B$3:$F$47,5,FALSE)=0,"",VLOOKUP(C98,Sheet2!$B$3:$F$47,5,FALSE)),"{}"),"{}")</f>
        <v>{"ItemId":50009,"Num":20}</v>
      </c>
      <c r="F98" t="str">
        <f>IFERROR(VLOOKUP(A98,Sheet2!$A$62:$I$109,9,FALSE),"[]")</f>
        <v>[{"ConditionType":"Build","AreaType":"MainBuilding","Lv":11}]</v>
      </c>
      <c r="G98" t="str">
        <f>IFERROR(VLOOKUP(A98,Sheet2!$A$116:$I$244,9,FALSE),"[]")</f>
        <v>[{"ConditionType":"Build","AreaType":"MainBuilding","Lv":11}]</v>
      </c>
      <c r="H98" t="s">
        <v>171</v>
      </c>
    </row>
    <row r="99" spans="1:8">
      <c r="A99">
        <f t="shared" si="2"/>
        <v>3902</v>
      </c>
      <c r="B99" t="s">
        <v>169</v>
      </c>
      <c r="C99" t="s">
        <v>170</v>
      </c>
      <c r="D99">
        <f>COUNTIF($B$5:B99,B99)-1</f>
        <v>1</v>
      </c>
      <c r="E99" t="str">
        <f>IF(D99=0,IFERROR(IF(VLOOKUP(C99,Sheet2!$B$3:$F$47,5,FALSE)=0,"",VLOOKUP(C99,Sheet2!$B$3:$F$47,5,FALSE)),"{}"),"{}")</f>
        <v>{}</v>
      </c>
      <c r="F99" t="str">
        <f>IFERROR(VLOOKUP(A99,Sheet2!$A$62:$I$109,9,FALSE),"[]")</f>
        <v>[]</v>
      </c>
      <c r="G99" t="str">
        <f>IFERROR(VLOOKUP(A99,Sheet2!$A$116:$I$244,9,FALSE),"[]")</f>
        <v>[{"ConditionType":"Build","AreaType":"DisassemblyPlatform1","Lv":1}]</v>
      </c>
      <c r="H99" t="s">
        <v>172</v>
      </c>
    </row>
    <row r="100" spans="1:8">
      <c r="A100">
        <f t="shared" si="2"/>
        <v>4001</v>
      </c>
      <c r="B100" t="s">
        <v>173</v>
      </c>
      <c r="C100" t="s">
        <v>174</v>
      </c>
      <c r="D100">
        <f>COUNTIF($B$5:B100,B100)-1</f>
        <v>0</v>
      </c>
      <c r="E100" t="str">
        <f>IF(D100=0,IFERROR(IF(VLOOKUP(C100,Sheet2!$B$3:$F$47,5,FALSE)=0,"",VLOOKUP(C100,Sheet2!$B$3:$F$47,5,FALSE)),"{}"),"{}")</f>
        <v>{"ItemId":50009,"Num":30}</v>
      </c>
      <c r="F100" t="str">
        <f>IFERROR(VLOOKUP(A100,Sheet2!$A$62:$I$109,9,FALSE),"[]")</f>
        <v>[{"ConditionType":"Build","AreaType":"MainBuilding","Lv":12}]</v>
      </c>
      <c r="G100" t="str">
        <f>IFERROR(VLOOKUP(A100,Sheet2!$A$116:$I$244,9,FALSE),"[]")</f>
        <v>[{"ConditionType":"Build","AreaType":"MainBuilding","Lv":12}]</v>
      </c>
      <c r="H100" t="s">
        <v>171</v>
      </c>
    </row>
    <row r="101" spans="1:8">
      <c r="A101">
        <f t="shared" si="2"/>
        <v>4002</v>
      </c>
      <c r="B101" t="s">
        <v>173</v>
      </c>
      <c r="C101" t="s">
        <v>174</v>
      </c>
      <c r="D101">
        <f>COUNTIF($B$5:B101,B101)-1</f>
        <v>1</v>
      </c>
      <c r="E101" t="str">
        <f>IF(D101=0,IFERROR(IF(VLOOKUP(C101,Sheet2!$B$3:$F$47,5,FALSE)=0,"",VLOOKUP(C101,Sheet2!$B$3:$F$47,5,FALSE)),"{}"),"{}")</f>
        <v>{}</v>
      </c>
      <c r="F101" t="str">
        <f>IFERROR(VLOOKUP(A101,Sheet2!$A$62:$I$109,9,FALSE),"[]")</f>
        <v>[]</v>
      </c>
      <c r="G101" t="str">
        <f>IFERROR(VLOOKUP(A101,Sheet2!$A$116:$I$244,9,FALSE),"[]")</f>
        <v>[{"ConditionType":"Build","AreaType":"DisassemblyPlatform2","Lv":1}]</v>
      </c>
      <c r="H101" t="s">
        <v>172</v>
      </c>
    </row>
    <row r="102" spans="1:8">
      <c r="A102">
        <f t="shared" si="2"/>
        <v>4101</v>
      </c>
      <c r="B102" t="s">
        <v>175</v>
      </c>
      <c r="C102" t="s">
        <v>176</v>
      </c>
      <c r="D102">
        <f>COUNTIF($B$5:B102,B102)-1</f>
        <v>0</v>
      </c>
      <c r="E102" t="str">
        <f>IF(D102=0,IFERROR(IF(VLOOKUP(C102,Sheet2!$B$3:$F$47,5,FALSE)=0,"",VLOOKUP(C102,Sheet2!$B$3:$F$47,5,FALSE)),"{}"),"{}")</f>
        <v>{"ItemId":50009,"Num":20}</v>
      </c>
      <c r="F102" t="str">
        <f>IFERROR(VLOOKUP(A102,Sheet2!$A$62:$I$109,9,FALSE),"[]")</f>
        <v>[{"ConditionType":"Build","AreaType":"MainBuilding","Lv":13}]</v>
      </c>
      <c r="G102" t="str">
        <f>IFERROR(VLOOKUP(A102,Sheet2!$A$116:$I$244,9,FALSE),"[]")</f>
        <v>[{"ConditionType":"Build","AreaType":"MainBuilding","Lv":13}]</v>
      </c>
      <c r="H102" t="s">
        <v>171</v>
      </c>
    </row>
    <row r="103" spans="1:8">
      <c r="A103">
        <f t="shared" ref="A103:A148" si="3">IF(B103=B102,A102+1,MROUND(A102+100,100)+1)</f>
        <v>4102</v>
      </c>
      <c r="B103" t="s">
        <v>175</v>
      </c>
      <c r="C103" t="s">
        <v>176</v>
      </c>
      <c r="D103">
        <f>COUNTIF($B$5:B103,B103)-1</f>
        <v>1</v>
      </c>
      <c r="E103" t="str">
        <f>IF(D103=0,IFERROR(IF(VLOOKUP(C103,Sheet2!$B$3:$F$47,5,FALSE)=0,"",VLOOKUP(C103,Sheet2!$B$3:$F$47,5,FALSE)),"{}"),"{}")</f>
        <v>{}</v>
      </c>
      <c r="F103" t="str">
        <f>IFERROR(VLOOKUP(A103,Sheet2!$A$62:$I$109,9,FALSE),"[]")</f>
        <v>[]</v>
      </c>
      <c r="G103" t="str">
        <f>IFERROR(VLOOKUP(A103,Sheet2!$A$116:$I$244,9,FALSE),"[]")</f>
        <v>[{"ConditionType":"Build","AreaType":"DisassemblyPlatform3","Lv":1}]</v>
      </c>
      <c r="H103" t="s">
        <v>172</v>
      </c>
    </row>
    <row r="104" spans="1:8">
      <c r="A104">
        <f t="shared" si="3"/>
        <v>4201</v>
      </c>
      <c r="B104" t="s">
        <v>177</v>
      </c>
      <c r="C104" t="s">
        <v>178</v>
      </c>
      <c r="D104">
        <f>COUNTIF($B$5:B104,B104)-1</f>
        <v>0</v>
      </c>
      <c r="E104" t="str">
        <f>IF(D104=0,IFERROR(IF(VLOOKUP(C104,Sheet2!$B$3:$F$47,5,FALSE)=0,"",VLOOKUP(C104,Sheet2!$B$3:$F$47,5,FALSE)),"{}"),"{}")</f>
        <v>{"ItemId":50009,"Num":30}</v>
      </c>
      <c r="F104" t="str">
        <f>IFERROR(VLOOKUP(A104,Sheet2!$A$62:$I$109,9,FALSE),"[]")</f>
        <v>[{"ConditionType":"Build","AreaType":"MainBuilding","Lv":14}]</v>
      </c>
      <c r="G104" t="str">
        <f>IFERROR(VLOOKUP(A104,Sheet2!$A$116:$I$244,9,FALSE),"[]")</f>
        <v>[{"ConditionType":"Build","AreaType":"MainBuilding","Lv":14}]</v>
      </c>
      <c r="H104" t="s">
        <v>171</v>
      </c>
    </row>
    <row r="105" spans="1:8">
      <c r="A105">
        <f t="shared" si="3"/>
        <v>4202</v>
      </c>
      <c r="B105" t="s">
        <v>177</v>
      </c>
      <c r="C105" t="s">
        <v>178</v>
      </c>
      <c r="D105">
        <f>COUNTIF($B$5:B105,B105)-1</f>
        <v>1</v>
      </c>
      <c r="E105" t="str">
        <f>IF(D105=0,IFERROR(IF(VLOOKUP(C105,Sheet2!$B$3:$F$47,5,FALSE)=0,"",VLOOKUP(C105,Sheet2!$B$3:$F$47,5,FALSE)),"{}"),"{}")</f>
        <v>{}</v>
      </c>
      <c r="F105" t="str">
        <f>IFERROR(VLOOKUP(A105,Sheet2!$A$62:$I$109,9,FALSE),"[]")</f>
        <v>[]</v>
      </c>
      <c r="G105" t="str">
        <f>IFERROR(VLOOKUP(A105,Sheet2!$A$116:$I$244,9,FALSE),"[]")</f>
        <v>[{"ConditionType":"Build","AreaType":"DisassemblyPlatform4","Lv":1}]</v>
      </c>
      <c r="H105" t="s">
        <v>172</v>
      </c>
    </row>
    <row r="106" spans="1:8">
      <c r="A106">
        <f t="shared" si="3"/>
        <v>4301</v>
      </c>
      <c r="B106" t="s">
        <v>179</v>
      </c>
      <c r="C106" t="s">
        <v>180</v>
      </c>
      <c r="D106">
        <f>COUNTIF($B$5:B106,B106)-1</f>
        <v>0</v>
      </c>
      <c r="E106" t="str">
        <f>IF(D106=0,IFERROR(IF(VLOOKUP(C106,Sheet2!$B$3:$F$47,5,FALSE)=0,"",VLOOKUP(C106,Sheet2!$B$3:$F$47,5,FALSE)),"{}"),"{}")</f>
        <v>{"ItemId":50009,"Num":20}</v>
      </c>
      <c r="F106" t="str">
        <f>IFERROR(VLOOKUP(A106,Sheet2!$A$62:$I$109,9,FALSE),"[]")</f>
        <v>[{"ConditionType":"Build","AreaType":"MainBuilding","Lv":15}]</v>
      </c>
      <c r="G106" t="str">
        <f>IFERROR(VLOOKUP(A106,Sheet2!$A$116:$I$244,9,FALSE),"[]")</f>
        <v>[{"ConditionType":"Build","AreaType":"MainBuilding","Lv":15}]</v>
      </c>
      <c r="H106" t="s">
        <v>171</v>
      </c>
    </row>
    <row r="107" spans="1:8">
      <c r="A107">
        <f t="shared" si="3"/>
        <v>4302</v>
      </c>
      <c r="B107" t="s">
        <v>179</v>
      </c>
      <c r="C107" t="s">
        <v>180</v>
      </c>
      <c r="D107">
        <f>COUNTIF($B$5:B107,B107)-1</f>
        <v>1</v>
      </c>
      <c r="E107" t="str">
        <f>IF(D107=0,IFERROR(IF(VLOOKUP(C107,Sheet2!$B$3:$F$47,5,FALSE)=0,"",VLOOKUP(C107,Sheet2!$B$3:$F$47,5,FALSE)),"{}"),"{}")</f>
        <v>{}</v>
      </c>
      <c r="F107" t="str">
        <f>IFERROR(VLOOKUP(A107,Sheet2!$A$62:$I$109,9,FALSE),"[]")</f>
        <v>[]</v>
      </c>
      <c r="G107" t="str">
        <f>IFERROR(VLOOKUP(A107,Sheet2!$A$116:$I$244,9,FALSE),"[]")</f>
        <v>[{"ConditionType":"Build","AreaType":"DisassemblyPlatform5","Lv":1}]</v>
      </c>
      <c r="H107" t="s">
        <v>172</v>
      </c>
    </row>
    <row r="108" spans="1:8">
      <c r="A108">
        <f t="shared" si="3"/>
        <v>4401</v>
      </c>
      <c r="B108" t="s">
        <v>181</v>
      </c>
      <c r="C108" t="s">
        <v>182</v>
      </c>
      <c r="D108">
        <f>COUNTIF($B$5:B108,B108)-1</f>
        <v>0</v>
      </c>
      <c r="E108" t="str">
        <f>IF(D108=0,IFERROR(IF(VLOOKUP(C108,Sheet2!$B$3:$F$47,5,FALSE)=0,"",VLOOKUP(C108,Sheet2!$B$3:$F$47,5,FALSE)),"{}"),"{}")</f>
        <v>{"ItemId":50009,"Num":30}</v>
      </c>
      <c r="F108" t="str">
        <f>IFERROR(VLOOKUP(A108,Sheet2!$A$62:$I$109,9,FALSE),"[]")</f>
        <v>[{"ConditionType":"Build","AreaType":"MainBuilding","Lv":16}]</v>
      </c>
      <c r="G108" t="str">
        <f>IFERROR(VLOOKUP(A108,Sheet2!$A$116:$I$244,9,FALSE),"[]")</f>
        <v>[{"ConditionType":"Build","AreaType":"MainBuilding","Lv":16}]</v>
      </c>
      <c r="H108" t="s">
        <v>171</v>
      </c>
    </row>
    <row r="109" spans="1:8">
      <c r="A109">
        <f t="shared" si="3"/>
        <v>4402</v>
      </c>
      <c r="B109" t="s">
        <v>181</v>
      </c>
      <c r="C109" t="s">
        <v>182</v>
      </c>
      <c r="D109">
        <f>COUNTIF($B$5:B109,B109)-1</f>
        <v>1</v>
      </c>
      <c r="E109" t="str">
        <f>IF(D109=0,IFERROR(IF(VLOOKUP(C109,Sheet2!$B$3:$F$47,5,FALSE)=0,"",VLOOKUP(C109,Sheet2!$B$3:$F$47,5,FALSE)),"{}"),"{}")</f>
        <v>{}</v>
      </c>
      <c r="F109" t="str">
        <f>IFERROR(VLOOKUP(A109,Sheet2!$A$62:$I$109,9,FALSE),"[]")</f>
        <v>[]</v>
      </c>
      <c r="G109" t="str">
        <f>IFERROR(VLOOKUP(A109,Sheet2!$A$116:$I$244,9,FALSE),"[]")</f>
        <v>[{"ConditionType":"Build","AreaType":"DisassemblyPlatform6","Lv":1}]</v>
      </c>
      <c r="H109" t="s">
        <v>172</v>
      </c>
    </row>
    <row r="110" spans="1:8">
      <c r="A110">
        <f t="shared" si="3"/>
        <v>4501</v>
      </c>
      <c r="B110" t="s">
        <v>183</v>
      </c>
      <c r="C110" t="s">
        <v>184</v>
      </c>
      <c r="D110">
        <f>COUNTIF($B$5:B110,B110)-1</f>
        <v>0</v>
      </c>
      <c r="E110" t="str">
        <f>IF(D110=0,IFERROR(IF(VLOOKUP(C110,Sheet2!$B$3:$F$47,5,FALSE)=0,"",VLOOKUP(C110,Sheet2!$B$3:$F$47,5,FALSE)),"{}"),"{}")</f>
        <v>{"ItemId":50009,"Num":20}</v>
      </c>
      <c r="F110" t="str">
        <f>IFERROR(VLOOKUP(A110,Sheet2!$A$62:$I$109,9,FALSE),"[]")</f>
        <v>[{"ConditionType":"Build","AreaType":"MainBuilding","Lv":11}]</v>
      </c>
      <c r="G110" t="str">
        <f>IFERROR(VLOOKUP(A110,Sheet2!$A$116:$I$244,9,FALSE),"[]")</f>
        <v>[{"ConditionType":"Build","AreaType":"MainBuilding","Lv":11}]</v>
      </c>
      <c r="H110" t="s">
        <v>185</v>
      </c>
    </row>
    <row r="111" spans="1:8">
      <c r="A111">
        <f t="shared" si="3"/>
        <v>4502</v>
      </c>
      <c r="B111" t="s">
        <v>183</v>
      </c>
      <c r="C111" t="s">
        <v>184</v>
      </c>
      <c r="D111">
        <f>COUNTIF($B$5:B111,B111)-1</f>
        <v>1</v>
      </c>
      <c r="E111" t="str">
        <f>IF(D111=0,IFERROR(IF(VLOOKUP(C111,Sheet2!$B$3:$F$47,5,FALSE)=0,"",VLOOKUP(C111,Sheet2!$B$3:$F$47,5,FALSE)),"{}"),"{}")</f>
        <v>{}</v>
      </c>
      <c r="F111" t="str">
        <f>IFERROR(VLOOKUP(A111,Sheet2!$A$62:$I$109,9,FALSE),"[]")</f>
        <v>[]</v>
      </c>
      <c r="G111" t="str">
        <f>IFERROR(VLOOKUP(A111,Sheet2!$A$116:$I$244,9,FALSE),"[]")</f>
        <v>[{"ConditionType":"Build","AreaType":"PumpJack1","Lv":1}]</v>
      </c>
      <c r="H111" t="s">
        <v>186</v>
      </c>
    </row>
    <row r="112" spans="1:8">
      <c r="A112">
        <f t="shared" si="3"/>
        <v>4601</v>
      </c>
      <c r="B112" t="s">
        <v>187</v>
      </c>
      <c r="C112" t="s">
        <v>188</v>
      </c>
      <c r="D112">
        <f>COUNTIF($B$5:B112,B112)-1</f>
        <v>0</v>
      </c>
      <c r="E112" t="str">
        <f>IF(D112=0,IFERROR(IF(VLOOKUP(C112,Sheet2!$B$3:$F$47,5,FALSE)=0,"",VLOOKUP(C112,Sheet2!$B$3:$F$47,5,FALSE)),"{}"),"{}")</f>
        <v>{"ItemId":50009,"Num":30}</v>
      </c>
      <c r="F112" t="str">
        <f>IFERROR(VLOOKUP(A112,Sheet2!$A$62:$I$109,9,FALSE),"[]")</f>
        <v>[{"ConditionType":"Build","AreaType":"MainBuilding","Lv":12}]</v>
      </c>
      <c r="G112" t="str">
        <f>IFERROR(VLOOKUP(A112,Sheet2!$A$116:$I$244,9,FALSE),"[]")</f>
        <v>[{"ConditionType":"Build","AreaType":"MainBuilding","Lv":12}]</v>
      </c>
      <c r="H112" t="s">
        <v>185</v>
      </c>
    </row>
    <row r="113" spans="1:8">
      <c r="A113">
        <f t="shared" si="3"/>
        <v>4602</v>
      </c>
      <c r="B113" t="s">
        <v>187</v>
      </c>
      <c r="C113" t="s">
        <v>188</v>
      </c>
      <c r="D113">
        <f>COUNTIF($B$5:B113,B113)-1</f>
        <v>1</v>
      </c>
      <c r="E113" t="str">
        <f>IF(D113=0,IFERROR(IF(VLOOKUP(C113,Sheet2!$B$3:$F$47,5,FALSE)=0,"",VLOOKUP(C113,Sheet2!$B$3:$F$47,5,FALSE)),"{}"),"{}")</f>
        <v>{}</v>
      </c>
      <c r="F113" t="str">
        <f>IFERROR(VLOOKUP(A113,Sheet2!$A$62:$I$109,9,FALSE),"[]")</f>
        <v>[]</v>
      </c>
      <c r="G113" t="str">
        <f>IFERROR(VLOOKUP(A113,Sheet2!$A$116:$I$244,9,FALSE),"[]")</f>
        <v>[{"ConditionType":"Build","AreaType":"PumpJack2","Lv":1}]</v>
      </c>
      <c r="H113" t="s">
        <v>186</v>
      </c>
    </row>
    <row r="114" spans="1:8">
      <c r="A114">
        <f t="shared" si="3"/>
        <v>4701</v>
      </c>
      <c r="B114" t="s">
        <v>189</v>
      </c>
      <c r="C114" t="s">
        <v>190</v>
      </c>
      <c r="D114">
        <f>COUNTIF($B$5:B114,B114)-1</f>
        <v>0</v>
      </c>
      <c r="E114" t="str">
        <f>IF(D114=0,IFERROR(IF(VLOOKUP(C114,Sheet2!$B$3:$F$47,5,FALSE)=0,"",VLOOKUP(C114,Sheet2!$B$3:$F$47,5,FALSE)),"{}"),"{}")</f>
        <v>{"ItemId":50009,"Num":20}</v>
      </c>
      <c r="F114" t="str">
        <f>IFERROR(VLOOKUP(A114,Sheet2!$A$62:$I$109,9,FALSE),"[]")</f>
        <v>[{"ConditionType":"Build","AreaType":"MainBuilding","Lv":13}]</v>
      </c>
      <c r="G114" t="str">
        <f>IFERROR(VLOOKUP(A114,Sheet2!$A$116:$I$244,9,FALSE),"[]")</f>
        <v>[{"ConditionType":"Build","AreaType":"MainBuilding","Lv":13}]</v>
      </c>
      <c r="H114" t="s">
        <v>185</v>
      </c>
    </row>
    <row r="115" spans="1:8">
      <c r="A115">
        <f t="shared" si="3"/>
        <v>4702</v>
      </c>
      <c r="B115" t="s">
        <v>189</v>
      </c>
      <c r="C115" t="s">
        <v>190</v>
      </c>
      <c r="D115">
        <f>COUNTIF($B$5:B115,B115)-1</f>
        <v>1</v>
      </c>
      <c r="E115" t="str">
        <f>IF(D115=0,IFERROR(IF(VLOOKUP(C115,Sheet2!$B$3:$F$47,5,FALSE)=0,"",VLOOKUP(C115,Sheet2!$B$3:$F$47,5,FALSE)),"{}"),"{}")</f>
        <v>{}</v>
      </c>
      <c r="F115" t="str">
        <f>IFERROR(VLOOKUP(A115,Sheet2!$A$62:$I$109,9,FALSE),"[]")</f>
        <v>[]</v>
      </c>
      <c r="G115" t="str">
        <f>IFERROR(VLOOKUP(A115,Sheet2!$A$116:$I$244,9,FALSE),"[]")</f>
        <v>[{"ConditionType":"Build","AreaType":"PumpJack3","Lv":1}]</v>
      </c>
      <c r="H115" t="s">
        <v>186</v>
      </c>
    </row>
    <row r="116" spans="1:8">
      <c r="A116">
        <f t="shared" si="3"/>
        <v>4801</v>
      </c>
      <c r="B116" t="s">
        <v>191</v>
      </c>
      <c r="C116" t="s">
        <v>192</v>
      </c>
      <c r="D116">
        <f>COUNTIF($B$5:B116,B116)-1</f>
        <v>0</v>
      </c>
      <c r="E116" t="str">
        <f>IF(D116=0,IFERROR(IF(VLOOKUP(C116,Sheet2!$B$3:$F$47,5,FALSE)=0,"",VLOOKUP(C116,Sheet2!$B$3:$F$47,5,FALSE)),"{}"),"{}")</f>
        <v>{"ItemId":50009,"Num":30}</v>
      </c>
      <c r="F116" t="str">
        <f>IFERROR(VLOOKUP(A116,Sheet2!$A$62:$I$109,9,FALSE),"[]")</f>
        <v>[{"ConditionType":"Build","AreaType":"MainBuilding","Lv":14}]</v>
      </c>
      <c r="G116" t="str">
        <f>IFERROR(VLOOKUP(A116,Sheet2!$A$116:$I$244,9,FALSE),"[]")</f>
        <v>[{"ConditionType":"Build","AreaType":"MainBuilding","Lv":14}]</v>
      </c>
      <c r="H116" t="s">
        <v>185</v>
      </c>
    </row>
    <row r="117" spans="1:8">
      <c r="A117">
        <f t="shared" si="3"/>
        <v>4802</v>
      </c>
      <c r="B117" t="s">
        <v>191</v>
      </c>
      <c r="C117" t="s">
        <v>192</v>
      </c>
      <c r="D117">
        <f>COUNTIF($B$5:B117,B117)-1</f>
        <v>1</v>
      </c>
      <c r="E117" t="str">
        <f>IF(D117=0,IFERROR(IF(VLOOKUP(C117,Sheet2!$B$3:$F$47,5,FALSE)=0,"",VLOOKUP(C117,Sheet2!$B$3:$F$47,5,FALSE)),"{}"),"{}")</f>
        <v>{}</v>
      </c>
      <c r="F117" t="str">
        <f>IFERROR(VLOOKUP(A117,Sheet2!$A$62:$I$109,9,FALSE),"[]")</f>
        <v>[]</v>
      </c>
      <c r="G117" t="str">
        <f>IFERROR(VLOOKUP(A117,Sheet2!$A$116:$I$244,9,FALSE),"[]")</f>
        <v>[{"ConditionType":"Build","AreaType":"PumpJack4","Lv":1}]</v>
      </c>
      <c r="H117" t="s">
        <v>186</v>
      </c>
    </row>
    <row r="118" spans="1:8">
      <c r="A118">
        <f t="shared" si="3"/>
        <v>4901</v>
      </c>
      <c r="B118" t="s">
        <v>193</v>
      </c>
      <c r="C118" t="s">
        <v>194</v>
      </c>
      <c r="D118">
        <f>COUNTIF($B$5:B118,B118)-1</f>
        <v>0</v>
      </c>
      <c r="E118" t="str">
        <f>IF(D118=0,IFERROR(IF(VLOOKUP(C118,Sheet2!$B$3:$F$47,5,FALSE)=0,"",VLOOKUP(C118,Sheet2!$B$3:$F$47,5,FALSE)),"{}"),"{}")</f>
        <v>{"ItemId":50009,"Num":20}</v>
      </c>
      <c r="F118" t="str">
        <f>IFERROR(VLOOKUP(A118,Sheet2!$A$62:$I$109,9,FALSE),"[]")</f>
        <v>[{"ConditionType":"Build","AreaType":"MainBuilding","Lv":15}]</v>
      </c>
      <c r="G118" t="str">
        <f>IFERROR(VLOOKUP(A118,Sheet2!$A$116:$I$244,9,FALSE),"[]")</f>
        <v>[{"ConditionType":"Build","AreaType":"MainBuilding","Lv":15}]</v>
      </c>
      <c r="H118" t="s">
        <v>185</v>
      </c>
    </row>
    <row r="119" spans="1:8">
      <c r="A119">
        <f t="shared" si="3"/>
        <v>4902</v>
      </c>
      <c r="B119" t="s">
        <v>193</v>
      </c>
      <c r="C119" t="s">
        <v>194</v>
      </c>
      <c r="D119">
        <f>COUNTIF($B$5:B119,B119)-1</f>
        <v>1</v>
      </c>
      <c r="E119" t="str">
        <f>IF(D119=0,IFERROR(IF(VLOOKUP(C119,Sheet2!$B$3:$F$47,5,FALSE)=0,"",VLOOKUP(C119,Sheet2!$B$3:$F$47,5,FALSE)),"{}"),"{}")</f>
        <v>{}</v>
      </c>
      <c r="F119" t="str">
        <f>IFERROR(VLOOKUP(A119,Sheet2!$A$62:$I$109,9,FALSE),"[]")</f>
        <v>[]</v>
      </c>
      <c r="G119" t="str">
        <f>IFERROR(VLOOKUP(A119,Sheet2!$A$116:$I$244,9,FALSE),"[]")</f>
        <v>[{"ConditionType":"Build","AreaType":"PumpJack5","Lv":1}]</v>
      </c>
      <c r="H119" t="s">
        <v>186</v>
      </c>
    </row>
    <row r="120" spans="1:8">
      <c r="A120">
        <f t="shared" si="3"/>
        <v>5001</v>
      </c>
      <c r="B120" t="s">
        <v>195</v>
      </c>
      <c r="C120" t="s">
        <v>196</v>
      </c>
      <c r="D120">
        <f>COUNTIF($B$5:B120,B120)-1</f>
        <v>0</v>
      </c>
      <c r="E120" t="str">
        <f>IF(D120=0,IFERROR(IF(VLOOKUP(C120,Sheet2!$B$3:$F$47,5,FALSE)=0,"",VLOOKUP(C120,Sheet2!$B$3:$F$47,5,FALSE)),"{}"),"{}")</f>
        <v>{"ItemId":50009,"Num":30}</v>
      </c>
      <c r="F120" t="str">
        <f>IFERROR(VLOOKUP(A120,Sheet2!$A$62:$I$109,9,FALSE),"[]")</f>
        <v>[{"ConditionType":"Build","AreaType":"MainBuilding","Lv":16}]</v>
      </c>
      <c r="G120" t="str">
        <f>IFERROR(VLOOKUP(A120,Sheet2!$A$116:$I$244,9,FALSE),"[]")</f>
        <v>[{"ConditionType":"Build","AreaType":"MainBuilding","Lv":16}]</v>
      </c>
      <c r="H120" t="s">
        <v>185</v>
      </c>
    </row>
    <row r="121" spans="1:8">
      <c r="A121">
        <f t="shared" si="3"/>
        <v>5002</v>
      </c>
      <c r="B121" t="s">
        <v>195</v>
      </c>
      <c r="C121" t="s">
        <v>196</v>
      </c>
      <c r="D121">
        <f>COUNTIF($B$5:B121,B121)-1</f>
        <v>1</v>
      </c>
      <c r="E121" t="str">
        <f>IF(D121=0,IFERROR(IF(VLOOKUP(C121,Sheet2!$B$3:$F$47,5,FALSE)=0,"",VLOOKUP(C121,Sheet2!$B$3:$F$47,5,FALSE)),"{}"),"{}")</f>
        <v>{}</v>
      </c>
      <c r="F121" t="str">
        <f>IFERROR(VLOOKUP(A121,Sheet2!$A$62:$I$109,9,FALSE),"[]")</f>
        <v>[]</v>
      </c>
      <c r="G121" t="str">
        <f>IFERROR(VLOOKUP(A121,Sheet2!$A$116:$I$244,9,FALSE),"[]")</f>
        <v>[{"ConditionType":"Build","AreaType":"PumpJack6","Lv":1}]</v>
      </c>
      <c r="H121" t="s">
        <v>186</v>
      </c>
    </row>
    <row r="122" spans="1:8">
      <c r="A122">
        <f t="shared" si="3"/>
        <v>5101</v>
      </c>
      <c r="B122" t="s">
        <v>197</v>
      </c>
      <c r="C122" t="s">
        <v>198</v>
      </c>
      <c r="D122">
        <f>COUNTIF($B$5:B122,B122)-1</f>
        <v>0</v>
      </c>
      <c r="E122" t="str">
        <f>IF(D122=0,IFERROR(IF(VLOOKUP(C122,Sheet2!$B$3:$F$47,5,FALSE)=0,"",VLOOKUP(C122,Sheet2!$B$3:$F$47,5,FALSE)),"{}"),"{}")</f>
        <v>{"ItemId":50009,"Num":20}</v>
      </c>
      <c r="F122" t="str">
        <f>IFERROR(VLOOKUP(A122,Sheet2!$A$62:$I$109,9,FALSE),"[]")</f>
        <v>[{"ConditionType":"Build","AreaType":"MainBuilding","Lv":4}]</v>
      </c>
      <c r="G122" t="str">
        <f>IFERROR(VLOOKUP(A122,Sheet2!$A$116:$I$244,9,FALSE),"[]")</f>
        <v>[{"ConditionType":"Build","AreaType":"MainBuilding","Lv":4}]</v>
      </c>
      <c r="H122" t="s">
        <v>199</v>
      </c>
    </row>
    <row r="123" spans="1:8">
      <c r="A123">
        <f t="shared" si="3"/>
        <v>5102</v>
      </c>
      <c r="B123" t="s">
        <v>197</v>
      </c>
      <c r="C123" t="s">
        <v>198</v>
      </c>
      <c r="D123">
        <f>COUNTIF($B$5:B123,B123)-1</f>
        <v>1</v>
      </c>
      <c r="E123" t="str">
        <f>IF(D123=0,IFERROR(IF(VLOOKUP(C123,Sheet2!$B$3:$F$47,5,FALSE)=0,"",VLOOKUP(C123,Sheet2!$B$3:$F$47,5,FALSE)),"{}"),"{}")</f>
        <v>{}</v>
      </c>
      <c r="F123" t="str">
        <f>IFERROR(VLOOKUP(A123,Sheet2!$A$62:$I$109,9,FALSE),"[]")</f>
        <v>[]</v>
      </c>
      <c r="G123" t="str">
        <f>IFERROR(VLOOKUP(A123,Sheet2!$A$116:$I$244,9,FALSE),"[]")</f>
        <v>[{"ConditionType":"Build","AreaType":"Turret1","Lv":1}]</v>
      </c>
      <c r="H123" t="s">
        <v>200</v>
      </c>
    </row>
    <row r="124" spans="1:8">
      <c r="A124">
        <f t="shared" si="3"/>
        <v>5201</v>
      </c>
      <c r="B124" t="s">
        <v>201</v>
      </c>
      <c r="C124" t="s">
        <v>202</v>
      </c>
      <c r="D124">
        <f>COUNTIF($B$5:B124,B124)-1</f>
        <v>0</v>
      </c>
      <c r="E124" t="str">
        <f>IF(D124=0,IFERROR(IF(VLOOKUP(C124,Sheet2!$B$3:$F$47,5,FALSE)=0,"",VLOOKUP(C124,Sheet2!$B$3:$F$47,5,FALSE)),"{}"),"{}")</f>
        <v>{"ItemId":50009,"Num":30}</v>
      </c>
      <c r="F124" t="str">
        <f>IFERROR(VLOOKUP(A124,Sheet2!$A$62:$I$109,9,FALSE),"[]")</f>
        <v>[{"ConditionType":"Build","AreaType":"MainBuilding","Lv":6}]</v>
      </c>
      <c r="G124" t="str">
        <f>IFERROR(VLOOKUP(A124,Sheet2!$A$116:$I$244,9,FALSE),"[]")</f>
        <v>[{"ConditionType":"Build","AreaType":"MainBuilding","Lv":4}]</v>
      </c>
      <c r="H124" t="s">
        <v>199</v>
      </c>
    </row>
    <row r="125" spans="1:8">
      <c r="A125">
        <f t="shared" si="3"/>
        <v>5202</v>
      </c>
      <c r="B125" t="s">
        <v>201</v>
      </c>
      <c r="C125" t="s">
        <v>202</v>
      </c>
      <c r="D125">
        <f>COUNTIF($B$5:B125,B125)-1</f>
        <v>1</v>
      </c>
      <c r="E125" t="str">
        <f>IF(D125=0,IFERROR(IF(VLOOKUP(C125,Sheet2!$B$3:$F$47,5,FALSE)=0,"",VLOOKUP(C125,Sheet2!$B$3:$F$47,5,FALSE)),"{}"),"{}")</f>
        <v>{}</v>
      </c>
      <c r="F125" t="str">
        <f>IFERROR(VLOOKUP(A125,Sheet2!$A$62:$I$109,9,FALSE),"[]")</f>
        <v>[]</v>
      </c>
      <c r="G125" t="str">
        <f>IFERROR(VLOOKUP(A125,Sheet2!$A$116:$I$244,9,FALSE),"[]")</f>
        <v>[{"ConditionType":"Build","AreaType":"Turret2","Lv":1}]</v>
      </c>
      <c r="H125" t="s">
        <v>200</v>
      </c>
    </row>
    <row r="126" spans="1:8">
      <c r="A126">
        <f t="shared" si="3"/>
        <v>5301</v>
      </c>
      <c r="B126" t="s">
        <v>203</v>
      </c>
      <c r="C126" t="s">
        <v>204</v>
      </c>
      <c r="D126">
        <f>COUNTIF($B$5:B126,B126)-1</f>
        <v>0</v>
      </c>
      <c r="E126" t="str">
        <f>IF(D126=0,IFERROR(IF(VLOOKUP(C126,Sheet2!$B$3:$F$47,5,FALSE)=0,"",VLOOKUP(C126,Sheet2!$B$3:$F$47,5,FALSE)),"{}"),"{}")</f>
        <v>{}</v>
      </c>
      <c r="F126" t="str">
        <f>IFERROR(VLOOKUP(A126,Sheet2!$A$62:$I$109,9,FALSE),"[]")</f>
        <v>[]</v>
      </c>
      <c r="G126" t="str">
        <f>IFERROR(VLOOKUP(A126,Sheet2!$A$116:$I$244,9,FALSE),"[]")</f>
        <v>[{"ConditionType":"Build","AreaType":"MainBuilding","Lv":1}]</v>
      </c>
      <c r="H126" t="s">
        <v>205</v>
      </c>
    </row>
    <row r="127" spans="1:8">
      <c r="A127">
        <f t="shared" si="3"/>
        <v>5302</v>
      </c>
      <c r="B127" t="s">
        <v>203</v>
      </c>
      <c r="C127" t="s">
        <v>204</v>
      </c>
      <c r="D127">
        <f>COUNTIF($B$5:B127,B127)-1</f>
        <v>1</v>
      </c>
      <c r="E127" t="str">
        <f>IF(D127=0,IFERROR(IF(VLOOKUP(C127,Sheet2!$B$3:$F$47,5,FALSE)=0,"",VLOOKUP(C127,Sheet2!$B$3:$F$47,5,FALSE)),"{}"),"{}")</f>
        <v>{}</v>
      </c>
      <c r="F127" t="str">
        <f>IFERROR(VLOOKUP(A127,Sheet2!$A$62:$I$109,9,FALSE),"[]")</f>
        <v>[]</v>
      </c>
      <c r="G127" t="str">
        <f>IFERROR(VLOOKUP(A127,Sheet2!$A$116:$I$244,9,FALSE),"[]")</f>
        <v>[{"ConditionType":"Build","AreaType":"MainBuilding","Lv":2}]</v>
      </c>
      <c r="H127" t="s">
        <v>206</v>
      </c>
    </row>
    <row r="128" spans="1:8">
      <c r="A128">
        <f t="shared" si="3"/>
        <v>5303</v>
      </c>
      <c r="B128" t="s">
        <v>203</v>
      </c>
      <c r="C128" t="s">
        <v>204</v>
      </c>
      <c r="D128">
        <f>COUNTIF($B$5:B128,B128)-1</f>
        <v>2</v>
      </c>
      <c r="E128" t="str">
        <f>IF(D128=0,IFERROR(IF(VLOOKUP(C128,Sheet2!$B$3:$F$47,5,FALSE)=0,"",VLOOKUP(C128,Sheet2!$B$3:$F$47,5,FALSE)),"{}"),"{}")</f>
        <v>{}</v>
      </c>
      <c r="F128" t="str">
        <f>IFERROR(VLOOKUP(A128,Sheet2!$A$62:$I$109,9,FALSE),"[]")</f>
        <v>[]</v>
      </c>
      <c r="G128" t="str">
        <f>IFERROR(VLOOKUP(A128,Sheet2!$A$116:$I$244,9,FALSE),"[]")</f>
        <v>[{"ConditionType":"Build","AreaType":"MainBuilding","Lv":3}]</v>
      </c>
      <c r="H128" t="s">
        <v>207</v>
      </c>
    </row>
    <row r="129" spans="1:8">
      <c r="A129">
        <f t="shared" si="3"/>
        <v>5304</v>
      </c>
      <c r="B129" t="s">
        <v>203</v>
      </c>
      <c r="C129" t="s">
        <v>204</v>
      </c>
      <c r="D129">
        <f>COUNTIF($B$5:B129,B129)-1</f>
        <v>3</v>
      </c>
      <c r="E129" t="str">
        <f>IF(D129=0,IFERROR(IF(VLOOKUP(C129,Sheet2!$B$3:$F$47,5,FALSE)=0,"",VLOOKUP(C129,Sheet2!$B$3:$F$47,5,FALSE)),"{}"),"{}")</f>
        <v>{}</v>
      </c>
      <c r="F129" t="str">
        <f>IFERROR(VLOOKUP(A129,Sheet2!$A$62:$I$109,9,FALSE),"[]")</f>
        <v>[]</v>
      </c>
      <c r="G129" t="str">
        <f>IFERROR(VLOOKUP(A129,Sheet2!$A$116:$I$244,9,FALSE),"[]")</f>
        <v>[{"ConditionType":"Build","AreaType":"MainBuilding","Lv":4}]</v>
      </c>
      <c r="H129" t="s">
        <v>208</v>
      </c>
    </row>
    <row r="130" spans="1:7">
      <c r="A130">
        <f t="shared" si="3"/>
        <v>5401</v>
      </c>
      <c r="B130" t="s">
        <v>81</v>
      </c>
      <c r="C130" t="s">
        <v>209</v>
      </c>
      <c r="D130">
        <f>COUNTIF($B$5:B130,B130)-1</f>
        <v>2</v>
      </c>
      <c r="E130" t="str">
        <f>IF(D130=0,IFERROR(IF(VLOOKUP(C130,Sheet2!$B$3:$F$47,5,FALSE)=0,"",VLOOKUP(C130,Sheet2!$B$3:$F$47,5,FALSE)),"{}"),"{}")</f>
        <v>{}</v>
      </c>
      <c r="F130" t="str">
        <f>IFERROR(VLOOKUP(A130,Sheet2!$A$62:$I$109,9,FALSE),"[]")</f>
        <v>[{"ConditionType":"Build","AreaType":"MainBuilding","Lv":10}]</v>
      </c>
      <c r="G130" t="str">
        <f>IFERROR(VLOOKUP(A130,Sheet2!$A$116:$I$244,9,FALSE),"[]")</f>
        <v>[{"ConditionType":"Build","AreaType":"MainBuilding","Lv":10}]</v>
      </c>
    </row>
    <row r="131" spans="1:7">
      <c r="A131">
        <f t="shared" si="3"/>
        <v>5402</v>
      </c>
      <c r="B131" t="s">
        <v>81</v>
      </c>
      <c r="C131" t="s">
        <v>209</v>
      </c>
      <c r="D131">
        <f>COUNTIF($B$5:B131,B131)-1</f>
        <v>3</v>
      </c>
      <c r="E131" t="str">
        <f>IF(D131=0,IFERROR(IF(VLOOKUP(C131,Sheet2!$B$3:$F$47,5,FALSE)=0,"",VLOOKUP(C131,Sheet2!$B$3:$F$47,5,FALSE)),"{}"),"{}")</f>
        <v>{}</v>
      </c>
      <c r="F131" t="str">
        <f>IFERROR(VLOOKUP(A131,Sheet2!$A$62:$I$109,9,FALSE),"[]")</f>
        <v>[]</v>
      </c>
      <c r="G131" t="str">
        <f>IFERROR(VLOOKUP(A131,Sheet2!$A$116:$I$244,9,FALSE),"[]")</f>
        <v>[{"ConditionType":"Build","AreaType":"Arena","Lv":1}]</v>
      </c>
    </row>
    <row r="132" spans="1:7">
      <c r="A132">
        <f t="shared" si="3"/>
        <v>5501</v>
      </c>
      <c r="B132" t="s">
        <v>210</v>
      </c>
      <c r="C132" t="s">
        <v>211</v>
      </c>
      <c r="D132">
        <f>COUNTIF($B$5:B132,B132)-1</f>
        <v>0</v>
      </c>
      <c r="E132" t="str">
        <f>IF(D132=0,IFERROR(IF(VLOOKUP(C132,Sheet2!$B$3:$F$47,5,FALSE)=0,"",VLOOKUP(C132,Sheet2!$B$3:$F$47,5,FALSE)),"{}"),"{}")</f>
        <v>{"ItemId":50009,"Num":20}</v>
      </c>
      <c r="F132" t="str">
        <f>IFERROR(VLOOKUP(A132,Sheet2!$A$62:$I$109,9,FALSE),"[]")</f>
        <v>[{"ConditionType":"Build","AreaType":"MainBuilding","Lv":5}]</v>
      </c>
      <c r="G132" t="str">
        <f>IFERROR(VLOOKUP(A132,Sheet2!$A$116:$I$244,9,FALSE),"[]")</f>
        <v>[{"ConditionType":"Build","AreaType":"MainBuilding","Lv":6}]</v>
      </c>
    </row>
    <row r="133" spans="1:7">
      <c r="A133">
        <f t="shared" si="3"/>
        <v>5502</v>
      </c>
      <c r="B133" t="s">
        <v>210</v>
      </c>
      <c r="C133" t="s">
        <v>211</v>
      </c>
      <c r="D133">
        <f>COUNTIF($B$5:B133,B133)-1</f>
        <v>1</v>
      </c>
      <c r="E133" t="str">
        <f>IF(D133=0,IFERROR(IF(VLOOKUP(C133,Sheet2!$B$3:$F$47,5,FALSE)=0,"",VLOOKUP(C133,Sheet2!$B$3:$F$47,5,FALSE)),"{}"),"{}")</f>
        <v>{}</v>
      </c>
      <c r="F133" t="str">
        <f>IFERROR(VLOOKUP(A133,Sheet2!$A$62:$I$109,9,FALSE),"[]")</f>
        <v>[]</v>
      </c>
      <c r="G133" t="str">
        <f>IFERROR(VLOOKUP(A133,Sheet2!$A$116:$I$244,9,FALSE),"[]")</f>
        <v>[{"ConditionType":"Build","AreaType":"Rogue","Lv":1}]</v>
      </c>
    </row>
    <row r="134" spans="1:7">
      <c r="A134">
        <f t="shared" si="3"/>
        <v>5601</v>
      </c>
      <c r="B134" t="s">
        <v>212</v>
      </c>
      <c r="C134" t="s">
        <v>213</v>
      </c>
      <c r="D134">
        <f>COUNTIF($B$5:B134,B134)-1</f>
        <v>0</v>
      </c>
      <c r="E134" t="str">
        <f>IF(D134=0,IFERROR(IF(VLOOKUP(C134,Sheet2!$B$3:$F$47,5,FALSE)=0,"",VLOOKUP(C134,Sheet2!$B$3:$F$47,5,FALSE)),"{}"),"{}")</f>
        <v>{"ItemId":50009,"Num":30}</v>
      </c>
      <c r="F134" t="str">
        <f>IFERROR(VLOOKUP(A134,Sheet2!$A$62:$I$109,9,FALSE),"[]")</f>
        <v>[{"ConditionType":"Build","AreaType":"MainBuilding","Lv":6}]</v>
      </c>
      <c r="G134" t="str">
        <f>IFERROR(VLOOKUP(A134,Sheet2!$A$116:$I$244,9,FALSE),"[]")</f>
        <v>[{"ConditionType":"Build","AreaType":"MainBuilding","Lv":11}]</v>
      </c>
    </row>
    <row r="135" spans="1:7">
      <c r="A135">
        <f t="shared" si="3"/>
        <v>5602</v>
      </c>
      <c r="B135" t="s">
        <v>212</v>
      </c>
      <c r="C135" t="s">
        <v>213</v>
      </c>
      <c r="D135">
        <f>COUNTIF($B$5:B135,B135)-1</f>
        <v>1</v>
      </c>
      <c r="E135" t="str">
        <f>IF(D135=0,IFERROR(IF(VLOOKUP(C135,Sheet2!$B$3:$F$47,5,FALSE)=0,"",VLOOKUP(C135,Sheet2!$B$3:$F$47,5,FALSE)),"{}"),"{}")</f>
        <v>{}</v>
      </c>
      <c r="F135" t="str">
        <f>IFERROR(VLOOKUP(A135,Sheet2!$A$62:$I$109,9,FALSE),"[]")</f>
        <v>[]</v>
      </c>
      <c r="G135" t="str">
        <f>IFERROR(VLOOKUP(A135,Sheet2!$A$116:$I$244,9,FALSE),"[]")</f>
        <v>[{"ConditionType":"Build","AreaType":"Boss","Lv":1}]</v>
      </c>
    </row>
    <row r="136" spans="1:7">
      <c r="A136">
        <f t="shared" si="3"/>
        <v>5701</v>
      </c>
      <c r="B136" t="s">
        <v>214</v>
      </c>
      <c r="C136" t="s">
        <v>215</v>
      </c>
      <c r="D136">
        <f>COUNTIF($B$5:B136,B136)-1</f>
        <v>0</v>
      </c>
      <c r="E136" t="str">
        <f>IF(D136=0,IFERROR(IF(VLOOKUP(C136,Sheet2!$B$3:$F$47,5,FALSE)=0,"",VLOOKUP(C136,Sheet2!$B$3:$F$47,5,FALSE)),"{}"),"{}")</f>
        <v>{"ItemId":50009,"Num":20}</v>
      </c>
      <c r="F136" t="str">
        <f>IFERROR(VLOOKUP(A136,Sheet2!$A$62:$I$109,9,FALSE),"[]")</f>
        <v>[{"ConditionType":"Build","AreaType":"MainBuilding","Lv":7}]</v>
      </c>
      <c r="G136" t="str">
        <f>IFERROR(VLOOKUP(A136,Sheet2!$A$116:$I$244,9,FALSE),"[]")</f>
        <v>[{"ConditionType":"Build","AreaType":"MainBuilding","Lv":10}]</v>
      </c>
    </row>
    <row r="137" spans="1:7">
      <c r="A137">
        <f t="shared" si="3"/>
        <v>5702</v>
      </c>
      <c r="B137" t="s">
        <v>214</v>
      </c>
      <c r="C137" t="s">
        <v>215</v>
      </c>
      <c r="D137">
        <f>COUNTIF($B$5:B137,B137)-1</f>
        <v>1</v>
      </c>
      <c r="E137" t="str">
        <f>IF(D137=0,IFERROR(IF(VLOOKUP(C137,Sheet2!$B$3:$F$47,5,FALSE)=0,"",VLOOKUP(C137,Sheet2!$B$3:$F$47,5,FALSE)),"{}"),"{}")</f>
        <v>{}</v>
      </c>
      <c r="F137" t="str">
        <f>IFERROR(VLOOKUP(A137,Sheet2!$A$62:$I$109,9,FALSE),"[]")</f>
        <v>[]</v>
      </c>
      <c r="G137" t="str">
        <f>IFERROR(VLOOKUP(A137,Sheet2!$A$116:$I$244,9,FALSE),"[]")</f>
        <v>[{"ConditionType":"Build","AreaType":"Tower","Lv":1}]</v>
      </c>
    </row>
    <row r="138" spans="1:7">
      <c r="A138">
        <f t="shared" si="3"/>
        <v>5801</v>
      </c>
      <c r="B138" t="s">
        <v>97</v>
      </c>
      <c r="C138" t="s">
        <v>216</v>
      </c>
      <c r="D138">
        <f>COUNTIF($B$5:B138,B138)-1</f>
        <v>2</v>
      </c>
      <c r="E138" t="str">
        <f>IF(D138=0,IFERROR(IF(VLOOKUP(C138,Sheet2!$B$3:$F$47,5,FALSE)=0,"",VLOOKUP(C138,Sheet2!$B$3:$F$47,5,FALSE)),"{}"),"{}")</f>
        <v>{}</v>
      </c>
      <c r="F138" t="str">
        <f>IFERROR(VLOOKUP(A138,Sheet2!$A$62:$I$109,9,FALSE),"[]")</f>
        <v>[{"ConditionType":"Build","AreaType":"MainBuilding","Lv":4}]</v>
      </c>
      <c r="G138" t="str">
        <f>IFERROR(VLOOKUP(A138,Sheet2!$A$116:$I$244,9,FALSE),"[]")</f>
        <v>[{"ConditionType":"Build","AreaType":"MainBuilding","Lv":5}]</v>
      </c>
    </row>
    <row r="139" spans="1:7">
      <c r="A139">
        <f t="shared" si="3"/>
        <v>5802</v>
      </c>
      <c r="B139" t="s">
        <v>97</v>
      </c>
      <c r="C139" t="s">
        <v>216</v>
      </c>
      <c r="D139">
        <f>COUNTIF($B$5:B139,B139)-1</f>
        <v>3</v>
      </c>
      <c r="E139" t="str">
        <f>IF(D139=0,IFERROR(IF(VLOOKUP(C139,Sheet2!$B$3:$F$47,5,FALSE)=0,"",VLOOKUP(C139,Sheet2!$B$3:$F$47,5,FALSE)),"{}"),"{}")</f>
        <v>{}</v>
      </c>
      <c r="F139" t="str">
        <f>IFERROR(VLOOKUP(A139,Sheet2!$A$62:$I$109,9,FALSE),"[]")</f>
        <v>[]</v>
      </c>
      <c r="G139" t="str">
        <f>IFERROR(VLOOKUP(A139,Sheet2!$A$116:$I$244,9,FALSE),"[]")</f>
        <v>[{"ConditionType":"Build","AreaType":"Radar","Lv":1}]</v>
      </c>
    </row>
    <row r="140" spans="1:7">
      <c r="A140">
        <f t="shared" si="3"/>
        <v>5901</v>
      </c>
      <c r="B140" t="s">
        <v>217</v>
      </c>
      <c r="C140" t="s">
        <v>218</v>
      </c>
      <c r="D140">
        <f>COUNTIF($B$5:B140,B140)-1</f>
        <v>0</v>
      </c>
      <c r="E140" t="str">
        <f>IF(D140=0,IFERROR(IF(VLOOKUP(C140,Sheet2!$B$3:$F$47,5,FALSE)=0,"",VLOOKUP(C140,Sheet2!$B$3:$F$47,5,FALSE)),"{}"),"{}")</f>
        <v>{"ItemId":50009,"Num":20}</v>
      </c>
      <c r="F140" t="str">
        <f>IFERROR(VLOOKUP(A140,Sheet2!$A$62:$I$109,9,FALSE),"[]")</f>
        <v>[{"ConditionType":"Build","AreaType":"MainBuilding","Lv":5}]</v>
      </c>
      <c r="G140" t="str">
        <f>IFERROR(VLOOKUP(A140,Sheet2!$A$116:$I$244,9,FALSE),"[]")</f>
        <v>[{"ConditionType":"Build","AreaType":"MainBuilding","Lv":5}]</v>
      </c>
    </row>
    <row r="141" spans="1:7">
      <c r="A141">
        <f t="shared" si="3"/>
        <v>5902</v>
      </c>
      <c r="B141" t="s">
        <v>217</v>
      </c>
      <c r="C141" t="s">
        <v>218</v>
      </c>
      <c r="D141">
        <f>COUNTIF($B$5:B141,B141)-1</f>
        <v>1</v>
      </c>
      <c r="E141" t="str">
        <f>IF(D141=0,IFERROR(IF(VLOOKUP(C141,Sheet2!$B$3:$F$47,5,FALSE)=0,"",VLOOKUP(C141,Sheet2!$B$3:$F$47,5,FALSE)),"{}"),"{}")</f>
        <v>{}</v>
      </c>
      <c r="F141" t="str">
        <f>IFERROR(VLOOKUP(A141,Sheet2!$A$62:$I$109,9,FALSE),"[]")</f>
        <v>[]</v>
      </c>
      <c r="G141" t="str">
        <f>IFERROR(VLOOKUP(A141,Sheet2!$A$116:$I$244,9,FALSE),"[]")</f>
        <v>[{"ConditionType":"Build","AreaType":"BuilderHut","Lv":1}]</v>
      </c>
    </row>
    <row r="142" spans="1:8">
      <c r="A142">
        <f t="shared" si="3"/>
        <v>6001</v>
      </c>
      <c r="B142" t="s">
        <v>219</v>
      </c>
      <c r="C142" t="s">
        <v>220</v>
      </c>
      <c r="D142">
        <f>COUNTIF($B$5:B142,B142)-1</f>
        <v>0</v>
      </c>
      <c r="E142" t="str">
        <f>IF(D142=0,IFERROR(IF(VLOOKUP(C142,Sheet2!$B$3:$F$47,5,FALSE)=0,"",VLOOKUP(C142,Sheet2!$B$3:$F$47,5,FALSE)),"{}"),"{}")</f>
        <v>{"ItemId":50009,"Num":30}</v>
      </c>
      <c r="F142" t="str">
        <f>IFERROR(VLOOKUP(A142,Sheet2!$A$62:$I$109,9,FALSE),"[]")</f>
        <v>[]</v>
      </c>
      <c r="G142" t="str">
        <f>IFERROR(VLOOKUP(A142,Sheet2!$A$116:$I$244,9,FALSE),"[]")</f>
        <v>[{"ConditionType":"Build","AreaType":"MainBuilding","Lv":1}]</v>
      </c>
      <c r="H142" t="s">
        <v>221</v>
      </c>
    </row>
    <row r="143" spans="1:8">
      <c r="A143">
        <f t="shared" si="3"/>
        <v>6002</v>
      </c>
      <c r="B143" t="s">
        <v>219</v>
      </c>
      <c r="C143" t="s">
        <v>220</v>
      </c>
      <c r="D143">
        <f>COUNTIF($B$5:B143,B143)-1</f>
        <v>1</v>
      </c>
      <c r="E143" t="str">
        <f>IF(D143=0,IFERROR(IF(VLOOKUP(C143,Sheet2!$B$3:$F$47,5,FALSE)=0,"",VLOOKUP(C143,Sheet2!$B$3:$F$47,5,FALSE)),"{}"),"{}")</f>
        <v>{}</v>
      </c>
      <c r="F143" t="str">
        <f>IFERROR(VLOOKUP(A143,Sheet2!$A$62:$I$109,9,FALSE),"[]")</f>
        <v>[{"ConditionType":"Star","StarCount":2}]</v>
      </c>
      <c r="G143" t="str">
        <f>IFERROR(VLOOKUP(A143,Sheet2!$A$116:$I$244,9,FALSE),"[]")</f>
        <v>[{"ConditionType":"Build","AreaType":"MainBuilding","Lv":2}]</v>
      </c>
      <c r="H143" t="s">
        <v>222</v>
      </c>
    </row>
    <row r="144" spans="1:8">
      <c r="A144">
        <f t="shared" si="3"/>
        <v>6003</v>
      </c>
      <c r="B144" t="s">
        <v>219</v>
      </c>
      <c r="C144" t="s">
        <v>220</v>
      </c>
      <c r="D144">
        <f>COUNTIF($B$5:B144,B144)-1</f>
        <v>2</v>
      </c>
      <c r="E144" t="str">
        <f>IF(D144=0,IFERROR(IF(VLOOKUP(C144,Sheet2!$B$3:$F$47,5,FALSE)=0,"",VLOOKUP(C144,Sheet2!$B$3:$F$47,5,FALSE)),"{}"),"{}")</f>
        <v>{}</v>
      </c>
      <c r="F144" t="str">
        <f>IFERROR(VLOOKUP(A144,Sheet2!$A$62:$I$109,9,FALSE),"[]")</f>
        <v>[{"ConditionType":"Build","AreaType":"MainBuilding","Lv":4}]</v>
      </c>
      <c r="G144" t="str">
        <f>IFERROR(VLOOKUP(A144,Sheet2!$A$116:$I$244,9,FALSE),"[]")</f>
        <v>[{"ConditionType":"Build","AreaType":"MainBuilding","Lv":3}]</v>
      </c>
      <c r="H144" t="s">
        <v>223</v>
      </c>
    </row>
    <row r="145" spans="1:8">
      <c r="A145">
        <f t="shared" si="3"/>
        <v>6004</v>
      </c>
      <c r="B145" t="s">
        <v>219</v>
      </c>
      <c r="C145" t="s">
        <v>220</v>
      </c>
      <c r="D145">
        <f>COUNTIF($B$5:B145,B145)-1</f>
        <v>3</v>
      </c>
      <c r="E145" t="str">
        <f>IF(D145=0,IFERROR(IF(VLOOKUP(C145,Sheet2!$B$3:$F$47,5,FALSE)=0,"",VLOOKUP(C145,Sheet2!$B$3:$F$47,5,FALSE)),"{}"),"{}")</f>
        <v>{}</v>
      </c>
      <c r="F145" t="str">
        <f>IFERROR(VLOOKUP(A145,Sheet2!$A$62:$I$109,9,FALSE),"[]")</f>
        <v>[{"ConditionType":"Build","AreaType":"MainBuilding","Lv":5}]</v>
      </c>
      <c r="G145" t="str">
        <f>IFERROR(VLOOKUP(A145,Sheet2!$A$116:$I$244,9,FALSE),"[]")</f>
        <v>[{"ConditionType":"Build","AreaType":"MainBuilding","Lv":4}]</v>
      </c>
      <c r="H145" t="s">
        <v>224</v>
      </c>
    </row>
    <row r="146" spans="1:8">
      <c r="A146">
        <f t="shared" si="3"/>
        <v>6005</v>
      </c>
      <c r="B146" t="s">
        <v>219</v>
      </c>
      <c r="C146" t="s">
        <v>220</v>
      </c>
      <c r="D146">
        <f>COUNTIF($B$5:B146,B146)-1</f>
        <v>4</v>
      </c>
      <c r="E146" t="str">
        <f>IF(D146=0,IFERROR(IF(VLOOKUP(C146,Sheet2!$B$3:$F$47,5,FALSE)=0,"",VLOOKUP(C146,Sheet2!$B$3:$F$47,5,FALSE)),"{}"),"{}")</f>
        <v>{}</v>
      </c>
      <c r="F146" t="str">
        <f>IFERROR(VLOOKUP(A146,Sheet2!$A$62:$I$109,9,FALSE),"[]")</f>
        <v>[{"ConditionType":"Build","AreaType":"MainBuilding","Lv":6}]</v>
      </c>
      <c r="G146" t="str">
        <f>IFERROR(VLOOKUP(A146,Sheet2!$A$116:$I$244,9,FALSE),"[]")</f>
        <v>[{"ConditionType":"Build","AreaType":"MainBuilding","Lv":5}]</v>
      </c>
      <c r="H146" t="s">
        <v>225</v>
      </c>
    </row>
    <row r="147" spans="1:8">
      <c r="A147">
        <f t="shared" si="3"/>
        <v>6006</v>
      </c>
      <c r="B147" t="s">
        <v>219</v>
      </c>
      <c r="C147" t="s">
        <v>220</v>
      </c>
      <c r="D147">
        <f>COUNTIF($B$5:B147,B147)-1</f>
        <v>5</v>
      </c>
      <c r="E147" t="str">
        <f>IF(D147=0,IFERROR(IF(VLOOKUP(C147,Sheet2!$B$3:$F$47,5,FALSE)=0,"",VLOOKUP(C147,Sheet2!$B$3:$F$47,5,FALSE)),"{}"),"{}")</f>
        <v>{}</v>
      </c>
      <c r="F147" t="str">
        <f>IFERROR(VLOOKUP(A147,Sheet2!$A$62:$I$109,9,FALSE),"[]")</f>
        <v>[{"ConditionType":"Build","AreaType":"MainBuilding","Lv":7}]</v>
      </c>
      <c r="G147" t="str">
        <f>IFERROR(VLOOKUP(A147,Sheet2!$A$116:$I$244,9,FALSE),"[]")</f>
        <v>[{"ConditionType":"Build","AreaType":"MainBuilding","Lv":6}]</v>
      </c>
      <c r="H147" t="s">
        <v>226</v>
      </c>
    </row>
    <row r="148" spans="1:8">
      <c r="A148">
        <f t="shared" si="3"/>
        <v>6007</v>
      </c>
      <c r="B148" t="s">
        <v>219</v>
      </c>
      <c r="C148" t="s">
        <v>220</v>
      </c>
      <c r="D148">
        <f>COUNTIF($B$5:B148,B148)-1</f>
        <v>6</v>
      </c>
      <c r="E148" t="str">
        <f>IF(D148=0,IFERROR(IF(VLOOKUP(C148,Sheet2!$B$3:$F$47,5,FALSE)=0,"",VLOOKUP(C148,Sheet2!$B$3:$F$47,5,FALSE)),"{}"),"{}")</f>
        <v>{}</v>
      </c>
      <c r="F148" t="str">
        <f>IFERROR(VLOOKUP(A148,Sheet2!$A$62:$I$109,9,FALSE),"[]")</f>
        <v>[{"ConditionType":"Build","AreaType":"MainBuilding","Lv":8}]</v>
      </c>
      <c r="G148" t="str">
        <f>IFERROR(VLOOKUP(A148,Sheet2!$A$116:$I$244,9,FALSE),"[]")</f>
        <v>[{"ConditionType":"Build","AreaType":"MainBuilding","Lv":7}]</v>
      </c>
      <c r="H148" t="s">
        <v>227</v>
      </c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44"/>
  <sheetViews>
    <sheetView topLeftCell="A61" workbookViewId="0">
      <selection activeCell="A97" sqref="A97"/>
    </sheetView>
  </sheetViews>
  <sheetFormatPr defaultColWidth="9" defaultRowHeight="13.5"/>
  <cols>
    <col min="2" max="2" width="22.625" customWidth="1"/>
    <col min="3" max="3" width="18.25" customWidth="1"/>
    <col min="4" max="4" width="8.875" customWidth="1"/>
    <col min="5" max="5" width="18.25" customWidth="1"/>
    <col min="6" max="6" width="6.125" customWidth="1"/>
    <col min="7" max="7" width="101.5" customWidth="1"/>
    <col min="8" max="8" width="11.5" customWidth="1"/>
    <col min="9" max="9" width="127" customWidth="1"/>
    <col min="10" max="10" width="6.125" customWidth="1"/>
    <col min="11" max="11" width="18.25" customWidth="1"/>
    <col min="12" max="12" width="6.125" customWidth="1"/>
    <col min="14" max="14" width="20.5" customWidth="1"/>
    <col min="15" max="15" width="41.625" customWidth="1"/>
    <col min="16" max="16" width="22.75" customWidth="1"/>
    <col min="17" max="17" width="14.875" customWidth="1"/>
    <col min="18" max="18" width="25" customWidth="1"/>
    <col min="19" max="19" width="2.375" customWidth="1"/>
  </cols>
  <sheetData>
    <row r="2" spans="4:15">
      <c r="D2" t="s">
        <v>228</v>
      </c>
      <c r="E2" t="s">
        <v>229</v>
      </c>
      <c r="F2" t="s">
        <v>230</v>
      </c>
      <c r="G2" t="s">
        <v>231</v>
      </c>
      <c r="H2" t="s">
        <v>232</v>
      </c>
      <c r="N2" t="s">
        <v>233</v>
      </c>
      <c r="O2">
        <v>50009</v>
      </c>
    </row>
    <row r="3" spans="2:6">
      <c r="B3" t="s">
        <v>106</v>
      </c>
      <c r="C3" t="s">
        <v>233</v>
      </c>
      <c r="D3">
        <f>VLOOKUP(C3,$N$2:$O$15,2,FALSE)</f>
        <v>50009</v>
      </c>
      <c r="E3">
        <v>5</v>
      </c>
      <c r="F3" t="str">
        <f>$F$2&amp;D3&amp;$G$2&amp;E3&amp;$H$2</f>
        <v>{"ItemId":50009,"Num":5}</v>
      </c>
    </row>
    <row r="4" spans="2:6">
      <c r="B4" t="s">
        <v>110</v>
      </c>
      <c r="C4" t="s">
        <v>233</v>
      </c>
      <c r="D4">
        <f>VLOOKUP(C4,$N$2:$O$15,2,FALSE)</f>
        <v>50009</v>
      </c>
      <c r="E4">
        <v>30</v>
      </c>
      <c r="F4" t="str">
        <f t="shared" ref="F4:F47" si="0">$F$2&amp;D4&amp;$G$2&amp;E4&amp;$H$2</f>
        <v>{"ItemId":50009,"Num":30}</v>
      </c>
    </row>
    <row r="5" spans="2:6">
      <c r="B5" t="s">
        <v>114</v>
      </c>
      <c r="C5" t="s">
        <v>233</v>
      </c>
      <c r="D5">
        <f t="shared" ref="D5:D47" si="1">VLOOKUP(C5,$N$2:$O$15,2,FALSE)</f>
        <v>50009</v>
      </c>
      <c r="E5">
        <v>3</v>
      </c>
      <c r="F5" t="str">
        <f t="shared" si="0"/>
        <v>{"ItemId":50009,"Num":3}</v>
      </c>
    </row>
    <row r="6" spans="2:6">
      <c r="B6" t="s">
        <v>118</v>
      </c>
      <c r="C6" t="s">
        <v>233</v>
      </c>
      <c r="D6">
        <f t="shared" si="1"/>
        <v>50009</v>
      </c>
      <c r="E6">
        <f>E4</f>
        <v>30</v>
      </c>
      <c r="F6" t="str">
        <f t="shared" si="0"/>
        <v>{"ItemId":50009,"Num":30}</v>
      </c>
    </row>
    <row r="7" spans="2:6">
      <c r="B7" t="s">
        <v>122</v>
      </c>
      <c r="C7" t="s">
        <v>233</v>
      </c>
      <c r="D7">
        <f t="shared" si="1"/>
        <v>50009</v>
      </c>
      <c r="E7">
        <v>10</v>
      </c>
      <c r="F7" t="str">
        <f t="shared" si="0"/>
        <v>{"ItemId":50009,"Num":10}</v>
      </c>
    </row>
    <row r="8" spans="2:6">
      <c r="B8" t="s">
        <v>126</v>
      </c>
      <c r="C8" t="s">
        <v>233</v>
      </c>
      <c r="D8">
        <f t="shared" si="1"/>
        <v>50009</v>
      </c>
      <c r="E8">
        <f t="shared" ref="E7:E47" si="2">E6</f>
        <v>30</v>
      </c>
      <c r="F8" t="str">
        <f t="shared" si="0"/>
        <v>{"ItemId":50009,"Num":30}</v>
      </c>
    </row>
    <row r="9" spans="2:6">
      <c r="B9" t="s">
        <v>130</v>
      </c>
      <c r="C9" t="s">
        <v>233</v>
      </c>
      <c r="D9">
        <f t="shared" si="1"/>
        <v>50009</v>
      </c>
      <c r="E9">
        <v>20</v>
      </c>
      <c r="F9" t="str">
        <f t="shared" si="0"/>
        <v>{"ItemId":50009,"Num":20}</v>
      </c>
    </row>
    <row r="10" spans="2:6">
      <c r="B10" t="s">
        <v>134</v>
      </c>
      <c r="C10" t="s">
        <v>233</v>
      </c>
      <c r="D10">
        <f t="shared" si="1"/>
        <v>50009</v>
      </c>
      <c r="E10">
        <f t="shared" si="2"/>
        <v>30</v>
      </c>
      <c r="F10" t="str">
        <f t="shared" si="0"/>
        <v>{"ItemId":50009,"Num":30}</v>
      </c>
    </row>
    <row r="11" spans="2:6">
      <c r="B11" t="s">
        <v>138</v>
      </c>
      <c r="C11" t="s">
        <v>233</v>
      </c>
      <c r="D11">
        <f t="shared" si="1"/>
        <v>50009</v>
      </c>
      <c r="E11">
        <f t="shared" si="2"/>
        <v>20</v>
      </c>
      <c r="F11" t="str">
        <f t="shared" si="0"/>
        <v>{"ItemId":50009,"Num":20}</v>
      </c>
    </row>
    <row r="12" spans="2:6">
      <c r="B12" t="s">
        <v>141</v>
      </c>
      <c r="C12" t="s">
        <v>233</v>
      </c>
      <c r="D12">
        <f t="shared" si="1"/>
        <v>50009</v>
      </c>
      <c r="E12">
        <f t="shared" si="2"/>
        <v>30</v>
      </c>
      <c r="F12" t="str">
        <f t="shared" si="0"/>
        <v>{"ItemId":50009,"Num":30}</v>
      </c>
    </row>
    <row r="13" spans="2:6">
      <c r="B13" t="s">
        <v>146</v>
      </c>
      <c r="C13" t="s">
        <v>233</v>
      </c>
      <c r="D13">
        <f t="shared" si="1"/>
        <v>50009</v>
      </c>
      <c r="E13">
        <f t="shared" si="2"/>
        <v>20</v>
      </c>
      <c r="F13" t="str">
        <f t="shared" si="0"/>
        <v>{"ItemId":50009,"Num":20}</v>
      </c>
    </row>
    <row r="14" spans="2:6">
      <c r="B14" t="s">
        <v>150</v>
      </c>
      <c r="C14" t="s">
        <v>233</v>
      </c>
      <c r="D14">
        <f t="shared" si="1"/>
        <v>50009</v>
      </c>
      <c r="E14">
        <f t="shared" si="2"/>
        <v>30</v>
      </c>
      <c r="F14" t="str">
        <f t="shared" si="0"/>
        <v>{"ItemId":50009,"Num":30}</v>
      </c>
    </row>
    <row r="15" spans="2:6">
      <c r="B15" t="s">
        <v>152</v>
      </c>
      <c r="C15" t="s">
        <v>233</v>
      </c>
      <c r="D15">
        <f t="shared" si="1"/>
        <v>50009</v>
      </c>
      <c r="E15">
        <f t="shared" si="2"/>
        <v>20</v>
      </c>
      <c r="F15" t="str">
        <f t="shared" si="0"/>
        <v>{"ItemId":50009,"Num":20}</v>
      </c>
    </row>
    <row r="16" spans="2:6">
      <c r="B16" t="s">
        <v>154</v>
      </c>
      <c r="C16" t="s">
        <v>233</v>
      </c>
      <c r="D16">
        <f t="shared" si="1"/>
        <v>50009</v>
      </c>
      <c r="E16">
        <f t="shared" si="2"/>
        <v>30</v>
      </c>
      <c r="F16" t="str">
        <f t="shared" si="0"/>
        <v>{"ItemId":50009,"Num":30}</v>
      </c>
    </row>
    <row r="17" spans="2:6">
      <c r="B17" t="s">
        <v>156</v>
      </c>
      <c r="C17" t="s">
        <v>233</v>
      </c>
      <c r="D17">
        <f t="shared" si="1"/>
        <v>50009</v>
      </c>
      <c r="E17">
        <f t="shared" si="2"/>
        <v>20</v>
      </c>
      <c r="F17" t="str">
        <f t="shared" si="0"/>
        <v>{"ItemId":50009,"Num":20}</v>
      </c>
    </row>
    <row r="18" spans="2:6">
      <c r="B18" t="s">
        <v>160</v>
      </c>
      <c r="C18" t="s">
        <v>233</v>
      </c>
      <c r="D18">
        <f t="shared" si="1"/>
        <v>50009</v>
      </c>
      <c r="E18">
        <f t="shared" si="2"/>
        <v>30</v>
      </c>
      <c r="F18" t="str">
        <f t="shared" si="0"/>
        <v>{"ItemId":50009,"Num":30}</v>
      </c>
    </row>
    <row r="19" spans="2:6">
      <c r="B19" t="s">
        <v>162</v>
      </c>
      <c r="C19" t="s">
        <v>233</v>
      </c>
      <c r="D19">
        <f t="shared" si="1"/>
        <v>50009</v>
      </c>
      <c r="E19">
        <f t="shared" si="2"/>
        <v>20</v>
      </c>
      <c r="F19" t="str">
        <f t="shared" si="0"/>
        <v>{"ItemId":50009,"Num":20}</v>
      </c>
    </row>
    <row r="20" spans="2:6">
      <c r="B20" t="s">
        <v>164</v>
      </c>
      <c r="C20" t="s">
        <v>233</v>
      </c>
      <c r="D20">
        <f t="shared" si="1"/>
        <v>50009</v>
      </c>
      <c r="E20">
        <f t="shared" si="2"/>
        <v>30</v>
      </c>
      <c r="F20" t="str">
        <f t="shared" si="0"/>
        <v>{"ItemId":50009,"Num":30}</v>
      </c>
    </row>
    <row r="21" spans="2:6">
      <c r="B21" t="s">
        <v>166</v>
      </c>
      <c r="C21" t="s">
        <v>233</v>
      </c>
      <c r="D21">
        <f t="shared" si="1"/>
        <v>50009</v>
      </c>
      <c r="E21">
        <f t="shared" si="2"/>
        <v>20</v>
      </c>
      <c r="F21" t="str">
        <f t="shared" si="0"/>
        <v>{"ItemId":50009,"Num":20}</v>
      </c>
    </row>
    <row r="22" spans="2:6">
      <c r="B22" t="s">
        <v>168</v>
      </c>
      <c r="C22" t="s">
        <v>233</v>
      </c>
      <c r="D22">
        <f t="shared" si="1"/>
        <v>50009</v>
      </c>
      <c r="E22">
        <f t="shared" si="2"/>
        <v>30</v>
      </c>
      <c r="F22" t="str">
        <f t="shared" si="0"/>
        <v>{"ItemId":50009,"Num":30}</v>
      </c>
    </row>
    <row r="23" spans="2:6">
      <c r="B23" t="s">
        <v>170</v>
      </c>
      <c r="C23" t="s">
        <v>233</v>
      </c>
      <c r="D23">
        <f t="shared" si="1"/>
        <v>50009</v>
      </c>
      <c r="E23">
        <f t="shared" si="2"/>
        <v>20</v>
      </c>
      <c r="F23" t="str">
        <f t="shared" si="0"/>
        <v>{"ItemId":50009,"Num":20}</v>
      </c>
    </row>
    <row r="24" spans="2:6">
      <c r="B24" t="s">
        <v>174</v>
      </c>
      <c r="C24" t="s">
        <v>233</v>
      </c>
      <c r="D24">
        <f t="shared" si="1"/>
        <v>50009</v>
      </c>
      <c r="E24">
        <f t="shared" si="2"/>
        <v>30</v>
      </c>
      <c r="F24" t="str">
        <f t="shared" si="0"/>
        <v>{"ItemId":50009,"Num":30}</v>
      </c>
    </row>
    <row r="25" spans="2:6">
      <c r="B25" t="s">
        <v>176</v>
      </c>
      <c r="C25" t="s">
        <v>233</v>
      </c>
      <c r="D25">
        <f t="shared" si="1"/>
        <v>50009</v>
      </c>
      <c r="E25">
        <f t="shared" si="2"/>
        <v>20</v>
      </c>
      <c r="F25" t="str">
        <f t="shared" si="0"/>
        <v>{"ItemId":50009,"Num":20}</v>
      </c>
    </row>
    <row r="26" spans="2:6">
      <c r="B26" t="s">
        <v>178</v>
      </c>
      <c r="C26" t="s">
        <v>233</v>
      </c>
      <c r="D26">
        <f t="shared" si="1"/>
        <v>50009</v>
      </c>
      <c r="E26">
        <f t="shared" si="2"/>
        <v>30</v>
      </c>
      <c r="F26" t="str">
        <f t="shared" si="0"/>
        <v>{"ItemId":50009,"Num":30}</v>
      </c>
    </row>
    <row r="27" spans="2:6">
      <c r="B27" t="s">
        <v>180</v>
      </c>
      <c r="C27" t="s">
        <v>233</v>
      </c>
      <c r="D27">
        <f t="shared" si="1"/>
        <v>50009</v>
      </c>
      <c r="E27">
        <f t="shared" si="2"/>
        <v>20</v>
      </c>
      <c r="F27" t="str">
        <f t="shared" si="0"/>
        <v>{"ItemId":50009,"Num":20}</v>
      </c>
    </row>
    <row r="28" spans="2:6">
      <c r="B28" t="s">
        <v>182</v>
      </c>
      <c r="C28" t="s">
        <v>233</v>
      </c>
      <c r="D28">
        <f t="shared" si="1"/>
        <v>50009</v>
      </c>
      <c r="E28">
        <f t="shared" si="2"/>
        <v>30</v>
      </c>
      <c r="F28" t="str">
        <f t="shared" si="0"/>
        <v>{"ItemId":50009,"Num":30}</v>
      </c>
    </row>
    <row r="29" spans="2:6">
      <c r="B29" t="s">
        <v>184</v>
      </c>
      <c r="C29" t="s">
        <v>233</v>
      </c>
      <c r="D29">
        <f t="shared" si="1"/>
        <v>50009</v>
      </c>
      <c r="E29">
        <f t="shared" si="2"/>
        <v>20</v>
      </c>
      <c r="F29" t="str">
        <f t="shared" si="0"/>
        <v>{"ItemId":50009,"Num":20}</v>
      </c>
    </row>
    <row r="30" spans="2:6">
      <c r="B30" t="s">
        <v>188</v>
      </c>
      <c r="C30" t="s">
        <v>233</v>
      </c>
      <c r="D30">
        <f t="shared" si="1"/>
        <v>50009</v>
      </c>
      <c r="E30">
        <f t="shared" si="2"/>
        <v>30</v>
      </c>
      <c r="F30" t="str">
        <f t="shared" si="0"/>
        <v>{"ItemId":50009,"Num":30}</v>
      </c>
    </row>
    <row r="31" spans="2:6">
      <c r="B31" t="s">
        <v>190</v>
      </c>
      <c r="C31" t="s">
        <v>233</v>
      </c>
      <c r="D31">
        <f t="shared" si="1"/>
        <v>50009</v>
      </c>
      <c r="E31">
        <f t="shared" si="2"/>
        <v>20</v>
      </c>
      <c r="F31" t="str">
        <f t="shared" si="0"/>
        <v>{"ItemId":50009,"Num":20}</v>
      </c>
    </row>
    <row r="32" spans="2:6">
      <c r="B32" t="s">
        <v>192</v>
      </c>
      <c r="C32" t="s">
        <v>233</v>
      </c>
      <c r="D32">
        <f t="shared" si="1"/>
        <v>50009</v>
      </c>
      <c r="E32">
        <f t="shared" si="2"/>
        <v>30</v>
      </c>
      <c r="F32" t="str">
        <f t="shared" si="0"/>
        <v>{"ItemId":50009,"Num":30}</v>
      </c>
    </row>
    <row r="33" spans="2:6">
      <c r="B33" t="s">
        <v>194</v>
      </c>
      <c r="C33" t="s">
        <v>233</v>
      </c>
      <c r="D33">
        <f t="shared" si="1"/>
        <v>50009</v>
      </c>
      <c r="E33">
        <f t="shared" si="2"/>
        <v>20</v>
      </c>
      <c r="F33" t="str">
        <f t="shared" si="0"/>
        <v>{"ItemId":50009,"Num":20}</v>
      </c>
    </row>
    <row r="34" spans="2:6">
      <c r="B34" t="s">
        <v>196</v>
      </c>
      <c r="C34" t="s">
        <v>233</v>
      </c>
      <c r="D34">
        <f t="shared" si="1"/>
        <v>50009</v>
      </c>
      <c r="E34">
        <f t="shared" si="2"/>
        <v>30</v>
      </c>
      <c r="F34" t="str">
        <f t="shared" si="0"/>
        <v>{"ItemId":50009,"Num":30}</v>
      </c>
    </row>
    <row r="35" spans="2:6">
      <c r="B35" t="s">
        <v>198</v>
      </c>
      <c r="C35" t="s">
        <v>233</v>
      </c>
      <c r="D35">
        <f t="shared" si="1"/>
        <v>50009</v>
      </c>
      <c r="E35">
        <f t="shared" si="2"/>
        <v>20</v>
      </c>
      <c r="F35" t="str">
        <f t="shared" si="0"/>
        <v>{"ItemId":50009,"Num":20}</v>
      </c>
    </row>
    <row r="36" spans="2:6">
      <c r="B36" t="s">
        <v>202</v>
      </c>
      <c r="C36" t="s">
        <v>233</v>
      </c>
      <c r="D36">
        <f t="shared" si="1"/>
        <v>50009</v>
      </c>
      <c r="E36">
        <f t="shared" si="2"/>
        <v>30</v>
      </c>
      <c r="F36" t="str">
        <f t="shared" si="0"/>
        <v>{"ItemId":50009,"Num":30}</v>
      </c>
    </row>
    <row r="37" spans="3:6">
      <c r="C37" t="s">
        <v>233</v>
      </c>
      <c r="D37">
        <f t="shared" si="1"/>
        <v>50009</v>
      </c>
      <c r="E37">
        <f t="shared" si="2"/>
        <v>20</v>
      </c>
      <c r="F37" t="str">
        <f t="shared" si="0"/>
        <v>{"ItemId":50009,"Num":20}</v>
      </c>
    </row>
    <row r="38" spans="2:6">
      <c r="B38" t="s">
        <v>209</v>
      </c>
      <c r="C38" t="s">
        <v>233</v>
      </c>
      <c r="D38">
        <f t="shared" si="1"/>
        <v>50009</v>
      </c>
      <c r="E38">
        <f t="shared" si="2"/>
        <v>30</v>
      </c>
      <c r="F38" t="str">
        <f t="shared" si="0"/>
        <v>{"ItemId":50009,"Num":30}</v>
      </c>
    </row>
    <row r="39" spans="2:6">
      <c r="B39" t="s">
        <v>211</v>
      </c>
      <c r="C39" t="s">
        <v>233</v>
      </c>
      <c r="D39">
        <f t="shared" si="1"/>
        <v>50009</v>
      </c>
      <c r="E39">
        <f t="shared" si="2"/>
        <v>20</v>
      </c>
      <c r="F39" t="str">
        <f t="shared" si="0"/>
        <v>{"ItemId":50009,"Num":20}</v>
      </c>
    </row>
    <row r="40" spans="2:6">
      <c r="B40" t="s">
        <v>213</v>
      </c>
      <c r="C40" t="s">
        <v>233</v>
      </c>
      <c r="D40">
        <f t="shared" si="1"/>
        <v>50009</v>
      </c>
      <c r="E40">
        <f t="shared" si="2"/>
        <v>30</v>
      </c>
      <c r="F40" t="str">
        <f t="shared" si="0"/>
        <v>{"ItemId":50009,"Num":30}</v>
      </c>
    </row>
    <row r="41" spans="2:6">
      <c r="B41" t="s">
        <v>215</v>
      </c>
      <c r="C41" t="s">
        <v>233</v>
      </c>
      <c r="D41">
        <f t="shared" si="1"/>
        <v>50009</v>
      </c>
      <c r="E41">
        <f t="shared" si="2"/>
        <v>20</v>
      </c>
      <c r="F41" t="str">
        <f t="shared" si="0"/>
        <v>{"ItemId":50009,"Num":20}</v>
      </c>
    </row>
    <row r="42" spans="2:6">
      <c r="B42" t="s">
        <v>216</v>
      </c>
      <c r="C42" t="s">
        <v>233</v>
      </c>
      <c r="D42">
        <f t="shared" si="1"/>
        <v>50009</v>
      </c>
      <c r="E42">
        <f t="shared" si="2"/>
        <v>30</v>
      </c>
      <c r="F42" t="str">
        <f t="shared" si="0"/>
        <v>{"ItemId":50009,"Num":30}</v>
      </c>
    </row>
    <row r="43" spans="2:6">
      <c r="B43" t="s">
        <v>218</v>
      </c>
      <c r="C43" t="s">
        <v>233</v>
      </c>
      <c r="D43">
        <f t="shared" si="1"/>
        <v>50009</v>
      </c>
      <c r="E43">
        <f t="shared" si="2"/>
        <v>20</v>
      </c>
      <c r="F43" t="str">
        <f t="shared" si="0"/>
        <v>{"ItemId":50009,"Num":20}</v>
      </c>
    </row>
    <row r="44" spans="2:6">
      <c r="B44" t="s">
        <v>220</v>
      </c>
      <c r="C44" t="s">
        <v>233</v>
      </c>
      <c r="D44">
        <f t="shared" si="1"/>
        <v>50009</v>
      </c>
      <c r="E44">
        <f t="shared" si="2"/>
        <v>30</v>
      </c>
      <c r="F44" t="str">
        <f t="shared" si="0"/>
        <v>{"ItemId":50009,"Num":30}</v>
      </c>
    </row>
    <row r="45" spans="2:6">
      <c r="B45" t="s">
        <v>220</v>
      </c>
      <c r="C45" t="s">
        <v>233</v>
      </c>
      <c r="D45">
        <f t="shared" si="1"/>
        <v>50009</v>
      </c>
      <c r="E45">
        <f t="shared" si="2"/>
        <v>20</v>
      </c>
      <c r="F45" t="str">
        <f t="shared" si="0"/>
        <v>{"ItemId":50009,"Num":20}</v>
      </c>
    </row>
    <row r="46" spans="2:6">
      <c r="B46" t="s">
        <v>220</v>
      </c>
      <c r="C46" t="s">
        <v>233</v>
      </c>
      <c r="D46">
        <f t="shared" si="1"/>
        <v>50009</v>
      </c>
      <c r="E46">
        <f t="shared" si="2"/>
        <v>30</v>
      </c>
      <c r="F46" t="str">
        <f t="shared" si="0"/>
        <v>{"ItemId":50009,"Num":30}</v>
      </c>
    </row>
    <row r="47" spans="2:6">
      <c r="B47" t="s">
        <v>220</v>
      </c>
      <c r="C47" t="s">
        <v>233</v>
      </c>
      <c r="D47">
        <f t="shared" si="1"/>
        <v>50009</v>
      </c>
      <c r="E47">
        <f t="shared" si="2"/>
        <v>20</v>
      </c>
      <c r="F47" t="str">
        <f t="shared" si="0"/>
        <v>{"ItemId":50009,"Num":20}</v>
      </c>
    </row>
    <row r="53" spans="14:17">
      <c r="N53" t="s">
        <v>234</v>
      </c>
      <c r="O53" t="s">
        <v>235</v>
      </c>
      <c r="P53" t="s">
        <v>236</v>
      </c>
      <c r="Q53" t="s">
        <v>236</v>
      </c>
    </row>
    <row r="54" spans="14:16">
      <c r="N54" t="s">
        <v>237</v>
      </c>
      <c r="O54" t="s">
        <v>238</v>
      </c>
      <c r="P54" t="s">
        <v>232</v>
      </c>
    </row>
    <row r="55" spans="14:17">
      <c r="N55" t="s">
        <v>239</v>
      </c>
      <c r="O55" t="s">
        <v>240</v>
      </c>
      <c r="P55" t="s">
        <v>241</v>
      </c>
      <c r="Q55" t="s">
        <v>232</v>
      </c>
    </row>
    <row r="59" spans="3:6">
      <c r="C59" t="s">
        <v>242</v>
      </c>
      <c r="D59" t="s">
        <v>243</v>
      </c>
      <c r="E59" t="s">
        <v>244</v>
      </c>
      <c r="F59" t="s">
        <v>245</v>
      </c>
    </row>
    <row r="60" spans="1:9">
      <c r="A60">
        <v>1202</v>
      </c>
      <c r="B60" t="s">
        <v>78</v>
      </c>
      <c r="C60" t="s">
        <v>220</v>
      </c>
      <c r="D60">
        <v>1</v>
      </c>
      <c r="G60" t="str">
        <f>IF(B60="","",IFERROR(VLOOKUP(C60,$N$54:$O$55,2,0)&amp;D60&amp;$P$54,$O$55&amp;$P$53&amp;C60&amp;$P$53&amp;$P$55&amp;D60&amp;$Q$55))</f>
        <v>{"ConditionType":"Build","AreaType":"MainBuilding","Lv":1}</v>
      </c>
      <c r="I60" t="str">
        <f>$N$53&amp;_xlfn.TEXTJOIN(",",TRUE,G60:H60)&amp;$O$53</f>
        <v>[{"ConditionType":"Build","AreaType":"MainBuilding","Lv":1}]</v>
      </c>
    </row>
    <row r="61" spans="1:9">
      <c r="A61">
        <v>1203</v>
      </c>
      <c r="B61" t="s">
        <v>78</v>
      </c>
      <c r="C61" t="s">
        <v>220</v>
      </c>
      <c r="D61">
        <v>2</v>
      </c>
      <c r="G61" t="str">
        <f>IF(B61="","",IFERROR(VLOOKUP(C61,$N$54:$O$55,2,0)&amp;D61&amp;$P$54,$O$55&amp;$P$53&amp;C61&amp;$P$53&amp;$P$55&amp;D61&amp;$Q$55))</f>
        <v>{"ConditionType":"Build","AreaType":"MainBuilding","Lv":2}</v>
      </c>
      <c r="I61" t="str">
        <f>$N$53&amp;_xlfn.TEXTJOIN(",",TRUE,G61:H61)&amp;$O$53</f>
        <v>[{"ConditionType":"Build","AreaType":"MainBuilding","Lv":2}]</v>
      </c>
    </row>
    <row r="62" spans="1:9">
      <c r="A62">
        <v>1901</v>
      </c>
      <c r="B62" t="s">
        <v>106</v>
      </c>
      <c r="C62" t="s">
        <v>220</v>
      </c>
      <c r="D62">
        <v>3</v>
      </c>
      <c r="G62" t="str">
        <f t="shared" ref="G62:G110" si="3">IF(B62="","",IFERROR(VLOOKUP(C62,$N$54:$O$55,2,0)&amp;D62&amp;$P$54,$O$55&amp;$P$53&amp;C62&amp;$P$53&amp;$P$55&amp;D62&amp;$Q$55))</f>
        <v>{"ConditionType":"Build","AreaType":"MainBuilding","Lv":3}</v>
      </c>
      <c r="H62" t="str">
        <f>IF(E62="","",IFERROR(VLOOKUP(E62,$N$54:$O$55,2,0)&amp;F62&amp;$P$54,$O$55&amp;$P$53&amp;E62&amp;$P$53&amp;$P$55&amp;F62&amp;$Q$55))</f>
        <v/>
      </c>
      <c r="I62" t="str">
        <f>$N$53&amp;_xlfn.TEXTJOIN(",",TRUE,G62:H62)&amp;$O$53</f>
        <v>[{"ConditionType":"Build","AreaType":"MainBuilding","Lv":3}]</v>
      </c>
    </row>
    <row r="63" spans="1:9">
      <c r="A63">
        <v>2001</v>
      </c>
      <c r="B63" t="s">
        <v>110</v>
      </c>
      <c r="C63" t="s">
        <v>114</v>
      </c>
      <c r="D63">
        <v>10</v>
      </c>
      <c r="G63" t="str">
        <f t="shared" si="3"/>
        <v>{"ConditionType":"Build","AreaType":"Sticks","Lv":10}</v>
      </c>
      <c r="H63" t="str">
        <f t="shared" ref="H63:H110" si="4">IF(E63="","",IFERROR(VLOOKUP(E63,$N$54:$O$55,2,0)&amp;F63&amp;$P$54,$O$55&amp;$P$53&amp;E63&amp;$P$53&amp;$P$55&amp;F63&amp;$Q$55))</f>
        <v/>
      </c>
      <c r="I63" t="str">
        <f t="shared" ref="I63:I110" si="5">$N$53&amp;_xlfn.TEXTJOIN(",",TRUE,G63:H63)&amp;$O$53</f>
        <v>[{"ConditionType":"Build","AreaType":"Sticks","Lv":10}]</v>
      </c>
    </row>
    <row r="64" spans="1:9">
      <c r="A64" t="s">
        <v>246</v>
      </c>
      <c r="B64" t="s">
        <v>114</v>
      </c>
      <c r="G64" t="str">
        <f t="shared" si="3"/>
        <v>{"ConditionType":"Build","AreaType":"","Lv":}</v>
      </c>
      <c r="H64" t="str">
        <f t="shared" si="4"/>
        <v/>
      </c>
      <c r="I64" t="str">
        <f t="shared" si="5"/>
        <v>[{"ConditionType":"Build","AreaType":"","Lv":}]</v>
      </c>
    </row>
    <row r="65" spans="1:9">
      <c r="A65">
        <v>2201</v>
      </c>
      <c r="B65" t="s">
        <v>118</v>
      </c>
      <c r="C65" t="s">
        <v>106</v>
      </c>
      <c r="D65">
        <v>5</v>
      </c>
      <c r="G65" t="str">
        <f t="shared" si="3"/>
        <v>{"ConditionType":"Build","AreaType":"Knife","Lv":5}</v>
      </c>
      <c r="H65" t="str">
        <f t="shared" si="4"/>
        <v/>
      </c>
      <c r="I65" t="str">
        <f t="shared" si="5"/>
        <v>[{"ConditionType":"Build","AreaType":"Knife","Lv":5}]</v>
      </c>
    </row>
    <row r="66" spans="1:9">
      <c r="A66">
        <v>2301</v>
      </c>
      <c r="B66" t="s">
        <v>122</v>
      </c>
      <c r="C66" t="s">
        <v>247</v>
      </c>
      <c r="D66">
        <v>5</v>
      </c>
      <c r="G66" t="str">
        <f t="shared" si="3"/>
        <v>{"ConditionType":"Star","StarCount":5}</v>
      </c>
      <c r="H66" t="str">
        <f t="shared" si="4"/>
        <v/>
      </c>
      <c r="I66" t="str">
        <f t="shared" si="5"/>
        <v>[{"ConditionType":"Star","StarCount":5}]</v>
      </c>
    </row>
    <row r="67" spans="1:9">
      <c r="A67">
        <v>2401</v>
      </c>
      <c r="B67" t="s">
        <v>126</v>
      </c>
      <c r="C67" t="str">
        <f>B63</f>
        <v>Gun</v>
      </c>
      <c r="D67">
        <v>100</v>
      </c>
      <c r="G67" t="str">
        <f t="shared" si="3"/>
        <v>{"ConditionType":"Build","AreaType":"Gun","Lv":100}</v>
      </c>
      <c r="H67" t="str">
        <f t="shared" si="4"/>
        <v/>
      </c>
      <c r="I67" t="str">
        <f t="shared" si="5"/>
        <v>[{"ConditionType":"Build","AreaType":"Gun","Lv":100}]</v>
      </c>
    </row>
    <row r="68" spans="1:9">
      <c r="A68">
        <v>2501</v>
      </c>
      <c r="B68" t="s">
        <v>130</v>
      </c>
      <c r="C68" t="s">
        <v>106</v>
      </c>
      <c r="D68">
        <v>150</v>
      </c>
      <c r="G68" t="str">
        <f t="shared" si="3"/>
        <v>{"ConditionType":"Build","AreaType":"Knife","Lv":150}</v>
      </c>
      <c r="H68" t="str">
        <f t="shared" si="4"/>
        <v/>
      </c>
      <c r="I68" t="str">
        <f t="shared" si="5"/>
        <v>[{"ConditionType":"Build","AreaType":"Knife","Lv":150}]</v>
      </c>
    </row>
    <row r="69" spans="1:9">
      <c r="A69">
        <v>2601</v>
      </c>
      <c r="B69" t="s">
        <v>134</v>
      </c>
      <c r="C69" t="str">
        <f>B65</f>
        <v>Armor</v>
      </c>
      <c r="D69">
        <v>200</v>
      </c>
      <c r="G69" t="str">
        <f t="shared" si="3"/>
        <v>{"ConditionType":"Build","AreaType":"Armor","Lv":200}</v>
      </c>
      <c r="H69" t="str">
        <f t="shared" si="4"/>
        <v/>
      </c>
      <c r="I69" t="str">
        <f t="shared" si="5"/>
        <v>[{"ConditionType":"Build","AreaType":"Armor","Lv":200}]</v>
      </c>
    </row>
    <row r="70" spans="1:9">
      <c r="A70">
        <v>2701</v>
      </c>
      <c r="B70" t="s">
        <v>138</v>
      </c>
      <c r="C70" t="s">
        <v>237</v>
      </c>
      <c r="D70">
        <v>24</v>
      </c>
      <c r="G70" t="str">
        <f t="shared" si="3"/>
        <v>{"ConditionType":"Star","StarCount":24}</v>
      </c>
      <c r="H70" t="str">
        <f t="shared" si="4"/>
        <v/>
      </c>
      <c r="I70" t="str">
        <f t="shared" si="5"/>
        <v>[{"ConditionType":"Star","StarCount":24}]</v>
      </c>
    </row>
    <row r="71" spans="1:9">
      <c r="A71">
        <v>2801</v>
      </c>
      <c r="B71" t="s">
        <v>141</v>
      </c>
      <c r="C71" t="s">
        <v>220</v>
      </c>
      <c r="D71">
        <v>4</v>
      </c>
      <c r="G71" t="str">
        <f t="shared" si="3"/>
        <v>{"ConditionType":"Build","AreaType":"MainBuilding","Lv":4}</v>
      </c>
      <c r="H71" t="str">
        <f t="shared" si="4"/>
        <v/>
      </c>
      <c r="I71" t="str">
        <f t="shared" si="5"/>
        <v>[{"ConditionType":"Build","AreaType":"MainBuilding","Lv":4}]</v>
      </c>
    </row>
    <row r="72" spans="1:9">
      <c r="A72">
        <v>2901</v>
      </c>
      <c r="B72" t="s">
        <v>146</v>
      </c>
      <c r="C72" t="s">
        <v>220</v>
      </c>
      <c r="D72">
        <v>7</v>
      </c>
      <c r="G72" t="str">
        <f t="shared" si="3"/>
        <v>{"ConditionType":"Build","AreaType":"MainBuilding","Lv":7}</v>
      </c>
      <c r="H72" t="str">
        <f t="shared" si="4"/>
        <v/>
      </c>
      <c r="I72" t="str">
        <f t="shared" si="5"/>
        <v>[{"ConditionType":"Build","AreaType":"MainBuilding","Lv":7}]</v>
      </c>
    </row>
    <row r="73" spans="1:9">
      <c r="A73">
        <v>3001</v>
      </c>
      <c r="B73" t="s">
        <v>150</v>
      </c>
      <c r="C73" t="s">
        <v>220</v>
      </c>
      <c r="D73">
        <v>11</v>
      </c>
      <c r="G73" t="str">
        <f t="shared" si="3"/>
        <v>{"ConditionType":"Build","AreaType":"MainBuilding","Lv":11}</v>
      </c>
      <c r="H73" t="str">
        <f t="shared" si="4"/>
        <v/>
      </c>
      <c r="I73" t="str">
        <f t="shared" si="5"/>
        <v>[{"ConditionType":"Build","AreaType":"MainBuilding","Lv":11}]</v>
      </c>
    </row>
    <row r="74" spans="1:9">
      <c r="A74">
        <v>3101</v>
      </c>
      <c r="B74" t="s">
        <v>152</v>
      </c>
      <c r="C74" t="s">
        <v>220</v>
      </c>
      <c r="D74">
        <v>12</v>
      </c>
      <c r="G74" t="str">
        <f t="shared" si="3"/>
        <v>{"ConditionType":"Build","AreaType":"MainBuilding","Lv":12}</v>
      </c>
      <c r="H74" t="str">
        <f t="shared" si="4"/>
        <v/>
      </c>
      <c r="I74" t="str">
        <f t="shared" si="5"/>
        <v>[{"ConditionType":"Build","AreaType":"MainBuilding","Lv":12}]</v>
      </c>
    </row>
    <row r="75" spans="1:9">
      <c r="A75">
        <v>3201</v>
      </c>
      <c r="B75" t="s">
        <v>154</v>
      </c>
      <c r="C75" t="s">
        <v>220</v>
      </c>
      <c r="D75">
        <v>13</v>
      </c>
      <c r="G75" t="str">
        <f t="shared" si="3"/>
        <v>{"ConditionType":"Build","AreaType":"MainBuilding","Lv":13}</v>
      </c>
      <c r="H75" t="str">
        <f t="shared" si="4"/>
        <v/>
      </c>
      <c r="I75" t="str">
        <f t="shared" si="5"/>
        <v>[{"ConditionType":"Build","AreaType":"MainBuilding","Lv":13}]</v>
      </c>
    </row>
    <row r="76" spans="1:9">
      <c r="A76">
        <v>3301</v>
      </c>
      <c r="B76" t="s">
        <v>156</v>
      </c>
      <c r="C76" t="s">
        <v>220</v>
      </c>
      <c r="D76">
        <v>11</v>
      </c>
      <c r="G76" t="str">
        <f t="shared" si="3"/>
        <v>{"ConditionType":"Build","AreaType":"MainBuilding","Lv":11}</v>
      </c>
      <c r="H76" t="str">
        <f t="shared" si="4"/>
        <v/>
      </c>
      <c r="I76" t="str">
        <f t="shared" si="5"/>
        <v>[{"ConditionType":"Build","AreaType":"MainBuilding","Lv":11}]</v>
      </c>
    </row>
    <row r="77" spans="1:9">
      <c r="A77">
        <v>3401</v>
      </c>
      <c r="B77" t="s">
        <v>160</v>
      </c>
      <c r="C77" t="s">
        <v>220</v>
      </c>
      <c r="D77">
        <v>12</v>
      </c>
      <c r="G77" t="str">
        <f t="shared" si="3"/>
        <v>{"ConditionType":"Build","AreaType":"MainBuilding","Lv":12}</v>
      </c>
      <c r="H77" t="str">
        <f t="shared" si="4"/>
        <v/>
      </c>
      <c r="I77" t="str">
        <f t="shared" si="5"/>
        <v>[{"ConditionType":"Build","AreaType":"MainBuilding","Lv":12}]</v>
      </c>
    </row>
    <row r="78" spans="1:9">
      <c r="A78">
        <v>3501</v>
      </c>
      <c r="B78" t="s">
        <v>162</v>
      </c>
      <c r="C78" t="s">
        <v>220</v>
      </c>
      <c r="D78">
        <v>13</v>
      </c>
      <c r="G78" t="str">
        <f t="shared" si="3"/>
        <v>{"ConditionType":"Build","AreaType":"MainBuilding","Lv":13}</v>
      </c>
      <c r="H78" t="str">
        <f t="shared" si="4"/>
        <v/>
      </c>
      <c r="I78" t="str">
        <f t="shared" si="5"/>
        <v>[{"ConditionType":"Build","AreaType":"MainBuilding","Lv":13}]</v>
      </c>
    </row>
    <row r="79" spans="1:9">
      <c r="A79">
        <v>3601</v>
      </c>
      <c r="B79" t="s">
        <v>164</v>
      </c>
      <c r="C79" t="s">
        <v>220</v>
      </c>
      <c r="D79">
        <v>14</v>
      </c>
      <c r="G79" t="str">
        <f t="shared" si="3"/>
        <v>{"ConditionType":"Build","AreaType":"MainBuilding","Lv":14}</v>
      </c>
      <c r="H79" t="str">
        <f t="shared" si="4"/>
        <v/>
      </c>
      <c r="I79" t="str">
        <f t="shared" si="5"/>
        <v>[{"ConditionType":"Build","AreaType":"MainBuilding","Lv":14}]</v>
      </c>
    </row>
    <row r="80" spans="1:9">
      <c r="A80">
        <v>3701</v>
      </c>
      <c r="B80" t="s">
        <v>166</v>
      </c>
      <c r="C80" t="s">
        <v>220</v>
      </c>
      <c r="D80">
        <v>15</v>
      </c>
      <c r="G80" t="str">
        <f t="shared" si="3"/>
        <v>{"ConditionType":"Build","AreaType":"MainBuilding","Lv":15}</v>
      </c>
      <c r="H80" t="str">
        <f t="shared" si="4"/>
        <v/>
      </c>
      <c r="I80" t="str">
        <f t="shared" si="5"/>
        <v>[{"ConditionType":"Build","AreaType":"MainBuilding","Lv":15}]</v>
      </c>
    </row>
    <row r="81" spans="1:9">
      <c r="A81">
        <v>3801</v>
      </c>
      <c r="B81" t="s">
        <v>168</v>
      </c>
      <c r="C81" t="s">
        <v>220</v>
      </c>
      <c r="D81">
        <v>16</v>
      </c>
      <c r="G81" t="str">
        <f t="shared" si="3"/>
        <v>{"ConditionType":"Build","AreaType":"MainBuilding","Lv":16}</v>
      </c>
      <c r="H81" t="str">
        <f t="shared" si="4"/>
        <v/>
      </c>
      <c r="I81" t="str">
        <f t="shared" si="5"/>
        <v>[{"ConditionType":"Build","AreaType":"MainBuilding","Lv":16}]</v>
      </c>
    </row>
    <row r="82" spans="1:9">
      <c r="A82">
        <v>3901</v>
      </c>
      <c r="B82" t="s">
        <v>170</v>
      </c>
      <c r="C82" t="s">
        <v>220</v>
      </c>
      <c r="D82">
        <v>11</v>
      </c>
      <c r="G82" t="str">
        <f t="shared" si="3"/>
        <v>{"ConditionType":"Build","AreaType":"MainBuilding","Lv":11}</v>
      </c>
      <c r="H82" t="str">
        <f t="shared" si="4"/>
        <v/>
      </c>
      <c r="I82" t="str">
        <f t="shared" si="5"/>
        <v>[{"ConditionType":"Build","AreaType":"MainBuilding","Lv":11}]</v>
      </c>
    </row>
    <row r="83" spans="1:9">
      <c r="A83">
        <v>4001</v>
      </c>
      <c r="B83" t="s">
        <v>174</v>
      </c>
      <c r="C83" t="s">
        <v>220</v>
      </c>
      <c r="D83">
        <v>12</v>
      </c>
      <c r="G83" t="str">
        <f t="shared" si="3"/>
        <v>{"ConditionType":"Build","AreaType":"MainBuilding","Lv":12}</v>
      </c>
      <c r="H83" t="str">
        <f t="shared" si="4"/>
        <v/>
      </c>
      <c r="I83" t="str">
        <f t="shared" si="5"/>
        <v>[{"ConditionType":"Build","AreaType":"MainBuilding","Lv":12}]</v>
      </c>
    </row>
    <row r="84" spans="1:9">
      <c r="A84">
        <v>4101</v>
      </c>
      <c r="B84" t="s">
        <v>176</v>
      </c>
      <c r="C84" t="s">
        <v>220</v>
      </c>
      <c r="D84">
        <v>13</v>
      </c>
      <c r="G84" t="str">
        <f t="shared" si="3"/>
        <v>{"ConditionType":"Build","AreaType":"MainBuilding","Lv":13}</v>
      </c>
      <c r="H84" t="str">
        <f t="shared" si="4"/>
        <v/>
      </c>
      <c r="I84" t="str">
        <f t="shared" si="5"/>
        <v>[{"ConditionType":"Build","AreaType":"MainBuilding","Lv":13}]</v>
      </c>
    </row>
    <row r="85" spans="1:9">
      <c r="A85">
        <v>4201</v>
      </c>
      <c r="B85" t="s">
        <v>178</v>
      </c>
      <c r="C85" t="s">
        <v>220</v>
      </c>
      <c r="D85">
        <v>14</v>
      </c>
      <c r="G85" t="str">
        <f t="shared" si="3"/>
        <v>{"ConditionType":"Build","AreaType":"MainBuilding","Lv":14}</v>
      </c>
      <c r="H85" t="str">
        <f t="shared" si="4"/>
        <v/>
      </c>
      <c r="I85" t="str">
        <f t="shared" si="5"/>
        <v>[{"ConditionType":"Build","AreaType":"MainBuilding","Lv":14}]</v>
      </c>
    </row>
    <row r="86" spans="1:9">
      <c r="A86">
        <v>4301</v>
      </c>
      <c r="B86" t="s">
        <v>180</v>
      </c>
      <c r="C86" t="s">
        <v>220</v>
      </c>
      <c r="D86">
        <v>15</v>
      </c>
      <c r="G86" t="str">
        <f t="shared" si="3"/>
        <v>{"ConditionType":"Build","AreaType":"MainBuilding","Lv":15}</v>
      </c>
      <c r="H86" t="str">
        <f t="shared" si="4"/>
        <v/>
      </c>
      <c r="I86" t="str">
        <f t="shared" si="5"/>
        <v>[{"ConditionType":"Build","AreaType":"MainBuilding","Lv":15}]</v>
      </c>
    </row>
    <row r="87" spans="1:9">
      <c r="A87">
        <v>4401</v>
      </c>
      <c r="B87" t="s">
        <v>182</v>
      </c>
      <c r="C87" t="s">
        <v>220</v>
      </c>
      <c r="D87">
        <v>16</v>
      </c>
      <c r="G87" t="str">
        <f t="shared" si="3"/>
        <v>{"ConditionType":"Build","AreaType":"MainBuilding","Lv":16}</v>
      </c>
      <c r="H87" t="str">
        <f t="shared" si="4"/>
        <v/>
      </c>
      <c r="I87" t="str">
        <f t="shared" si="5"/>
        <v>[{"ConditionType":"Build","AreaType":"MainBuilding","Lv":16}]</v>
      </c>
    </row>
    <row r="88" spans="1:9">
      <c r="A88">
        <v>4501</v>
      </c>
      <c r="B88" t="s">
        <v>184</v>
      </c>
      <c r="C88" t="s">
        <v>220</v>
      </c>
      <c r="D88">
        <v>11</v>
      </c>
      <c r="G88" t="str">
        <f t="shared" si="3"/>
        <v>{"ConditionType":"Build","AreaType":"MainBuilding","Lv":11}</v>
      </c>
      <c r="H88" t="str">
        <f t="shared" si="4"/>
        <v/>
      </c>
      <c r="I88" t="str">
        <f t="shared" si="5"/>
        <v>[{"ConditionType":"Build","AreaType":"MainBuilding","Lv":11}]</v>
      </c>
    </row>
    <row r="89" spans="1:9">
      <c r="A89">
        <v>4601</v>
      </c>
      <c r="B89" t="s">
        <v>188</v>
      </c>
      <c r="C89" t="s">
        <v>220</v>
      </c>
      <c r="D89">
        <v>12</v>
      </c>
      <c r="G89" t="str">
        <f t="shared" si="3"/>
        <v>{"ConditionType":"Build","AreaType":"MainBuilding","Lv":12}</v>
      </c>
      <c r="H89" t="str">
        <f t="shared" si="4"/>
        <v/>
      </c>
      <c r="I89" t="str">
        <f t="shared" si="5"/>
        <v>[{"ConditionType":"Build","AreaType":"MainBuilding","Lv":12}]</v>
      </c>
    </row>
    <row r="90" spans="1:9">
      <c r="A90">
        <v>4701</v>
      </c>
      <c r="B90" t="s">
        <v>190</v>
      </c>
      <c r="C90" t="s">
        <v>220</v>
      </c>
      <c r="D90">
        <v>13</v>
      </c>
      <c r="G90" t="str">
        <f t="shared" si="3"/>
        <v>{"ConditionType":"Build","AreaType":"MainBuilding","Lv":13}</v>
      </c>
      <c r="H90" t="str">
        <f t="shared" si="4"/>
        <v/>
      </c>
      <c r="I90" t="str">
        <f t="shared" si="5"/>
        <v>[{"ConditionType":"Build","AreaType":"MainBuilding","Lv":13}]</v>
      </c>
    </row>
    <row r="91" spans="1:9">
      <c r="A91">
        <v>4801</v>
      </c>
      <c r="B91" t="s">
        <v>192</v>
      </c>
      <c r="C91" t="s">
        <v>220</v>
      </c>
      <c r="D91">
        <v>14</v>
      </c>
      <c r="G91" t="str">
        <f t="shared" si="3"/>
        <v>{"ConditionType":"Build","AreaType":"MainBuilding","Lv":14}</v>
      </c>
      <c r="H91" t="str">
        <f t="shared" si="4"/>
        <v/>
      </c>
      <c r="I91" t="str">
        <f t="shared" si="5"/>
        <v>[{"ConditionType":"Build","AreaType":"MainBuilding","Lv":14}]</v>
      </c>
    </row>
    <row r="92" spans="1:9">
      <c r="A92">
        <v>4901</v>
      </c>
      <c r="B92" t="s">
        <v>194</v>
      </c>
      <c r="C92" t="s">
        <v>220</v>
      </c>
      <c r="D92">
        <v>15</v>
      </c>
      <c r="G92" t="str">
        <f t="shared" si="3"/>
        <v>{"ConditionType":"Build","AreaType":"MainBuilding","Lv":15}</v>
      </c>
      <c r="H92" t="str">
        <f t="shared" si="4"/>
        <v/>
      </c>
      <c r="I92" t="str">
        <f t="shared" si="5"/>
        <v>[{"ConditionType":"Build","AreaType":"MainBuilding","Lv":15}]</v>
      </c>
    </row>
    <row r="93" spans="1:9">
      <c r="A93">
        <v>5001</v>
      </c>
      <c r="B93" t="s">
        <v>196</v>
      </c>
      <c r="C93" t="s">
        <v>220</v>
      </c>
      <c r="D93">
        <v>16</v>
      </c>
      <c r="G93" t="str">
        <f t="shared" si="3"/>
        <v>{"ConditionType":"Build","AreaType":"MainBuilding","Lv":16}</v>
      </c>
      <c r="H93" t="str">
        <f t="shared" si="4"/>
        <v/>
      </c>
      <c r="I93" t="str">
        <f t="shared" si="5"/>
        <v>[{"ConditionType":"Build","AreaType":"MainBuilding","Lv":16}]</v>
      </c>
    </row>
    <row r="94" spans="1:9">
      <c r="A94">
        <v>5101</v>
      </c>
      <c r="B94" t="s">
        <v>198</v>
      </c>
      <c r="C94" t="s">
        <v>220</v>
      </c>
      <c r="D94">
        <v>4</v>
      </c>
      <c r="G94" t="str">
        <f t="shared" si="3"/>
        <v>{"ConditionType":"Build","AreaType":"MainBuilding","Lv":4}</v>
      </c>
      <c r="H94" t="str">
        <f t="shared" si="4"/>
        <v/>
      </c>
      <c r="I94" t="str">
        <f t="shared" si="5"/>
        <v>[{"ConditionType":"Build","AreaType":"MainBuilding","Lv":4}]</v>
      </c>
    </row>
    <row r="95" spans="1:9">
      <c r="A95">
        <v>5201</v>
      </c>
      <c r="B95" t="s">
        <v>202</v>
      </c>
      <c r="C95" t="s">
        <v>220</v>
      </c>
      <c r="D95">
        <v>6</v>
      </c>
      <c r="G95" t="str">
        <f t="shared" si="3"/>
        <v>{"ConditionType":"Build","AreaType":"MainBuilding","Lv":6}</v>
      </c>
      <c r="H95" t="str">
        <f t="shared" si="4"/>
        <v/>
      </c>
      <c r="I95" t="str">
        <f t="shared" si="5"/>
        <v>[{"ConditionType":"Build","AreaType":"MainBuilding","Lv":6}]</v>
      </c>
    </row>
    <row r="96" spans="1:9">
      <c r="A96" t="s">
        <v>248</v>
      </c>
      <c r="B96" t="s">
        <v>204</v>
      </c>
      <c r="C96" t="s">
        <v>220</v>
      </c>
      <c r="D96">
        <v>1</v>
      </c>
      <c r="G96" t="str">
        <f t="shared" si="3"/>
        <v>{"ConditionType":"Build","AreaType":"MainBuilding","Lv":1}</v>
      </c>
      <c r="H96" t="str">
        <f t="shared" si="4"/>
        <v/>
      </c>
      <c r="I96" t="str">
        <f t="shared" si="5"/>
        <v>[{"ConditionType":"Build","AreaType":"MainBuilding","Lv":1}]</v>
      </c>
    </row>
    <row r="97" spans="1:9">
      <c r="A97">
        <v>5401</v>
      </c>
      <c r="B97" t="s">
        <v>209</v>
      </c>
      <c r="C97" t="s">
        <v>220</v>
      </c>
      <c r="D97">
        <v>10</v>
      </c>
      <c r="G97" t="str">
        <f t="shared" si="3"/>
        <v>{"ConditionType":"Build","AreaType":"MainBuilding","Lv":10}</v>
      </c>
      <c r="H97" t="str">
        <f t="shared" si="4"/>
        <v/>
      </c>
      <c r="I97" t="str">
        <f t="shared" si="5"/>
        <v>[{"ConditionType":"Build","AreaType":"MainBuilding","Lv":10}]</v>
      </c>
    </row>
    <row r="98" spans="1:9">
      <c r="A98">
        <v>5501</v>
      </c>
      <c r="B98" t="s">
        <v>211</v>
      </c>
      <c r="C98" t="s">
        <v>220</v>
      </c>
      <c r="D98">
        <v>5</v>
      </c>
      <c r="G98" t="str">
        <f t="shared" si="3"/>
        <v>{"ConditionType":"Build","AreaType":"MainBuilding","Lv":5}</v>
      </c>
      <c r="H98" t="str">
        <f t="shared" si="4"/>
        <v/>
      </c>
      <c r="I98" t="str">
        <f t="shared" si="5"/>
        <v>[{"ConditionType":"Build","AreaType":"MainBuilding","Lv":5}]</v>
      </c>
    </row>
    <row r="99" spans="1:9">
      <c r="A99">
        <v>5601</v>
      </c>
      <c r="B99" t="s">
        <v>213</v>
      </c>
      <c r="C99" t="s">
        <v>220</v>
      </c>
      <c r="D99">
        <v>6</v>
      </c>
      <c r="G99" t="str">
        <f t="shared" si="3"/>
        <v>{"ConditionType":"Build","AreaType":"MainBuilding","Lv":6}</v>
      </c>
      <c r="H99" t="str">
        <f t="shared" si="4"/>
        <v/>
      </c>
      <c r="I99" t="str">
        <f t="shared" si="5"/>
        <v>[{"ConditionType":"Build","AreaType":"MainBuilding","Lv":6}]</v>
      </c>
    </row>
    <row r="100" spans="1:9">
      <c r="A100">
        <v>5701</v>
      </c>
      <c r="B100" t="s">
        <v>215</v>
      </c>
      <c r="C100" t="s">
        <v>220</v>
      </c>
      <c r="D100">
        <v>7</v>
      </c>
      <c r="G100" t="str">
        <f t="shared" si="3"/>
        <v>{"ConditionType":"Build","AreaType":"MainBuilding","Lv":7}</v>
      </c>
      <c r="H100" t="str">
        <f t="shared" si="4"/>
        <v/>
      </c>
      <c r="I100" t="str">
        <f t="shared" si="5"/>
        <v>[{"ConditionType":"Build","AreaType":"MainBuilding","Lv":7}]</v>
      </c>
    </row>
    <row r="101" spans="1:9">
      <c r="A101">
        <v>5801</v>
      </c>
      <c r="B101" t="s">
        <v>216</v>
      </c>
      <c r="C101" t="s">
        <v>220</v>
      </c>
      <c r="D101">
        <v>4</v>
      </c>
      <c r="G101" t="str">
        <f t="shared" si="3"/>
        <v>{"ConditionType":"Build","AreaType":"MainBuilding","Lv":4}</v>
      </c>
      <c r="H101" t="str">
        <f t="shared" si="4"/>
        <v/>
      </c>
      <c r="I101" t="str">
        <f t="shared" si="5"/>
        <v>[{"ConditionType":"Build","AreaType":"MainBuilding","Lv":4}]</v>
      </c>
    </row>
    <row r="102" spans="1:9">
      <c r="A102">
        <v>5901</v>
      </c>
      <c r="B102" t="s">
        <v>218</v>
      </c>
      <c r="C102" t="s">
        <v>220</v>
      </c>
      <c r="D102">
        <v>5</v>
      </c>
      <c r="G102" t="str">
        <f t="shared" si="3"/>
        <v>{"ConditionType":"Build","AreaType":"MainBuilding","Lv":5}</v>
      </c>
      <c r="H102" t="str">
        <f t="shared" si="4"/>
        <v/>
      </c>
      <c r="I102" t="str">
        <f t="shared" si="5"/>
        <v>[{"ConditionType":"Build","AreaType":"MainBuilding","Lv":5}]</v>
      </c>
    </row>
    <row r="103" spans="1:9">
      <c r="A103" t="s">
        <v>249</v>
      </c>
      <c r="G103" t="str">
        <f t="shared" si="3"/>
        <v/>
      </c>
      <c r="H103" t="str">
        <f t="shared" si="4"/>
        <v/>
      </c>
      <c r="I103" t="str">
        <f t="shared" si="5"/>
        <v>[]</v>
      </c>
    </row>
    <row r="104" spans="1:9">
      <c r="A104">
        <v>6002</v>
      </c>
      <c r="B104" t="s">
        <v>220</v>
      </c>
      <c r="C104" t="s">
        <v>237</v>
      </c>
      <c r="D104">
        <v>2</v>
      </c>
      <c r="G104" t="str">
        <f t="shared" si="3"/>
        <v>{"ConditionType":"Star","StarCount":2}</v>
      </c>
      <c r="H104" t="str">
        <f t="shared" si="4"/>
        <v/>
      </c>
      <c r="I104" t="str">
        <f t="shared" si="5"/>
        <v>[{"ConditionType":"Star","StarCount":2}]</v>
      </c>
    </row>
    <row r="105" spans="1:9">
      <c r="A105">
        <v>6003</v>
      </c>
      <c r="B105" t="s">
        <v>220</v>
      </c>
      <c r="C105" t="str">
        <f>B104</f>
        <v>MainBuilding</v>
      </c>
      <c r="D105">
        <v>4</v>
      </c>
      <c r="G105" t="str">
        <f t="shared" si="3"/>
        <v>{"ConditionType":"Build","AreaType":"MainBuilding","Lv":4}</v>
      </c>
      <c r="H105" t="str">
        <f t="shared" si="4"/>
        <v/>
      </c>
      <c r="I105" t="str">
        <f t="shared" si="5"/>
        <v>[{"ConditionType":"Build","AreaType":"MainBuilding","Lv":4}]</v>
      </c>
    </row>
    <row r="106" spans="1:9">
      <c r="A106">
        <v>6004</v>
      </c>
      <c r="B106" t="s">
        <v>220</v>
      </c>
      <c r="C106" t="str">
        <f>B105</f>
        <v>MainBuilding</v>
      </c>
      <c r="D106">
        <v>5</v>
      </c>
      <c r="G106" t="str">
        <f t="shared" si="3"/>
        <v>{"ConditionType":"Build","AreaType":"MainBuilding","Lv":5}</v>
      </c>
      <c r="H106" t="str">
        <f t="shared" si="4"/>
        <v/>
      </c>
      <c r="I106" t="str">
        <f t="shared" si="5"/>
        <v>[{"ConditionType":"Build","AreaType":"MainBuilding","Lv":5}]</v>
      </c>
    </row>
    <row r="107" spans="1:9">
      <c r="A107">
        <v>6005</v>
      </c>
      <c r="B107" t="s">
        <v>220</v>
      </c>
      <c r="C107" t="str">
        <f>B106</f>
        <v>MainBuilding</v>
      </c>
      <c r="D107">
        <v>6</v>
      </c>
      <c r="G107" t="str">
        <f t="shared" si="3"/>
        <v>{"ConditionType":"Build","AreaType":"MainBuilding","Lv":6}</v>
      </c>
      <c r="H107" t="str">
        <f t="shared" si="4"/>
        <v/>
      </c>
      <c r="I107" t="str">
        <f t="shared" si="5"/>
        <v>[{"ConditionType":"Build","AreaType":"MainBuilding","Lv":6}]</v>
      </c>
    </row>
    <row r="108" spans="1:9">
      <c r="A108">
        <v>6006</v>
      </c>
      <c r="B108" t="s">
        <v>220</v>
      </c>
      <c r="C108" t="str">
        <f>B107</f>
        <v>MainBuilding</v>
      </c>
      <c r="D108">
        <v>7</v>
      </c>
      <c r="G108" t="str">
        <f t="shared" si="3"/>
        <v>{"ConditionType":"Build","AreaType":"MainBuilding","Lv":7}</v>
      </c>
      <c r="H108" t="str">
        <f t="shared" si="4"/>
        <v/>
      </c>
      <c r="I108" t="str">
        <f t="shared" si="5"/>
        <v>[{"ConditionType":"Build","AreaType":"MainBuilding","Lv":7}]</v>
      </c>
    </row>
    <row r="109" spans="1:9">
      <c r="A109">
        <v>6007</v>
      </c>
      <c r="B109" t="s">
        <v>220</v>
      </c>
      <c r="C109" t="str">
        <f>B108</f>
        <v>MainBuilding</v>
      </c>
      <c r="D109">
        <v>8</v>
      </c>
      <c r="G109" t="str">
        <f t="shared" si="3"/>
        <v>{"ConditionType":"Build","AreaType":"MainBuilding","Lv":8}</v>
      </c>
      <c r="H109" t="str">
        <f t="shared" si="4"/>
        <v/>
      </c>
      <c r="I109" t="str">
        <f t="shared" si="5"/>
        <v>[{"ConditionType":"Build","AreaType":"MainBuilding","Lv":8}]</v>
      </c>
    </row>
    <row r="115" spans="3:6">
      <c r="C115" t="s">
        <v>250</v>
      </c>
      <c r="D115" t="s">
        <v>243</v>
      </c>
      <c r="E115" t="s">
        <v>251</v>
      </c>
      <c r="F115" t="s">
        <v>245</v>
      </c>
    </row>
    <row r="116" spans="1:9">
      <c r="A116" t="s">
        <v>252</v>
      </c>
      <c r="B116" t="s">
        <v>25</v>
      </c>
      <c r="G116" t="str">
        <f>IFERROR(VLOOKUP(C116,$N$54:$O$55,2,0)&amp;D116&amp;$P$54,$O$55&amp;$P$53&amp;C116&amp;$P$53&amp;$P$55&amp;D116&amp;$Q$55)</f>
        <v>{"ConditionType":"Build","AreaType":"","Lv":}</v>
      </c>
      <c r="H116" t="str">
        <f>IF(E116="","",IFERROR(VLOOKUP(E116,$N$54:$O$55,2,0)&amp;F116&amp;$P$54,$O$55&amp;$P$53&amp;E116&amp;$P$53&amp;$P$55&amp;F116&amp;$Q$55))</f>
        <v/>
      </c>
      <c r="I116" t="str">
        <f>$N$53&amp;_xlfn.TEXTJOIN(",",TRUE,G116:H116)&amp;$O$53</f>
        <v>[{"ConditionType":"Build","AreaType":"","Lv":}]</v>
      </c>
    </row>
    <row r="117" spans="1:9">
      <c r="A117">
        <v>103</v>
      </c>
      <c r="B117" t="s">
        <v>25</v>
      </c>
      <c r="C117" t="s">
        <v>220</v>
      </c>
      <c r="D117">
        <v>2</v>
      </c>
      <c r="G117" t="str">
        <f t="shared" ref="G117:G157" si="6">IFERROR(VLOOKUP(C117,$N$54:$O$55,2,0)&amp;D117&amp;$P$54,$O$55&amp;$P$53&amp;C117&amp;$P$53&amp;$P$55&amp;D117&amp;$Q$55)</f>
        <v>{"ConditionType":"Build","AreaType":"MainBuilding","Lv":2}</v>
      </c>
      <c r="H117" t="str">
        <f t="shared" ref="H117:H150" si="7">IF(E117="","",IFERROR(VLOOKUP(E117,$N$54:$O$55,2,0)&amp;F117&amp;$P$54,$O$55&amp;$P$53&amp;E117&amp;$P$53&amp;$P$55&amp;F117&amp;$Q$55))</f>
        <v/>
      </c>
      <c r="I117" t="str">
        <f t="shared" ref="I117:I157" si="8">$N$53&amp;_xlfn.TEXTJOIN(",",TRUE,G117:H117)&amp;$O$53</f>
        <v>[{"ConditionType":"Build","AreaType":"MainBuilding","Lv":2}]</v>
      </c>
    </row>
    <row r="118" spans="1:9">
      <c r="A118">
        <v>104</v>
      </c>
      <c r="B118" t="s">
        <v>25</v>
      </c>
      <c r="C118" t="s">
        <v>220</v>
      </c>
      <c r="D118">
        <v>3</v>
      </c>
      <c r="G118" t="str">
        <f t="shared" si="6"/>
        <v>{"ConditionType":"Build","AreaType":"MainBuilding","Lv":3}</v>
      </c>
      <c r="H118" t="str">
        <f t="shared" si="7"/>
        <v/>
      </c>
      <c r="I118" t="str">
        <f t="shared" si="8"/>
        <v>[{"ConditionType":"Build","AreaType":"MainBuilding","Lv":3}]</v>
      </c>
    </row>
    <row r="119" spans="1:9">
      <c r="A119">
        <v>105</v>
      </c>
      <c r="B119" t="s">
        <v>25</v>
      </c>
      <c r="C119" t="s">
        <v>220</v>
      </c>
      <c r="D119">
        <v>4</v>
      </c>
      <c r="G119" t="str">
        <f t="shared" si="6"/>
        <v>{"ConditionType":"Build","AreaType":"MainBuilding","Lv":4}</v>
      </c>
      <c r="H119" t="str">
        <f t="shared" si="7"/>
        <v/>
      </c>
      <c r="I119" t="str">
        <f t="shared" si="8"/>
        <v>[{"ConditionType":"Build","AreaType":"MainBuilding","Lv":4}]</v>
      </c>
    </row>
    <row r="120" spans="1:9">
      <c r="A120">
        <v>106</v>
      </c>
      <c r="B120" t="s">
        <v>25</v>
      </c>
      <c r="C120" t="s">
        <v>220</v>
      </c>
      <c r="D120">
        <v>5</v>
      </c>
      <c r="G120" t="str">
        <f t="shared" si="6"/>
        <v>{"ConditionType":"Build","AreaType":"MainBuilding","Lv":5}</v>
      </c>
      <c r="H120" t="str">
        <f t="shared" si="7"/>
        <v/>
      </c>
      <c r="I120" t="str">
        <f t="shared" si="8"/>
        <v>[{"ConditionType":"Build","AreaType":"MainBuilding","Lv":5}]</v>
      </c>
    </row>
    <row r="121" spans="1:9">
      <c r="A121">
        <v>202</v>
      </c>
      <c r="B121" t="s">
        <v>32</v>
      </c>
      <c r="C121" t="s">
        <v>220</v>
      </c>
      <c r="D121">
        <v>2</v>
      </c>
      <c r="G121" t="str">
        <f t="shared" si="6"/>
        <v>{"ConditionType":"Build","AreaType":"MainBuilding","Lv":2}</v>
      </c>
      <c r="H121" t="str">
        <f t="shared" si="7"/>
        <v/>
      </c>
      <c r="I121" t="str">
        <f t="shared" si="8"/>
        <v>[{"ConditionType":"Build","AreaType":"MainBuilding","Lv":2}]</v>
      </c>
    </row>
    <row r="122" spans="1:9">
      <c r="A122">
        <v>203</v>
      </c>
      <c r="B122" t="s">
        <v>32</v>
      </c>
      <c r="C122" t="s">
        <v>220</v>
      </c>
      <c r="D122">
        <v>3</v>
      </c>
      <c r="G122" t="str">
        <f t="shared" si="6"/>
        <v>{"ConditionType":"Build","AreaType":"MainBuilding","Lv":3}</v>
      </c>
      <c r="H122" t="str">
        <f t="shared" si="7"/>
        <v/>
      </c>
      <c r="I122" t="str">
        <f t="shared" si="8"/>
        <v>[{"ConditionType":"Build","AreaType":"MainBuilding","Lv":3}]</v>
      </c>
    </row>
    <row r="123" spans="1:9">
      <c r="A123">
        <v>204</v>
      </c>
      <c r="B123" t="s">
        <v>32</v>
      </c>
      <c r="C123" t="s">
        <v>220</v>
      </c>
      <c r="D123">
        <v>4</v>
      </c>
      <c r="G123" t="str">
        <f t="shared" si="6"/>
        <v>{"ConditionType":"Build","AreaType":"MainBuilding","Lv":4}</v>
      </c>
      <c r="H123" t="str">
        <f t="shared" si="7"/>
        <v/>
      </c>
      <c r="I123" t="str">
        <f t="shared" si="8"/>
        <v>[{"ConditionType":"Build","AreaType":"MainBuilding","Lv":4}]</v>
      </c>
    </row>
    <row r="124" spans="1:9">
      <c r="A124">
        <v>205</v>
      </c>
      <c r="B124" t="s">
        <v>32</v>
      </c>
      <c r="C124" t="s">
        <v>220</v>
      </c>
      <c r="D124">
        <v>5</v>
      </c>
      <c r="G124" t="str">
        <f t="shared" si="6"/>
        <v>{"ConditionType":"Build","AreaType":"MainBuilding","Lv":5}</v>
      </c>
      <c r="H124" t="str">
        <f t="shared" si="7"/>
        <v/>
      </c>
      <c r="I124" t="str">
        <f t="shared" si="8"/>
        <v>[{"ConditionType":"Build","AreaType":"MainBuilding","Lv":5}]</v>
      </c>
    </row>
    <row r="125" spans="1:9">
      <c r="A125">
        <v>302</v>
      </c>
      <c r="B125" t="s">
        <v>39</v>
      </c>
      <c r="C125" t="s">
        <v>220</v>
      </c>
      <c r="D125">
        <v>3</v>
      </c>
      <c r="G125" t="str">
        <f t="shared" si="6"/>
        <v>{"ConditionType":"Build","AreaType":"MainBuilding","Lv":3}</v>
      </c>
      <c r="H125" t="str">
        <f t="shared" si="7"/>
        <v/>
      </c>
      <c r="I125" t="str">
        <f t="shared" si="8"/>
        <v>[{"ConditionType":"Build","AreaType":"MainBuilding","Lv":3}]</v>
      </c>
    </row>
    <row r="126" spans="1:9">
      <c r="A126">
        <v>303</v>
      </c>
      <c r="B126" t="s">
        <v>39</v>
      </c>
      <c r="C126" t="s">
        <v>220</v>
      </c>
      <c r="D126">
        <v>4</v>
      </c>
      <c r="G126" t="str">
        <f t="shared" si="6"/>
        <v>{"ConditionType":"Build","AreaType":"MainBuilding","Lv":4}</v>
      </c>
      <c r="H126" t="str">
        <f t="shared" si="7"/>
        <v/>
      </c>
      <c r="I126" t="str">
        <f t="shared" si="8"/>
        <v>[{"ConditionType":"Build","AreaType":"MainBuilding","Lv":4}]</v>
      </c>
    </row>
    <row r="127" spans="1:9">
      <c r="A127">
        <v>304</v>
      </c>
      <c r="B127" t="s">
        <v>39</v>
      </c>
      <c r="C127" t="s">
        <v>220</v>
      </c>
      <c r="D127">
        <v>5</v>
      </c>
      <c r="G127" t="str">
        <f t="shared" si="6"/>
        <v>{"ConditionType":"Build","AreaType":"MainBuilding","Lv":5}</v>
      </c>
      <c r="H127" t="str">
        <f t="shared" si="7"/>
        <v/>
      </c>
      <c r="I127" t="str">
        <f t="shared" si="8"/>
        <v>[{"ConditionType":"Build","AreaType":"MainBuilding","Lv":5}]</v>
      </c>
    </row>
    <row r="128" spans="1:9">
      <c r="A128">
        <v>402</v>
      </c>
      <c r="B128" t="s">
        <v>45</v>
      </c>
      <c r="C128" t="s">
        <v>220</v>
      </c>
      <c r="D128">
        <v>4</v>
      </c>
      <c r="G128" t="str">
        <f t="shared" si="6"/>
        <v>{"ConditionType":"Build","AreaType":"MainBuilding","Lv":4}</v>
      </c>
      <c r="H128" t="str">
        <f t="shared" si="7"/>
        <v/>
      </c>
      <c r="I128" t="str">
        <f t="shared" si="8"/>
        <v>[{"ConditionType":"Build","AreaType":"MainBuilding","Lv":4}]</v>
      </c>
    </row>
    <row r="129" spans="1:9">
      <c r="A129">
        <v>502</v>
      </c>
      <c r="B129" t="s">
        <v>49</v>
      </c>
      <c r="C129" t="s">
        <v>220</v>
      </c>
      <c r="D129">
        <v>7</v>
      </c>
      <c r="G129" t="str">
        <f t="shared" si="6"/>
        <v>{"ConditionType":"Build","AreaType":"MainBuilding","Lv":7}</v>
      </c>
      <c r="H129" t="str">
        <f t="shared" si="7"/>
        <v/>
      </c>
      <c r="I129" t="str">
        <f t="shared" si="8"/>
        <v>[{"ConditionType":"Build","AreaType":"MainBuilding","Lv":7}]</v>
      </c>
    </row>
    <row r="130" spans="1:9">
      <c r="A130">
        <v>602</v>
      </c>
      <c r="B130" t="s">
        <v>53</v>
      </c>
      <c r="C130" t="s">
        <v>220</v>
      </c>
      <c r="D130">
        <v>6</v>
      </c>
      <c r="G130" t="str">
        <f t="shared" si="6"/>
        <v>{"ConditionType":"Build","AreaType":"MainBuilding","Lv":6}</v>
      </c>
      <c r="H130" t="str">
        <f t="shared" si="7"/>
        <v/>
      </c>
      <c r="I130" t="str">
        <f t="shared" si="8"/>
        <v>[{"ConditionType":"Build","AreaType":"MainBuilding","Lv":6}]</v>
      </c>
    </row>
    <row r="131" spans="1:9">
      <c r="A131">
        <v>702</v>
      </c>
      <c r="B131" t="s">
        <v>57</v>
      </c>
      <c r="C131" t="s">
        <v>220</v>
      </c>
      <c r="D131">
        <v>7</v>
      </c>
      <c r="G131" t="str">
        <f t="shared" si="6"/>
        <v>{"ConditionType":"Build","AreaType":"MainBuilding","Lv":7}</v>
      </c>
      <c r="H131" t="str">
        <f t="shared" si="7"/>
        <v/>
      </c>
      <c r="I131" t="str">
        <f t="shared" si="8"/>
        <v>[{"ConditionType":"Build","AreaType":"MainBuilding","Lv":7}]</v>
      </c>
    </row>
    <row r="132" spans="1:9">
      <c r="A132">
        <v>802</v>
      </c>
      <c r="B132" t="s">
        <v>61</v>
      </c>
      <c r="C132" t="s">
        <v>220</v>
      </c>
      <c r="D132">
        <v>8</v>
      </c>
      <c r="G132" t="str">
        <f t="shared" si="6"/>
        <v>{"ConditionType":"Build","AreaType":"MainBuilding","Lv":8}</v>
      </c>
      <c r="H132" t="str">
        <f t="shared" si="7"/>
        <v/>
      </c>
      <c r="I132" t="str">
        <f t="shared" si="8"/>
        <v>[{"ConditionType":"Build","AreaType":"MainBuilding","Lv":8}]</v>
      </c>
    </row>
    <row r="133" spans="1:9">
      <c r="A133">
        <v>902</v>
      </c>
      <c r="B133" t="s">
        <v>65</v>
      </c>
      <c r="C133" t="s">
        <v>220</v>
      </c>
      <c r="D133">
        <v>9</v>
      </c>
      <c r="G133" t="str">
        <f t="shared" si="6"/>
        <v>{"ConditionType":"Build","AreaType":"MainBuilding","Lv":9}</v>
      </c>
      <c r="H133" t="str">
        <f t="shared" si="7"/>
        <v/>
      </c>
      <c r="I133" t="str">
        <f t="shared" si="8"/>
        <v>[{"ConditionType":"Build","AreaType":"MainBuilding","Lv":9}]</v>
      </c>
    </row>
    <row r="134" spans="1:9">
      <c r="A134">
        <v>1001</v>
      </c>
      <c r="B134" t="s">
        <v>67</v>
      </c>
      <c r="C134" t="s">
        <v>220</v>
      </c>
      <c r="D134">
        <v>1</v>
      </c>
      <c r="G134" t="str">
        <f t="shared" si="6"/>
        <v>{"ConditionType":"Build","AreaType":"MainBuilding","Lv":1}</v>
      </c>
      <c r="H134" t="str">
        <f t="shared" si="7"/>
        <v/>
      </c>
      <c r="I134" t="str">
        <f t="shared" si="8"/>
        <v>[{"ConditionType":"Build","AreaType":"MainBuilding","Lv":1}]</v>
      </c>
    </row>
    <row r="135" spans="1:9">
      <c r="A135">
        <v>1002</v>
      </c>
      <c r="B135" t="s">
        <v>67</v>
      </c>
      <c r="C135" t="s">
        <v>220</v>
      </c>
      <c r="D135">
        <v>2</v>
      </c>
      <c r="G135" t="str">
        <f t="shared" si="6"/>
        <v>{"ConditionType":"Build","AreaType":"MainBuilding","Lv":2}</v>
      </c>
      <c r="H135" t="str">
        <f t="shared" si="7"/>
        <v/>
      </c>
      <c r="I135" t="str">
        <f t="shared" si="8"/>
        <v>[{"ConditionType":"Build","AreaType":"MainBuilding","Lv":2}]</v>
      </c>
    </row>
    <row r="136" spans="1:9">
      <c r="A136">
        <v>1003</v>
      </c>
      <c r="B136" t="s">
        <v>67</v>
      </c>
      <c r="C136" t="s">
        <v>220</v>
      </c>
      <c r="D136">
        <v>3</v>
      </c>
      <c r="G136" t="str">
        <f t="shared" si="6"/>
        <v>{"ConditionType":"Build","AreaType":"MainBuilding","Lv":3}</v>
      </c>
      <c r="H136" t="str">
        <f t="shared" si="7"/>
        <v/>
      </c>
      <c r="I136" t="str">
        <f t="shared" si="8"/>
        <v>[{"ConditionType":"Build","AreaType":"MainBuilding","Lv":3}]</v>
      </c>
    </row>
    <row r="137" spans="1:9">
      <c r="A137">
        <v>1004</v>
      </c>
      <c r="B137" t="s">
        <v>67</v>
      </c>
      <c r="C137" t="s">
        <v>220</v>
      </c>
      <c r="D137">
        <v>4</v>
      </c>
      <c r="G137" t="str">
        <f t="shared" si="6"/>
        <v>{"ConditionType":"Build","AreaType":"MainBuilding","Lv":4}</v>
      </c>
      <c r="H137" t="str">
        <f t="shared" si="7"/>
        <v/>
      </c>
      <c r="I137" t="str">
        <f t="shared" si="8"/>
        <v>[{"ConditionType":"Build","AreaType":"MainBuilding","Lv":4}]</v>
      </c>
    </row>
    <row r="138" spans="1:9">
      <c r="A138">
        <v>1005</v>
      </c>
      <c r="B138" t="s">
        <v>67</v>
      </c>
      <c r="C138" t="s">
        <v>220</v>
      </c>
      <c r="D138">
        <v>5</v>
      </c>
      <c r="G138" t="str">
        <f t="shared" si="6"/>
        <v>{"ConditionType":"Build","AreaType":"MainBuilding","Lv":5}</v>
      </c>
      <c r="H138" t="str">
        <f t="shared" si="7"/>
        <v/>
      </c>
      <c r="I138" t="str">
        <f t="shared" si="8"/>
        <v>[{"ConditionType":"Build","AreaType":"MainBuilding","Lv":5}]</v>
      </c>
    </row>
    <row r="139" spans="1:9">
      <c r="A139">
        <v>1101</v>
      </c>
      <c r="B139" t="s">
        <v>73</v>
      </c>
      <c r="C139" t="s">
        <v>220</v>
      </c>
      <c r="D139">
        <v>1</v>
      </c>
      <c r="G139" t="str">
        <f t="shared" si="6"/>
        <v>{"ConditionType":"Build","AreaType":"MainBuilding","Lv":1}</v>
      </c>
      <c r="I139" t="str">
        <f t="shared" si="8"/>
        <v>[{"ConditionType":"Build","AreaType":"MainBuilding","Lv":1}]</v>
      </c>
    </row>
    <row r="140" spans="1:9">
      <c r="A140">
        <v>1102</v>
      </c>
      <c r="B140" t="s">
        <v>73</v>
      </c>
      <c r="C140" t="s">
        <v>220</v>
      </c>
      <c r="D140">
        <v>2</v>
      </c>
      <c r="G140" t="str">
        <f t="shared" si="6"/>
        <v>{"ConditionType":"Build","AreaType":"MainBuilding","Lv":2}</v>
      </c>
      <c r="H140" t="str">
        <f>IF(E140="","",IFERROR(VLOOKUP(E140,$N$54:$O$55,2,0)&amp;F140&amp;$P$54,$O$55&amp;$P$53&amp;E140&amp;$P$53&amp;$P$55&amp;F140&amp;$Q$55))</f>
        <v/>
      </c>
      <c r="I140" t="str">
        <f t="shared" si="8"/>
        <v>[{"ConditionType":"Build","AreaType":"MainBuilding","Lv":2}]</v>
      </c>
    </row>
    <row r="141" spans="1:9">
      <c r="A141">
        <v>1103</v>
      </c>
      <c r="B141" t="s">
        <v>73</v>
      </c>
      <c r="C141" t="s">
        <v>220</v>
      </c>
      <c r="D141">
        <v>3</v>
      </c>
      <c r="G141" t="str">
        <f t="shared" si="6"/>
        <v>{"ConditionType":"Build","AreaType":"MainBuilding","Lv":3}</v>
      </c>
      <c r="I141" t="str">
        <f t="shared" si="8"/>
        <v>[{"ConditionType":"Build","AreaType":"MainBuilding","Lv":3}]</v>
      </c>
    </row>
    <row r="142" spans="1:9">
      <c r="A142">
        <v>1104</v>
      </c>
      <c r="B142" t="s">
        <v>73</v>
      </c>
      <c r="C142" t="s">
        <v>220</v>
      </c>
      <c r="D142">
        <v>4</v>
      </c>
      <c r="G142" t="str">
        <f t="shared" si="6"/>
        <v>{"ConditionType":"Build","AreaType":"MainBuilding","Lv":4}</v>
      </c>
      <c r="I142" t="str">
        <f t="shared" si="8"/>
        <v>[{"ConditionType":"Build","AreaType":"MainBuilding","Lv":4}]</v>
      </c>
    </row>
    <row r="143" spans="1:9">
      <c r="A143">
        <v>1201</v>
      </c>
      <c r="B143" t="s">
        <v>78</v>
      </c>
      <c r="C143" t="s">
        <v>220</v>
      </c>
      <c r="D143">
        <v>3</v>
      </c>
      <c r="G143" t="str">
        <f t="shared" si="6"/>
        <v>{"ConditionType":"Build","AreaType":"MainBuilding","Lv":3}</v>
      </c>
      <c r="H143" t="str">
        <f t="shared" ref="H143:H157" si="9">IF(E143="","",IFERROR(VLOOKUP(E143,$N$54:$O$55,2,0)&amp;F143&amp;$P$54,$O$55&amp;$P$53&amp;E143&amp;$P$53&amp;$P$55&amp;F143&amp;$Q$55))</f>
        <v/>
      </c>
      <c r="I143" t="str">
        <f t="shared" si="8"/>
        <v>[{"ConditionType":"Build","AreaType":"MainBuilding","Lv":3}]</v>
      </c>
    </row>
    <row r="144" spans="1:9">
      <c r="A144">
        <v>1202</v>
      </c>
      <c r="B144" t="s">
        <v>78</v>
      </c>
      <c r="C144" t="s">
        <v>220</v>
      </c>
      <c r="D144">
        <v>4</v>
      </c>
      <c r="G144" t="str">
        <f t="shared" si="6"/>
        <v>{"ConditionType":"Build","AreaType":"MainBuilding","Lv":4}</v>
      </c>
      <c r="H144" t="str">
        <f t="shared" si="9"/>
        <v/>
      </c>
      <c r="I144" t="str">
        <f t="shared" si="8"/>
        <v>[{"ConditionType":"Build","AreaType":"MainBuilding","Lv":4}]</v>
      </c>
    </row>
    <row r="145" spans="1:9">
      <c r="A145">
        <v>1203</v>
      </c>
      <c r="B145" t="s">
        <v>78</v>
      </c>
      <c r="C145" t="s">
        <v>220</v>
      </c>
      <c r="D145">
        <v>4</v>
      </c>
      <c r="G145" t="str">
        <f t="shared" si="6"/>
        <v>{"ConditionType":"Build","AreaType":"MainBuilding","Lv":4}</v>
      </c>
      <c r="H145" t="str">
        <f t="shared" si="9"/>
        <v/>
      </c>
      <c r="I145" t="str">
        <f t="shared" si="8"/>
        <v>[{"ConditionType":"Build","AreaType":"MainBuilding","Lv":4}]</v>
      </c>
    </row>
    <row r="146" spans="1:9">
      <c r="A146">
        <v>1204</v>
      </c>
      <c r="B146" t="s">
        <v>78</v>
      </c>
      <c r="C146" t="s">
        <v>220</v>
      </c>
      <c r="D146">
        <v>4</v>
      </c>
      <c r="G146" t="str">
        <f t="shared" si="6"/>
        <v>{"ConditionType":"Build","AreaType":"MainBuilding","Lv":4}</v>
      </c>
      <c r="H146" t="str">
        <f t="shared" si="9"/>
        <v/>
      </c>
      <c r="I146" t="str">
        <f t="shared" si="8"/>
        <v>[{"ConditionType":"Build","AreaType":"MainBuilding","Lv":4}]</v>
      </c>
    </row>
    <row r="147" spans="1:9">
      <c r="A147">
        <v>1302</v>
      </c>
      <c r="B147" t="s">
        <v>82</v>
      </c>
      <c r="C147" t="s">
        <v>220</v>
      </c>
      <c r="D147">
        <v>10</v>
      </c>
      <c r="G147" t="str">
        <f t="shared" si="6"/>
        <v>{"ConditionType":"Build","AreaType":"MainBuilding","Lv":10}</v>
      </c>
      <c r="H147" t="str">
        <f t="shared" si="9"/>
        <v/>
      </c>
      <c r="I147" t="str">
        <f t="shared" si="8"/>
        <v>[{"ConditionType":"Build","AreaType":"MainBuilding","Lv":10}]</v>
      </c>
    </row>
    <row r="148" spans="1:9">
      <c r="A148">
        <v>1402</v>
      </c>
      <c r="B148" t="s">
        <v>86</v>
      </c>
      <c r="C148" t="s">
        <v>220</v>
      </c>
      <c r="D148">
        <v>14</v>
      </c>
      <c r="G148" t="str">
        <f t="shared" si="6"/>
        <v>{"ConditionType":"Build","AreaType":"MainBuilding","Lv":14}</v>
      </c>
      <c r="H148" t="str">
        <f t="shared" si="9"/>
        <v/>
      </c>
      <c r="I148" t="str">
        <f t="shared" si="8"/>
        <v>[{"ConditionType":"Build","AreaType":"MainBuilding","Lv":14}]</v>
      </c>
    </row>
    <row r="149" spans="1:9">
      <c r="A149">
        <v>1502</v>
      </c>
      <c r="B149" t="s">
        <v>90</v>
      </c>
      <c r="C149" t="s">
        <v>220</v>
      </c>
      <c r="D149">
        <v>15</v>
      </c>
      <c r="G149" t="str">
        <f t="shared" si="6"/>
        <v>{"ConditionType":"Build","AreaType":"MainBuilding","Lv":15}</v>
      </c>
      <c r="H149" t="str">
        <f t="shared" si="9"/>
        <v/>
      </c>
      <c r="I149" t="str">
        <f t="shared" si="8"/>
        <v>[{"ConditionType":"Build","AreaType":"MainBuilding","Lv":15}]</v>
      </c>
    </row>
    <row r="150" spans="1:9">
      <c r="A150">
        <v>1602</v>
      </c>
      <c r="B150" t="s">
        <v>94</v>
      </c>
      <c r="C150" t="s">
        <v>220</v>
      </c>
      <c r="D150">
        <v>7</v>
      </c>
      <c r="G150" t="str">
        <f t="shared" si="6"/>
        <v>{"ConditionType":"Build","AreaType":"MainBuilding","Lv":7}</v>
      </c>
      <c r="H150" t="str">
        <f t="shared" si="9"/>
        <v/>
      </c>
      <c r="I150" t="str">
        <f t="shared" si="8"/>
        <v>[{"ConditionType":"Build","AreaType":"MainBuilding","Lv":7}]</v>
      </c>
    </row>
    <row r="151" spans="1:9">
      <c r="A151">
        <v>1702</v>
      </c>
      <c r="B151" t="s">
        <v>98</v>
      </c>
      <c r="C151" t="s">
        <v>220</v>
      </c>
      <c r="D151">
        <v>17</v>
      </c>
      <c r="G151" t="str">
        <f t="shared" si="6"/>
        <v>{"ConditionType":"Build","AreaType":"MainBuilding","Lv":17}</v>
      </c>
      <c r="H151" t="str">
        <f t="shared" si="9"/>
        <v/>
      </c>
      <c r="I151" t="str">
        <f t="shared" si="8"/>
        <v>[{"ConditionType":"Build","AreaType":"MainBuilding","Lv":17}]</v>
      </c>
    </row>
    <row r="152" spans="1:9">
      <c r="A152">
        <v>1802</v>
      </c>
      <c r="B152" t="s">
        <v>102</v>
      </c>
      <c r="C152" t="s">
        <v>220</v>
      </c>
      <c r="D152">
        <v>3</v>
      </c>
      <c r="G152" t="str">
        <f t="shared" si="6"/>
        <v>{"ConditionType":"Build","AreaType":"MainBuilding","Lv":3}</v>
      </c>
      <c r="H152" t="str">
        <f t="shared" si="9"/>
        <v/>
      </c>
      <c r="I152" t="str">
        <f t="shared" si="8"/>
        <v>[{"ConditionType":"Build","AreaType":"MainBuilding","Lv":3}]</v>
      </c>
    </row>
    <row r="153" spans="1:9">
      <c r="A153">
        <v>1803</v>
      </c>
      <c r="B153" t="s">
        <v>102</v>
      </c>
      <c r="C153" t="s">
        <v>220</v>
      </c>
      <c r="D153">
        <v>4</v>
      </c>
      <c r="G153" t="str">
        <f t="shared" si="6"/>
        <v>{"ConditionType":"Build","AreaType":"MainBuilding","Lv":4}</v>
      </c>
      <c r="H153" t="str">
        <f t="shared" si="9"/>
        <v/>
      </c>
      <c r="I153" t="str">
        <f t="shared" si="8"/>
        <v>[{"ConditionType":"Build","AreaType":"MainBuilding","Lv":4}]</v>
      </c>
    </row>
    <row r="154" spans="1:9">
      <c r="A154">
        <v>1901</v>
      </c>
      <c r="B154" t="s">
        <v>106</v>
      </c>
      <c r="C154" t="s">
        <v>220</v>
      </c>
      <c r="D154" s="1">
        <v>3</v>
      </c>
      <c r="G154" t="str">
        <f t="shared" si="6"/>
        <v>{"ConditionType":"Build","AreaType":"MainBuilding","Lv":3}</v>
      </c>
      <c r="H154" t="str">
        <f t="shared" si="9"/>
        <v/>
      </c>
      <c r="I154" t="str">
        <f t="shared" si="8"/>
        <v>[{"ConditionType":"Build","AreaType":"MainBuilding","Lv":3}]</v>
      </c>
    </row>
    <row r="155" spans="1:9">
      <c r="A155">
        <v>1902</v>
      </c>
      <c r="B155" t="s">
        <v>106</v>
      </c>
      <c r="C155" t="s">
        <v>106</v>
      </c>
      <c r="D155" s="1">
        <v>1</v>
      </c>
      <c r="G155" t="str">
        <f t="shared" si="6"/>
        <v>{"ConditionType":"Build","AreaType":"Knife","Lv":1}</v>
      </c>
      <c r="H155" t="str">
        <f t="shared" si="9"/>
        <v/>
      </c>
      <c r="I155" t="str">
        <f t="shared" si="8"/>
        <v>[{"ConditionType":"Build","AreaType":"Knife","Lv":1}]</v>
      </c>
    </row>
    <row r="156" spans="1:9">
      <c r="A156">
        <v>2001</v>
      </c>
      <c r="B156" t="s">
        <v>110</v>
      </c>
      <c r="C156" t="s">
        <v>114</v>
      </c>
      <c r="D156" s="1">
        <v>10</v>
      </c>
      <c r="G156" t="str">
        <f t="shared" si="6"/>
        <v>{"ConditionType":"Build","AreaType":"Sticks","Lv":10}</v>
      </c>
      <c r="H156" t="str">
        <f t="shared" si="9"/>
        <v/>
      </c>
      <c r="I156" t="str">
        <f t="shared" si="8"/>
        <v>[{"ConditionType":"Build","AreaType":"Sticks","Lv":10}]</v>
      </c>
    </row>
    <row r="157" spans="1:9">
      <c r="A157">
        <v>2002</v>
      </c>
      <c r="B157" t="s">
        <v>110</v>
      </c>
      <c r="C157" t="str">
        <f>B157</f>
        <v>Gun</v>
      </c>
      <c r="D157" s="1">
        <f>MOD(A157,100)-1</f>
        <v>1</v>
      </c>
      <c r="G157" t="str">
        <f t="shared" si="6"/>
        <v>{"ConditionType":"Build","AreaType":"Gun","Lv":1}</v>
      </c>
      <c r="H157" t="str">
        <f t="shared" si="9"/>
        <v/>
      </c>
      <c r="I157" t="str">
        <f t="shared" si="8"/>
        <v>[{"ConditionType":"Build","AreaType":"Gun","Lv":1}]</v>
      </c>
    </row>
    <row r="158" spans="1:9">
      <c r="A158">
        <v>2102</v>
      </c>
      <c r="B158" t="s">
        <v>114</v>
      </c>
      <c r="C158" t="str">
        <f>B158</f>
        <v>Sticks</v>
      </c>
      <c r="D158" s="1">
        <f>MOD(A158,100)-1</f>
        <v>1</v>
      </c>
      <c r="G158" t="str">
        <f t="shared" ref="G158:G189" si="10">IFERROR(VLOOKUP(C158,$N$54:$O$55,2,0)&amp;D158&amp;$P$54,$O$55&amp;$P$53&amp;C158&amp;$P$53&amp;$P$55&amp;D158&amp;$Q$55)</f>
        <v>{"ConditionType":"Build","AreaType":"Sticks","Lv":1}</v>
      </c>
      <c r="H158" t="str">
        <f t="shared" ref="H158:H189" si="11">IF(E158="","",IFERROR(VLOOKUP(E158,$N$54:$O$55,2,0)&amp;F158&amp;$P$54,$O$55&amp;$P$53&amp;E158&amp;$P$53&amp;$P$55&amp;F158&amp;$Q$55))</f>
        <v/>
      </c>
      <c r="I158" t="str">
        <f t="shared" ref="I158:I189" si="12">$N$53&amp;_xlfn.TEXTJOIN(",",TRUE,G158:H158)&amp;$O$53</f>
        <v>[{"ConditionType":"Build","AreaType":"Sticks","Lv":1}]</v>
      </c>
    </row>
    <row r="159" spans="1:9">
      <c r="A159">
        <v>2201</v>
      </c>
      <c r="B159" t="s">
        <v>118</v>
      </c>
      <c r="C159" t="s">
        <v>220</v>
      </c>
      <c r="D159" s="1">
        <v>7</v>
      </c>
      <c r="G159" t="str">
        <f t="shared" si="10"/>
        <v>{"ConditionType":"Build","AreaType":"MainBuilding","Lv":7}</v>
      </c>
      <c r="H159" t="str">
        <f t="shared" si="11"/>
        <v/>
      </c>
      <c r="I159" t="str">
        <f t="shared" si="12"/>
        <v>[{"ConditionType":"Build","AreaType":"MainBuilding","Lv":7}]</v>
      </c>
    </row>
    <row r="160" spans="1:9">
      <c r="A160">
        <v>2202</v>
      </c>
      <c r="B160" t="s">
        <v>118</v>
      </c>
      <c r="C160" t="str">
        <f>B160</f>
        <v>Armor</v>
      </c>
      <c r="D160" s="1">
        <f>MOD(A160,100)-1</f>
        <v>1</v>
      </c>
      <c r="G160" t="str">
        <f t="shared" si="10"/>
        <v>{"ConditionType":"Build","AreaType":"Armor","Lv":1}</v>
      </c>
      <c r="H160" t="str">
        <f t="shared" si="11"/>
        <v/>
      </c>
      <c r="I160" t="str">
        <f t="shared" si="12"/>
        <v>[{"ConditionType":"Build","AreaType":"Armor","Lv":1}]</v>
      </c>
    </row>
    <row r="161" spans="1:9">
      <c r="A161">
        <v>2301</v>
      </c>
      <c r="B161" t="s">
        <v>122</v>
      </c>
      <c r="C161" t="s">
        <v>220</v>
      </c>
      <c r="D161" s="1">
        <v>2</v>
      </c>
      <c r="G161" t="str">
        <f t="shared" si="10"/>
        <v>{"ConditionType":"Build","AreaType":"MainBuilding","Lv":2}</v>
      </c>
      <c r="H161" t="str">
        <f t="shared" si="11"/>
        <v/>
      </c>
      <c r="I161" t="str">
        <f t="shared" si="12"/>
        <v>[{"ConditionType":"Build","AreaType":"MainBuilding","Lv":2}]</v>
      </c>
    </row>
    <row r="162" spans="1:9">
      <c r="A162">
        <v>2302</v>
      </c>
      <c r="B162" t="s">
        <v>122</v>
      </c>
      <c r="C162" t="str">
        <f>B162</f>
        <v>Casual</v>
      </c>
      <c r="D162" s="1">
        <f>MOD(A162,100)-1</f>
        <v>1</v>
      </c>
      <c r="G162" t="str">
        <f t="shared" si="10"/>
        <v>{"ConditionType":"Build","AreaType":"Casual","Lv":1}</v>
      </c>
      <c r="H162" t="str">
        <f t="shared" si="11"/>
        <v/>
      </c>
      <c r="I162" t="str">
        <f t="shared" si="12"/>
        <v>[{"ConditionType":"Build","AreaType":"Casual","Lv":1}]</v>
      </c>
    </row>
    <row r="163" spans="1:9">
      <c r="A163">
        <v>2401</v>
      </c>
      <c r="B163" t="s">
        <v>126</v>
      </c>
      <c r="C163" t="s">
        <v>220</v>
      </c>
      <c r="D163" s="1">
        <v>8</v>
      </c>
      <c r="G163" t="str">
        <f t="shared" si="10"/>
        <v>{"ConditionType":"Build","AreaType":"MainBuilding","Lv":8}</v>
      </c>
      <c r="H163" t="str">
        <f t="shared" si="11"/>
        <v/>
      </c>
      <c r="I163" t="str">
        <f t="shared" si="12"/>
        <v>[{"ConditionType":"Build","AreaType":"MainBuilding","Lv":8}]</v>
      </c>
    </row>
    <row r="164" spans="1:9">
      <c r="A164">
        <v>2402</v>
      </c>
      <c r="B164" t="s">
        <v>126</v>
      </c>
      <c r="C164" t="str">
        <f>B164</f>
        <v>Helmet</v>
      </c>
      <c r="D164" s="1">
        <f>MOD(A164,100)-1</f>
        <v>1</v>
      </c>
      <c r="G164" t="str">
        <f t="shared" si="10"/>
        <v>{"ConditionType":"Build","AreaType":"Helmet","Lv":1}</v>
      </c>
      <c r="H164" t="str">
        <f t="shared" si="11"/>
        <v/>
      </c>
      <c r="I164" t="str">
        <f t="shared" si="12"/>
        <v>[{"ConditionType":"Build","AreaType":"Helmet","Lv":1}]</v>
      </c>
    </row>
    <row r="165" spans="1:9">
      <c r="A165">
        <v>2501</v>
      </c>
      <c r="B165" t="s">
        <v>130</v>
      </c>
      <c r="C165" t="s">
        <v>220</v>
      </c>
      <c r="D165" s="1">
        <v>4</v>
      </c>
      <c r="G165" t="str">
        <f t="shared" si="10"/>
        <v>{"ConditionType":"Build","AreaType":"MainBuilding","Lv":4}</v>
      </c>
      <c r="H165" t="str">
        <f t="shared" si="11"/>
        <v/>
      </c>
      <c r="I165" t="str">
        <f t="shared" si="12"/>
        <v>[{"ConditionType":"Build","AreaType":"MainBuilding","Lv":4}]</v>
      </c>
    </row>
    <row r="166" spans="1:9">
      <c r="A166">
        <v>2502</v>
      </c>
      <c r="B166" t="s">
        <v>130</v>
      </c>
      <c r="C166" t="str">
        <f>B166</f>
        <v>Cap</v>
      </c>
      <c r="D166" s="1">
        <f>MOD(A166,100)-1</f>
        <v>1</v>
      </c>
      <c r="G166" t="str">
        <f t="shared" si="10"/>
        <v>{"ConditionType":"Build","AreaType":"Cap","Lv":1}</v>
      </c>
      <c r="H166" t="str">
        <f t="shared" si="11"/>
        <v/>
      </c>
      <c r="I166" t="str">
        <f t="shared" si="12"/>
        <v>[{"ConditionType":"Build","AreaType":"Cap","Lv":1}]</v>
      </c>
    </row>
    <row r="167" spans="1:9">
      <c r="A167">
        <v>2601</v>
      </c>
      <c r="B167" t="s">
        <v>134</v>
      </c>
      <c r="C167" t="s">
        <v>220</v>
      </c>
      <c r="D167" s="1">
        <v>9</v>
      </c>
      <c r="G167" t="str">
        <f t="shared" si="10"/>
        <v>{"ConditionType":"Build","AreaType":"MainBuilding","Lv":9}</v>
      </c>
      <c r="H167" t="str">
        <f t="shared" si="11"/>
        <v/>
      </c>
      <c r="I167" t="str">
        <f t="shared" si="12"/>
        <v>[{"ConditionType":"Build","AreaType":"MainBuilding","Lv":9}]</v>
      </c>
    </row>
    <row r="168" spans="1:9">
      <c r="A168">
        <v>2602</v>
      </c>
      <c r="B168" t="s">
        <v>134</v>
      </c>
      <c r="C168" t="str">
        <f>B168</f>
        <v>Boots</v>
      </c>
      <c r="D168" s="1">
        <f>MOD(A168,100)-1</f>
        <v>1</v>
      </c>
      <c r="G168" t="str">
        <f t="shared" si="10"/>
        <v>{"ConditionType":"Build","AreaType":"Boots","Lv":1}</v>
      </c>
      <c r="H168" t="str">
        <f t="shared" si="11"/>
        <v/>
      </c>
      <c r="I168" t="str">
        <f t="shared" si="12"/>
        <v>[{"ConditionType":"Build","AreaType":"Boots","Lv":1}]</v>
      </c>
    </row>
    <row r="169" spans="1:9">
      <c r="A169">
        <v>2701</v>
      </c>
      <c r="B169" t="s">
        <v>138</v>
      </c>
      <c r="C169" t="s">
        <v>220</v>
      </c>
      <c r="D169" s="1">
        <v>5</v>
      </c>
      <c r="G169" t="str">
        <f t="shared" si="10"/>
        <v>{"ConditionType":"Build","AreaType":"MainBuilding","Lv":5}</v>
      </c>
      <c r="H169" t="str">
        <f t="shared" si="11"/>
        <v/>
      </c>
      <c r="I169" t="str">
        <f t="shared" si="12"/>
        <v>[{"ConditionType":"Build","AreaType":"MainBuilding","Lv":5}]</v>
      </c>
    </row>
    <row r="170" spans="1:9">
      <c r="A170">
        <v>2702</v>
      </c>
      <c r="B170" t="s">
        <v>138</v>
      </c>
      <c r="C170" t="str">
        <f>B170</f>
        <v>Shoes</v>
      </c>
      <c r="D170" s="1">
        <f>MOD(A170,100)-1</f>
        <v>1</v>
      </c>
      <c r="G170" t="str">
        <f t="shared" si="10"/>
        <v>{"ConditionType":"Build","AreaType":"Shoes","Lv":1}</v>
      </c>
      <c r="H170" t="str">
        <f t="shared" si="11"/>
        <v/>
      </c>
      <c r="I170" t="str">
        <f t="shared" si="12"/>
        <v>[{"ConditionType":"Build","AreaType":"Shoes","Lv":1}]</v>
      </c>
    </row>
    <row r="171" spans="1:9">
      <c r="A171">
        <v>2801</v>
      </c>
      <c r="B171" t="s">
        <v>141</v>
      </c>
      <c r="C171" t="s">
        <v>220</v>
      </c>
      <c r="D171" s="1">
        <v>4</v>
      </c>
      <c r="G171" t="str">
        <f t="shared" si="10"/>
        <v>{"ConditionType":"Build","AreaType":"MainBuilding","Lv":4}</v>
      </c>
      <c r="H171" t="str">
        <f t="shared" si="11"/>
        <v/>
      </c>
      <c r="I171" t="str">
        <f t="shared" si="12"/>
        <v>[{"ConditionType":"Build","AreaType":"MainBuilding","Lv":4}]</v>
      </c>
    </row>
    <row r="172" spans="1:9">
      <c r="A172">
        <v>2802</v>
      </c>
      <c r="B172" t="s">
        <v>141</v>
      </c>
      <c r="C172" t="str">
        <f>B172</f>
        <v>Shop</v>
      </c>
      <c r="D172" s="1">
        <f>MOD(A172,100)-1</f>
        <v>1</v>
      </c>
      <c r="G172" t="str">
        <f t="shared" si="10"/>
        <v>{"ConditionType":"Build","AreaType":"Shop","Lv":1}</v>
      </c>
      <c r="H172" t="str">
        <f t="shared" si="11"/>
        <v/>
      </c>
      <c r="I172" t="str">
        <f t="shared" si="12"/>
        <v>[{"ConditionType":"Build","AreaType":"Shop","Lv":1}]</v>
      </c>
    </row>
    <row r="173" spans="1:9">
      <c r="A173">
        <v>2901</v>
      </c>
      <c r="B173" t="s">
        <v>146</v>
      </c>
      <c r="C173" t="s">
        <v>220</v>
      </c>
      <c r="D173" s="1">
        <v>7</v>
      </c>
      <c r="G173" t="str">
        <f t="shared" si="10"/>
        <v>{"ConditionType":"Build","AreaType":"MainBuilding","Lv":7}</v>
      </c>
      <c r="H173" t="str">
        <f t="shared" si="11"/>
        <v/>
      </c>
      <c r="I173" t="str">
        <f t="shared" si="12"/>
        <v>[{"ConditionType":"Build","AreaType":"MainBuilding","Lv":7}]</v>
      </c>
    </row>
    <row r="174" spans="1:9">
      <c r="A174">
        <v>2902</v>
      </c>
      <c r="B174" t="s">
        <v>146</v>
      </c>
      <c r="C174" t="str">
        <f>B174</f>
        <v>PrintingPress1</v>
      </c>
      <c r="D174" s="1">
        <f>MOD(A174,100)-1</f>
        <v>1</v>
      </c>
      <c r="G174" t="str">
        <f t="shared" si="10"/>
        <v>{"ConditionType":"Build","AreaType":"PrintingPress1","Lv":1}</v>
      </c>
      <c r="H174" t="str">
        <f t="shared" si="11"/>
        <v/>
      </c>
      <c r="I174" t="str">
        <f t="shared" si="12"/>
        <v>[{"ConditionType":"Build","AreaType":"PrintingPress1","Lv":1}]</v>
      </c>
    </row>
    <row r="175" spans="1:9">
      <c r="A175">
        <v>3001</v>
      </c>
      <c r="B175" t="s">
        <v>150</v>
      </c>
      <c r="C175" t="s">
        <v>220</v>
      </c>
      <c r="D175" s="1">
        <v>11</v>
      </c>
      <c r="G175" t="str">
        <f t="shared" si="10"/>
        <v>{"ConditionType":"Build","AreaType":"MainBuilding","Lv":11}</v>
      </c>
      <c r="H175" t="str">
        <f t="shared" si="11"/>
        <v/>
      </c>
      <c r="I175" t="str">
        <f t="shared" si="12"/>
        <v>[{"ConditionType":"Build","AreaType":"MainBuilding","Lv":11}]</v>
      </c>
    </row>
    <row r="176" spans="1:9">
      <c r="A176">
        <v>3002</v>
      </c>
      <c r="B176" t="s">
        <v>150</v>
      </c>
      <c r="C176" t="str">
        <f>B176</f>
        <v>PrintingPress2</v>
      </c>
      <c r="D176" s="1">
        <f>MOD(A176,100)-1</f>
        <v>1</v>
      </c>
      <c r="G176" t="str">
        <f t="shared" si="10"/>
        <v>{"ConditionType":"Build","AreaType":"PrintingPress2","Lv":1}</v>
      </c>
      <c r="H176" t="str">
        <f t="shared" si="11"/>
        <v/>
      </c>
      <c r="I176" t="str">
        <f t="shared" si="12"/>
        <v>[{"ConditionType":"Build","AreaType":"PrintingPress2","Lv":1}]</v>
      </c>
    </row>
    <row r="177" spans="1:9">
      <c r="A177">
        <v>3101</v>
      </c>
      <c r="B177" t="s">
        <v>152</v>
      </c>
      <c r="C177" t="s">
        <v>220</v>
      </c>
      <c r="D177" s="1">
        <v>12</v>
      </c>
      <c r="G177" t="str">
        <f t="shared" si="10"/>
        <v>{"ConditionType":"Build","AreaType":"MainBuilding","Lv":12}</v>
      </c>
      <c r="H177" t="str">
        <f t="shared" si="11"/>
        <v/>
      </c>
      <c r="I177" t="str">
        <f t="shared" si="12"/>
        <v>[{"ConditionType":"Build","AreaType":"MainBuilding","Lv":12}]</v>
      </c>
    </row>
    <row r="178" spans="1:9">
      <c r="A178">
        <v>3102</v>
      </c>
      <c r="B178" t="s">
        <v>152</v>
      </c>
      <c r="C178" t="str">
        <f>B178</f>
        <v>PrintingPress3</v>
      </c>
      <c r="D178" s="1">
        <f>MOD(A178,100)-1</f>
        <v>1</v>
      </c>
      <c r="G178" t="str">
        <f t="shared" si="10"/>
        <v>{"ConditionType":"Build","AreaType":"PrintingPress3","Lv":1}</v>
      </c>
      <c r="H178" t="str">
        <f t="shared" si="11"/>
        <v/>
      </c>
      <c r="I178" t="str">
        <f t="shared" si="12"/>
        <v>[{"ConditionType":"Build","AreaType":"PrintingPress3","Lv":1}]</v>
      </c>
    </row>
    <row r="179" spans="1:9">
      <c r="A179">
        <v>3201</v>
      </c>
      <c r="B179" t="s">
        <v>154</v>
      </c>
      <c r="C179" t="s">
        <v>220</v>
      </c>
      <c r="D179" s="1">
        <v>13</v>
      </c>
      <c r="G179" t="str">
        <f t="shared" si="10"/>
        <v>{"ConditionType":"Build","AreaType":"MainBuilding","Lv":13}</v>
      </c>
      <c r="H179" t="str">
        <f t="shared" si="11"/>
        <v/>
      </c>
      <c r="I179" t="str">
        <f t="shared" si="12"/>
        <v>[{"ConditionType":"Build","AreaType":"MainBuilding","Lv":13}]</v>
      </c>
    </row>
    <row r="180" spans="1:9">
      <c r="A180">
        <v>3202</v>
      </c>
      <c r="B180" t="s">
        <v>154</v>
      </c>
      <c r="C180" t="str">
        <f>B180</f>
        <v>PrintingPress4</v>
      </c>
      <c r="D180" s="1">
        <f>MOD(A180,100)-1</f>
        <v>1</v>
      </c>
      <c r="G180" t="str">
        <f t="shared" si="10"/>
        <v>{"ConditionType":"Build","AreaType":"PrintingPress4","Lv":1}</v>
      </c>
      <c r="H180" t="str">
        <f t="shared" si="11"/>
        <v/>
      </c>
      <c r="I180" t="str">
        <f t="shared" si="12"/>
        <v>[{"ConditionType":"Build","AreaType":"PrintingPress4","Lv":1}]</v>
      </c>
    </row>
    <row r="181" spans="1:9">
      <c r="A181">
        <v>3301</v>
      </c>
      <c r="B181" t="s">
        <v>156</v>
      </c>
      <c r="C181" t="s">
        <v>220</v>
      </c>
      <c r="D181" s="1">
        <v>11</v>
      </c>
      <c r="G181" t="str">
        <f t="shared" si="10"/>
        <v>{"ConditionType":"Build","AreaType":"MainBuilding","Lv":11}</v>
      </c>
      <c r="H181" t="str">
        <f t="shared" si="11"/>
        <v/>
      </c>
      <c r="I181" t="str">
        <f t="shared" si="12"/>
        <v>[{"ConditionType":"Build","AreaType":"MainBuilding","Lv":11}]</v>
      </c>
    </row>
    <row r="182" spans="1:9">
      <c r="A182">
        <v>3302</v>
      </c>
      <c r="B182" t="s">
        <v>156</v>
      </c>
      <c r="C182" t="str">
        <f>B182</f>
        <v>ThePrintingPress1</v>
      </c>
      <c r="D182" s="1">
        <f>MOD(A182,100)-1</f>
        <v>1</v>
      </c>
      <c r="G182" t="str">
        <f t="shared" si="10"/>
        <v>{"ConditionType":"Build","AreaType":"ThePrintingPress1","Lv":1}</v>
      </c>
      <c r="H182" t="str">
        <f t="shared" si="11"/>
        <v/>
      </c>
      <c r="I182" t="str">
        <f t="shared" si="12"/>
        <v>[{"ConditionType":"Build","AreaType":"ThePrintingPress1","Lv":1}]</v>
      </c>
    </row>
    <row r="183" spans="1:9">
      <c r="A183">
        <v>3401</v>
      </c>
      <c r="B183" t="s">
        <v>160</v>
      </c>
      <c r="C183" t="s">
        <v>220</v>
      </c>
      <c r="D183" s="1">
        <v>12</v>
      </c>
      <c r="G183" t="str">
        <f t="shared" si="10"/>
        <v>{"ConditionType":"Build","AreaType":"MainBuilding","Lv":12}</v>
      </c>
      <c r="H183" t="str">
        <f t="shared" si="11"/>
        <v/>
      </c>
      <c r="I183" t="str">
        <f t="shared" si="12"/>
        <v>[{"ConditionType":"Build","AreaType":"MainBuilding","Lv":12}]</v>
      </c>
    </row>
    <row r="184" spans="1:9">
      <c r="A184">
        <v>3402</v>
      </c>
      <c r="B184" t="s">
        <v>160</v>
      </c>
      <c r="C184" t="str">
        <f>B184</f>
        <v>ThePrintingPress2</v>
      </c>
      <c r="D184" s="1">
        <f>MOD(A184,100)-1</f>
        <v>1</v>
      </c>
      <c r="G184" t="str">
        <f t="shared" si="10"/>
        <v>{"ConditionType":"Build","AreaType":"ThePrintingPress2","Lv":1}</v>
      </c>
      <c r="H184" t="str">
        <f t="shared" si="11"/>
        <v/>
      </c>
      <c r="I184" t="str">
        <f t="shared" si="12"/>
        <v>[{"ConditionType":"Build","AreaType":"ThePrintingPress2","Lv":1}]</v>
      </c>
    </row>
    <row r="185" spans="1:9">
      <c r="A185">
        <v>3501</v>
      </c>
      <c r="B185" t="s">
        <v>162</v>
      </c>
      <c r="C185" t="s">
        <v>220</v>
      </c>
      <c r="D185" s="1">
        <v>13</v>
      </c>
      <c r="G185" t="str">
        <f t="shared" si="10"/>
        <v>{"ConditionType":"Build","AreaType":"MainBuilding","Lv":13}</v>
      </c>
      <c r="H185" t="str">
        <f t="shared" si="11"/>
        <v/>
      </c>
      <c r="I185" t="str">
        <f t="shared" si="12"/>
        <v>[{"ConditionType":"Build","AreaType":"MainBuilding","Lv":13}]</v>
      </c>
    </row>
    <row r="186" spans="1:9">
      <c r="A186">
        <v>3502</v>
      </c>
      <c r="B186" t="s">
        <v>162</v>
      </c>
      <c r="C186" t="str">
        <f>B186</f>
        <v>ThePrintingPress3</v>
      </c>
      <c r="D186" s="1">
        <f>MOD(A186,100)-1</f>
        <v>1</v>
      </c>
      <c r="G186" t="str">
        <f t="shared" si="10"/>
        <v>{"ConditionType":"Build","AreaType":"ThePrintingPress3","Lv":1}</v>
      </c>
      <c r="H186" t="str">
        <f t="shared" si="11"/>
        <v/>
      </c>
      <c r="I186" t="str">
        <f t="shared" si="12"/>
        <v>[{"ConditionType":"Build","AreaType":"ThePrintingPress3","Lv":1}]</v>
      </c>
    </row>
    <row r="187" spans="1:9">
      <c r="A187">
        <v>3601</v>
      </c>
      <c r="B187" t="s">
        <v>164</v>
      </c>
      <c r="C187" t="s">
        <v>220</v>
      </c>
      <c r="D187" s="1">
        <v>14</v>
      </c>
      <c r="G187" t="str">
        <f t="shared" si="10"/>
        <v>{"ConditionType":"Build","AreaType":"MainBuilding","Lv":14}</v>
      </c>
      <c r="H187" t="str">
        <f t="shared" si="11"/>
        <v/>
      </c>
      <c r="I187" t="str">
        <f t="shared" si="12"/>
        <v>[{"ConditionType":"Build","AreaType":"MainBuilding","Lv":14}]</v>
      </c>
    </row>
    <row r="188" spans="1:9">
      <c r="A188">
        <v>3602</v>
      </c>
      <c r="B188" t="s">
        <v>164</v>
      </c>
      <c r="C188" t="str">
        <f>B188</f>
        <v>ThePrintingPress4</v>
      </c>
      <c r="D188" s="1">
        <f>MOD(A188,100)-1</f>
        <v>1</v>
      </c>
      <c r="G188" t="str">
        <f t="shared" si="10"/>
        <v>{"ConditionType":"Build","AreaType":"ThePrintingPress4","Lv":1}</v>
      </c>
      <c r="H188" t="str">
        <f t="shared" si="11"/>
        <v/>
      </c>
      <c r="I188" t="str">
        <f t="shared" si="12"/>
        <v>[{"ConditionType":"Build","AreaType":"ThePrintingPress4","Lv":1}]</v>
      </c>
    </row>
    <row r="189" spans="1:9">
      <c r="A189">
        <v>3701</v>
      </c>
      <c r="B189" t="s">
        <v>166</v>
      </c>
      <c r="C189" t="s">
        <v>220</v>
      </c>
      <c r="D189" s="1">
        <v>15</v>
      </c>
      <c r="G189" t="str">
        <f t="shared" si="10"/>
        <v>{"ConditionType":"Build","AreaType":"MainBuilding","Lv":15}</v>
      </c>
      <c r="H189" t="str">
        <f t="shared" si="11"/>
        <v/>
      </c>
      <c r="I189" t="str">
        <f t="shared" si="12"/>
        <v>[{"ConditionType":"Build","AreaType":"MainBuilding","Lv":15}]</v>
      </c>
    </row>
    <row r="190" spans="1:9">
      <c r="A190">
        <v>3702</v>
      </c>
      <c r="B190" t="s">
        <v>166</v>
      </c>
      <c r="C190" t="str">
        <f>B190</f>
        <v>ThePrintingPress5</v>
      </c>
      <c r="D190" s="1">
        <f>MOD(A190,100)-1</f>
        <v>1</v>
      </c>
      <c r="G190" t="str">
        <f t="shared" ref="G190:G224" si="13">IFERROR(VLOOKUP(C190,$N$54:$O$55,2,0)&amp;D190&amp;$P$54,$O$55&amp;$P$53&amp;C190&amp;$P$53&amp;$P$55&amp;D190&amp;$Q$55)</f>
        <v>{"ConditionType":"Build","AreaType":"ThePrintingPress5","Lv":1}</v>
      </c>
      <c r="H190" t="str">
        <f t="shared" ref="H190:H224" si="14">IF(E190="","",IFERROR(VLOOKUP(E190,$N$54:$O$55,2,0)&amp;F190&amp;$P$54,$O$55&amp;$P$53&amp;E190&amp;$P$53&amp;$P$55&amp;F190&amp;$Q$55))</f>
        <v/>
      </c>
      <c r="I190" t="str">
        <f t="shared" ref="I190:I224" si="15">$N$53&amp;_xlfn.TEXTJOIN(",",TRUE,G190:H190)&amp;$O$53</f>
        <v>[{"ConditionType":"Build","AreaType":"ThePrintingPress5","Lv":1}]</v>
      </c>
    </row>
    <row r="191" spans="1:9">
      <c r="A191">
        <v>3801</v>
      </c>
      <c r="B191" t="s">
        <v>168</v>
      </c>
      <c r="C191" t="s">
        <v>220</v>
      </c>
      <c r="D191" s="1">
        <v>16</v>
      </c>
      <c r="G191" t="str">
        <f t="shared" si="13"/>
        <v>{"ConditionType":"Build","AreaType":"MainBuilding","Lv":16}</v>
      </c>
      <c r="H191" t="str">
        <f t="shared" si="14"/>
        <v/>
      </c>
      <c r="I191" t="str">
        <f t="shared" si="15"/>
        <v>[{"ConditionType":"Build","AreaType":"MainBuilding","Lv":16}]</v>
      </c>
    </row>
    <row r="192" spans="1:9">
      <c r="A192">
        <v>3802</v>
      </c>
      <c r="B192" t="s">
        <v>168</v>
      </c>
      <c r="C192" t="str">
        <f>B192</f>
        <v>ThePrintingPress6</v>
      </c>
      <c r="D192" s="1">
        <f>MOD(A192,100)-1</f>
        <v>1</v>
      </c>
      <c r="G192" t="str">
        <f t="shared" si="13"/>
        <v>{"ConditionType":"Build","AreaType":"ThePrintingPress6","Lv":1}</v>
      </c>
      <c r="H192" t="str">
        <f t="shared" si="14"/>
        <v/>
      </c>
      <c r="I192" t="str">
        <f t="shared" si="15"/>
        <v>[{"ConditionType":"Build","AreaType":"ThePrintingPress6","Lv":1}]</v>
      </c>
    </row>
    <row r="193" spans="1:9">
      <c r="A193">
        <v>3901</v>
      </c>
      <c r="B193" t="s">
        <v>170</v>
      </c>
      <c r="C193" t="s">
        <v>220</v>
      </c>
      <c r="D193" s="1">
        <v>11</v>
      </c>
      <c r="G193" t="str">
        <f t="shared" si="13"/>
        <v>{"ConditionType":"Build","AreaType":"MainBuilding","Lv":11}</v>
      </c>
      <c r="H193" t="str">
        <f t="shared" si="14"/>
        <v/>
      </c>
      <c r="I193" t="str">
        <f t="shared" si="15"/>
        <v>[{"ConditionType":"Build","AreaType":"MainBuilding","Lv":11}]</v>
      </c>
    </row>
    <row r="194" spans="1:9">
      <c r="A194">
        <v>3902</v>
      </c>
      <c r="B194" t="s">
        <v>170</v>
      </c>
      <c r="C194" t="str">
        <f>B194</f>
        <v>DisassemblyPlatform1</v>
      </c>
      <c r="D194" s="1">
        <f>MOD(A194,100)-1</f>
        <v>1</v>
      </c>
      <c r="G194" t="str">
        <f t="shared" si="13"/>
        <v>{"ConditionType":"Build","AreaType":"DisassemblyPlatform1","Lv":1}</v>
      </c>
      <c r="H194" t="str">
        <f t="shared" si="14"/>
        <v/>
      </c>
      <c r="I194" t="str">
        <f t="shared" si="15"/>
        <v>[{"ConditionType":"Build","AreaType":"DisassemblyPlatform1","Lv":1}]</v>
      </c>
    </row>
    <row r="195" spans="1:9">
      <c r="A195">
        <v>4001</v>
      </c>
      <c r="B195" t="s">
        <v>174</v>
      </c>
      <c r="C195" t="s">
        <v>220</v>
      </c>
      <c r="D195" s="1">
        <v>12</v>
      </c>
      <c r="G195" t="str">
        <f t="shared" si="13"/>
        <v>{"ConditionType":"Build","AreaType":"MainBuilding","Lv":12}</v>
      </c>
      <c r="H195" t="str">
        <f t="shared" si="14"/>
        <v/>
      </c>
      <c r="I195" t="str">
        <f t="shared" si="15"/>
        <v>[{"ConditionType":"Build","AreaType":"MainBuilding","Lv":12}]</v>
      </c>
    </row>
    <row r="196" spans="1:9">
      <c r="A196">
        <v>4002</v>
      </c>
      <c r="B196" t="s">
        <v>174</v>
      </c>
      <c r="C196" t="str">
        <f>B196</f>
        <v>DisassemblyPlatform2</v>
      </c>
      <c r="D196" s="1">
        <f>MOD(A196,100)-1</f>
        <v>1</v>
      </c>
      <c r="G196" t="str">
        <f t="shared" si="13"/>
        <v>{"ConditionType":"Build","AreaType":"DisassemblyPlatform2","Lv":1}</v>
      </c>
      <c r="H196" t="str">
        <f t="shared" si="14"/>
        <v/>
      </c>
      <c r="I196" t="str">
        <f t="shared" si="15"/>
        <v>[{"ConditionType":"Build","AreaType":"DisassemblyPlatform2","Lv":1}]</v>
      </c>
    </row>
    <row r="197" spans="1:9">
      <c r="A197">
        <v>4101</v>
      </c>
      <c r="B197" t="s">
        <v>176</v>
      </c>
      <c r="C197" t="s">
        <v>220</v>
      </c>
      <c r="D197" s="1">
        <v>13</v>
      </c>
      <c r="G197" t="str">
        <f t="shared" si="13"/>
        <v>{"ConditionType":"Build","AreaType":"MainBuilding","Lv":13}</v>
      </c>
      <c r="H197" t="str">
        <f t="shared" si="14"/>
        <v/>
      </c>
      <c r="I197" t="str">
        <f t="shared" si="15"/>
        <v>[{"ConditionType":"Build","AreaType":"MainBuilding","Lv":13}]</v>
      </c>
    </row>
    <row r="198" spans="1:9">
      <c r="A198">
        <v>4102</v>
      </c>
      <c r="B198" t="s">
        <v>176</v>
      </c>
      <c r="C198" t="str">
        <f>B198</f>
        <v>DisassemblyPlatform3</v>
      </c>
      <c r="D198" s="1">
        <f>MOD(A198,100)-1</f>
        <v>1</v>
      </c>
      <c r="G198" t="str">
        <f t="shared" si="13"/>
        <v>{"ConditionType":"Build","AreaType":"DisassemblyPlatform3","Lv":1}</v>
      </c>
      <c r="H198" t="str">
        <f t="shared" si="14"/>
        <v/>
      </c>
      <c r="I198" t="str">
        <f t="shared" si="15"/>
        <v>[{"ConditionType":"Build","AreaType":"DisassemblyPlatform3","Lv":1}]</v>
      </c>
    </row>
    <row r="199" spans="1:9">
      <c r="A199">
        <v>4201</v>
      </c>
      <c r="B199" t="s">
        <v>178</v>
      </c>
      <c r="C199" t="s">
        <v>220</v>
      </c>
      <c r="D199" s="1">
        <v>14</v>
      </c>
      <c r="G199" t="str">
        <f t="shared" si="13"/>
        <v>{"ConditionType":"Build","AreaType":"MainBuilding","Lv":14}</v>
      </c>
      <c r="H199" t="str">
        <f t="shared" si="14"/>
        <v/>
      </c>
      <c r="I199" t="str">
        <f t="shared" si="15"/>
        <v>[{"ConditionType":"Build","AreaType":"MainBuilding","Lv":14}]</v>
      </c>
    </row>
    <row r="200" spans="1:9">
      <c r="A200">
        <v>4202</v>
      </c>
      <c r="B200" t="s">
        <v>178</v>
      </c>
      <c r="C200" t="str">
        <f>B200</f>
        <v>DisassemblyPlatform4</v>
      </c>
      <c r="D200" s="1">
        <f>MOD(A200,100)-1</f>
        <v>1</v>
      </c>
      <c r="G200" t="str">
        <f t="shared" si="13"/>
        <v>{"ConditionType":"Build","AreaType":"DisassemblyPlatform4","Lv":1}</v>
      </c>
      <c r="H200" t="str">
        <f t="shared" si="14"/>
        <v/>
      </c>
      <c r="I200" t="str">
        <f t="shared" si="15"/>
        <v>[{"ConditionType":"Build","AreaType":"DisassemblyPlatform4","Lv":1}]</v>
      </c>
    </row>
    <row r="201" spans="1:9">
      <c r="A201">
        <v>4301</v>
      </c>
      <c r="B201" t="s">
        <v>180</v>
      </c>
      <c r="C201" t="s">
        <v>220</v>
      </c>
      <c r="D201" s="1">
        <v>15</v>
      </c>
      <c r="G201" t="str">
        <f t="shared" si="13"/>
        <v>{"ConditionType":"Build","AreaType":"MainBuilding","Lv":15}</v>
      </c>
      <c r="H201" t="str">
        <f t="shared" si="14"/>
        <v/>
      </c>
      <c r="I201" t="str">
        <f t="shared" si="15"/>
        <v>[{"ConditionType":"Build","AreaType":"MainBuilding","Lv":15}]</v>
      </c>
    </row>
    <row r="202" spans="1:9">
      <c r="A202">
        <v>4302</v>
      </c>
      <c r="B202" t="s">
        <v>180</v>
      </c>
      <c r="C202" t="str">
        <f>B202</f>
        <v>DisassemblyPlatform5</v>
      </c>
      <c r="D202" s="1">
        <f>MOD(A202,100)-1</f>
        <v>1</v>
      </c>
      <c r="G202" t="str">
        <f t="shared" si="13"/>
        <v>{"ConditionType":"Build","AreaType":"DisassemblyPlatform5","Lv":1}</v>
      </c>
      <c r="H202" t="str">
        <f t="shared" si="14"/>
        <v/>
      </c>
      <c r="I202" t="str">
        <f t="shared" si="15"/>
        <v>[{"ConditionType":"Build","AreaType":"DisassemblyPlatform5","Lv":1}]</v>
      </c>
    </row>
    <row r="203" spans="1:9">
      <c r="A203">
        <v>4401</v>
      </c>
      <c r="B203" t="s">
        <v>182</v>
      </c>
      <c r="C203" t="s">
        <v>220</v>
      </c>
      <c r="D203" s="1">
        <v>16</v>
      </c>
      <c r="G203" t="str">
        <f t="shared" si="13"/>
        <v>{"ConditionType":"Build","AreaType":"MainBuilding","Lv":16}</v>
      </c>
      <c r="H203" t="str">
        <f t="shared" si="14"/>
        <v/>
      </c>
      <c r="I203" t="str">
        <f t="shared" si="15"/>
        <v>[{"ConditionType":"Build","AreaType":"MainBuilding","Lv":16}]</v>
      </c>
    </row>
    <row r="204" spans="1:9">
      <c r="A204">
        <v>4402</v>
      </c>
      <c r="B204" t="s">
        <v>182</v>
      </c>
      <c r="C204" t="str">
        <f>B204</f>
        <v>DisassemblyPlatform6</v>
      </c>
      <c r="D204" s="1">
        <f>MOD(A204,100)-1</f>
        <v>1</v>
      </c>
      <c r="G204" t="str">
        <f t="shared" si="13"/>
        <v>{"ConditionType":"Build","AreaType":"DisassemblyPlatform6","Lv":1}</v>
      </c>
      <c r="H204" t="str">
        <f t="shared" si="14"/>
        <v/>
      </c>
      <c r="I204" t="str">
        <f t="shared" si="15"/>
        <v>[{"ConditionType":"Build","AreaType":"DisassemblyPlatform6","Lv":1}]</v>
      </c>
    </row>
    <row r="205" spans="1:9">
      <c r="A205">
        <v>4501</v>
      </c>
      <c r="B205" t="s">
        <v>184</v>
      </c>
      <c r="C205" t="s">
        <v>220</v>
      </c>
      <c r="D205" s="1">
        <v>11</v>
      </c>
      <c r="G205" t="str">
        <f t="shared" si="13"/>
        <v>{"ConditionType":"Build","AreaType":"MainBuilding","Lv":11}</v>
      </c>
      <c r="H205" t="str">
        <f t="shared" si="14"/>
        <v/>
      </c>
      <c r="I205" t="str">
        <f t="shared" si="15"/>
        <v>[{"ConditionType":"Build","AreaType":"MainBuilding","Lv":11}]</v>
      </c>
    </row>
    <row r="206" spans="1:9">
      <c r="A206">
        <v>4502</v>
      </c>
      <c r="B206" t="s">
        <v>184</v>
      </c>
      <c r="C206" t="str">
        <f>B206</f>
        <v>PumpJack1</v>
      </c>
      <c r="D206" s="1">
        <f>MOD(A206,100)-1</f>
        <v>1</v>
      </c>
      <c r="G206" t="str">
        <f t="shared" si="13"/>
        <v>{"ConditionType":"Build","AreaType":"PumpJack1","Lv":1}</v>
      </c>
      <c r="H206" t="str">
        <f t="shared" si="14"/>
        <v/>
      </c>
      <c r="I206" t="str">
        <f t="shared" si="15"/>
        <v>[{"ConditionType":"Build","AreaType":"PumpJack1","Lv":1}]</v>
      </c>
    </row>
    <row r="207" spans="1:9">
      <c r="A207">
        <v>4601</v>
      </c>
      <c r="B207" t="s">
        <v>188</v>
      </c>
      <c r="C207" t="s">
        <v>220</v>
      </c>
      <c r="D207" s="1">
        <v>12</v>
      </c>
      <c r="G207" t="str">
        <f t="shared" si="13"/>
        <v>{"ConditionType":"Build","AreaType":"MainBuilding","Lv":12}</v>
      </c>
      <c r="H207" t="str">
        <f t="shared" si="14"/>
        <v/>
      </c>
      <c r="I207" t="str">
        <f t="shared" si="15"/>
        <v>[{"ConditionType":"Build","AreaType":"MainBuilding","Lv":12}]</v>
      </c>
    </row>
    <row r="208" spans="1:9">
      <c r="A208">
        <v>4602</v>
      </c>
      <c r="B208" t="s">
        <v>188</v>
      </c>
      <c r="C208" t="str">
        <f>B208</f>
        <v>PumpJack2</v>
      </c>
      <c r="D208" s="1">
        <f>MOD(A208,100)-1</f>
        <v>1</v>
      </c>
      <c r="G208" t="str">
        <f t="shared" si="13"/>
        <v>{"ConditionType":"Build","AreaType":"PumpJack2","Lv":1}</v>
      </c>
      <c r="H208" t="str">
        <f t="shared" si="14"/>
        <v/>
      </c>
      <c r="I208" t="str">
        <f t="shared" si="15"/>
        <v>[{"ConditionType":"Build","AreaType":"PumpJack2","Lv":1}]</v>
      </c>
    </row>
    <row r="209" spans="1:9">
      <c r="A209">
        <v>4701</v>
      </c>
      <c r="B209" t="s">
        <v>190</v>
      </c>
      <c r="C209" t="s">
        <v>220</v>
      </c>
      <c r="D209" s="1">
        <v>13</v>
      </c>
      <c r="G209" t="str">
        <f t="shared" si="13"/>
        <v>{"ConditionType":"Build","AreaType":"MainBuilding","Lv":13}</v>
      </c>
      <c r="H209" t="str">
        <f t="shared" si="14"/>
        <v/>
      </c>
      <c r="I209" t="str">
        <f t="shared" si="15"/>
        <v>[{"ConditionType":"Build","AreaType":"MainBuilding","Lv":13}]</v>
      </c>
    </row>
    <row r="210" spans="1:9">
      <c r="A210">
        <v>4702</v>
      </c>
      <c r="B210" t="s">
        <v>190</v>
      </c>
      <c r="C210" t="str">
        <f>B210</f>
        <v>PumpJack3</v>
      </c>
      <c r="D210" s="1">
        <f>MOD(A210,100)-1</f>
        <v>1</v>
      </c>
      <c r="G210" t="str">
        <f t="shared" si="13"/>
        <v>{"ConditionType":"Build","AreaType":"PumpJack3","Lv":1}</v>
      </c>
      <c r="H210" t="str">
        <f t="shared" si="14"/>
        <v/>
      </c>
      <c r="I210" t="str">
        <f t="shared" si="15"/>
        <v>[{"ConditionType":"Build","AreaType":"PumpJack3","Lv":1}]</v>
      </c>
    </row>
    <row r="211" spans="1:9">
      <c r="A211">
        <v>4801</v>
      </c>
      <c r="B211" t="s">
        <v>192</v>
      </c>
      <c r="C211" t="s">
        <v>220</v>
      </c>
      <c r="D211" s="1">
        <v>14</v>
      </c>
      <c r="G211" t="str">
        <f t="shared" si="13"/>
        <v>{"ConditionType":"Build","AreaType":"MainBuilding","Lv":14}</v>
      </c>
      <c r="H211" t="str">
        <f t="shared" si="14"/>
        <v/>
      </c>
      <c r="I211" t="str">
        <f t="shared" si="15"/>
        <v>[{"ConditionType":"Build","AreaType":"MainBuilding","Lv":14}]</v>
      </c>
    </row>
    <row r="212" spans="1:9">
      <c r="A212">
        <v>4802</v>
      </c>
      <c r="B212" t="s">
        <v>192</v>
      </c>
      <c r="C212" t="str">
        <f>B212</f>
        <v>PumpJack4</v>
      </c>
      <c r="D212" s="1">
        <f>MOD(A212,100)-1</f>
        <v>1</v>
      </c>
      <c r="G212" t="str">
        <f t="shared" si="13"/>
        <v>{"ConditionType":"Build","AreaType":"PumpJack4","Lv":1}</v>
      </c>
      <c r="H212" t="str">
        <f t="shared" si="14"/>
        <v/>
      </c>
      <c r="I212" t="str">
        <f t="shared" si="15"/>
        <v>[{"ConditionType":"Build","AreaType":"PumpJack4","Lv":1}]</v>
      </c>
    </row>
    <row r="213" spans="1:9">
      <c r="A213">
        <v>4901</v>
      </c>
      <c r="B213" t="s">
        <v>194</v>
      </c>
      <c r="C213" t="s">
        <v>220</v>
      </c>
      <c r="D213" s="1">
        <v>15</v>
      </c>
      <c r="G213" t="str">
        <f t="shared" si="13"/>
        <v>{"ConditionType":"Build","AreaType":"MainBuilding","Lv":15}</v>
      </c>
      <c r="H213" t="str">
        <f t="shared" si="14"/>
        <v/>
      </c>
      <c r="I213" t="str">
        <f t="shared" si="15"/>
        <v>[{"ConditionType":"Build","AreaType":"MainBuilding","Lv":15}]</v>
      </c>
    </row>
    <row r="214" spans="1:9">
      <c r="A214">
        <v>4902</v>
      </c>
      <c r="B214" t="s">
        <v>194</v>
      </c>
      <c r="C214" t="str">
        <f>B214</f>
        <v>PumpJack5</v>
      </c>
      <c r="D214" s="1">
        <f>MOD(A214,100)-1</f>
        <v>1</v>
      </c>
      <c r="G214" t="str">
        <f t="shared" si="13"/>
        <v>{"ConditionType":"Build","AreaType":"PumpJack5","Lv":1}</v>
      </c>
      <c r="H214" t="str">
        <f t="shared" si="14"/>
        <v/>
      </c>
      <c r="I214" t="str">
        <f t="shared" si="15"/>
        <v>[{"ConditionType":"Build","AreaType":"PumpJack5","Lv":1}]</v>
      </c>
    </row>
    <row r="215" spans="1:9">
      <c r="A215">
        <v>5001</v>
      </c>
      <c r="B215" t="s">
        <v>196</v>
      </c>
      <c r="C215" t="s">
        <v>220</v>
      </c>
      <c r="D215" s="1">
        <v>16</v>
      </c>
      <c r="G215" t="str">
        <f t="shared" si="13"/>
        <v>{"ConditionType":"Build","AreaType":"MainBuilding","Lv":16}</v>
      </c>
      <c r="H215" t="str">
        <f t="shared" si="14"/>
        <v/>
      </c>
      <c r="I215" t="str">
        <f t="shared" si="15"/>
        <v>[{"ConditionType":"Build","AreaType":"MainBuilding","Lv":16}]</v>
      </c>
    </row>
    <row r="216" spans="1:9">
      <c r="A216">
        <v>5002</v>
      </c>
      <c r="B216" t="s">
        <v>196</v>
      </c>
      <c r="C216" t="str">
        <f>B216</f>
        <v>PumpJack6</v>
      </c>
      <c r="D216" s="1">
        <f>MOD(A216,100)-1</f>
        <v>1</v>
      </c>
      <c r="G216" t="str">
        <f t="shared" si="13"/>
        <v>{"ConditionType":"Build","AreaType":"PumpJack6","Lv":1}</v>
      </c>
      <c r="H216" t="str">
        <f t="shared" si="14"/>
        <v/>
      </c>
      <c r="I216" t="str">
        <f t="shared" si="15"/>
        <v>[{"ConditionType":"Build","AreaType":"PumpJack6","Lv":1}]</v>
      </c>
    </row>
    <row r="217" spans="1:9">
      <c r="A217">
        <v>5101</v>
      </c>
      <c r="B217" t="s">
        <v>198</v>
      </c>
      <c r="C217" t="s">
        <v>220</v>
      </c>
      <c r="D217" s="1">
        <v>4</v>
      </c>
      <c r="G217" t="str">
        <f t="shared" si="13"/>
        <v>{"ConditionType":"Build","AreaType":"MainBuilding","Lv":4}</v>
      </c>
      <c r="H217" t="str">
        <f t="shared" si="14"/>
        <v/>
      </c>
      <c r="I217" t="str">
        <f t="shared" si="15"/>
        <v>[{"ConditionType":"Build","AreaType":"MainBuilding","Lv":4}]</v>
      </c>
    </row>
    <row r="218" spans="1:9">
      <c r="A218">
        <v>5102</v>
      </c>
      <c r="B218" t="s">
        <v>198</v>
      </c>
      <c r="C218" t="str">
        <f>B218</f>
        <v>Turret1</v>
      </c>
      <c r="D218" s="1">
        <f>MOD(A218,100)-1</f>
        <v>1</v>
      </c>
      <c r="G218" t="str">
        <f t="shared" si="13"/>
        <v>{"ConditionType":"Build","AreaType":"Turret1","Lv":1}</v>
      </c>
      <c r="H218" t="str">
        <f t="shared" si="14"/>
        <v/>
      </c>
      <c r="I218" t="str">
        <f t="shared" si="15"/>
        <v>[{"ConditionType":"Build","AreaType":"Turret1","Lv":1}]</v>
      </c>
    </row>
    <row r="219" spans="1:9">
      <c r="A219">
        <v>5201</v>
      </c>
      <c r="B219" t="s">
        <v>202</v>
      </c>
      <c r="C219" t="s">
        <v>220</v>
      </c>
      <c r="D219" s="1">
        <v>4</v>
      </c>
      <c r="G219" t="str">
        <f t="shared" si="13"/>
        <v>{"ConditionType":"Build","AreaType":"MainBuilding","Lv":4}</v>
      </c>
      <c r="H219" t="str">
        <f t="shared" si="14"/>
        <v/>
      </c>
      <c r="I219" t="str">
        <f t="shared" si="15"/>
        <v>[{"ConditionType":"Build","AreaType":"MainBuilding","Lv":4}]</v>
      </c>
    </row>
    <row r="220" spans="1:9">
      <c r="A220">
        <v>5202</v>
      </c>
      <c r="B220" t="s">
        <v>202</v>
      </c>
      <c r="C220" t="str">
        <f>B220</f>
        <v>Turret2</v>
      </c>
      <c r="D220" s="1">
        <f>MOD(A220,100)-1</f>
        <v>1</v>
      </c>
      <c r="G220" t="str">
        <f t="shared" si="13"/>
        <v>{"ConditionType":"Build","AreaType":"Turret2","Lv":1}</v>
      </c>
      <c r="H220" t="str">
        <f t="shared" si="14"/>
        <v/>
      </c>
      <c r="I220" t="str">
        <f t="shared" si="15"/>
        <v>[{"ConditionType":"Build","AreaType":"Turret2","Lv":1}]</v>
      </c>
    </row>
    <row r="221" spans="1:9">
      <c r="A221">
        <v>5301</v>
      </c>
      <c r="B221" t="s">
        <v>204</v>
      </c>
      <c r="C221" t="s">
        <v>220</v>
      </c>
      <c r="D221" s="1">
        <v>1</v>
      </c>
      <c r="G221" t="str">
        <f t="shared" si="13"/>
        <v>{"ConditionType":"Build","AreaType":"MainBuilding","Lv":1}</v>
      </c>
      <c r="H221" t="str">
        <f t="shared" si="14"/>
        <v/>
      </c>
      <c r="I221" t="str">
        <f t="shared" si="15"/>
        <v>[{"ConditionType":"Build","AreaType":"MainBuilding","Lv":1}]</v>
      </c>
    </row>
    <row r="222" spans="1:9">
      <c r="A222">
        <v>5302</v>
      </c>
      <c r="B222" t="s">
        <v>204</v>
      </c>
      <c r="C222" t="s">
        <v>220</v>
      </c>
      <c r="D222" s="1">
        <v>2</v>
      </c>
      <c r="G222" t="str">
        <f t="shared" si="13"/>
        <v>{"ConditionType":"Build","AreaType":"MainBuilding","Lv":2}</v>
      </c>
      <c r="H222" t="str">
        <f t="shared" si="14"/>
        <v/>
      </c>
      <c r="I222" t="str">
        <f t="shared" si="15"/>
        <v>[{"ConditionType":"Build","AreaType":"MainBuilding","Lv":2}]</v>
      </c>
    </row>
    <row r="223" spans="1:9">
      <c r="A223">
        <v>5303</v>
      </c>
      <c r="B223" t="s">
        <v>204</v>
      </c>
      <c r="C223" t="s">
        <v>220</v>
      </c>
      <c r="D223" s="1">
        <v>3</v>
      </c>
      <c r="G223" t="str">
        <f t="shared" si="13"/>
        <v>{"ConditionType":"Build","AreaType":"MainBuilding","Lv":3}</v>
      </c>
      <c r="H223" t="str">
        <f t="shared" si="14"/>
        <v/>
      </c>
      <c r="I223" t="str">
        <f t="shared" si="15"/>
        <v>[{"ConditionType":"Build","AreaType":"MainBuilding","Lv":3}]</v>
      </c>
    </row>
    <row r="224" spans="1:9">
      <c r="A224">
        <v>5304</v>
      </c>
      <c r="B224" t="s">
        <v>204</v>
      </c>
      <c r="C224" t="s">
        <v>220</v>
      </c>
      <c r="D224" s="1">
        <v>4</v>
      </c>
      <c r="G224" t="str">
        <f t="shared" si="13"/>
        <v>{"ConditionType":"Build","AreaType":"MainBuilding","Lv":4}</v>
      </c>
      <c r="H224" t="str">
        <f t="shared" si="14"/>
        <v/>
      </c>
      <c r="I224" t="str">
        <f t="shared" si="15"/>
        <v>[{"ConditionType":"Build","AreaType":"MainBuilding","Lv":4}]</v>
      </c>
    </row>
    <row r="225" spans="1:9">
      <c r="A225">
        <v>5401</v>
      </c>
      <c r="B225" t="s">
        <v>209</v>
      </c>
      <c r="C225" t="s">
        <v>220</v>
      </c>
      <c r="D225" s="1">
        <v>10</v>
      </c>
      <c r="G225" t="str">
        <f t="shared" ref="G225:G244" si="16">IFERROR(VLOOKUP(C225,$N$54:$O$55,2,0)&amp;D225&amp;$P$54,$O$55&amp;$P$53&amp;C225&amp;$P$53&amp;$P$55&amp;D225&amp;$Q$55)</f>
        <v>{"ConditionType":"Build","AreaType":"MainBuilding","Lv":10}</v>
      </c>
      <c r="H225" t="str">
        <f t="shared" ref="H225:H244" si="17">IF(E225="","",IFERROR(VLOOKUP(E225,$N$54:$O$55,2,0)&amp;F225&amp;$P$54,$O$55&amp;$P$53&amp;E225&amp;$P$53&amp;$P$55&amp;F225&amp;$Q$55))</f>
        <v/>
      </c>
      <c r="I225" t="str">
        <f t="shared" ref="I225:I244" si="18">$N$53&amp;_xlfn.TEXTJOIN(",",TRUE,G225:H225)&amp;$O$53</f>
        <v>[{"ConditionType":"Build","AreaType":"MainBuilding","Lv":10}]</v>
      </c>
    </row>
    <row r="226" spans="1:9">
      <c r="A226">
        <v>5402</v>
      </c>
      <c r="B226" t="s">
        <v>209</v>
      </c>
      <c r="C226" t="str">
        <f>B226</f>
        <v>Arena</v>
      </c>
      <c r="D226" s="1">
        <f>MOD(A226,100)-1</f>
        <v>1</v>
      </c>
      <c r="G226" t="str">
        <f t="shared" si="16"/>
        <v>{"ConditionType":"Build","AreaType":"Arena","Lv":1}</v>
      </c>
      <c r="H226" t="str">
        <f t="shared" si="17"/>
        <v/>
      </c>
      <c r="I226" t="str">
        <f t="shared" si="18"/>
        <v>[{"ConditionType":"Build","AreaType":"Arena","Lv":1}]</v>
      </c>
    </row>
    <row r="227" spans="1:9">
      <c r="A227">
        <v>5501</v>
      </c>
      <c r="B227" t="s">
        <v>211</v>
      </c>
      <c r="C227" t="s">
        <v>220</v>
      </c>
      <c r="D227" s="1">
        <v>6</v>
      </c>
      <c r="G227" t="str">
        <f t="shared" si="16"/>
        <v>{"ConditionType":"Build","AreaType":"MainBuilding","Lv":6}</v>
      </c>
      <c r="H227" t="str">
        <f t="shared" si="17"/>
        <v/>
      </c>
      <c r="I227" t="str">
        <f t="shared" si="18"/>
        <v>[{"ConditionType":"Build","AreaType":"MainBuilding","Lv":6}]</v>
      </c>
    </row>
    <row r="228" spans="1:9">
      <c r="A228">
        <v>5502</v>
      </c>
      <c r="B228" t="s">
        <v>211</v>
      </c>
      <c r="C228" t="str">
        <f>B228</f>
        <v>Rogue</v>
      </c>
      <c r="D228" s="1">
        <f>MOD(A228,100)-1</f>
        <v>1</v>
      </c>
      <c r="G228" t="str">
        <f t="shared" si="16"/>
        <v>{"ConditionType":"Build","AreaType":"Rogue","Lv":1}</v>
      </c>
      <c r="H228" t="str">
        <f t="shared" si="17"/>
        <v/>
      </c>
      <c r="I228" t="str">
        <f t="shared" si="18"/>
        <v>[{"ConditionType":"Build","AreaType":"Rogue","Lv":1}]</v>
      </c>
    </row>
    <row r="229" spans="1:9">
      <c r="A229">
        <v>5601</v>
      </c>
      <c r="B229" t="s">
        <v>213</v>
      </c>
      <c r="C229" t="s">
        <v>220</v>
      </c>
      <c r="D229" s="1">
        <v>11</v>
      </c>
      <c r="G229" t="str">
        <f t="shared" si="16"/>
        <v>{"ConditionType":"Build","AreaType":"MainBuilding","Lv":11}</v>
      </c>
      <c r="H229" t="str">
        <f t="shared" si="17"/>
        <v/>
      </c>
      <c r="I229" t="str">
        <f t="shared" si="18"/>
        <v>[{"ConditionType":"Build","AreaType":"MainBuilding","Lv":11}]</v>
      </c>
    </row>
    <row r="230" spans="1:9">
      <c r="A230">
        <v>5602</v>
      </c>
      <c r="B230" t="s">
        <v>213</v>
      </c>
      <c r="C230" t="str">
        <f>B230</f>
        <v>Boss</v>
      </c>
      <c r="D230" s="1">
        <f>MOD(A230,100)-1</f>
        <v>1</v>
      </c>
      <c r="G230" t="str">
        <f t="shared" si="16"/>
        <v>{"ConditionType":"Build","AreaType":"Boss","Lv":1}</v>
      </c>
      <c r="H230" t="str">
        <f t="shared" si="17"/>
        <v/>
      </c>
      <c r="I230" t="str">
        <f t="shared" si="18"/>
        <v>[{"ConditionType":"Build","AreaType":"Boss","Lv":1}]</v>
      </c>
    </row>
    <row r="231" spans="1:9">
      <c r="A231">
        <v>5701</v>
      </c>
      <c r="B231" t="s">
        <v>215</v>
      </c>
      <c r="C231" t="s">
        <v>220</v>
      </c>
      <c r="D231" s="1">
        <v>10</v>
      </c>
      <c r="G231" t="str">
        <f t="shared" si="16"/>
        <v>{"ConditionType":"Build","AreaType":"MainBuilding","Lv":10}</v>
      </c>
      <c r="H231" t="str">
        <f t="shared" si="17"/>
        <v/>
      </c>
      <c r="I231" t="str">
        <f t="shared" si="18"/>
        <v>[{"ConditionType":"Build","AreaType":"MainBuilding","Lv":10}]</v>
      </c>
    </row>
    <row r="232" spans="1:9">
      <c r="A232">
        <v>5702</v>
      </c>
      <c r="B232" t="s">
        <v>215</v>
      </c>
      <c r="C232" t="str">
        <f>B232</f>
        <v>Tower</v>
      </c>
      <c r="D232" s="1">
        <f>MOD(A232,100)-1</f>
        <v>1</v>
      </c>
      <c r="G232" t="str">
        <f t="shared" si="16"/>
        <v>{"ConditionType":"Build","AreaType":"Tower","Lv":1}</v>
      </c>
      <c r="H232" t="str">
        <f t="shared" si="17"/>
        <v/>
      </c>
      <c r="I232" t="str">
        <f t="shared" si="18"/>
        <v>[{"ConditionType":"Build","AreaType":"Tower","Lv":1}]</v>
      </c>
    </row>
    <row r="233" spans="1:9">
      <c r="A233">
        <v>5801</v>
      </c>
      <c r="B233" t="s">
        <v>216</v>
      </c>
      <c r="C233" t="s">
        <v>220</v>
      </c>
      <c r="D233" s="1">
        <v>5</v>
      </c>
      <c r="G233" t="str">
        <f t="shared" si="16"/>
        <v>{"ConditionType":"Build","AreaType":"MainBuilding","Lv":5}</v>
      </c>
      <c r="H233" t="str">
        <f t="shared" si="17"/>
        <v/>
      </c>
      <c r="I233" t="str">
        <f t="shared" si="18"/>
        <v>[{"ConditionType":"Build","AreaType":"MainBuilding","Lv":5}]</v>
      </c>
    </row>
    <row r="234" spans="1:9">
      <c r="A234">
        <v>5802</v>
      </c>
      <c r="B234" t="s">
        <v>216</v>
      </c>
      <c r="C234" t="str">
        <f>B234</f>
        <v>Radar</v>
      </c>
      <c r="D234" s="1">
        <f>MOD(A234,100)-1</f>
        <v>1</v>
      </c>
      <c r="G234" t="str">
        <f t="shared" si="16"/>
        <v>{"ConditionType":"Build","AreaType":"Radar","Lv":1}</v>
      </c>
      <c r="H234" t="str">
        <f t="shared" si="17"/>
        <v/>
      </c>
      <c r="I234" t="str">
        <f t="shared" si="18"/>
        <v>[{"ConditionType":"Build","AreaType":"Radar","Lv":1}]</v>
      </c>
    </row>
    <row r="235" spans="1:9">
      <c r="A235">
        <v>5901</v>
      </c>
      <c r="B235" t="s">
        <v>218</v>
      </c>
      <c r="C235" t="s">
        <v>220</v>
      </c>
      <c r="D235" s="1">
        <v>5</v>
      </c>
      <c r="G235" t="str">
        <f t="shared" si="16"/>
        <v>{"ConditionType":"Build","AreaType":"MainBuilding","Lv":5}</v>
      </c>
      <c r="H235" t="str">
        <f t="shared" si="17"/>
        <v/>
      </c>
      <c r="I235" t="str">
        <f t="shared" si="18"/>
        <v>[{"ConditionType":"Build","AreaType":"MainBuilding","Lv":5}]</v>
      </c>
    </row>
    <row r="236" spans="1:9">
      <c r="A236">
        <v>5902</v>
      </c>
      <c r="B236" t="s">
        <v>218</v>
      </c>
      <c r="C236" t="str">
        <f t="shared" ref="C236:C244" si="19">B236</f>
        <v>BuilderHut</v>
      </c>
      <c r="D236" s="1">
        <f>MOD(A236,100)-1</f>
        <v>1</v>
      </c>
      <c r="G236" t="str">
        <f t="shared" si="16"/>
        <v>{"ConditionType":"Build","AreaType":"BuilderHut","Lv":1}</v>
      </c>
      <c r="H236" t="str">
        <f t="shared" si="17"/>
        <v/>
      </c>
      <c r="I236" t="str">
        <f t="shared" si="18"/>
        <v>[{"ConditionType":"Build","AreaType":"BuilderHut","Lv":1}]</v>
      </c>
    </row>
    <row r="237" spans="1:9">
      <c r="A237">
        <v>6001</v>
      </c>
      <c r="B237" t="s">
        <v>220</v>
      </c>
      <c r="C237" t="str">
        <f t="shared" si="19"/>
        <v>MainBuilding</v>
      </c>
      <c r="D237" s="1">
        <v>1</v>
      </c>
      <c r="G237" t="str">
        <f t="shared" si="16"/>
        <v>{"ConditionType":"Build","AreaType":"MainBuilding","Lv":1}</v>
      </c>
      <c r="H237" t="str">
        <f t="shared" si="17"/>
        <v/>
      </c>
      <c r="I237" t="str">
        <f t="shared" si="18"/>
        <v>[{"ConditionType":"Build","AreaType":"MainBuilding","Lv":1}]</v>
      </c>
    </row>
    <row r="238" spans="1:9">
      <c r="A238">
        <v>6002</v>
      </c>
      <c r="B238" t="s">
        <v>220</v>
      </c>
      <c r="C238" t="str">
        <f t="shared" si="19"/>
        <v>MainBuilding</v>
      </c>
      <c r="D238" s="1">
        <v>2</v>
      </c>
      <c r="G238" t="str">
        <f t="shared" si="16"/>
        <v>{"ConditionType":"Build","AreaType":"MainBuilding","Lv":2}</v>
      </c>
      <c r="H238" t="str">
        <f t="shared" si="17"/>
        <v/>
      </c>
      <c r="I238" t="str">
        <f t="shared" si="18"/>
        <v>[{"ConditionType":"Build","AreaType":"MainBuilding","Lv":2}]</v>
      </c>
    </row>
    <row r="239" spans="1:9">
      <c r="A239">
        <v>6003</v>
      </c>
      <c r="B239" t="s">
        <v>220</v>
      </c>
      <c r="C239" t="str">
        <f t="shared" si="19"/>
        <v>MainBuilding</v>
      </c>
      <c r="D239" s="1">
        <v>3</v>
      </c>
      <c r="G239" t="str">
        <f t="shared" si="16"/>
        <v>{"ConditionType":"Build","AreaType":"MainBuilding","Lv":3}</v>
      </c>
      <c r="H239" t="str">
        <f t="shared" si="17"/>
        <v/>
      </c>
      <c r="I239" t="str">
        <f t="shared" si="18"/>
        <v>[{"ConditionType":"Build","AreaType":"MainBuilding","Lv":3}]</v>
      </c>
    </row>
    <row r="240" spans="1:9">
      <c r="A240">
        <v>6004</v>
      </c>
      <c r="B240" t="s">
        <v>220</v>
      </c>
      <c r="C240" t="str">
        <f t="shared" si="19"/>
        <v>MainBuilding</v>
      </c>
      <c r="D240" s="1">
        <v>4</v>
      </c>
      <c r="G240" t="str">
        <f t="shared" si="16"/>
        <v>{"ConditionType":"Build","AreaType":"MainBuilding","Lv":4}</v>
      </c>
      <c r="H240" t="str">
        <f t="shared" si="17"/>
        <v/>
      </c>
      <c r="I240" t="str">
        <f t="shared" si="18"/>
        <v>[{"ConditionType":"Build","AreaType":"MainBuilding","Lv":4}]</v>
      </c>
    </row>
    <row r="241" spans="1:9">
      <c r="A241">
        <v>6005</v>
      </c>
      <c r="B241" t="s">
        <v>220</v>
      </c>
      <c r="C241" t="str">
        <f t="shared" si="19"/>
        <v>MainBuilding</v>
      </c>
      <c r="D241" s="1">
        <v>5</v>
      </c>
      <c r="G241" t="str">
        <f t="shared" si="16"/>
        <v>{"ConditionType":"Build","AreaType":"MainBuilding","Lv":5}</v>
      </c>
      <c r="H241" t="str">
        <f t="shared" si="17"/>
        <v/>
      </c>
      <c r="I241" t="str">
        <f t="shared" si="18"/>
        <v>[{"ConditionType":"Build","AreaType":"MainBuilding","Lv":5}]</v>
      </c>
    </row>
    <row r="242" spans="1:9">
      <c r="A242">
        <v>6006</v>
      </c>
      <c r="B242" t="s">
        <v>220</v>
      </c>
      <c r="C242" t="str">
        <f t="shared" si="19"/>
        <v>MainBuilding</v>
      </c>
      <c r="D242" s="1">
        <v>6</v>
      </c>
      <c r="G242" t="str">
        <f t="shared" si="16"/>
        <v>{"ConditionType":"Build","AreaType":"MainBuilding","Lv":6}</v>
      </c>
      <c r="H242" t="str">
        <f t="shared" si="17"/>
        <v/>
      </c>
      <c r="I242" t="str">
        <f t="shared" si="18"/>
        <v>[{"ConditionType":"Build","AreaType":"MainBuilding","Lv":6}]</v>
      </c>
    </row>
    <row r="243" spans="1:9">
      <c r="A243">
        <v>6007</v>
      </c>
      <c r="B243" t="s">
        <v>220</v>
      </c>
      <c r="C243" t="str">
        <f t="shared" si="19"/>
        <v>MainBuilding</v>
      </c>
      <c r="D243" s="1">
        <v>7</v>
      </c>
      <c r="G243" t="str">
        <f t="shared" si="16"/>
        <v>{"ConditionType":"Build","AreaType":"MainBuilding","Lv":7}</v>
      </c>
      <c r="H243" t="str">
        <f t="shared" si="17"/>
        <v/>
      </c>
      <c r="I243" t="str">
        <f t="shared" si="18"/>
        <v>[{"ConditionType":"Build","AreaType":"MainBuilding","Lv":7}]</v>
      </c>
    </row>
    <row r="244" spans="1:9">
      <c r="A244">
        <v>6008</v>
      </c>
      <c r="B244" t="s">
        <v>220</v>
      </c>
      <c r="C244" t="str">
        <f t="shared" si="19"/>
        <v>MainBuilding</v>
      </c>
      <c r="D244" s="1">
        <v>8</v>
      </c>
      <c r="G244" t="str">
        <f t="shared" si="16"/>
        <v>{"ConditionType":"Build","AreaType":"MainBuilding","Lv":8}</v>
      </c>
      <c r="H244" t="str">
        <f t="shared" si="17"/>
        <v/>
      </c>
      <c r="I244" t="str">
        <f t="shared" si="18"/>
        <v>[{"ConditionType":"Build","AreaType":"MainBuilding","Lv":8}]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wanga</dc:creator>
  <cp:lastModifiedBy>王敖</cp:lastModifiedBy>
  <dcterms:created xsi:type="dcterms:W3CDTF">2025-03-26T01:59:00Z</dcterms:created>
  <dcterms:modified xsi:type="dcterms:W3CDTF">2025-04-17T07:50:16Z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1E034CF101C540459FA3914E902B0A89_11</vt:lpwstr>
  </property>
  <property fmtid="{D5CDD505-2E9C-101B-9397-08002B2CF9AE}" pid="3" name="KSOProductBuildVer">
    <vt:lpwstr>2052-12.1.0.20784</vt:lpwstr>
  </property>
</Properties>
</file>