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置" sheetId="1" r:id="rId1"/>
    <sheet name="升级前置条件" sheetId="6" r:id="rId2"/>
    <sheet name="属性" sheetId="2" r:id="rId3"/>
    <sheet name="建造时间" sheetId="3" r:id="rId4"/>
    <sheet name="消耗" sheetId="4" r:id="rId5"/>
    <sheet name="升级奖励" sheetId="5" r:id="rId6"/>
    <sheet name="Sheet2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<sst xmlns="http://schemas.openxmlformats.org/spreadsheetml/2006/main" count="8637" uniqueCount="148">
  <si>
    <t>Id</t>
  </si>
  <si>
    <t>Type</t>
  </si>
  <si>
    <t>Level</t>
  </si>
  <si>
    <t>Attr</t>
  </si>
  <si>
    <t>Time</t>
  </si>
  <si>
    <t>Cost</t>
  </si>
  <si>
    <t>Reward</t>
  </si>
  <si>
    <t>Condition</t>
  </si>
  <si>
    <t>int</t>
  </si>
  <si>
    <t>string</t>
  </si>
  <si>
    <t>list[int]</t>
  </si>
  <si>
    <t>主键</t>
  </si>
  <si>
    <t>装配类别</t>
  </si>
  <si>
    <t>升星</t>
  </si>
  <si>
    <t>属性</t>
  </si>
  <si>
    <t>升级消耗时间</t>
  </si>
  <si>
    <t>消耗</t>
  </si>
  <si>
    <t>升级奖励</t>
  </si>
  <si>
    <t>升级前置条件</t>
  </si>
  <si>
    <t>//序号</t>
  </si>
  <si>
    <t>城堡
工坊
大厅
商店
知识工坊
金矿
铁矿
木材厂
交战区
集结区
箭塔
城墙
竟技场
离线奖励
装备的都列在这</t>
  </si>
  <si>
    <t>当前区域rank等级</t>
  </si>
  <si>
    <t>[属性:值]</t>
  </si>
  <si>
    <t>秒</t>
  </si>
  <si>
    <t>[道具:数量]</t>
  </si>
  <si>
    <t>主楼</t>
  </si>
  <si>
    <t>MainBuilding</t>
  </si>
  <si>
    <t>印刷机（产50004）1</t>
  </si>
  <si>
    <t>PrintingPress1</t>
  </si>
  <si>
    <t>印刷机（产50004）2</t>
  </si>
  <si>
    <t>PrintingPress2</t>
  </si>
  <si>
    <t>印刷机（产50004）3</t>
  </si>
  <si>
    <t>PrintingPress3</t>
  </si>
  <si>
    <t>印刷机（产50004）4</t>
  </si>
  <si>
    <t>PrintingPress4</t>
  </si>
  <si>
    <t>铸币机1</t>
  </si>
  <si>
    <t>ThePrintingPress1</t>
  </si>
  <si>
    <t>铸币机2</t>
  </si>
  <si>
    <t>ThePrintingPress2</t>
  </si>
  <si>
    <t>铸币机3</t>
  </si>
  <si>
    <t>ThePrintingPress3</t>
  </si>
  <si>
    <t>铸币机4</t>
  </si>
  <si>
    <t>ThePrintingPress4</t>
  </si>
  <si>
    <t>铸币机5</t>
  </si>
  <si>
    <t>ThePrintingPress5</t>
  </si>
  <si>
    <t>铸币机6</t>
  </si>
  <si>
    <t>ThePrintingPress6</t>
  </si>
  <si>
    <t>拆车台1</t>
  </si>
  <si>
    <t>DisassemblyPlatform1</t>
  </si>
  <si>
    <t>拆车台2</t>
  </si>
  <si>
    <t>DisassemblyPlatform2</t>
  </si>
  <si>
    <t>拆车台3</t>
  </si>
  <si>
    <t>DisassemblyPlatform3</t>
  </si>
  <si>
    <t>拆车台4</t>
  </si>
  <si>
    <t>DisassemblyPlatform4</t>
  </si>
  <si>
    <t>拆车台5</t>
  </si>
  <si>
    <t>DisassemblyPlatform5</t>
  </si>
  <si>
    <t>拆车台6</t>
  </si>
  <si>
    <t>DisassemblyPlatform6</t>
  </si>
  <si>
    <t>磕头机1</t>
  </si>
  <si>
    <t>PumpJack1</t>
  </si>
  <si>
    <t>磕头机2</t>
  </si>
  <si>
    <t>PumpJack2</t>
  </si>
  <si>
    <t>磕头机3</t>
  </si>
  <si>
    <t>PumpJack3</t>
  </si>
  <si>
    <t>磕头机4</t>
  </si>
  <si>
    <t>PumpJack4</t>
  </si>
  <si>
    <t>磕头机5</t>
  </si>
  <si>
    <t>PumpJack5</t>
  </si>
  <si>
    <t>磕头机6</t>
  </si>
  <si>
    <t>PumpJack6</t>
  </si>
  <si>
    <t>炮塔1</t>
  </si>
  <si>
    <t>Turret1</t>
  </si>
  <si>
    <t>炮塔2</t>
  </si>
  <si>
    <t>Turret2</t>
  </si>
  <si>
    <t>围墙(外墙)</t>
  </si>
  <si>
    <t>Wall</t>
  </si>
  <si>
    <t>建筑工小屋</t>
  </si>
  <si>
    <t>BuilderHut</t>
  </si>
  <si>
    <t>,</t>
  </si>
  <si>
    <t>[</t>
  </si>
  <si>
    <t>Star</t>
  </si>
  <si>
    <t>{"ConditionType":"Star","StarCount":</t>
  </si>
  <si>
    <t>}</t>
  </si>
  <si>
    <t>]</t>
  </si>
  <si>
    <t>Build</t>
  </si>
  <si>
    <t>{"ConditionType":"Build","AreaType":</t>
  </si>
  <si>
    <t>"</t>
  </si>
  <si>
    <t>,"Lv":</t>
  </si>
  <si>
    <t>升级前置条件类型1</t>
  </si>
  <si>
    <t>参数1</t>
  </si>
  <si>
    <t>升级前置条件类型2</t>
  </si>
  <si>
    <t>参数2</t>
  </si>
  <si>
    <t>升级前置条件类型3</t>
  </si>
  <si>
    <t>参数3</t>
  </si>
  <si>
    <t>升级前置条件类型4</t>
  </si>
  <si>
    <t>参数4</t>
  </si>
  <si>
    <t>Path</t>
  </si>
  <si>
    <t>{"ConditionType":"Path","PathLv":</t>
  </si>
  <si>
    <t>AttrType</t>
  </si>
  <si>
    <t>战力</t>
  </si>
  <si>
    <t>共鸣等级上限</t>
  </si>
  <si>
    <t>关卡上限</t>
  </si>
  <si>
    <t>GlobalPower</t>
  </si>
  <si>
    <t>[{"AttrType":"GlobalPower","Value":30}]</t>
  </si>
  <si>
    <t>{"AttrType":"GlobalPower","Value":</t>
  </si>
  <si>
    <t>HeroLv</t>
  </si>
  <si>
    <t>[{"AttrType":"HeroLv","Value":30}]</t>
  </si>
  <si>
    <t>{"AttrType":"HeroLv","Value":</t>
  </si>
  <si>
    <t>免费建造时间</t>
  </si>
  <si>
    <t>FreeBiuldTime</t>
  </si>
  <si>
    <t>[{"AttrType":"FreeBiuldTime","Value":30}]</t>
  </si>
  <si>
    <t>{"AttrType":"FreeBiuldTime","Value":</t>
  </si>
  <si>
    <t>每小时道具产出</t>
  </si>
  <si>
    <t>Production</t>
  </si>
  <si>
    <t>[{"AttrType":"Production","ItemId":50007,"Value":30}]</t>
  </si>
  <si>
    <t>{"AttrType":"Production","ItemId":</t>
  </si>
  <si>
    <t>,"Value":</t>
  </si>
  <si>
    <t>StageLv</t>
  </si>
  <si>
    <t>[{"AttrType":"StageLv","Value":30}]</t>
  </si>
  <si>
    <t>{"AttrType":"StageLv","Value":</t>
  </si>
  <si>
    <t>印刷机（产改装手册）1</t>
  </si>
  <si>
    <t>印刷机（产改装手册）2</t>
  </si>
  <si>
    <t>印刷机（产改装手册）3</t>
  </si>
  <si>
    <t>印刷机（产改装手册）4</t>
  </si>
  <si>
    <t>[{"ItemId":</t>
  </si>
  <si>
    <t>,"Num":</t>
  </si>
  <si>
    <t>,{"ItemId":</t>
  </si>
  <si>
    <t>}]</t>
  </si>
  <si>
    <t>[{"ItemId":？？,"Num":500}]</t>
  </si>
  <si>
    <t>废铁</t>
  </si>
  <si>
    <t>道具1</t>
  </si>
  <si>
    <t>道具1id</t>
  </si>
  <si>
    <t>数量1</t>
  </si>
  <si>
    <t>道具2</t>
  </si>
  <si>
    <t>道具2id</t>
  </si>
  <si>
    <t>数量2</t>
  </si>
  <si>
    <t>道具3</t>
  </si>
  <si>
    <t>道具3id</t>
  </si>
  <si>
    <t>数量3</t>
  </si>
  <si>
    <t>石油</t>
  </si>
  <si>
    <t>骷髅币</t>
  </si>
  <si>
    <t>奖励道具</t>
  </si>
  <si>
    <t>道具id</t>
  </si>
  <si>
    <t>数量</t>
  </si>
  <si>
    <t>改装手册</t>
  </si>
  <si>
    <t>生产线数量</t>
  </si>
  <si>
    <t>生产线星级上限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</si>
</sst>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  <border>
      <left/>
      <right style="thin">
        <color rgb="FF91ABDF"/>
      </right>
      <top/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8"/>
  <sheetViews>
    <sheetView tabSelected="1" topLeftCell="A410" workbookViewId="0">
      <selection activeCell="B423" sqref="B423"/>
    </sheetView>
  </sheetViews>
  <sheetFormatPr defaultColWidth="9" defaultRowHeight="13.5"/>
  <cols>
    <col min="1" max="1" width="6.375" customWidth="1"/>
    <col min="2" max="2" width="22.375" customWidth="1"/>
    <col min="3" max="3" width="22.625" customWidth="1"/>
    <col min="4" max="4" width="8.375" customWidth="1"/>
    <col min="5" max="5" width="110.75" customWidth="1"/>
    <col min="6" max="6" width="12.875" customWidth="1"/>
    <col min="7" max="7" width="98.25" customWidth="1"/>
    <col min="8" max="8" width="33.75" customWidth="1"/>
    <col min="9" max="9" width="40.625" customWidth="1"/>
  </cols>
  <sheetData>
    <row r="1" spans="1:9">
      <c r="A1" s="2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2" t="s">
        <v>6</v>
      </c>
      <c r="I1" s="5" t="s">
        <v>7</v>
      </c>
    </row>
    <row r="2" spans="1:9">
      <c r="A2" s="4" t="s">
        <v>8</v>
      </c>
      <c r="B2" s="5"/>
      <c r="C2" s="5" t="s">
        <v>8</v>
      </c>
      <c r="D2" s="5" t="s">
        <v>8</v>
      </c>
      <c r="E2" s="5" t="s">
        <v>9</v>
      </c>
      <c r="F2" s="5" t="s">
        <v>8</v>
      </c>
      <c r="G2" s="5" t="s">
        <v>10</v>
      </c>
      <c r="H2" s="5" t="s">
        <v>9</v>
      </c>
      <c r="I2" s="5" t="s">
        <v>9</v>
      </c>
    </row>
    <row r="3" spans="1:9">
      <c r="A3" s="4" t="s">
        <v>11</v>
      </c>
      <c r="B3" s="5"/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4" t="s">
        <v>17</v>
      </c>
      <c r="I3" s="5" t="s">
        <v>18</v>
      </c>
    </row>
    <row r="4" ht="202.5" spans="1:9">
      <c r="A4" s="6" t="s">
        <v>19</v>
      </c>
      <c r="B4" s="7">
        <v>0</v>
      </c>
      <c r="C4" s="8" t="s">
        <v>20</v>
      </c>
      <c r="D4" s="7" t="s">
        <v>21</v>
      </c>
      <c r="E4" s="5" t="s">
        <v>22</v>
      </c>
      <c r="F4" s="5" t="s">
        <v>23</v>
      </c>
      <c r="G4" s="7" t="s">
        <v>24</v>
      </c>
      <c r="H4" s="7" t="s">
        <v>24</v>
      </c>
      <c r="I4" s="5" t="s">
        <v>22</v>
      </c>
    </row>
    <row r="5" spans="1:9">
      <c r="A5">
        <v>1001</v>
      </c>
      <c r="B5" t="s">
        <v>25</v>
      </c>
      <c r="C5" t="s">
        <v>26</v>
      </c>
      <c r="D5">
        <v>1</v>
      </c>
      <c r="E5" t="str">
        <f>VLOOKUP(A5,属性!$B$2:$L$455,11,FALSE)&amp;VLOOKUP(A5,属性!$B$2:$M$455,12,FALSE)&amp;VLOOKUP(A5,属性!$B$2:$N$455,13,FALSE)</f>
        <v>[{"AttrType":"GlobalPower","Value":900},{"AttrType":"HeroLv","Value":10},{"AttrType":"StageLv","Value":10}]</v>
      </c>
      <c r="F5">
        <f>MROUND(VLOOKUP(A5,建造时间!$A$1:$G$454,7,FALSE),1)</f>
        <v>3</v>
      </c>
      <c r="G5" t="str">
        <f>VLOOKUP(A5,消耗!$A$4:$M$457,13,FALSE)</f>
        <v>[]</v>
      </c>
      <c r="H5" t="str">
        <f>VLOOKUP(A5,升级奖励!$A$4:$G$457,7,FALSE)</f>
        <v>[{"ItemId":50004,"Num":50}]</v>
      </c>
      <c r="I5" t="str">
        <f>VLOOKUP(A5,升级前置条件!$A$4:$P$457,16,FALSE)</f>
        <v>[{"ConditionType":"Star","StarCount":3}]</v>
      </c>
    </row>
    <row r="6" spans="1:9">
      <c r="A6">
        <f t="shared" ref="A6:A23" si="0">IF(B6=B5,A5+1,MROUND(A5+1000,1000)+1)</f>
        <v>1002</v>
      </c>
      <c r="B6" t="s">
        <v>25</v>
      </c>
      <c r="C6" t="s">
        <v>26</v>
      </c>
      <c r="D6">
        <v>2</v>
      </c>
      <c r="E6" t="str">
        <f>VLOOKUP(A6,属性!$B$2:$L$455,11,FALSE)&amp;VLOOKUP(A6,属性!$B$2:$M$455,12,FALSE)&amp;VLOOKUP(A6,属性!$B$2:$N$455,13,FALSE)</f>
        <v>[{"AttrType":"GlobalPower","Value":1800},{"AttrType":"HeroLv","Value":30},{"AttrType":"StageLv","Value":30}]</v>
      </c>
      <c r="F6">
        <f>MROUND(VLOOKUP(A6,建造时间!$A$1:$G$454,7,FALSE),1)</f>
        <v>7</v>
      </c>
      <c r="G6" t="str">
        <f>VLOOKUP(A6,消耗!$A$4:$M$457,13,FALSE)</f>
        <v>[{"ItemId":50009,"Num":100}]</v>
      </c>
      <c r="H6" t="str">
        <f>VLOOKUP(A6,升级奖励!$A$4:$G$457,7,FALSE)</f>
        <v>[{"ItemId":50004,"Num":75}]</v>
      </c>
      <c r="I6" t="str">
        <f>VLOOKUP(A6,升级前置条件!$A$4:$P$457,16,FALSE)</f>
        <v>[{"ConditionType":"Star","StarCount":6}]</v>
      </c>
    </row>
    <row r="7" spans="1:9">
      <c r="A7">
        <f t="shared" si="0"/>
        <v>1003</v>
      </c>
      <c r="B7" t="s">
        <v>25</v>
      </c>
      <c r="C7" t="s">
        <v>26</v>
      </c>
      <c r="D7">
        <v>3</v>
      </c>
      <c r="E7" t="str">
        <f>VLOOKUP(A7,属性!$B$2:$L$455,11,FALSE)&amp;VLOOKUP(A7,属性!$B$2:$M$455,12,FALSE)&amp;VLOOKUP(A7,属性!$B$2:$N$455,13,FALSE)</f>
        <v>[{"AttrType":"GlobalPower","Value":2700},{"AttrType":"HeroLv","Value":50},{"AttrType":"StageLv","Value":50}]</v>
      </c>
      <c r="F7">
        <f>MROUND(VLOOKUP(A7,建造时间!$A$1:$G$454,7,FALSE),1)</f>
        <v>15</v>
      </c>
      <c r="G7" t="str">
        <f>VLOOKUP(A7,消耗!$A$4:$M$457,13,FALSE)</f>
        <v>[{"ItemId":50009,"Num":200},{"ItemId":50007,"Num":150},{"ItemId":50008,"Num":150}]</v>
      </c>
      <c r="H7" t="str">
        <f>VLOOKUP(A7,升级奖励!$A$4:$G$457,7,FALSE)</f>
        <v>[{"ItemId":50004,"Num":115}]</v>
      </c>
      <c r="I7" t="str">
        <f>VLOOKUP(A7,升级前置条件!$A$4:$P$457,16,FALSE)</f>
        <v>[{"ConditionType":"Star","StarCount":12}]</v>
      </c>
    </row>
    <row r="8" spans="1:9">
      <c r="A8">
        <f t="shared" si="0"/>
        <v>1004</v>
      </c>
      <c r="B8" t="s">
        <v>25</v>
      </c>
      <c r="C8" t="s">
        <v>26</v>
      </c>
      <c r="D8">
        <v>4</v>
      </c>
      <c r="E8" t="str">
        <f>VLOOKUP(A8,属性!$B$2:$L$455,11,FALSE)&amp;VLOOKUP(A8,属性!$B$2:$M$455,12,FALSE)&amp;VLOOKUP(A8,属性!$B$2:$N$455,13,FALSE)</f>
        <v>[{"AttrType":"GlobalPower","Value":3600},{"AttrType":"HeroLv","Value":70},{"AttrType":"StageLv","Value":70}]</v>
      </c>
      <c r="F8">
        <f>MROUND(VLOOKUP(A8,建造时间!$A$1:$G$454,7,FALSE),1)</f>
        <v>32</v>
      </c>
      <c r="G8" t="str">
        <f>VLOOKUP(A8,消耗!$A$4:$M$457,13,FALSE)</f>
        <v>[{"ItemId":50009,"Num":500},{"ItemId":50007,"Num":255},{"ItemId":50008,"Num":255}]</v>
      </c>
      <c r="H8" t="str">
        <f>VLOOKUP(A8,升级奖励!$A$4:$G$457,7,FALSE)</f>
        <v>[{"ItemId":50004,"Num":175}]</v>
      </c>
      <c r="I8" t="str">
        <f>VLOOKUP(A8,升级前置条件!$A$4:$P$457,16,FALSE)</f>
        <v>[{"ConditionType":"Star","StarCount":18}]</v>
      </c>
    </row>
    <row r="9" spans="1:9">
      <c r="A9">
        <f t="shared" si="0"/>
        <v>1005</v>
      </c>
      <c r="B9" t="s">
        <v>25</v>
      </c>
      <c r="C9" t="s">
        <v>26</v>
      </c>
      <c r="D9">
        <v>5</v>
      </c>
      <c r="E9" t="str">
        <f>VLOOKUP(A9,属性!$B$2:$L$455,11,FALSE)&amp;VLOOKUP(A9,属性!$B$2:$M$455,12,FALSE)&amp;VLOOKUP(A9,属性!$B$2:$N$455,13,FALSE)</f>
        <v>[{"AttrType":"GlobalPower","Value":4500},{"AttrType":"HeroLv","Value":90},{"AttrType":"StageLv","Value":90}]</v>
      </c>
      <c r="F9">
        <f>MROUND(VLOOKUP(A9,建造时间!$A$1:$G$454,7,FALSE),1)</f>
        <v>70</v>
      </c>
      <c r="G9" t="str">
        <f>VLOOKUP(A9,消耗!$A$4:$M$457,13,FALSE)</f>
        <v>[{"ItemId":50009,"Num":1100},{"ItemId":50007,"Num":435},{"ItemId":50008,"Num":435}]</v>
      </c>
      <c r="H9" t="str">
        <f>VLOOKUP(A9,升级奖励!$A$4:$G$457,7,FALSE)</f>
        <v>[{"ItemId":50004,"Num":265}]</v>
      </c>
      <c r="I9" t="str">
        <f>VLOOKUP(A9,升级前置条件!$A$4:$P$457,16,FALSE)</f>
        <v>[{"ConditionType":"Star","StarCount":27}]</v>
      </c>
    </row>
    <row r="10" spans="1:9">
      <c r="A10">
        <f t="shared" si="0"/>
        <v>1006</v>
      </c>
      <c r="B10" t="s">
        <v>25</v>
      </c>
      <c r="C10" t="s">
        <v>26</v>
      </c>
      <c r="D10">
        <v>6</v>
      </c>
      <c r="E10" t="str">
        <f>VLOOKUP(A10,属性!$B$2:$L$455,11,FALSE)&amp;VLOOKUP(A10,属性!$B$2:$M$455,12,FALSE)&amp;VLOOKUP(A10,属性!$B$2:$N$455,13,FALSE)</f>
        <v>[{"AttrType":"GlobalPower","Value":5400},{"AttrType":"HeroLv","Value":110},{"AttrType":"StageLv","Value":110}]</v>
      </c>
      <c r="F10">
        <f>MROUND(VLOOKUP(A10,建造时间!$A$1:$G$454,7,FALSE),1)</f>
        <v>155</v>
      </c>
      <c r="G10" t="str">
        <f>VLOOKUP(A10,消耗!$A$4:$M$457,13,FALSE)</f>
        <v>[{"ItemId":50009,"Num":2500},{"ItemId":50007,"Num":740},{"ItemId":50008,"Num":740}]</v>
      </c>
      <c r="H10" t="str">
        <f>VLOOKUP(A10,升级奖励!$A$4:$G$457,7,FALSE)</f>
        <v>[{"ItemId":50004,"Num":400}]</v>
      </c>
      <c r="I10" t="str">
        <f>VLOOKUP(A10,升级前置条件!$A$4:$P$457,16,FALSE)</f>
        <v>[{"ConditionType":"Star","StarCount":31}]</v>
      </c>
    </row>
    <row r="11" spans="1:9">
      <c r="A11">
        <f t="shared" si="0"/>
        <v>1007</v>
      </c>
      <c r="B11" t="s">
        <v>25</v>
      </c>
      <c r="C11" t="s">
        <v>26</v>
      </c>
      <c r="D11">
        <v>7</v>
      </c>
      <c r="E11" t="str">
        <f>VLOOKUP(A11,属性!$B$2:$L$455,11,FALSE)&amp;VLOOKUP(A11,属性!$B$2:$M$455,12,FALSE)&amp;VLOOKUP(A11,属性!$B$2:$N$455,13,FALSE)</f>
        <v>[{"AttrType":"GlobalPower","Value":6300},{"AttrType":"HeroLv","Value":130},{"AttrType":"StageLv","Value":130}]</v>
      </c>
      <c r="F11">
        <f>MROUND(VLOOKUP(A11,建造时间!$A$1:$G$454,7,FALSE),1)</f>
        <v>340</v>
      </c>
      <c r="G11" t="str">
        <f>VLOOKUP(A11,消耗!$A$4:$M$457,13,FALSE)</f>
        <v>[{"ItemId":50009,"Num":5700},{"ItemId":50007,"Num":1260},{"ItemId":50008,"Num":1260}]</v>
      </c>
      <c r="H11" t="str">
        <f>VLOOKUP(A11,升级奖励!$A$4:$G$457,7,FALSE)</f>
        <v>[{"ItemId":50004,"Num":600}]</v>
      </c>
      <c r="I11" t="str">
        <f>VLOOKUP(A11,升级前置条件!$A$4:$P$457,16,FALSE)</f>
        <v>[{"ConditionType":"Star","StarCount":42}]</v>
      </c>
    </row>
    <row r="12" spans="1:9">
      <c r="A12">
        <f t="shared" si="0"/>
        <v>1008</v>
      </c>
      <c r="B12" t="s">
        <v>25</v>
      </c>
      <c r="C12" t="s">
        <v>26</v>
      </c>
      <c r="D12">
        <v>8</v>
      </c>
      <c r="E12" t="str">
        <f>VLOOKUP(A12,属性!$B$2:$L$455,11,FALSE)&amp;VLOOKUP(A12,属性!$B$2:$M$455,12,FALSE)&amp;VLOOKUP(A12,属性!$B$2:$N$455,13,FALSE)</f>
        <v>[{"AttrType":"GlobalPower","Value":7200},{"AttrType":"HeroLv","Value":150},{"AttrType":"StageLv","Value":150}]</v>
      </c>
      <c r="F12">
        <f>MROUND(VLOOKUP(A12,建造时间!$A$1:$G$454,7,FALSE),1)</f>
        <v>748</v>
      </c>
      <c r="G12" t="str">
        <f>VLOOKUP(A12,消耗!$A$4:$M$457,13,FALSE)</f>
        <v>[{"ItemId":50009,"Num":12900},{"ItemId":50007,"Num":2140},{"ItemId":50008,"Num":2140}]</v>
      </c>
      <c r="H12" t="str">
        <f>VLOOKUP(A12,升级奖励!$A$4:$G$457,7,FALSE)</f>
        <v>[{"ItemId":50004,"Num":900}]</v>
      </c>
      <c r="I12" t="str">
        <f>VLOOKUP(A12,升级前置条件!$A$4:$P$457,16,FALSE)</f>
        <v>[{"ConditionType":"Star","StarCount":54}]</v>
      </c>
    </row>
    <row r="13" spans="1:9">
      <c r="A13">
        <f t="shared" si="0"/>
        <v>1009</v>
      </c>
      <c r="B13" t="s">
        <v>25</v>
      </c>
      <c r="C13" t="s">
        <v>26</v>
      </c>
      <c r="D13">
        <v>9</v>
      </c>
      <c r="E13" t="str">
        <f>VLOOKUP(A13,属性!$B$2:$L$455,11,FALSE)&amp;VLOOKUP(A13,属性!$B$2:$M$455,12,FALSE)&amp;VLOOKUP(A13,属性!$B$2:$N$455,13,FALSE)</f>
        <v>[{"AttrType":"GlobalPower","Value":8100},{"AttrType":"HeroLv","Value":160},{"AttrType":"StageLv","Value":160}]</v>
      </c>
      <c r="F13">
        <f>MROUND(VLOOKUP(A13,建造时间!$A$1:$G$454,7,FALSE),1)</f>
        <v>1646</v>
      </c>
      <c r="G13" t="str">
        <f>VLOOKUP(A13,消耗!$A$4:$M$457,13,FALSE)</f>
        <v>[{"ItemId":50009,"Num":29200},{"ItemId":50007,"Num":3640},{"ItemId":50008,"Num":3640}]</v>
      </c>
      <c r="H13" t="str">
        <f>VLOOKUP(A13,升级奖励!$A$4:$G$457,7,FALSE)</f>
        <v>[{"ItemId":50004,"Num":1350}]</v>
      </c>
      <c r="I13" t="str">
        <f>VLOOKUP(A13,升级前置条件!$A$4:$P$457,16,FALSE)</f>
        <v>[{"ConditionType":"Star","StarCount":67}]</v>
      </c>
    </row>
    <row r="14" spans="1:9">
      <c r="A14">
        <f t="shared" si="0"/>
        <v>1010</v>
      </c>
      <c r="B14" t="s">
        <v>25</v>
      </c>
      <c r="C14" t="s">
        <v>26</v>
      </c>
      <c r="D14">
        <v>10</v>
      </c>
      <c r="E14" t="str">
        <f>VLOOKUP(A14,属性!$B$2:$L$455,11,FALSE)&amp;VLOOKUP(A14,属性!$B$2:$M$455,12,FALSE)&amp;VLOOKUP(A14,属性!$B$2:$N$455,13,FALSE)</f>
        <v>[{"AttrType":"GlobalPower","Value":9000},{"AttrType":"HeroLv","Value":170},{"AttrType":"StageLv","Value":170}]</v>
      </c>
      <c r="F14">
        <f>MROUND(VLOOKUP(A14,建造时间!$A$1:$G$454,7,FALSE),1)</f>
        <v>3622</v>
      </c>
      <c r="G14" t="str">
        <f>VLOOKUP(A14,消耗!$A$4:$M$457,13,FALSE)</f>
        <v>[{"ItemId":50009,"Num":66000},{"ItemId":50007,"Num":6190},{"ItemId":50008,"Num":6190}]</v>
      </c>
      <c r="H14" t="str">
        <f>VLOOKUP(A14,升级奖励!$A$4:$G$457,7,FALSE)</f>
        <v>[{"ItemId":50004,"Num":2025}]</v>
      </c>
      <c r="I14" t="str">
        <f>VLOOKUP(A14,升级前置条件!$A$4:$P$457,16,FALSE)</f>
        <v>[{"ConditionType":"Star","StarCount":74}]</v>
      </c>
    </row>
    <row r="15" spans="1:9">
      <c r="A15">
        <f t="shared" si="0"/>
        <v>1011</v>
      </c>
      <c r="B15" t="s">
        <v>25</v>
      </c>
      <c r="C15" t="s">
        <v>26</v>
      </c>
      <c r="D15">
        <v>11</v>
      </c>
      <c r="E15" t="str">
        <f>VLOOKUP(A15,属性!$B$2:$L$455,11,FALSE)&amp;VLOOKUP(A15,属性!$B$2:$M$455,12,FALSE)&amp;VLOOKUP(A15,属性!$B$2:$N$455,13,FALSE)</f>
        <v>[{"AttrType":"GlobalPower","Value":9900},{"AttrType":"HeroLv","Value":180},{"AttrType":"StageLv","Value":180}]</v>
      </c>
      <c r="F15">
        <f>MROUND(VLOOKUP(A15,建造时间!$A$1:$G$454,7,FALSE),1)</f>
        <v>7968</v>
      </c>
      <c r="G15" t="str">
        <f>VLOOKUP(A15,消耗!$A$4:$M$457,13,FALSE)</f>
        <v>[{"ItemId":50009,"Num":149200},{"ItemId":50007,"Num":10525},{"ItemId":50008,"Num":10525}]</v>
      </c>
      <c r="H15" t="str">
        <f>VLOOKUP(A15,升级奖励!$A$4:$G$457,7,FALSE)</f>
        <v>[{"ItemId":50004,"Num":3040}]</v>
      </c>
      <c r="I15" t="str">
        <f>VLOOKUP(A15,升级前置条件!$A$4:$P$457,16,FALSE)</f>
        <v>[{"ConditionType":"Star","StarCount":81}]</v>
      </c>
    </row>
    <row r="16" spans="1:9">
      <c r="A16">
        <f t="shared" si="0"/>
        <v>1012</v>
      </c>
      <c r="B16" t="s">
        <v>25</v>
      </c>
      <c r="C16" t="s">
        <v>26</v>
      </c>
      <c r="D16">
        <v>12</v>
      </c>
      <c r="E16" t="str">
        <f>VLOOKUP(A16,属性!$B$2:$L$455,11,FALSE)&amp;VLOOKUP(A16,属性!$B$2:$M$455,12,FALSE)&amp;VLOOKUP(A16,属性!$B$2:$N$455,13,FALSE)</f>
        <v>[{"AttrType":"GlobalPower","Value":10800},{"AttrType":"HeroLv","Value":190},{"AttrType":"StageLv","Value":190}]</v>
      </c>
      <c r="F16">
        <f>MROUND(VLOOKUP(A16,建造时间!$A$1:$G$454,7,FALSE),1)</f>
        <v>17530</v>
      </c>
      <c r="G16" t="str">
        <f>VLOOKUP(A16,消耗!$A$4:$M$457,13,FALSE)</f>
        <v>[{"ItemId":50009,"Num":337200},{"ItemId":50007,"Num":17895},{"ItemId":50008,"Num":17895}]</v>
      </c>
      <c r="H16" t="str">
        <f>VLOOKUP(A16,升级奖励!$A$4:$G$457,7,FALSE)</f>
        <v>[{"ItemId":50004,"Num":4560}]</v>
      </c>
      <c r="I16" t="str">
        <f>VLOOKUP(A16,升级前置条件!$A$4:$P$457,16,FALSE)</f>
        <v>[{"ConditionType":"Star","StarCount":87}]</v>
      </c>
    </row>
    <row r="17" spans="1:9">
      <c r="A17">
        <f t="shared" si="0"/>
        <v>1013</v>
      </c>
      <c r="B17" t="s">
        <v>25</v>
      </c>
      <c r="C17" t="s">
        <v>26</v>
      </c>
      <c r="D17">
        <v>13</v>
      </c>
      <c r="E17" t="str">
        <f>VLOOKUP(A17,属性!$B$2:$L$455,11,FALSE)&amp;VLOOKUP(A17,属性!$B$2:$M$455,12,FALSE)&amp;VLOOKUP(A17,属性!$B$2:$N$455,13,FALSE)</f>
        <v>[{"AttrType":"GlobalPower","Value":11700},{"AttrType":"HeroLv","Value":200},{"AttrType":"StageLv","Value":200}]</v>
      </c>
      <c r="F17">
        <f>MROUND(VLOOKUP(A17,建造时间!$A$1:$G$454,7,FALSE),1)</f>
        <v>38565</v>
      </c>
      <c r="G17" t="str">
        <f>VLOOKUP(A17,消耗!$A$4:$M$457,13,FALSE)</f>
        <v>[{"ItemId":50009,"Num":762100},{"ItemId":50007,"Num":30420},{"ItemId":50008,"Num":30420}]</v>
      </c>
      <c r="H17" t="str">
        <f>VLOOKUP(A17,升级奖励!$A$4:$G$457,7,FALSE)</f>
        <v>[{"ItemId":50004,"Num":6840}]</v>
      </c>
      <c r="I17" t="str">
        <f>VLOOKUP(A17,升级前置条件!$A$4:$P$457,16,FALSE)</f>
        <v>[{"ConditionType":"Star","StarCount":94}]</v>
      </c>
    </row>
    <row r="18" spans="1:9">
      <c r="A18">
        <f t="shared" si="0"/>
        <v>1014</v>
      </c>
      <c r="B18" t="s">
        <v>25</v>
      </c>
      <c r="C18" t="s">
        <v>26</v>
      </c>
      <c r="D18">
        <v>14</v>
      </c>
      <c r="E18" t="str">
        <f>VLOOKUP(A18,属性!$B$2:$L$455,11,FALSE)&amp;VLOOKUP(A18,属性!$B$2:$M$455,12,FALSE)&amp;VLOOKUP(A18,属性!$B$2:$N$455,13,FALSE)</f>
        <v>[{"AttrType":"GlobalPower","Value":12600},{"AttrType":"HeroLv","Value":210},{"AttrType":"StageLv","Value":210}]</v>
      </c>
      <c r="F18">
        <f>MROUND(VLOOKUP(A18,建造时间!$A$1:$G$454,7,FALSE),1)</f>
        <v>84843</v>
      </c>
      <c r="G18" t="str">
        <f>VLOOKUP(A18,消耗!$A$4:$M$457,13,FALSE)</f>
        <v>[{"ItemId":50009,"Num":1722300},{"ItemId":50007,"Num":51715},{"ItemId":50008,"Num":51715}]</v>
      </c>
      <c r="H18" t="str">
        <f>VLOOKUP(A18,升级奖励!$A$4:$G$457,7,FALSE)</f>
        <v>[{"ItemId":50004,"Num":10260}]</v>
      </c>
      <c r="I18" t="str">
        <f>VLOOKUP(A18,升级前置条件!$A$4:$P$457,16,FALSE)</f>
        <v>[{"ConditionType":"Star","StarCount":101}]</v>
      </c>
    </row>
    <row r="19" spans="1:9">
      <c r="A19">
        <f t="shared" si="0"/>
        <v>1015</v>
      </c>
      <c r="B19" t="s">
        <v>25</v>
      </c>
      <c r="C19" t="s">
        <v>26</v>
      </c>
      <c r="D19">
        <v>15</v>
      </c>
      <c r="E19" t="str">
        <f>VLOOKUP(A19,属性!$B$2:$L$455,11,FALSE)&amp;VLOOKUP(A19,属性!$B$2:$M$455,12,FALSE)&amp;VLOOKUP(A19,属性!$B$2:$N$455,13,FALSE)</f>
        <v>[{"AttrType":"GlobalPower","Value":13500},{"AttrType":"HeroLv","Value":220},{"AttrType":"StageLv","Value":220}]</v>
      </c>
      <c r="F19">
        <f>MROUND(VLOOKUP(A19,建造时间!$A$1:$G$454,7,FALSE),1)</f>
        <v>186655</v>
      </c>
      <c r="G19" t="str">
        <f>VLOOKUP(A19,消耗!$A$4:$M$457,13,FALSE)</f>
        <v>[{"ItemId":50009,"Num":3892400},{"ItemId":50007,"Num":87915},{"ItemId":50008,"Num":87915}]</v>
      </c>
      <c r="H19" t="str">
        <f>VLOOKUP(A19,升级奖励!$A$4:$G$457,7,FALSE)</f>
        <v>[{"ItemId":50004,"Num":15390}]</v>
      </c>
      <c r="I19" t="str">
        <f>VLOOKUP(A19,升级前置条件!$A$4:$P$457,16,FALSE)</f>
        <v>[{"ConditionType":"Star","StarCount":108}]</v>
      </c>
    </row>
    <row r="20" spans="1:9">
      <c r="A20">
        <f t="shared" si="0"/>
        <v>1016</v>
      </c>
      <c r="B20" t="s">
        <v>25</v>
      </c>
      <c r="C20" t="s">
        <v>26</v>
      </c>
      <c r="D20">
        <v>16</v>
      </c>
      <c r="E20" t="str">
        <f>VLOOKUP(A20,属性!$B$2:$L$455,11,FALSE)&amp;VLOOKUP(A20,属性!$B$2:$M$455,12,FALSE)&amp;VLOOKUP(A20,属性!$B$2:$N$455,13,FALSE)</f>
        <v>[{"AttrType":"GlobalPower","Value":14400},{"AttrType":"HeroLv","Value":230},{"AttrType":"StageLv","Value":230}]</v>
      </c>
      <c r="F20">
        <f>MROUND(VLOOKUP(A20,建造时间!$A$1:$G$454,7,FALSE),1)</f>
        <v>410640</v>
      </c>
      <c r="G20" t="str">
        <f>VLOOKUP(A20,消耗!$A$4:$M$457,13,FALSE)</f>
        <v>[{"ItemId":50009,"Num":8796800},{"ItemId":50007,"Num":149455},{"ItemId":50008,"Num":149455}]</v>
      </c>
      <c r="H20" t="str">
        <f>VLOOKUP(A20,升级奖励!$A$4:$G$457,7,FALSE)</f>
        <v>[{"ItemId":50004,"Num":23085}]</v>
      </c>
      <c r="I20" t="str">
        <f>VLOOKUP(A20,升级前置条件!$A$4:$P$457,16,FALSE)</f>
        <v>[{"ConditionType":"Star","StarCount":114}]</v>
      </c>
    </row>
    <row r="21" spans="1:9">
      <c r="A21">
        <f t="shared" si="0"/>
        <v>1017</v>
      </c>
      <c r="B21" t="s">
        <v>25</v>
      </c>
      <c r="C21" t="s">
        <v>26</v>
      </c>
      <c r="D21">
        <v>17</v>
      </c>
      <c r="E21" t="str">
        <f>VLOOKUP(A21,属性!$B$2:$L$455,11,FALSE)&amp;VLOOKUP(A21,属性!$B$2:$M$455,12,FALSE)&amp;VLOOKUP(A21,属性!$B$2:$N$455,13,FALSE)</f>
        <v>[{"AttrType":"GlobalPower","Value":15300},{"AttrType":"HeroLv","Value":240},{"AttrType":"StageLv","Value":240}]</v>
      </c>
      <c r="F21">
        <f>MROUND(VLOOKUP(A21,建造时间!$A$1:$G$454,7,FALSE),1)</f>
        <v>903408</v>
      </c>
      <c r="G21" t="str">
        <f>VLOOKUP(A21,消耗!$A$4:$M$457,13,FALSE)</f>
        <v>[{"ItemId":50009,"Num":19880800},{"ItemId":50007,"Num":254075},{"ItemId":50008,"Num":254075}]</v>
      </c>
      <c r="H21" t="str">
        <f>VLOOKUP(A21,升级奖励!$A$4:$G$457,7,FALSE)</f>
        <v>[{"ItemId":50004,"Num":34630}]</v>
      </c>
      <c r="I21" t="str">
        <f>VLOOKUP(A21,升级前置条件!$A$4:$P$457,16,FALSE)</f>
        <v>[{"ConditionType":"Star","StarCount":121}]</v>
      </c>
    </row>
    <row r="22" spans="1:9">
      <c r="A22">
        <f t="shared" si="0"/>
        <v>1018</v>
      </c>
      <c r="B22" t="s">
        <v>25</v>
      </c>
      <c r="C22" t="s">
        <v>26</v>
      </c>
      <c r="D22">
        <v>18</v>
      </c>
      <c r="E22" t="str">
        <f>VLOOKUP(A22,属性!$B$2:$L$455,11,FALSE)&amp;VLOOKUP(A22,属性!$B$2:$M$455,12,FALSE)&amp;VLOOKUP(A22,属性!$B$2:$N$455,13,FALSE)</f>
        <v>[{"AttrType":"GlobalPower","Value":16200},{"AttrType":"HeroLv","Value":250},{"AttrType":"StageLv","Value":250}]</v>
      </c>
      <c r="F22">
        <f>MROUND(VLOOKUP(A22,建造时间!$A$1:$G$454,7,FALSE),1)</f>
        <v>0</v>
      </c>
      <c r="G22" t="str">
        <f>VLOOKUP(A22,消耗!$A$4:$M$457,13,FALSE)</f>
        <v>[]</v>
      </c>
      <c r="H22" t="str">
        <f>VLOOKUP(A22,升级奖励!$A$4:$G$457,7,FALSE)</f>
        <v>[{"ItemId":50004,"Num":51945}]</v>
      </c>
      <c r="I22" t="str">
        <f>VLOOKUP(A22,升级前置条件!$A$4:$P$457,16,FALSE)</f>
        <v>[]</v>
      </c>
    </row>
    <row r="23" spans="1:9">
      <c r="A23">
        <f t="shared" si="0"/>
        <v>2001</v>
      </c>
      <c r="B23" t="s">
        <v>27</v>
      </c>
      <c r="C23" t="s">
        <v>28</v>
      </c>
      <c r="D23">
        <v>1</v>
      </c>
      <c r="E23" t="str">
        <f>VLOOKUP(A23,属性!$B$2:$L$455,11,FALSE)&amp;VLOOKUP(A23,属性!$B$2:$M$455,12,FALSE)</f>
        <v>[{"AttrType":"Production","ItemId":50004,"Value":2160},{"AttrType":"GlobalPower","Value":500}]</v>
      </c>
      <c r="F23">
        <f>MROUND(VLOOKUP(A23,建造时间!$A$1:$G$454,7,FALSE),1)</f>
        <v>3</v>
      </c>
      <c r="G23" t="str">
        <f>VLOOKUP(A23,消耗!$A$4:$M$457,13,FALSE)</f>
        <v>[{"ItemId":50009,"Num":300},{"ItemId":50007,"Num":100},{"ItemId":50008,"Num":100}]</v>
      </c>
      <c r="H23" t="str">
        <f>VLOOKUP(A23,升级奖励!$A$4:$G$457,7,FALSE)</f>
        <v>[{"ItemId":50004,"Num":30}]</v>
      </c>
      <c r="I23" t="str">
        <f>VLOOKUP(A23,升级前置条件!$A$4:$P$457,16,FALSE)</f>
        <v>[{"ConditionType":"Build","AreaType":"MainBuilding","Lv":2}]</v>
      </c>
    </row>
    <row r="24" spans="1:9">
      <c r="A24">
        <f t="shared" ref="A24:A87" si="1">IF(B24=B23,A23+1,MROUND(A23+1000,1000)+1)</f>
        <v>2002</v>
      </c>
      <c r="B24" t="s">
        <v>27</v>
      </c>
      <c r="C24" t="s">
        <v>28</v>
      </c>
      <c r="D24">
        <v>2</v>
      </c>
      <c r="E24" t="str">
        <f>VLOOKUP(A24,属性!$B$2:$L$455,11,FALSE)&amp;VLOOKUP(A24,属性!$B$2:$M$455,12,FALSE)</f>
        <v>[{"AttrType":"Production","ItemId":50004,"Value":3600},{"AttrType":"GlobalPower","Value":1000}]</v>
      </c>
      <c r="F24">
        <f>MROUND(VLOOKUP(A24,建造时间!$A$1:$G$454,7,FALSE),1)</f>
        <v>6</v>
      </c>
      <c r="G24" t="str">
        <f>VLOOKUP(A24,消耗!$A$4:$M$457,13,FALSE)</f>
        <v>[{"ItemId":50009,"Num":570},{"ItemId":50007,"Num":160},{"ItemId":50008,"Num":160}]</v>
      </c>
      <c r="H24" t="str">
        <f>VLOOKUP(A24,升级奖励!$A$4:$G$457,7,FALSE)</f>
        <v>[{"ItemId":50004,"Num":45}]</v>
      </c>
      <c r="I24" t="str">
        <f>VLOOKUP(A24,升级前置条件!$A$4:$P$457,16,FALSE)</f>
        <v>[{"ConditionType":"Build","AreaType":"MainBuilding","Lv":3}]</v>
      </c>
    </row>
    <row r="25" spans="1:9">
      <c r="A25">
        <f t="shared" si="1"/>
        <v>2003</v>
      </c>
      <c r="B25" t="s">
        <v>27</v>
      </c>
      <c r="C25" t="s">
        <v>28</v>
      </c>
      <c r="D25">
        <v>3</v>
      </c>
      <c r="E25" t="str">
        <f>VLOOKUP(A25,属性!$B$2:$L$455,11,FALSE)&amp;VLOOKUP(A25,属性!$B$2:$M$455,12,FALSE)</f>
        <v>[{"AttrType":"Production","ItemId":50004,"Value":5040},{"AttrType":"GlobalPower","Value":1500}]</v>
      </c>
      <c r="F25">
        <f>MROUND(VLOOKUP(A25,建造时间!$A$1:$G$454,7,FALSE),1)</f>
        <v>13</v>
      </c>
      <c r="G25" t="str">
        <f>VLOOKUP(A25,消耗!$A$4:$M$457,13,FALSE)</f>
        <v>[{"ItemId":50009,"Num":1085},{"ItemId":50007,"Num":255},{"ItemId":50008,"Num":255}]</v>
      </c>
      <c r="H25" t="str">
        <f>VLOOKUP(A25,升级奖励!$A$4:$G$457,7,FALSE)</f>
        <v>[{"ItemId":50004,"Num":70}]</v>
      </c>
      <c r="I25" t="str">
        <f>VLOOKUP(A25,升级前置条件!$A$4:$P$457,16,FALSE)</f>
        <v>[{"ConditionType":"Build","AreaType":"MainBuilding","Lv":4}]</v>
      </c>
    </row>
    <row r="26" spans="1:9">
      <c r="A26">
        <f t="shared" si="1"/>
        <v>2004</v>
      </c>
      <c r="B26" t="s">
        <v>27</v>
      </c>
      <c r="C26" t="s">
        <v>28</v>
      </c>
      <c r="D26">
        <v>4</v>
      </c>
      <c r="E26" t="str">
        <f>VLOOKUP(A26,属性!$B$2:$L$455,11,FALSE)&amp;VLOOKUP(A26,属性!$B$2:$M$455,12,FALSE)</f>
        <v>[{"AttrType":"Production","ItemId":50004,"Value":6480},{"AttrType":"GlobalPower","Value":2000}]</v>
      </c>
      <c r="F26">
        <f>MROUND(VLOOKUP(A26,建造时间!$A$1:$G$454,7,FALSE),1)</f>
        <v>28</v>
      </c>
      <c r="G26" t="str">
        <f>VLOOKUP(A26,消耗!$A$4:$M$457,13,FALSE)</f>
        <v>[{"ItemId":50009,"Num":2060},{"ItemId":50007,"Num":410},{"ItemId":50008,"Num":410}]</v>
      </c>
      <c r="H26" t="str">
        <f>VLOOKUP(A26,升级奖励!$A$4:$G$457,7,FALSE)</f>
        <v>[{"ItemId":50004,"Num":110}]</v>
      </c>
      <c r="I26" t="str">
        <f>VLOOKUP(A26,升级前置条件!$A$4:$P$457,16,FALSE)</f>
        <v>[{"ConditionType":"Build","AreaType":"MainBuilding","Lv":5}]</v>
      </c>
    </row>
    <row r="27" spans="1:9">
      <c r="A27">
        <f t="shared" si="1"/>
        <v>2005</v>
      </c>
      <c r="B27" t="s">
        <v>27</v>
      </c>
      <c r="C27" t="s">
        <v>28</v>
      </c>
      <c r="D27">
        <v>5</v>
      </c>
      <c r="E27" t="str">
        <f>VLOOKUP(A27,属性!$B$2:$L$455,11,FALSE)&amp;VLOOKUP(A27,属性!$B$2:$M$455,12,FALSE)</f>
        <v>[{"AttrType":"Production","ItemId":50004,"Value":7920},{"AttrType":"GlobalPower","Value":2500}]</v>
      </c>
      <c r="F27">
        <f>MROUND(VLOOKUP(A27,建造时间!$A$1:$G$454,7,FALSE),1)</f>
        <v>58</v>
      </c>
      <c r="G27" t="str">
        <f>VLOOKUP(A27,消耗!$A$4:$M$457,13,FALSE)</f>
        <v>[{"ItemId":50009,"Num":3915},{"ItemId":50007,"Num":655},{"ItemId":50008,"Num":655}]</v>
      </c>
      <c r="H27" t="str">
        <f>VLOOKUP(A27,升级奖励!$A$4:$G$457,7,FALSE)</f>
        <v>[{"ItemId":50004,"Num":170}]</v>
      </c>
      <c r="I27" t="str">
        <f>VLOOKUP(A27,升级前置条件!$A$4:$P$457,16,FALSE)</f>
        <v>[{"ConditionType":"Build","AreaType":"MainBuilding","Lv":6}]</v>
      </c>
    </row>
    <row r="28" spans="1:9">
      <c r="A28">
        <f t="shared" si="1"/>
        <v>2006</v>
      </c>
      <c r="B28" t="s">
        <v>27</v>
      </c>
      <c r="C28" t="s">
        <v>28</v>
      </c>
      <c r="D28">
        <v>6</v>
      </c>
      <c r="E28" t="str">
        <f>VLOOKUP(A28,属性!$B$2:$L$455,11,FALSE)&amp;VLOOKUP(A28,属性!$B$2:$M$455,12,FALSE)</f>
        <v>[{"AttrType":"Production","ItemId":50004,"Value":9360},{"AttrType":"GlobalPower","Value":3000}]</v>
      </c>
      <c r="F28">
        <f>MROUND(VLOOKUP(A28,建造时间!$A$1:$G$454,7,FALSE),1)</f>
        <v>123</v>
      </c>
      <c r="G28" t="str">
        <f>VLOOKUP(A28,消耗!$A$4:$M$457,13,FALSE)</f>
        <v>[{"ItemId":50009,"Num":7440},{"ItemId":50007,"Num":1050},{"ItemId":50008,"Num":1050}]</v>
      </c>
      <c r="H28" t="str">
        <f>VLOOKUP(A28,升级奖励!$A$4:$G$457,7,FALSE)</f>
        <v>[{"ItemId":50004,"Num":265}]</v>
      </c>
      <c r="I28" t="str">
        <f>VLOOKUP(A28,升级前置条件!$A$4:$P$457,16,FALSE)</f>
        <v>[{"ConditionType":"Build","AreaType":"MainBuilding","Lv":7}]</v>
      </c>
    </row>
    <row r="29" spans="1:9">
      <c r="A29">
        <f t="shared" si="1"/>
        <v>2007</v>
      </c>
      <c r="B29" t="s">
        <v>27</v>
      </c>
      <c r="C29" t="s">
        <v>28</v>
      </c>
      <c r="D29">
        <v>7</v>
      </c>
      <c r="E29" t="str">
        <f>VLOOKUP(A29,属性!$B$2:$L$455,11,FALSE)&amp;VLOOKUP(A29,属性!$B$2:$M$455,12,FALSE)</f>
        <v>[{"AttrType":"Production","ItemId":50004,"Value":10800},{"AttrType":"GlobalPower","Value":3500}]</v>
      </c>
      <c r="F29">
        <f>MROUND(VLOOKUP(A29,建造时间!$A$1:$G$454,7,FALSE),1)</f>
        <v>257</v>
      </c>
      <c r="G29" t="str">
        <f>VLOOKUP(A29,消耗!$A$4:$M$457,13,FALSE)</f>
        <v>[{"ItemId":50009,"Num":14135},{"ItemId":50007,"Num":1680},{"ItemId":50008,"Num":1680}]</v>
      </c>
      <c r="H29" t="str">
        <f>VLOOKUP(A29,升级奖励!$A$4:$G$457,7,FALSE)</f>
        <v>[{"ItemId":50004,"Num":410}]</v>
      </c>
      <c r="I29" t="str">
        <f>VLOOKUP(A29,升级前置条件!$A$4:$P$457,16,FALSE)</f>
        <v>[{"ConditionType":"Build","AreaType":"MainBuilding","Lv":8}]</v>
      </c>
    </row>
    <row r="30" spans="1:9">
      <c r="A30">
        <f t="shared" si="1"/>
        <v>2008</v>
      </c>
      <c r="B30" t="s">
        <v>27</v>
      </c>
      <c r="C30" t="s">
        <v>28</v>
      </c>
      <c r="D30">
        <v>8</v>
      </c>
      <c r="E30" t="str">
        <f>VLOOKUP(A30,属性!$B$2:$L$455,11,FALSE)&amp;VLOOKUP(A30,属性!$B$2:$M$455,12,FALSE)</f>
        <v>[{"AttrType":"Production","ItemId":50004,"Value":12240},{"AttrType":"GlobalPower","Value":4000}]</v>
      </c>
      <c r="F30">
        <f>MROUND(VLOOKUP(A30,建造时间!$A$1:$G$454,7,FALSE),1)</f>
        <v>540</v>
      </c>
      <c r="G30" t="str">
        <f>VLOOKUP(A30,消耗!$A$4:$M$457,13,FALSE)</f>
        <v>[{"ItemId":50009,"Num":26855},{"ItemId":50007,"Num":2690},{"ItemId":50008,"Num":2690}]</v>
      </c>
      <c r="H30" t="str">
        <f>VLOOKUP(A30,升级奖励!$A$4:$G$457,7,FALSE)</f>
        <v>[{"ItemId":50004,"Num":635}]</v>
      </c>
      <c r="I30" t="str">
        <f>VLOOKUP(A30,升级前置条件!$A$4:$P$457,16,FALSE)</f>
        <v>[{"ConditionType":"Build","AreaType":"MainBuilding","Lv":9}]</v>
      </c>
    </row>
    <row r="31" spans="1:9">
      <c r="A31">
        <f t="shared" si="1"/>
        <v>2009</v>
      </c>
      <c r="B31" t="s">
        <v>27</v>
      </c>
      <c r="C31" t="s">
        <v>28</v>
      </c>
      <c r="D31">
        <v>9</v>
      </c>
      <c r="E31" t="str">
        <f>VLOOKUP(A31,属性!$B$2:$L$455,11,FALSE)&amp;VLOOKUP(A31,属性!$B$2:$M$455,12,FALSE)</f>
        <v>[{"AttrType":"Production","ItemId":50004,"Value":13680},{"AttrType":"GlobalPower","Value":4500}]</v>
      </c>
      <c r="F31">
        <f>MROUND(VLOOKUP(A31,建造时间!$A$1:$G$454,7,FALSE),1)</f>
        <v>1135</v>
      </c>
      <c r="G31" t="str">
        <f>VLOOKUP(A31,消耗!$A$4:$M$457,13,FALSE)</f>
        <v>[{"ItemId":50009,"Num":51025},{"ItemId":50007,"Num":4305},{"ItemId":50008,"Num":4305}]</v>
      </c>
      <c r="H31" t="str">
        <f>VLOOKUP(A31,升级奖励!$A$4:$G$457,7,FALSE)</f>
        <v>[{"ItemId":50004,"Num":985}]</v>
      </c>
      <c r="I31" t="str">
        <f>VLOOKUP(A31,升级前置条件!$A$4:$P$457,16,FALSE)</f>
        <v>[{"ConditionType":"Build","AreaType":"MainBuilding","Lv":10}]</v>
      </c>
    </row>
    <row r="32" spans="1:9">
      <c r="A32">
        <f t="shared" si="1"/>
        <v>2010</v>
      </c>
      <c r="B32" t="s">
        <v>27</v>
      </c>
      <c r="C32" t="s">
        <v>28</v>
      </c>
      <c r="D32">
        <v>10</v>
      </c>
      <c r="E32" t="str">
        <f>VLOOKUP(A32,属性!$B$2:$L$455,11,FALSE)&amp;VLOOKUP(A32,属性!$B$2:$M$455,12,FALSE)</f>
        <v>[{"AttrType":"Production","ItemId":50004,"Value":15120},{"AttrType":"GlobalPower","Value":5000}]</v>
      </c>
      <c r="F32">
        <f>MROUND(VLOOKUP(A32,建造时间!$A$1:$G$454,7,FALSE),1)</f>
        <v>2383</v>
      </c>
      <c r="G32" t="str">
        <f>VLOOKUP(A32,消耗!$A$4:$M$457,13,FALSE)</f>
        <v>[{"ItemId":50009,"Num":96950},{"ItemId":50007,"Num":6890},{"ItemId":50008,"Num":6890}]</v>
      </c>
      <c r="H32" t="str">
        <f>VLOOKUP(A32,升级奖励!$A$4:$G$457,7,FALSE)</f>
        <v>[{"ItemId":50004,"Num":1525}]</v>
      </c>
      <c r="I32" t="str">
        <f>VLOOKUP(A32,升级前置条件!$A$4:$P$457,16,FALSE)</f>
        <v>[{"ConditionType":"Build","AreaType":"MainBuilding","Lv":11}]</v>
      </c>
    </row>
    <row r="33" spans="1:9">
      <c r="A33">
        <f t="shared" si="1"/>
        <v>2011</v>
      </c>
      <c r="B33" t="s">
        <v>27</v>
      </c>
      <c r="C33" t="s">
        <v>28</v>
      </c>
      <c r="D33">
        <v>11</v>
      </c>
      <c r="E33" t="str">
        <f>VLOOKUP(A33,属性!$B$2:$L$455,11,FALSE)&amp;VLOOKUP(A33,属性!$B$2:$M$455,12,FALSE)</f>
        <v>[{"AttrType":"Production","ItemId":50004,"Value":16560},{"AttrType":"GlobalPower","Value":5500}]</v>
      </c>
      <c r="F33">
        <f>MROUND(VLOOKUP(A33,建造时间!$A$1:$G$454,7,FALSE),1)</f>
        <v>5004</v>
      </c>
      <c r="G33" t="str">
        <f>VLOOKUP(A33,消耗!$A$4:$M$457,13,FALSE)</f>
        <v>[{"ItemId":50009,"Num":184205},{"ItemId":50007,"Num":11025},{"ItemId":50008,"Num":11025}]</v>
      </c>
      <c r="H33" t="str">
        <f>VLOOKUP(A33,升级奖励!$A$4:$G$457,7,FALSE)</f>
        <v>[{"ItemId":50004,"Num":2365}]</v>
      </c>
      <c r="I33" t="str">
        <f>VLOOKUP(A33,升级前置条件!$A$4:$P$457,16,FALSE)</f>
        <v>[{"ConditionType":"Build","AreaType":"MainBuilding","Lv":12}]</v>
      </c>
    </row>
    <row r="34" spans="1:9">
      <c r="A34">
        <f t="shared" si="1"/>
        <v>2012</v>
      </c>
      <c r="B34" t="s">
        <v>27</v>
      </c>
      <c r="C34" t="s">
        <v>28</v>
      </c>
      <c r="D34">
        <v>12</v>
      </c>
      <c r="E34" t="str">
        <f>VLOOKUP(A34,属性!$B$2:$L$455,11,FALSE)&amp;VLOOKUP(A34,属性!$B$2:$M$455,12,FALSE)</f>
        <v>[{"AttrType":"Production","ItemId":50004,"Value":18000},{"AttrType":"GlobalPower","Value":6000}]</v>
      </c>
      <c r="F34">
        <f>MROUND(VLOOKUP(A34,建造时间!$A$1:$G$454,7,FALSE),1)</f>
        <v>10508</v>
      </c>
      <c r="G34" t="str">
        <f>VLOOKUP(A34,消耗!$A$4:$M$457,13,FALSE)</f>
        <v>[{"ItemId":50009,"Num":349990},{"ItemId":50007,"Num":17640},{"ItemId":50008,"Num":17640}]</v>
      </c>
      <c r="H34" t="str">
        <f>VLOOKUP(A34,升级奖励!$A$4:$G$457,7,FALSE)</f>
        <v>[{"ItemId":50004,"Num":3665}]</v>
      </c>
      <c r="I34" t="str">
        <f>VLOOKUP(A34,升级前置条件!$A$4:$P$457,16,FALSE)</f>
        <v>[{"ConditionType":"Build","AreaType":"MainBuilding","Lv":13}]</v>
      </c>
    </row>
    <row r="35" spans="1:9">
      <c r="A35">
        <f t="shared" si="1"/>
        <v>2013</v>
      </c>
      <c r="B35" t="s">
        <v>27</v>
      </c>
      <c r="C35" t="s">
        <v>28</v>
      </c>
      <c r="D35">
        <v>13</v>
      </c>
      <c r="E35" t="str">
        <f>VLOOKUP(A35,属性!$B$2:$L$455,11,FALSE)&amp;VLOOKUP(A35,属性!$B$2:$M$455,12,FALSE)</f>
        <v>[{"AttrType":"Production","ItemId":50004,"Value":19440},{"AttrType":"GlobalPower","Value":6500}]</v>
      </c>
      <c r="F35">
        <f>MROUND(VLOOKUP(A35,建造时间!$A$1:$G$454,7,FALSE),1)</f>
        <v>22067</v>
      </c>
      <c r="G35" t="str">
        <f>VLOOKUP(A35,消耗!$A$4:$M$457,13,FALSE)</f>
        <v>[{"ItemId":50009,"Num":664980},{"ItemId":50007,"Num":28225},{"ItemId":50008,"Num":28225}]</v>
      </c>
      <c r="H35" t="str">
        <f>VLOOKUP(A35,升级奖励!$A$4:$G$457,7,FALSE)</f>
        <v>[{"ItemId":50004,"Num":5680}]</v>
      </c>
      <c r="I35" t="str">
        <f>VLOOKUP(A35,升级前置条件!$A$4:$P$457,16,FALSE)</f>
        <v>[{"ConditionType":"Build","AreaType":"MainBuilding","Lv":14}]</v>
      </c>
    </row>
    <row r="36" spans="1:9">
      <c r="A36">
        <f t="shared" si="1"/>
        <v>2014</v>
      </c>
      <c r="B36" t="s">
        <v>27</v>
      </c>
      <c r="C36" t="s">
        <v>28</v>
      </c>
      <c r="D36">
        <v>14</v>
      </c>
      <c r="E36" t="str">
        <f>VLOOKUP(A36,属性!$B$2:$L$455,11,FALSE)&amp;VLOOKUP(A36,属性!$B$2:$M$455,12,FALSE)</f>
        <v>[{"AttrType":"Production","ItemId":50004,"Value":20880},{"AttrType":"GlobalPower","Value":7000}]</v>
      </c>
      <c r="F36">
        <f>MROUND(VLOOKUP(A36,建造时间!$A$1:$G$454,7,FALSE),1)</f>
        <v>46342</v>
      </c>
      <c r="G36" t="str">
        <f>VLOOKUP(A36,消耗!$A$4:$M$457,13,FALSE)</f>
        <v>[{"ItemId":50009,"Num":1263460},{"ItemId":50007,"Num":45160},{"ItemId":50008,"Num":45160}]</v>
      </c>
      <c r="H36" t="str">
        <f>VLOOKUP(A36,升级奖励!$A$4:$G$457,7,FALSE)</f>
        <v>[{"ItemId":50004,"Num":8805}]</v>
      </c>
      <c r="I36" t="str">
        <f>VLOOKUP(A36,升级前置条件!$A$4:$P$457,16,FALSE)</f>
        <v>[{"ConditionType":"Build","AreaType":"MainBuilding","Lv":15}]</v>
      </c>
    </row>
    <row r="37" spans="1:9">
      <c r="A37">
        <f t="shared" si="1"/>
        <v>2015</v>
      </c>
      <c r="B37" t="s">
        <v>27</v>
      </c>
      <c r="C37" t="s">
        <v>28</v>
      </c>
      <c r="D37">
        <v>15</v>
      </c>
      <c r="E37" t="str">
        <f>VLOOKUP(A37,属性!$B$2:$L$455,11,FALSE)&amp;VLOOKUP(A37,属性!$B$2:$M$455,12,FALSE)</f>
        <v>[{"AttrType":"Production","ItemId":50004,"Value":22320},{"AttrType":"GlobalPower","Value":7500}]</v>
      </c>
      <c r="F37">
        <f>MROUND(VLOOKUP(A37,建造时间!$A$1:$G$454,7,FALSE),1)</f>
        <v>97318</v>
      </c>
      <c r="G37" t="str">
        <f>VLOOKUP(A37,消耗!$A$4:$M$457,13,FALSE)</f>
        <v>[{"ItemId":50009,"Num":2400575},{"ItemId":50007,"Num":72255},{"ItemId":50008,"Num":72255}]</v>
      </c>
      <c r="H37" t="str">
        <f>VLOOKUP(A37,升级奖励!$A$4:$G$457,7,FALSE)</f>
        <v>[{"ItemId":50004,"Num":13650}]</v>
      </c>
      <c r="I37" t="str">
        <f>VLOOKUP(A37,升级前置条件!$A$4:$P$457,16,FALSE)</f>
        <v>[{"ConditionType":"Build","AreaType":"MainBuilding","Lv":16}]</v>
      </c>
    </row>
    <row r="38" spans="1:9">
      <c r="A38">
        <f t="shared" si="1"/>
        <v>2016</v>
      </c>
      <c r="B38" t="s">
        <v>27</v>
      </c>
      <c r="C38" t="s">
        <v>28</v>
      </c>
      <c r="D38">
        <v>16</v>
      </c>
      <c r="E38" t="str">
        <f>VLOOKUP(A38,属性!$B$2:$L$455,11,FALSE)&amp;VLOOKUP(A38,属性!$B$2:$M$455,12,FALSE)</f>
        <v>[{"AttrType":"Production","ItemId":50004,"Value":23760},{"AttrType":"GlobalPower","Value":8000}]</v>
      </c>
      <c r="F38">
        <f>MROUND(VLOOKUP(A38,建造时间!$A$1:$G$454,7,FALSE),1)</f>
        <v>204367</v>
      </c>
      <c r="G38" t="str">
        <f>VLOOKUP(A38,消耗!$A$4:$M$457,13,FALSE)</f>
        <v>[{"ItemId":50009,"Num":4561095},{"ItemId":50007,"Num":115610},{"ItemId":50008,"Num":115610}]</v>
      </c>
      <c r="H38" t="str">
        <f>VLOOKUP(A38,升级奖励!$A$4:$G$457,7,FALSE)</f>
        <v>[{"ItemId":50004,"Num":21160}]</v>
      </c>
      <c r="I38" t="str">
        <f>VLOOKUP(A38,升级前置条件!$A$4:$P$457,16,FALSE)</f>
        <v>[{"ConditionType":"Build","AreaType":"MainBuilding","Lv":17}]</v>
      </c>
    </row>
    <row r="39" spans="1:9">
      <c r="A39">
        <f t="shared" si="1"/>
        <v>2017</v>
      </c>
      <c r="B39" t="s">
        <v>27</v>
      </c>
      <c r="C39" t="s">
        <v>28</v>
      </c>
      <c r="D39">
        <v>17</v>
      </c>
      <c r="E39" t="str">
        <f>VLOOKUP(A39,属性!$B$2:$L$455,11,FALSE)&amp;VLOOKUP(A39,属性!$B$2:$M$455,12,FALSE)</f>
        <v>[{"AttrType":"Production","ItemId":50004,"Value":25200},{"AttrType":"GlobalPower","Value":8500}]</v>
      </c>
      <c r="F39">
        <f>MROUND(VLOOKUP(A39,建造时间!$A$1:$G$454,7,FALSE),1)</f>
        <v>429171</v>
      </c>
      <c r="G39" t="str">
        <f>VLOOKUP(A39,消耗!$A$4:$M$457,13,FALSE)</f>
        <v>[{"ItemId":50009,"Num":8666080},{"ItemId":50007,"Num":184975},{"ItemId":50008,"Num":184975}]</v>
      </c>
      <c r="H39" t="str">
        <f>VLOOKUP(A39,升级奖励!$A$4:$G$457,7,FALSE)</f>
        <v>[{"ItemId":50004,"Num":32800}]</v>
      </c>
      <c r="I39" t="str">
        <f>VLOOKUP(A39,升级前置条件!$A$4:$P$457,16,FALSE)</f>
        <v>[{"ConditionType":"Build","AreaType":"MainBuilding","Lv":18}]</v>
      </c>
    </row>
    <row r="40" spans="1:9">
      <c r="A40">
        <f t="shared" si="1"/>
        <v>2018</v>
      </c>
      <c r="B40" t="s">
        <v>27</v>
      </c>
      <c r="C40" t="s">
        <v>28</v>
      </c>
      <c r="D40">
        <v>18</v>
      </c>
      <c r="E40" t="str">
        <f>VLOOKUP(A40,属性!$B$2:$L$455,11,FALSE)&amp;VLOOKUP(A40,属性!$B$2:$M$455,12,FALSE)</f>
        <v>[{"AttrType":"Production","ItemId":50004,"Value":26640},{"AttrType":"GlobalPower","Value":9000}]</v>
      </c>
      <c r="F40">
        <f>MROUND(VLOOKUP(A40,建造时间!$A$1:$G$454,7,FALSE),1)</f>
        <v>0</v>
      </c>
      <c r="G40" t="str">
        <f>VLOOKUP(A40,消耗!$A$4:$M$457,13,FALSE)</f>
        <v>[]</v>
      </c>
      <c r="H40" t="str">
        <f>VLOOKUP(A40,升级奖励!$A$4:$G$457,7,FALSE)</f>
        <v>[{"ItemId":50004,"Num":50840}]</v>
      </c>
      <c r="I40" t="str">
        <f>VLOOKUP(A40,升级前置条件!$A$4:$P$457,16,FALSE)</f>
        <v>[]</v>
      </c>
    </row>
    <row r="41" spans="1:9">
      <c r="A41">
        <f t="shared" si="1"/>
        <v>3001</v>
      </c>
      <c r="B41" t="s">
        <v>29</v>
      </c>
      <c r="C41" t="s">
        <v>30</v>
      </c>
      <c r="D41">
        <v>1</v>
      </c>
      <c r="E41" t="str">
        <f>VLOOKUP(A41,属性!$B$2:$L$455,11,FALSE)&amp;VLOOKUP(A41,属性!$B$2:$M$455,12,FALSE)</f>
        <v>[{"AttrType":"Production","ItemId":50004,"Value":2160},{"AttrType":"GlobalPower","Value":500}]</v>
      </c>
      <c r="F41">
        <f>MROUND(VLOOKUP(A41,建造时间!$A$1:$G$454,7,FALSE),1)</f>
        <v>3</v>
      </c>
      <c r="G41" t="str">
        <f>VLOOKUP(A41,消耗!$A$4:$M$457,13,FALSE)</f>
        <v>[{"ItemId":50009,"Num":300},{"ItemId":50007,"Num":100},{"ItemId":50008,"Num":100}]</v>
      </c>
      <c r="H41" t="str">
        <f>VLOOKUP(A41,升级奖励!$A$4:$G$457,7,FALSE)</f>
        <v>[{"ItemId":50004,"Num":50}]</v>
      </c>
      <c r="I41" t="str">
        <f>VLOOKUP(A41,升级前置条件!$A$4:$P$457,16,FALSE)</f>
        <v>[{"ConditionType":"Build","AreaType":"MainBuilding","Lv":2}]</v>
      </c>
    </row>
    <row r="42" spans="1:9">
      <c r="A42">
        <f t="shared" si="1"/>
        <v>3002</v>
      </c>
      <c r="B42" t="s">
        <v>29</v>
      </c>
      <c r="C42" t="s">
        <v>30</v>
      </c>
      <c r="D42">
        <v>2</v>
      </c>
      <c r="E42" t="str">
        <f>VLOOKUP(A42,属性!$B$2:$L$455,11,FALSE)&amp;VLOOKUP(A42,属性!$B$2:$M$455,12,FALSE)</f>
        <v>[{"AttrType":"Production","ItemId":50004,"Value":3600},{"AttrType":"GlobalPower","Value":1000}]</v>
      </c>
      <c r="F42">
        <f>MROUND(VLOOKUP(A42,建造时间!$A$1:$G$454,7,FALSE),1)</f>
        <v>6</v>
      </c>
      <c r="G42" t="str">
        <f>VLOOKUP(A42,消耗!$A$4:$M$457,13,FALSE)</f>
        <v>[{"ItemId":50009,"Num":570},{"ItemId":50007,"Num":160},{"ItemId":50008,"Num":160}]</v>
      </c>
      <c r="H42" t="str">
        <f>VLOOKUP(A42,升级奖励!$A$4:$G$457,7,FALSE)</f>
        <v>[{"ItemId":50004,"Num":75}]</v>
      </c>
      <c r="I42" t="str">
        <f>VLOOKUP(A42,升级前置条件!$A$4:$P$457,16,FALSE)</f>
        <v>[{"ConditionType":"Build","AreaType":"MainBuilding","Lv":3}]</v>
      </c>
    </row>
    <row r="43" spans="1:9">
      <c r="A43">
        <f t="shared" si="1"/>
        <v>3003</v>
      </c>
      <c r="B43" t="s">
        <v>29</v>
      </c>
      <c r="C43" t="s">
        <v>30</v>
      </c>
      <c r="D43">
        <v>3</v>
      </c>
      <c r="E43" t="str">
        <f>VLOOKUP(A43,属性!$B$2:$L$455,11,FALSE)&amp;VLOOKUP(A43,属性!$B$2:$M$455,12,FALSE)</f>
        <v>[{"AttrType":"Production","ItemId":50004,"Value":5040},{"AttrType":"GlobalPower","Value":1500}]</v>
      </c>
      <c r="F43">
        <f>MROUND(VLOOKUP(A43,建造时间!$A$1:$G$454,7,FALSE),1)</f>
        <v>13</v>
      </c>
      <c r="G43" t="str">
        <f>VLOOKUP(A43,消耗!$A$4:$M$457,13,FALSE)</f>
        <v>[{"ItemId":50009,"Num":1085},{"ItemId":50007,"Num":255},{"ItemId":50008,"Num":255}]</v>
      </c>
      <c r="H43" t="str">
        <f>VLOOKUP(A43,升级奖励!$A$4:$G$457,7,FALSE)</f>
        <v>[{"ItemId":50004,"Num":115}]</v>
      </c>
      <c r="I43" t="str">
        <f>VLOOKUP(A43,升级前置条件!$A$4:$P$457,16,FALSE)</f>
        <v>[{"ConditionType":"Build","AreaType":"MainBuilding","Lv":4}]</v>
      </c>
    </row>
    <row r="44" spans="1:9">
      <c r="A44">
        <f t="shared" si="1"/>
        <v>3004</v>
      </c>
      <c r="B44" t="s">
        <v>29</v>
      </c>
      <c r="C44" t="s">
        <v>30</v>
      </c>
      <c r="D44">
        <v>4</v>
      </c>
      <c r="E44" t="str">
        <f>VLOOKUP(A44,属性!$B$2:$L$455,11,FALSE)&amp;VLOOKUP(A44,属性!$B$2:$M$455,12,FALSE)</f>
        <v>[{"AttrType":"Production","ItemId":50004,"Value":6480},{"AttrType":"GlobalPower","Value":2000}]</v>
      </c>
      <c r="F44">
        <f>MROUND(VLOOKUP(A44,建造时间!$A$1:$G$454,7,FALSE),1)</f>
        <v>28</v>
      </c>
      <c r="G44" t="str">
        <f>VLOOKUP(A44,消耗!$A$4:$M$457,13,FALSE)</f>
        <v>[{"ItemId":50009,"Num":2060},{"ItemId":50007,"Num":410},{"ItemId":50008,"Num":410}]</v>
      </c>
      <c r="H44" t="str">
        <f>VLOOKUP(A44,升级奖励!$A$4:$G$457,7,FALSE)</f>
        <v>[{"ItemId":50004,"Num":175}]</v>
      </c>
      <c r="I44" t="str">
        <f>VLOOKUP(A44,升级前置条件!$A$4:$P$457,16,FALSE)</f>
        <v>[{"ConditionType":"Build","AreaType":"MainBuilding","Lv":5}]</v>
      </c>
    </row>
    <row r="45" spans="1:9">
      <c r="A45">
        <f t="shared" si="1"/>
        <v>3005</v>
      </c>
      <c r="B45" t="s">
        <v>29</v>
      </c>
      <c r="C45" t="s">
        <v>30</v>
      </c>
      <c r="D45">
        <v>5</v>
      </c>
      <c r="E45" t="str">
        <f>VLOOKUP(A45,属性!$B$2:$L$455,11,FALSE)&amp;VLOOKUP(A45,属性!$B$2:$M$455,12,FALSE)</f>
        <v>[{"AttrType":"Production","ItemId":50004,"Value":7920},{"AttrType":"GlobalPower","Value":2500}]</v>
      </c>
      <c r="F45">
        <f>MROUND(VLOOKUP(A45,建造时间!$A$1:$G$454,7,FALSE),1)</f>
        <v>58</v>
      </c>
      <c r="G45" t="str">
        <f>VLOOKUP(A45,消耗!$A$4:$M$457,13,FALSE)</f>
        <v>[{"ItemId":50009,"Num":3915},{"ItemId":50007,"Num":655},{"ItemId":50008,"Num":655}]</v>
      </c>
      <c r="H45" t="str">
        <f>VLOOKUP(A45,升级奖励!$A$4:$G$457,7,FALSE)</f>
        <v>[{"ItemId":50004,"Num":265}]</v>
      </c>
      <c r="I45" t="str">
        <f>VLOOKUP(A45,升级前置条件!$A$4:$P$457,16,FALSE)</f>
        <v>[{"ConditionType":"Build","AreaType":"MainBuilding","Lv":6}]</v>
      </c>
    </row>
    <row r="46" spans="1:9">
      <c r="A46">
        <f t="shared" si="1"/>
        <v>3006</v>
      </c>
      <c r="B46" t="s">
        <v>29</v>
      </c>
      <c r="C46" t="s">
        <v>30</v>
      </c>
      <c r="D46">
        <v>6</v>
      </c>
      <c r="E46" t="str">
        <f>VLOOKUP(A46,属性!$B$2:$L$455,11,FALSE)&amp;VLOOKUP(A46,属性!$B$2:$M$455,12,FALSE)</f>
        <v>[{"AttrType":"Production","ItemId":50004,"Value":9360},{"AttrType":"GlobalPower","Value":3000}]</v>
      </c>
      <c r="F46">
        <f>MROUND(VLOOKUP(A46,建造时间!$A$1:$G$454,7,FALSE),1)</f>
        <v>123</v>
      </c>
      <c r="G46" t="str">
        <f>VLOOKUP(A46,消耗!$A$4:$M$457,13,FALSE)</f>
        <v>[{"ItemId":50009,"Num":7440},{"ItemId":50007,"Num":1050},{"ItemId":50008,"Num":1050}]</v>
      </c>
      <c r="H46" t="str">
        <f>VLOOKUP(A46,升级奖励!$A$4:$G$457,7,FALSE)</f>
        <v>[{"ItemId":50004,"Num":400}]</v>
      </c>
      <c r="I46" t="str">
        <f>VLOOKUP(A46,升级前置条件!$A$4:$P$457,16,FALSE)</f>
        <v>[{"ConditionType":"Build","AreaType":"MainBuilding","Lv":7}]</v>
      </c>
    </row>
    <row r="47" spans="1:9">
      <c r="A47">
        <f t="shared" si="1"/>
        <v>3007</v>
      </c>
      <c r="B47" t="s">
        <v>29</v>
      </c>
      <c r="C47" t="s">
        <v>30</v>
      </c>
      <c r="D47">
        <v>7</v>
      </c>
      <c r="E47" t="str">
        <f>VLOOKUP(A47,属性!$B$2:$L$455,11,FALSE)&amp;VLOOKUP(A47,属性!$B$2:$M$455,12,FALSE)</f>
        <v>[{"AttrType":"Production","ItemId":50004,"Value":10800},{"AttrType":"GlobalPower","Value":3500}]</v>
      </c>
      <c r="F47">
        <f>MROUND(VLOOKUP(A47,建造时间!$A$1:$G$454,7,FALSE),1)</f>
        <v>257</v>
      </c>
      <c r="G47" t="str">
        <f>VLOOKUP(A47,消耗!$A$4:$M$457,13,FALSE)</f>
        <v>[{"ItemId":50009,"Num":14135},{"ItemId":50007,"Num":1680},{"ItemId":50008,"Num":1680}]</v>
      </c>
      <c r="H47" t="str">
        <f>VLOOKUP(A47,升级奖励!$A$4:$G$457,7,FALSE)</f>
        <v>[{"ItemId":50004,"Num":600}]</v>
      </c>
      <c r="I47" t="str">
        <f>VLOOKUP(A47,升级前置条件!$A$4:$P$457,16,FALSE)</f>
        <v>[{"ConditionType":"Build","AreaType":"MainBuilding","Lv":8}]</v>
      </c>
    </row>
    <row r="48" spans="1:9">
      <c r="A48">
        <f t="shared" si="1"/>
        <v>3008</v>
      </c>
      <c r="B48" t="s">
        <v>29</v>
      </c>
      <c r="C48" t="s">
        <v>30</v>
      </c>
      <c r="D48">
        <v>8</v>
      </c>
      <c r="E48" t="str">
        <f>VLOOKUP(A48,属性!$B$2:$L$455,11,FALSE)&amp;VLOOKUP(A48,属性!$B$2:$M$455,12,FALSE)</f>
        <v>[{"AttrType":"Production","ItemId":50004,"Value":12240},{"AttrType":"GlobalPower","Value":4000}]</v>
      </c>
      <c r="F48">
        <f>MROUND(VLOOKUP(A48,建造时间!$A$1:$G$454,7,FALSE),1)</f>
        <v>540</v>
      </c>
      <c r="G48" t="str">
        <f>VLOOKUP(A48,消耗!$A$4:$M$457,13,FALSE)</f>
        <v>[{"ItemId":50009,"Num":26855},{"ItemId":50007,"Num":2690},{"ItemId":50008,"Num":2690}]</v>
      </c>
      <c r="H48" t="str">
        <f>VLOOKUP(A48,升级奖励!$A$4:$G$457,7,FALSE)</f>
        <v>[{"ItemId":50004,"Num":900}]</v>
      </c>
      <c r="I48" t="str">
        <f>VLOOKUP(A48,升级前置条件!$A$4:$P$457,16,FALSE)</f>
        <v>[{"ConditionType":"Build","AreaType":"MainBuilding","Lv":9}]</v>
      </c>
    </row>
    <row r="49" spans="1:9">
      <c r="A49">
        <f t="shared" si="1"/>
        <v>3009</v>
      </c>
      <c r="B49" t="s">
        <v>29</v>
      </c>
      <c r="C49" t="s">
        <v>30</v>
      </c>
      <c r="D49">
        <v>9</v>
      </c>
      <c r="E49" t="str">
        <f>VLOOKUP(A49,属性!$B$2:$L$455,11,FALSE)&amp;VLOOKUP(A49,属性!$B$2:$M$455,12,FALSE)</f>
        <v>[{"AttrType":"Production","ItemId":50004,"Value":13680},{"AttrType":"GlobalPower","Value":4500}]</v>
      </c>
      <c r="F49">
        <f>MROUND(VLOOKUP(A49,建造时间!$A$1:$G$454,7,FALSE),1)</f>
        <v>1135</v>
      </c>
      <c r="G49" t="str">
        <f>VLOOKUP(A49,消耗!$A$4:$M$457,13,FALSE)</f>
        <v>[{"ItemId":50009,"Num":51025},{"ItemId":50007,"Num":4305},{"ItemId":50008,"Num":4305}]</v>
      </c>
      <c r="H49" t="str">
        <f>VLOOKUP(A49,升级奖励!$A$4:$G$457,7,FALSE)</f>
        <v>[{"ItemId":50004,"Num":1350}]</v>
      </c>
      <c r="I49" t="str">
        <f>VLOOKUP(A49,升级前置条件!$A$4:$P$457,16,FALSE)</f>
        <v>[{"ConditionType":"Build","AreaType":"MainBuilding","Lv":10}]</v>
      </c>
    </row>
    <row r="50" spans="1:9">
      <c r="A50">
        <f t="shared" si="1"/>
        <v>3010</v>
      </c>
      <c r="B50" t="s">
        <v>29</v>
      </c>
      <c r="C50" t="s">
        <v>30</v>
      </c>
      <c r="D50">
        <v>10</v>
      </c>
      <c r="E50" t="str">
        <f>VLOOKUP(A50,属性!$B$2:$L$455,11,FALSE)&amp;VLOOKUP(A50,属性!$B$2:$M$455,12,FALSE)</f>
        <v>[{"AttrType":"Production","ItemId":50004,"Value":15120},{"AttrType":"GlobalPower","Value":5000}]</v>
      </c>
      <c r="F50">
        <f>MROUND(VLOOKUP(A50,建造时间!$A$1:$G$454,7,FALSE),1)</f>
        <v>2383</v>
      </c>
      <c r="G50" t="str">
        <f>VLOOKUP(A50,消耗!$A$4:$M$457,13,FALSE)</f>
        <v>[{"ItemId":50009,"Num":96950},{"ItemId":50007,"Num":6890},{"ItemId":50008,"Num":6890}]</v>
      </c>
      <c r="H50" t="str">
        <f>VLOOKUP(A50,升级奖励!$A$4:$G$457,7,FALSE)</f>
        <v>[{"ItemId":50004,"Num":2025}]</v>
      </c>
      <c r="I50" t="str">
        <f>VLOOKUP(A50,升级前置条件!$A$4:$P$457,16,FALSE)</f>
        <v>[{"ConditionType":"Build","AreaType":"MainBuilding","Lv":11}]</v>
      </c>
    </row>
    <row r="51" spans="1:9">
      <c r="A51">
        <f t="shared" si="1"/>
        <v>3011</v>
      </c>
      <c r="B51" t="s">
        <v>29</v>
      </c>
      <c r="C51" t="s">
        <v>30</v>
      </c>
      <c r="D51">
        <v>11</v>
      </c>
      <c r="E51" t="str">
        <f>VLOOKUP(A51,属性!$B$2:$L$455,11,FALSE)&amp;VLOOKUP(A51,属性!$B$2:$M$455,12,FALSE)</f>
        <v>[{"AttrType":"Production","ItemId":50004,"Value":16560},{"AttrType":"GlobalPower","Value":5500}]</v>
      </c>
      <c r="F51">
        <f>MROUND(VLOOKUP(A51,建造时间!$A$1:$G$454,7,FALSE),1)</f>
        <v>5004</v>
      </c>
      <c r="G51" t="str">
        <f>VLOOKUP(A51,消耗!$A$4:$M$457,13,FALSE)</f>
        <v>[{"ItemId":50009,"Num":184205},{"ItemId":50007,"Num":11025},{"ItemId":50008,"Num":11025}]</v>
      </c>
      <c r="H51" t="str">
        <f>VLOOKUP(A51,升级奖励!$A$4:$G$457,7,FALSE)</f>
        <v>[{"ItemId":50004,"Num":3040}]</v>
      </c>
      <c r="I51" t="str">
        <f>VLOOKUP(A51,升级前置条件!$A$4:$P$457,16,FALSE)</f>
        <v>[{"ConditionType":"Build","AreaType":"MainBuilding","Lv":12}]</v>
      </c>
    </row>
    <row r="52" spans="1:9">
      <c r="A52">
        <f t="shared" si="1"/>
        <v>3012</v>
      </c>
      <c r="B52" t="s">
        <v>29</v>
      </c>
      <c r="C52" t="s">
        <v>30</v>
      </c>
      <c r="D52">
        <v>12</v>
      </c>
      <c r="E52" t="str">
        <f>VLOOKUP(A52,属性!$B$2:$L$455,11,FALSE)&amp;VLOOKUP(A52,属性!$B$2:$M$455,12,FALSE)</f>
        <v>[{"AttrType":"Production","ItemId":50004,"Value":18000},{"AttrType":"GlobalPower","Value":6000}]</v>
      </c>
      <c r="F52">
        <f>MROUND(VLOOKUP(A52,建造时间!$A$1:$G$454,7,FALSE),1)</f>
        <v>10508</v>
      </c>
      <c r="G52" t="str">
        <f>VLOOKUP(A52,消耗!$A$4:$M$457,13,FALSE)</f>
        <v>[{"ItemId":50009,"Num":349990},{"ItemId":50007,"Num":17640},{"ItemId":50008,"Num":17640}]</v>
      </c>
      <c r="H52" t="str">
        <f>VLOOKUP(A52,升级奖励!$A$4:$G$457,7,FALSE)</f>
        <v>[{"ItemId":50004,"Num":4560}]</v>
      </c>
      <c r="I52" t="str">
        <f>VLOOKUP(A52,升级前置条件!$A$4:$P$457,16,FALSE)</f>
        <v>[{"ConditionType":"Build","AreaType":"MainBuilding","Lv":13}]</v>
      </c>
    </row>
    <row r="53" spans="1:9">
      <c r="A53">
        <f t="shared" si="1"/>
        <v>3013</v>
      </c>
      <c r="B53" t="s">
        <v>29</v>
      </c>
      <c r="C53" t="s">
        <v>30</v>
      </c>
      <c r="D53">
        <v>13</v>
      </c>
      <c r="E53" t="str">
        <f>VLOOKUP(A53,属性!$B$2:$L$455,11,FALSE)&amp;VLOOKUP(A53,属性!$B$2:$M$455,12,FALSE)</f>
        <v>[{"AttrType":"Production","ItemId":50004,"Value":19440},{"AttrType":"GlobalPower","Value":6500}]</v>
      </c>
      <c r="F53">
        <f>MROUND(VLOOKUP(A53,建造时间!$A$1:$G$454,7,FALSE),1)</f>
        <v>22067</v>
      </c>
      <c r="G53" t="str">
        <f>VLOOKUP(A53,消耗!$A$4:$M$457,13,FALSE)</f>
        <v>[{"ItemId":50009,"Num":664980},{"ItemId":50007,"Num":28225},{"ItemId":50008,"Num":28225}]</v>
      </c>
      <c r="H53" t="str">
        <f>VLOOKUP(A53,升级奖励!$A$4:$G$457,7,FALSE)</f>
        <v>[{"ItemId":50004,"Num":6840}]</v>
      </c>
      <c r="I53" t="str">
        <f>VLOOKUP(A53,升级前置条件!$A$4:$P$457,16,FALSE)</f>
        <v>[{"ConditionType":"Build","AreaType":"MainBuilding","Lv":14}]</v>
      </c>
    </row>
    <row r="54" spans="1:9">
      <c r="A54">
        <f t="shared" si="1"/>
        <v>3014</v>
      </c>
      <c r="B54" t="s">
        <v>29</v>
      </c>
      <c r="C54" t="s">
        <v>30</v>
      </c>
      <c r="D54">
        <v>14</v>
      </c>
      <c r="E54" t="str">
        <f>VLOOKUP(A54,属性!$B$2:$L$455,11,FALSE)&amp;VLOOKUP(A54,属性!$B$2:$M$455,12,FALSE)</f>
        <v>[{"AttrType":"Production","ItemId":50004,"Value":20880},{"AttrType":"GlobalPower","Value":7000}]</v>
      </c>
      <c r="F54">
        <f>MROUND(VLOOKUP(A54,建造时间!$A$1:$G$454,7,FALSE),1)</f>
        <v>46342</v>
      </c>
      <c r="G54" t="str">
        <f>VLOOKUP(A54,消耗!$A$4:$M$457,13,FALSE)</f>
        <v>[{"ItemId":50009,"Num":1263460},{"ItemId":50007,"Num":45160},{"ItemId":50008,"Num":45160}]</v>
      </c>
      <c r="H54" t="str">
        <f>VLOOKUP(A54,升级奖励!$A$4:$G$457,7,FALSE)</f>
        <v>[{"ItemId":50004,"Num":10260}]</v>
      </c>
      <c r="I54" t="str">
        <f>VLOOKUP(A54,升级前置条件!$A$4:$P$457,16,FALSE)</f>
        <v>[{"ConditionType":"Build","AreaType":"MainBuilding","Lv":15}]</v>
      </c>
    </row>
    <row r="55" spans="1:9">
      <c r="A55">
        <f t="shared" si="1"/>
        <v>3015</v>
      </c>
      <c r="B55" t="s">
        <v>29</v>
      </c>
      <c r="C55" t="s">
        <v>30</v>
      </c>
      <c r="D55">
        <v>15</v>
      </c>
      <c r="E55" t="str">
        <f>VLOOKUP(A55,属性!$B$2:$L$455,11,FALSE)&amp;VLOOKUP(A55,属性!$B$2:$M$455,12,FALSE)</f>
        <v>[{"AttrType":"Production","ItemId":50004,"Value":22320},{"AttrType":"GlobalPower","Value":7500}]</v>
      </c>
      <c r="F55">
        <f>MROUND(VLOOKUP(A55,建造时间!$A$1:$G$454,7,FALSE),1)</f>
        <v>97318</v>
      </c>
      <c r="G55" t="str">
        <f>VLOOKUP(A55,消耗!$A$4:$M$457,13,FALSE)</f>
        <v>[{"ItemId":50009,"Num":2400575},{"ItemId":50007,"Num":72255},{"ItemId":50008,"Num":72255}]</v>
      </c>
      <c r="H55" t="str">
        <f>VLOOKUP(A55,升级奖励!$A$4:$G$457,7,FALSE)</f>
        <v>[{"ItemId":50004,"Num":15390}]</v>
      </c>
      <c r="I55" t="str">
        <f>VLOOKUP(A55,升级前置条件!$A$4:$P$457,16,FALSE)</f>
        <v>[{"ConditionType":"Build","AreaType":"MainBuilding","Lv":16}]</v>
      </c>
    </row>
    <row r="56" spans="1:9">
      <c r="A56">
        <f t="shared" si="1"/>
        <v>3016</v>
      </c>
      <c r="B56" t="s">
        <v>29</v>
      </c>
      <c r="C56" t="s">
        <v>30</v>
      </c>
      <c r="D56">
        <v>16</v>
      </c>
      <c r="E56" t="str">
        <f>VLOOKUP(A56,属性!$B$2:$L$455,11,FALSE)&amp;VLOOKUP(A56,属性!$B$2:$M$455,12,FALSE)</f>
        <v>[{"AttrType":"Production","ItemId":50004,"Value":23760},{"AttrType":"GlobalPower","Value":8000}]</v>
      </c>
      <c r="F56">
        <f>MROUND(VLOOKUP(A56,建造时间!$A$1:$G$454,7,FALSE),1)</f>
        <v>204367</v>
      </c>
      <c r="G56" t="str">
        <f>VLOOKUP(A56,消耗!$A$4:$M$457,13,FALSE)</f>
        <v>[{"ItemId":50009,"Num":4561095},{"ItemId":50007,"Num":115610},{"ItemId":50008,"Num":115610}]</v>
      </c>
      <c r="H56" t="str">
        <f>VLOOKUP(A56,升级奖励!$A$4:$G$457,7,FALSE)</f>
        <v>[{"ItemId":50004,"Num":23085}]</v>
      </c>
      <c r="I56" t="str">
        <f>VLOOKUP(A56,升级前置条件!$A$4:$P$457,16,FALSE)</f>
        <v>[{"ConditionType":"Build","AreaType":"MainBuilding","Lv":17}]</v>
      </c>
    </row>
    <row r="57" spans="1:9">
      <c r="A57">
        <f t="shared" si="1"/>
        <v>3017</v>
      </c>
      <c r="B57" t="s">
        <v>29</v>
      </c>
      <c r="C57" t="s">
        <v>30</v>
      </c>
      <c r="D57">
        <v>17</v>
      </c>
      <c r="E57" t="str">
        <f>VLOOKUP(A57,属性!$B$2:$L$455,11,FALSE)&amp;VLOOKUP(A57,属性!$B$2:$M$455,12,FALSE)</f>
        <v>[{"AttrType":"Production","ItemId":50004,"Value":25200},{"AttrType":"GlobalPower","Value":8500}]</v>
      </c>
      <c r="F57">
        <f>MROUND(VLOOKUP(A57,建造时间!$A$1:$G$454,7,FALSE),1)</f>
        <v>429171</v>
      </c>
      <c r="G57" t="str">
        <f>VLOOKUP(A57,消耗!$A$4:$M$457,13,FALSE)</f>
        <v>[{"ItemId":50009,"Num":8666080},{"ItemId":50007,"Num":184975},{"ItemId":50008,"Num":184975}]</v>
      </c>
      <c r="H57" t="str">
        <f>VLOOKUP(A57,升级奖励!$A$4:$G$457,7,FALSE)</f>
        <v>[{"ItemId":50004,"Num":34630}]</v>
      </c>
      <c r="I57" t="str">
        <f>VLOOKUP(A57,升级前置条件!$A$4:$P$457,16,FALSE)</f>
        <v>[{"ConditionType":"Build","AreaType":"MainBuilding","Lv":18}]</v>
      </c>
    </row>
    <row r="58" spans="1:9">
      <c r="A58">
        <f t="shared" si="1"/>
        <v>3018</v>
      </c>
      <c r="B58" t="s">
        <v>29</v>
      </c>
      <c r="C58" t="s">
        <v>30</v>
      </c>
      <c r="D58">
        <v>18</v>
      </c>
      <c r="E58" t="str">
        <f>VLOOKUP(A58,属性!$B$2:$L$455,11,FALSE)&amp;VLOOKUP(A58,属性!$B$2:$M$455,12,FALSE)</f>
        <v>[{"AttrType":"Production","ItemId":50004,"Value":26640},{"AttrType":"GlobalPower","Value":9000}]</v>
      </c>
      <c r="F58">
        <f>MROUND(VLOOKUP(A58,建造时间!$A$1:$G$454,7,FALSE),1)</f>
        <v>0</v>
      </c>
      <c r="G58" t="str">
        <f>VLOOKUP(A58,消耗!$A$4:$M$457,13,FALSE)</f>
        <v>[]</v>
      </c>
      <c r="H58" t="str">
        <f>VLOOKUP(A58,升级奖励!$A$4:$G$457,7,FALSE)</f>
        <v>[{"ItemId":50004,"Num":51945}]</v>
      </c>
      <c r="I58" t="str">
        <f>VLOOKUP(A58,升级前置条件!$A$4:$P$457,16,FALSE)</f>
        <v>[]</v>
      </c>
    </row>
    <row r="59" spans="1:9">
      <c r="A59">
        <f t="shared" si="1"/>
        <v>4001</v>
      </c>
      <c r="B59" t="s">
        <v>31</v>
      </c>
      <c r="C59" t="s">
        <v>32</v>
      </c>
      <c r="D59">
        <v>1</v>
      </c>
      <c r="E59" t="str">
        <f>VLOOKUP(A59,属性!$B$2:$L$455,11,FALSE)&amp;VLOOKUP(A59,属性!$B$2:$M$455,12,FALSE)</f>
        <v>[{"AttrType":"Production","ItemId":50004,"Value":2160},{"AttrType":"GlobalPower","Value":500}]</v>
      </c>
      <c r="F59">
        <f>MROUND(VLOOKUP(A59,建造时间!$A$1:$G$454,7,FALSE),1)</f>
        <v>3</v>
      </c>
      <c r="G59" t="str">
        <f>VLOOKUP(A59,消耗!$A$4:$M$457,13,FALSE)</f>
        <v>[{"ItemId":50009,"Num":300},{"ItemId":50007,"Num":100},{"ItemId":50008,"Num":100}]</v>
      </c>
      <c r="H59" t="str">
        <f>VLOOKUP(A59,升级奖励!$A$4:$G$457,7,FALSE)</f>
        <v>[{"ItemId":50004,"Num":30}]</v>
      </c>
      <c r="I59" t="str">
        <f>VLOOKUP(A59,升级前置条件!$A$4:$P$457,16,FALSE)</f>
        <v>[{"ConditionType":"Build","AreaType":"MainBuilding","Lv":2}]</v>
      </c>
    </row>
    <row r="60" spans="1:9">
      <c r="A60">
        <f t="shared" si="1"/>
        <v>4002</v>
      </c>
      <c r="B60" t="s">
        <v>31</v>
      </c>
      <c r="C60" t="s">
        <v>32</v>
      </c>
      <c r="D60">
        <v>2</v>
      </c>
      <c r="E60" t="str">
        <f>VLOOKUP(A60,属性!$B$2:$L$455,11,FALSE)&amp;VLOOKUP(A60,属性!$B$2:$M$455,12,FALSE)</f>
        <v>[{"AttrType":"Production","ItemId":50004,"Value":3600},{"AttrType":"GlobalPower","Value":1000}]</v>
      </c>
      <c r="F60">
        <f>MROUND(VLOOKUP(A60,建造时间!$A$1:$G$454,7,FALSE),1)</f>
        <v>6</v>
      </c>
      <c r="G60" t="str">
        <f>VLOOKUP(A60,消耗!$A$4:$M$457,13,FALSE)</f>
        <v>[{"ItemId":50009,"Num":570},{"ItemId":50007,"Num":160},{"ItemId":50008,"Num":160}]</v>
      </c>
      <c r="H60" t="str">
        <f>VLOOKUP(A60,升级奖励!$A$4:$G$457,7,FALSE)</f>
        <v>[{"ItemId":50004,"Num":45}]</v>
      </c>
      <c r="I60" t="str">
        <f>VLOOKUP(A60,升级前置条件!$A$4:$P$457,16,FALSE)</f>
        <v>[{"ConditionType":"Build","AreaType":"MainBuilding","Lv":3}]</v>
      </c>
    </row>
    <row r="61" spans="1:9">
      <c r="A61">
        <f t="shared" si="1"/>
        <v>4003</v>
      </c>
      <c r="B61" t="s">
        <v>31</v>
      </c>
      <c r="C61" t="s">
        <v>32</v>
      </c>
      <c r="D61">
        <v>3</v>
      </c>
      <c r="E61" t="str">
        <f>VLOOKUP(A61,属性!$B$2:$L$455,11,FALSE)&amp;VLOOKUP(A61,属性!$B$2:$M$455,12,FALSE)</f>
        <v>[{"AttrType":"Production","ItemId":50004,"Value":5040},{"AttrType":"GlobalPower","Value":1500}]</v>
      </c>
      <c r="F61">
        <f>MROUND(VLOOKUP(A61,建造时间!$A$1:$G$454,7,FALSE),1)</f>
        <v>13</v>
      </c>
      <c r="G61" t="str">
        <f>VLOOKUP(A61,消耗!$A$4:$M$457,13,FALSE)</f>
        <v>[{"ItemId":50009,"Num":1085},{"ItemId":50007,"Num":255},{"ItemId":50008,"Num":255}]</v>
      </c>
      <c r="H61" t="str">
        <f>VLOOKUP(A61,升级奖励!$A$4:$G$457,7,FALSE)</f>
        <v>[{"ItemId":50004,"Num":70}]</v>
      </c>
      <c r="I61" t="str">
        <f>VLOOKUP(A61,升级前置条件!$A$4:$P$457,16,FALSE)</f>
        <v>[{"ConditionType":"Build","AreaType":"MainBuilding","Lv":4}]</v>
      </c>
    </row>
    <row r="62" spans="1:9">
      <c r="A62">
        <f t="shared" si="1"/>
        <v>4004</v>
      </c>
      <c r="B62" t="s">
        <v>31</v>
      </c>
      <c r="C62" t="s">
        <v>32</v>
      </c>
      <c r="D62">
        <v>4</v>
      </c>
      <c r="E62" t="str">
        <f>VLOOKUP(A62,属性!$B$2:$L$455,11,FALSE)&amp;VLOOKUP(A62,属性!$B$2:$M$455,12,FALSE)</f>
        <v>[{"AttrType":"Production","ItemId":50004,"Value":6480},{"AttrType":"GlobalPower","Value":2000}]</v>
      </c>
      <c r="F62">
        <f>MROUND(VLOOKUP(A62,建造时间!$A$1:$G$454,7,FALSE),1)</f>
        <v>28</v>
      </c>
      <c r="G62" t="str">
        <f>VLOOKUP(A62,消耗!$A$4:$M$457,13,FALSE)</f>
        <v>[{"ItemId":50009,"Num":2060},{"ItemId":50007,"Num":410},{"ItemId":50008,"Num":410}]</v>
      </c>
      <c r="H62" t="str">
        <f>VLOOKUP(A62,升级奖励!$A$4:$G$457,7,FALSE)</f>
        <v>[{"ItemId":50004,"Num":110}]</v>
      </c>
      <c r="I62" t="str">
        <f>VLOOKUP(A62,升级前置条件!$A$4:$P$457,16,FALSE)</f>
        <v>[{"ConditionType":"Build","AreaType":"MainBuilding","Lv":5}]</v>
      </c>
    </row>
    <row r="63" spans="1:9">
      <c r="A63">
        <f t="shared" si="1"/>
        <v>4005</v>
      </c>
      <c r="B63" t="s">
        <v>31</v>
      </c>
      <c r="C63" t="s">
        <v>32</v>
      </c>
      <c r="D63">
        <v>5</v>
      </c>
      <c r="E63" t="str">
        <f>VLOOKUP(A63,属性!$B$2:$L$455,11,FALSE)&amp;VLOOKUP(A63,属性!$B$2:$M$455,12,FALSE)</f>
        <v>[{"AttrType":"Production","ItemId":50004,"Value":7920},{"AttrType":"GlobalPower","Value":2500}]</v>
      </c>
      <c r="F63">
        <f>MROUND(VLOOKUP(A63,建造时间!$A$1:$G$454,7,FALSE),1)</f>
        <v>58</v>
      </c>
      <c r="G63" t="str">
        <f>VLOOKUP(A63,消耗!$A$4:$M$457,13,FALSE)</f>
        <v>[{"ItemId":50009,"Num":3915},{"ItemId":50007,"Num":655},{"ItemId":50008,"Num":655}]</v>
      </c>
      <c r="H63" t="str">
        <f>VLOOKUP(A63,升级奖励!$A$4:$G$457,7,FALSE)</f>
        <v>[{"ItemId":50004,"Num":170}]</v>
      </c>
      <c r="I63" t="str">
        <f>VLOOKUP(A63,升级前置条件!$A$4:$P$457,16,FALSE)</f>
        <v>[{"ConditionType":"Build","AreaType":"MainBuilding","Lv":6}]</v>
      </c>
    </row>
    <row r="64" spans="1:9">
      <c r="A64">
        <f t="shared" si="1"/>
        <v>4006</v>
      </c>
      <c r="B64" t="s">
        <v>31</v>
      </c>
      <c r="C64" t="s">
        <v>32</v>
      </c>
      <c r="D64">
        <v>6</v>
      </c>
      <c r="E64" t="str">
        <f>VLOOKUP(A64,属性!$B$2:$L$455,11,FALSE)&amp;VLOOKUP(A64,属性!$B$2:$M$455,12,FALSE)</f>
        <v>[{"AttrType":"Production","ItemId":50004,"Value":9360},{"AttrType":"GlobalPower","Value":3000}]</v>
      </c>
      <c r="F64">
        <f>MROUND(VLOOKUP(A64,建造时间!$A$1:$G$454,7,FALSE),1)</f>
        <v>123</v>
      </c>
      <c r="G64" t="str">
        <f>VLOOKUP(A64,消耗!$A$4:$M$457,13,FALSE)</f>
        <v>[{"ItemId":50009,"Num":7440},{"ItemId":50007,"Num":1050},{"ItemId":50008,"Num":1050}]</v>
      </c>
      <c r="H64" t="str">
        <f>VLOOKUP(A64,升级奖励!$A$4:$G$457,7,FALSE)</f>
        <v>[{"ItemId":50004,"Num":265}]</v>
      </c>
      <c r="I64" t="str">
        <f>VLOOKUP(A64,升级前置条件!$A$4:$P$457,16,FALSE)</f>
        <v>[{"ConditionType":"Build","AreaType":"MainBuilding","Lv":7}]</v>
      </c>
    </row>
    <row r="65" spans="1:9">
      <c r="A65">
        <f t="shared" si="1"/>
        <v>4007</v>
      </c>
      <c r="B65" t="s">
        <v>31</v>
      </c>
      <c r="C65" t="s">
        <v>32</v>
      </c>
      <c r="D65">
        <v>7</v>
      </c>
      <c r="E65" t="str">
        <f>VLOOKUP(A65,属性!$B$2:$L$455,11,FALSE)&amp;VLOOKUP(A65,属性!$B$2:$M$455,12,FALSE)</f>
        <v>[{"AttrType":"Production","ItemId":50004,"Value":10800},{"AttrType":"GlobalPower","Value":3500}]</v>
      </c>
      <c r="F65">
        <f>MROUND(VLOOKUP(A65,建造时间!$A$1:$G$454,7,FALSE),1)</f>
        <v>257</v>
      </c>
      <c r="G65" t="str">
        <f>VLOOKUP(A65,消耗!$A$4:$M$457,13,FALSE)</f>
        <v>[{"ItemId":50009,"Num":14135},{"ItemId":50007,"Num":1680},{"ItemId":50008,"Num":1680}]</v>
      </c>
      <c r="H65" t="str">
        <f>VLOOKUP(A65,升级奖励!$A$4:$G$457,7,FALSE)</f>
        <v>[{"ItemId":50004,"Num":410}]</v>
      </c>
      <c r="I65" t="str">
        <f>VLOOKUP(A65,升级前置条件!$A$4:$P$457,16,FALSE)</f>
        <v>[{"ConditionType":"Build","AreaType":"MainBuilding","Lv":8}]</v>
      </c>
    </row>
    <row r="66" spans="1:9">
      <c r="A66">
        <f t="shared" si="1"/>
        <v>4008</v>
      </c>
      <c r="B66" t="s">
        <v>31</v>
      </c>
      <c r="C66" t="s">
        <v>32</v>
      </c>
      <c r="D66">
        <v>8</v>
      </c>
      <c r="E66" t="str">
        <f>VLOOKUP(A66,属性!$B$2:$L$455,11,FALSE)&amp;VLOOKUP(A66,属性!$B$2:$M$455,12,FALSE)</f>
        <v>[{"AttrType":"Production","ItemId":50004,"Value":12240},{"AttrType":"GlobalPower","Value":4000}]</v>
      </c>
      <c r="F66">
        <f>MROUND(VLOOKUP(A66,建造时间!$A$1:$G$454,7,FALSE),1)</f>
        <v>540</v>
      </c>
      <c r="G66" t="str">
        <f>VLOOKUP(A66,消耗!$A$4:$M$457,13,FALSE)</f>
        <v>[{"ItemId":50009,"Num":26855},{"ItemId":50007,"Num":2690},{"ItemId":50008,"Num":2690}]</v>
      </c>
      <c r="H66" t="str">
        <f>VLOOKUP(A66,升级奖励!$A$4:$G$457,7,FALSE)</f>
        <v>[{"ItemId":50004,"Num":635}]</v>
      </c>
      <c r="I66" t="str">
        <f>VLOOKUP(A66,升级前置条件!$A$4:$P$457,16,FALSE)</f>
        <v>[{"ConditionType":"Build","AreaType":"MainBuilding","Lv":9}]</v>
      </c>
    </row>
    <row r="67" spans="1:9">
      <c r="A67">
        <f t="shared" si="1"/>
        <v>4009</v>
      </c>
      <c r="B67" t="s">
        <v>31</v>
      </c>
      <c r="C67" t="s">
        <v>32</v>
      </c>
      <c r="D67">
        <v>9</v>
      </c>
      <c r="E67" t="str">
        <f>VLOOKUP(A67,属性!$B$2:$L$455,11,FALSE)&amp;VLOOKUP(A67,属性!$B$2:$M$455,12,FALSE)</f>
        <v>[{"AttrType":"Production","ItemId":50004,"Value":13680},{"AttrType":"GlobalPower","Value":4500}]</v>
      </c>
      <c r="F67">
        <f>MROUND(VLOOKUP(A67,建造时间!$A$1:$G$454,7,FALSE),1)</f>
        <v>1135</v>
      </c>
      <c r="G67" t="str">
        <f>VLOOKUP(A67,消耗!$A$4:$M$457,13,FALSE)</f>
        <v>[{"ItemId":50009,"Num":51025},{"ItemId":50007,"Num":4305},{"ItemId":50008,"Num":4305}]</v>
      </c>
      <c r="H67" t="str">
        <f>VLOOKUP(A67,升级奖励!$A$4:$G$457,7,FALSE)</f>
        <v>[{"ItemId":50004,"Num":985}]</v>
      </c>
      <c r="I67" t="str">
        <f>VLOOKUP(A67,升级前置条件!$A$4:$P$457,16,FALSE)</f>
        <v>[{"ConditionType":"Build","AreaType":"MainBuilding","Lv":10}]</v>
      </c>
    </row>
    <row r="68" spans="1:9">
      <c r="A68">
        <f t="shared" si="1"/>
        <v>4010</v>
      </c>
      <c r="B68" t="s">
        <v>31</v>
      </c>
      <c r="C68" t="s">
        <v>32</v>
      </c>
      <c r="D68">
        <v>10</v>
      </c>
      <c r="E68" t="str">
        <f>VLOOKUP(A68,属性!$B$2:$L$455,11,FALSE)&amp;VLOOKUP(A68,属性!$B$2:$M$455,12,FALSE)</f>
        <v>[{"AttrType":"Production","ItemId":50004,"Value":15120},{"AttrType":"GlobalPower","Value":5000}]</v>
      </c>
      <c r="F68">
        <f>MROUND(VLOOKUP(A68,建造时间!$A$1:$G$454,7,FALSE),1)</f>
        <v>2383</v>
      </c>
      <c r="G68" t="str">
        <f>VLOOKUP(A68,消耗!$A$4:$M$457,13,FALSE)</f>
        <v>[{"ItemId":50009,"Num":96950},{"ItemId":50007,"Num":6890},{"ItemId":50008,"Num":6890}]</v>
      </c>
      <c r="H68" t="str">
        <f>VLOOKUP(A68,升级奖励!$A$4:$G$457,7,FALSE)</f>
        <v>[{"ItemId":50004,"Num":1525}]</v>
      </c>
      <c r="I68" t="str">
        <f>VLOOKUP(A68,升级前置条件!$A$4:$P$457,16,FALSE)</f>
        <v>[{"ConditionType":"Build","AreaType":"MainBuilding","Lv":11}]</v>
      </c>
    </row>
    <row r="69" spans="1:9">
      <c r="A69">
        <f t="shared" si="1"/>
        <v>4011</v>
      </c>
      <c r="B69" t="s">
        <v>31</v>
      </c>
      <c r="C69" t="s">
        <v>32</v>
      </c>
      <c r="D69">
        <v>11</v>
      </c>
      <c r="E69" t="str">
        <f>VLOOKUP(A69,属性!$B$2:$L$455,11,FALSE)&amp;VLOOKUP(A69,属性!$B$2:$M$455,12,FALSE)</f>
        <v>[{"AttrType":"Production","ItemId":50004,"Value":16560},{"AttrType":"GlobalPower","Value":5500}]</v>
      </c>
      <c r="F69">
        <f>MROUND(VLOOKUP(A69,建造时间!$A$1:$G$454,7,FALSE),1)</f>
        <v>5004</v>
      </c>
      <c r="G69" t="str">
        <f>VLOOKUP(A69,消耗!$A$4:$M$457,13,FALSE)</f>
        <v>[{"ItemId":50009,"Num":184205},{"ItemId":50007,"Num":11025},{"ItemId":50008,"Num":11025}]</v>
      </c>
      <c r="H69" t="str">
        <f>VLOOKUP(A69,升级奖励!$A$4:$G$457,7,FALSE)</f>
        <v>[{"ItemId":50004,"Num":2365}]</v>
      </c>
      <c r="I69" t="str">
        <f>VLOOKUP(A69,升级前置条件!$A$4:$P$457,16,FALSE)</f>
        <v>[{"ConditionType":"Build","AreaType":"MainBuilding","Lv":12}]</v>
      </c>
    </row>
    <row r="70" spans="1:9">
      <c r="A70">
        <f t="shared" si="1"/>
        <v>4012</v>
      </c>
      <c r="B70" t="s">
        <v>31</v>
      </c>
      <c r="C70" t="s">
        <v>32</v>
      </c>
      <c r="D70">
        <v>12</v>
      </c>
      <c r="E70" t="str">
        <f>VLOOKUP(A70,属性!$B$2:$L$455,11,FALSE)&amp;VLOOKUP(A70,属性!$B$2:$M$455,12,FALSE)</f>
        <v>[{"AttrType":"Production","ItemId":50004,"Value":18000},{"AttrType":"GlobalPower","Value":6000}]</v>
      </c>
      <c r="F70">
        <f>MROUND(VLOOKUP(A70,建造时间!$A$1:$G$454,7,FALSE),1)</f>
        <v>10508</v>
      </c>
      <c r="G70" t="str">
        <f>VLOOKUP(A70,消耗!$A$4:$M$457,13,FALSE)</f>
        <v>[{"ItemId":50009,"Num":349990},{"ItemId":50007,"Num":17640},{"ItemId":50008,"Num":17640}]</v>
      </c>
      <c r="H70" t="str">
        <f>VLOOKUP(A70,升级奖励!$A$4:$G$457,7,FALSE)</f>
        <v>[{"ItemId":50004,"Num":3665}]</v>
      </c>
      <c r="I70" t="str">
        <f>VLOOKUP(A70,升级前置条件!$A$4:$P$457,16,FALSE)</f>
        <v>[{"ConditionType":"Build","AreaType":"MainBuilding","Lv":13}]</v>
      </c>
    </row>
    <row r="71" spans="1:9">
      <c r="A71">
        <f t="shared" si="1"/>
        <v>4013</v>
      </c>
      <c r="B71" t="s">
        <v>31</v>
      </c>
      <c r="C71" t="s">
        <v>32</v>
      </c>
      <c r="D71">
        <v>13</v>
      </c>
      <c r="E71" t="str">
        <f>VLOOKUP(A71,属性!$B$2:$L$455,11,FALSE)&amp;VLOOKUP(A71,属性!$B$2:$M$455,12,FALSE)</f>
        <v>[{"AttrType":"Production","ItemId":50004,"Value":19440},{"AttrType":"GlobalPower","Value":6500}]</v>
      </c>
      <c r="F71">
        <f>MROUND(VLOOKUP(A71,建造时间!$A$1:$G$454,7,FALSE),1)</f>
        <v>22067</v>
      </c>
      <c r="G71" t="str">
        <f>VLOOKUP(A71,消耗!$A$4:$M$457,13,FALSE)</f>
        <v>[{"ItemId":50009,"Num":664980},{"ItemId":50007,"Num":28225},{"ItemId":50008,"Num":28225}]</v>
      </c>
      <c r="H71" t="str">
        <f>VLOOKUP(A71,升级奖励!$A$4:$G$457,7,FALSE)</f>
        <v>[{"ItemId":50004,"Num":5680}]</v>
      </c>
      <c r="I71" t="str">
        <f>VLOOKUP(A71,升级前置条件!$A$4:$P$457,16,FALSE)</f>
        <v>[{"ConditionType":"Build","AreaType":"MainBuilding","Lv":14}]</v>
      </c>
    </row>
    <row r="72" spans="1:9">
      <c r="A72">
        <f t="shared" si="1"/>
        <v>4014</v>
      </c>
      <c r="B72" t="s">
        <v>31</v>
      </c>
      <c r="C72" t="s">
        <v>32</v>
      </c>
      <c r="D72">
        <v>14</v>
      </c>
      <c r="E72" t="str">
        <f>VLOOKUP(A72,属性!$B$2:$L$455,11,FALSE)&amp;VLOOKUP(A72,属性!$B$2:$M$455,12,FALSE)</f>
        <v>[{"AttrType":"Production","ItemId":50004,"Value":20880},{"AttrType":"GlobalPower","Value":7000}]</v>
      </c>
      <c r="F72">
        <f>MROUND(VLOOKUP(A72,建造时间!$A$1:$G$454,7,FALSE),1)</f>
        <v>46342</v>
      </c>
      <c r="G72" t="str">
        <f>VLOOKUP(A72,消耗!$A$4:$M$457,13,FALSE)</f>
        <v>[{"ItemId":50009,"Num":1263460},{"ItemId":50007,"Num":45160},{"ItemId":50008,"Num":45160}]</v>
      </c>
      <c r="H72" t="str">
        <f>VLOOKUP(A72,升级奖励!$A$4:$G$457,7,FALSE)</f>
        <v>[{"ItemId":50004,"Num":8805}]</v>
      </c>
      <c r="I72" t="str">
        <f>VLOOKUP(A72,升级前置条件!$A$4:$P$457,16,FALSE)</f>
        <v>[{"ConditionType":"Build","AreaType":"MainBuilding","Lv":15}]</v>
      </c>
    </row>
    <row r="73" spans="1:9">
      <c r="A73">
        <f t="shared" si="1"/>
        <v>4015</v>
      </c>
      <c r="B73" t="s">
        <v>31</v>
      </c>
      <c r="C73" t="s">
        <v>32</v>
      </c>
      <c r="D73">
        <v>15</v>
      </c>
      <c r="E73" t="str">
        <f>VLOOKUP(A73,属性!$B$2:$L$455,11,FALSE)&amp;VLOOKUP(A73,属性!$B$2:$M$455,12,FALSE)</f>
        <v>[{"AttrType":"Production","ItemId":50004,"Value":22320},{"AttrType":"GlobalPower","Value":7500}]</v>
      </c>
      <c r="F73">
        <f>MROUND(VLOOKUP(A73,建造时间!$A$1:$G$454,7,FALSE),1)</f>
        <v>97318</v>
      </c>
      <c r="G73" t="str">
        <f>VLOOKUP(A73,消耗!$A$4:$M$457,13,FALSE)</f>
        <v>[{"ItemId":50009,"Num":2400575},{"ItemId":50007,"Num":72255},{"ItemId":50008,"Num":72255}]</v>
      </c>
      <c r="H73" t="str">
        <f>VLOOKUP(A73,升级奖励!$A$4:$G$457,7,FALSE)</f>
        <v>[{"ItemId":50004,"Num":13650}]</v>
      </c>
      <c r="I73" t="str">
        <f>VLOOKUP(A73,升级前置条件!$A$4:$P$457,16,FALSE)</f>
        <v>[{"ConditionType":"Build","AreaType":"MainBuilding","Lv":16}]</v>
      </c>
    </row>
    <row r="74" spans="1:9">
      <c r="A74">
        <f t="shared" si="1"/>
        <v>4016</v>
      </c>
      <c r="B74" t="s">
        <v>31</v>
      </c>
      <c r="C74" t="s">
        <v>32</v>
      </c>
      <c r="D74">
        <v>16</v>
      </c>
      <c r="E74" t="str">
        <f>VLOOKUP(A74,属性!$B$2:$L$455,11,FALSE)&amp;VLOOKUP(A74,属性!$B$2:$M$455,12,FALSE)</f>
        <v>[{"AttrType":"Production","ItemId":50004,"Value":23760},{"AttrType":"GlobalPower","Value":8000}]</v>
      </c>
      <c r="F74">
        <f>MROUND(VLOOKUP(A74,建造时间!$A$1:$G$454,7,FALSE),1)</f>
        <v>204367</v>
      </c>
      <c r="G74" t="str">
        <f>VLOOKUP(A74,消耗!$A$4:$M$457,13,FALSE)</f>
        <v>[{"ItemId":50009,"Num":4561095},{"ItemId":50007,"Num":115610},{"ItemId":50008,"Num":115610}]</v>
      </c>
      <c r="H74" t="str">
        <f>VLOOKUP(A74,升级奖励!$A$4:$G$457,7,FALSE)</f>
        <v>[{"ItemId":50004,"Num":21160}]</v>
      </c>
      <c r="I74" t="str">
        <f>VLOOKUP(A74,升级前置条件!$A$4:$P$457,16,FALSE)</f>
        <v>[{"ConditionType":"Build","AreaType":"MainBuilding","Lv":17}]</v>
      </c>
    </row>
    <row r="75" spans="1:9">
      <c r="A75">
        <f t="shared" si="1"/>
        <v>4017</v>
      </c>
      <c r="B75" t="s">
        <v>31</v>
      </c>
      <c r="C75" t="s">
        <v>32</v>
      </c>
      <c r="D75">
        <v>17</v>
      </c>
      <c r="E75" t="str">
        <f>VLOOKUP(A75,属性!$B$2:$L$455,11,FALSE)&amp;VLOOKUP(A75,属性!$B$2:$M$455,12,FALSE)</f>
        <v>[{"AttrType":"Production","ItemId":50004,"Value":25200},{"AttrType":"GlobalPower","Value":8500}]</v>
      </c>
      <c r="F75">
        <f>MROUND(VLOOKUP(A75,建造时间!$A$1:$G$454,7,FALSE),1)</f>
        <v>429171</v>
      </c>
      <c r="G75" t="str">
        <f>VLOOKUP(A75,消耗!$A$4:$M$457,13,FALSE)</f>
        <v>[{"ItemId":50009,"Num":8666080},{"ItemId":50007,"Num":184975},{"ItemId":50008,"Num":184975}]</v>
      </c>
      <c r="H75" t="str">
        <f>VLOOKUP(A75,升级奖励!$A$4:$G$457,7,FALSE)</f>
        <v>[{"ItemId":50004,"Num":32800}]</v>
      </c>
      <c r="I75" t="str">
        <f>VLOOKUP(A75,升级前置条件!$A$4:$P$457,16,FALSE)</f>
        <v>[{"ConditionType":"Build","AreaType":"MainBuilding","Lv":18}]</v>
      </c>
    </row>
    <row r="76" spans="1:9">
      <c r="A76">
        <f t="shared" si="1"/>
        <v>4018</v>
      </c>
      <c r="B76" t="s">
        <v>31</v>
      </c>
      <c r="C76" t="s">
        <v>32</v>
      </c>
      <c r="D76">
        <v>18</v>
      </c>
      <c r="E76" t="str">
        <f>VLOOKUP(A76,属性!$B$2:$L$455,11,FALSE)&amp;VLOOKUP(A76,属性!$B$2:$M$455,12,FALSE)</f>
        <v>[{"AttrType":"Production","ItemId":50004,"Value":26640},{"AttrType":"GlobalPower","Value":9000}]</v>
      </c>
      <c r="F76">
        <f>MROUND(VLOOKUP(A76,建造时间!$A$1:$G$454,7,FALSE),1)</f>
        <v>0</v>
      </c>
      <c r="G76" t="str">
        <f>VLOOKUP(A76,消耗!$A$4:$M$457,13,FALSE)</f>
        <v>[]</v>
      </c>
      <c r="H76" t="str">
        <f>VLOOKUP(A76,升级奖励!$A$4:$G$457,7,FALSE)</f>
        <v>[{"ItemId":50004,"Num":50840}]</v>
      </c>
      <c r="I76" t="str">
        <f>VLOOKUP(A76,升级前置条件!$A$4:$P$457,16,FALSE)</f>
        <v>[]</v>
      </c>
    </row>
    <row r="77" spans="1:9">
      <c r="A77">
        <f t="shared" si="1"/>
        <v>5001</v>
      </c>
      <c r="B77" t="s">
        <v>33</v>
      </c>
      <c r="C77" t="s">
        <v>34</v>
      </c>
      <c r="D77">
        <v>1</v>
      </c>
      <c r="E77" t="str">
        <f>VLOOKUP(A77,属性!$B$2:$L$455,11,FALSE)&amp;VLOOKUP(A77,属性!$B$2:$M$455,12,FALSE)</f>
        <v>[{"AttrType":"Production","ItemId":50004,"Value":2160},{"AttrType":"GlobalPower","Value":500}]</v>
      </c>
      <c r="F77">
        <f>MROUND(VLOOKUP(A77,建造时间!$A$1:$G$454,7,FALSE),1)</f>
        <v>3</v>
      </c>
      <c r="G77" t="str">
        <f>VLOOKUP(A77,消耗!$A$4:$M$457,13,FALSE)</f>
        <v>[{"ItemId":50009,"Num":300},{"ItemId":50007,"Num":100},{"ItemId":50008,"Num":100}]</v>
      </c>
      <c r="H77" t="str">
        <f>VLOOKUP(A77,升级奖励!$A$4:$G$457,7,FALSE)</f>
        <v>[{"ItemId":50004,"Num":50}]</v>
      </c>
      <c r="I77" t="str">
        <f>VLOOKUP(A77,升级前置条件!$A$4:$P$457,16,FALSE)</f>
        <v>[{"ConditionType":"Build","AreaType":"MainBuilding","Lv":2}]</v>
      </c>
    </row>
    <row r="78" spans="1:9">
      <c r="A78">
        <f t="shared" si="1"/>
        <v>5002</v>
      </c>
      <c r="B78" t="s">
        <v>33</v>
      </c>
      <c r="C78" t="s">
        <v>34</v>
      </c>
      <c r="D78">
        <v>2</v>
      </c>
      <c r="E78" t="str">
        <f>VLOOKUP(A78,属性!$B$2:$L$455,11,FALSE)&amp;VLOOKUP(A78,属性!$B$2:$M$455,12,FALSE)</f>
        <v>[{"AttrType":"Production","ItemId":50004,"Value":3600},{"AttrType":"GlobalPower","Value":1000}]</v>
      </c>
      <c r="F78">
        <f>MROUND(VLOOKUP(A78,建造时间!$A$1:$G$454,7,FALSE),1)</f>
        <v>6</v>
      </c>
      <c r="G78" t="str">
        <f>VLOOKUP(A78,消耗!$A$4:$M$457,13,FALSE)</f>
        <v>[{"ItemId":50009,"Num":570},{"ItemId":50007,"Num":160},{"ItemId":50008,"Num":160}]</v>
      </c>
      <c r="H78" t="str">
        <f>VLOOKUP(A78,升级奖励!$A$4:$G$457,7,FALSE)</f>
        <v>[{"ItemId":50004,"Num":75}]</v>
      </c>
      <c r="I78" t="str">
        <f>VLOOKUP(A78,升级前置条件!$A$4:$P$457,16,FALSE)</f>
        <v>[{"ConditionType":"Build","AreaType":"MainBuilding","Lv":3}]</v>
      </c>
    </row>
    <row r="79" spans="1:9">
      <c r="A79">
        <f t="shared" si="1"/>
        <v>5003</v>
      </c>
      <c r="B79" t="s">
        <v>33</v>
      </c>
      <c r="C79" t="s">
        <v>34</v>
      </c>
      <c r="D79">
        <v>3</v>
      </c>
      <c r="E79" t="str">
        <f>VLOOKUP(A79,属性!$B$2:$L$455,11,FALSE)&amp;VLOOKUP(A79,属性!$B$2:$M$455,12,FALSE)</f>
        <v>[{"AttrType":"Production","ItemId":50004,"Value":5040},{"AttrType":"GlobalPower","Value":1500}]</v>
      </c>
      <c r="F79">
        <f>MROUND(VLOOKUP(A79,建造时间!$A$1:$G$454,7,FALSE),1)</f>
        <v>13</v>
      </c>
      <c r="G79" t="str">
        <f>VLOOKUP(A79,消耗!$A$4:$M$457,13,FALSE)</f>
        <v>[{"ItemId":50009,"Num":1085},{"ItemId":50007,"Num":255},{"ItemId":50008,"Num":255}]</v>
      </c>
      <c r="H79" t="str">
        <f>VLOOKUP(A79,升级奖励!$A$4:$G$457,7,FALSE)</f>
        <v>[{"ItemId":50004,"Num":115}]</v>
      </c>
      <c r="I79" t="str">
        <f>VLOOKUP(A79,升级前置条件!$A$4:$P$457,16,FALSE)</f>
        <v>[{"ConditionType":"Build","AreaType":"MainBuilding","Lv":4}]</v>
      </c>
    </row>
    <row r="80" spans="1:9">
      <c r="A80">
        <f t="shared" si="1"/>
        <v>5004</v>
      </c>
      <c r="B80" t="s">
        <v>33</v>
      </c>
      <c r="C80" t="s">
        <v>34</v>
      </c>
      <c r="D80">
        <v>4</v>
      </c>
      <c r="E80" t="str">
        <f>VLOOKUP(A80,属性!$B$2:$L$455,11,FALSE)&amp;VLOOKUP(A80,属性!$B$2:$M$455,12,FALSE)</f>
        <v>[{"AttrType":"Production","ItemId":50004,"Value":6480},{"AttrType":"GlobalPower","Value":2000}]</v>
      </c>
      <c r="F80">
        <f>MROUND(VLOOKUP(A80,建造时间!$A$1:$G$454,7,FALSE),1)</f>
        <v>28</v>
      </c>
      <c r="G80" t="str">
        <f>VLOOKUP(A80,消耗!$A$4:$M$457,13,FALSE)</f>
        <v>[{"ItemId":50009,"Num":2060},{"ItemId":50007,"Num":410},{"ItemId":50008,"Num":410}]</v>
      </c>
      <c r="H80" t="str">
        <f>VLOOKUP(A80,升级奖励!$A$4:$G$457,7,FALSE)</f>
        <v>[{"ItemId":50004,"Num":175}]</v>
      </c>
      <c r="I80" t="str">
        <f>VLOOKUP(A80,升级前置条件!$A$4:$P$457,16,FALSE)</f>
        <v>[{"ConditionType":"Build","AreaType":"MainBuilding","Lv":5}]</v>
      </c>
    </row>
    <row r="81" spans="1:9">
      <c r="A81">
        <f t="shared" si="1"/>
        <v>5005</v>
      </c>
      <c r="B81" t="s">
        <v>33</v>
      </c>
      <c r="C81" t="s">
        <v>34</v>
      </c>
      <c r="D81">
        <v>5</v>
      </c>
      <c r="E81" t="str">
        <f>VLOOKUP(A81,属性!$B$2:$L$455,11,FALSE)&amp;VLOOKUP(A81,属性!$B$2:$M$455,12,FALSE)</f>
        <v>[{"AttrType":"Production","ItemId":50004,"Value":7920},{"AttrType":"GlobalPower","Value":2500}]</v>
      </c>
      <c r="F81">
        <f>MROUND(VLOOKUP(A81,建造时间!$A$1:$G$454,7,FALSE),1)</f>
        <v>58</v>
      </c>
      <c r="G81" t="str">
        <f>VLOOKUP(A81,消耗!$A$4:$M$457,13,FALSE)</f>
        <v>[{"ItemId":50009,"Num":3915},{"ItemId":50007,"Num":655},{"ItemId":50008,"Num":655}]</v>
      </c>
      <c r="H81" t="str">
        <f>VLOOKUP(A81,升级奖励!$A$4:$G$457,7,FALSE)</f>
        <v>[{"ItemId":50004,"Num":265}]</v>
      </c>
      <c r="I81" t="str">
        <f>VLOOKUP(A81,升级前置条件!$A$4:$P$457,16,FALSE)</f>
        <v>[{"ConditionType":"Build","AreaType":"MainBuilding","Lv":6}]</v>
      </c>
    </row>
    <row r="82" spans="1:9">
      <c r="A82">
        <f t="shared" si="1"/>
        <v>5006</v>
      </c>
      <c r="B82" t="s">
        <v>33</v>
      </c>
      <c r="C82" t="s">
        <v>34</v>
      </c>
      <c r="D82">
        <v>6</v>
      </c>
      <c r="E82" t="str">
        <f>VLOOKUP(A82,属性!$B$2:$L$455,11,FALSE)&amp;VLOOKUP(A82,属性!$B$2:$M$455,12,FALSE)</f>
        <v>[{"AttrType":"Production","ItemId":50004,"Value":9360},{"AttrType":"GlobalPower","Value":3000}]</v>
      </c>
      <c r="F82">
        <f>MROUND(VLOOKUP(A82,建造时间!$A$1:$G$454,7,FALSE),1)</f>
        <v>123</v>
      </c>
      <c r="G82" t="str">
        <f>VLOOKUP(A82,消耗!$A$4:$M$457,13,FALSE)</f>
        <v>[{"ItemId":50009,"Num":7440},{"ItemId":50007,"Num":1050},{"ItemId":50008,"Num":1050}]</v>
      </c>
      <c r="H82" t="str">
        <f>VLOOKUP(A82,升级奖励!$A$4:$G$457,7,FALSE)</f>
        <v>[{"ItemId":50004,"Num":400}]</v>
      </c>
      <c r="I82" t="str">
        <f>VLOOKUP(A82,升级前置条件!$A$4:$P$457,16,FALSE)</f>
        <v>[{"ConditionType":"Build","AreaType":"MainBuilding","Lv":7}]</v>
      </c>
    </row>
    <row r="83" spans="1:9">
      <c r="A83">
        <f t="shared" si="1"/>
        <v>5007</v>
      </c>
      <c r="B83" t="s">
        <v>33</v>
      </c>
      <c r="C83" t="s">
        <v>34</v>
      </c>
      <c r="D83">
        <v>7</v>
      </c>
      <c r="E83" t="str">
        <f>VLOOKUP(A83,属性!$B$2:$L$455,11,FALSE)&amp;VLOOKUP(A83,属性!$B$2:$M$455,12,FALSE)</f>
        <v>[{"AttrType":"Production","ItemId":50004,"Value":10800},{"AttrType":"GlobalPower","Value":3500}]</v>
      </c>
      <c r="F83">
        <f>MROUND(VLOOKUP(A83,建造时间!$A$1:$G$454,7,FALSE),1)</f>
        <v>257</v>
      </c>
      <c r="G83" t="str">
        <f>VLOOKUP(A83,消耗!$A$4:$M$457,13,FALSE)</f>
        <v>[{"ItemId":50009,"Num":14135},{"ItemId":50007,"Num":1680},{"ItemId":50008,"Num":1680}]</v>
      </c>
      <c r="H83" t="str">
        <f>VLOOKUP(A83,升级奖励!$A$4:$G$457,7,FALSE)</f>
        <v>[{"ItemId":50004,"Num":600}]</v>
      </c>
      <c r="I83" t="str">
        <f>VLOOKUP(A83,升级前置条件!$A$4:$P$457,16,FALSE)</f>
        <v>[{"ConditionType":"Build","AreaType":"MainBuilding","Lv":8}]</v>
      </c>
    </row>
    <row r="84" spans="1:9">
      <c r="A84">
        <f t="shared" si="1"/>
        <v>5008</v>
      </c>
      <c r="B84" t="s">
        <v>33</v>
      </c>
      <c r="C84" t="s">
        <v>34</v>
      </c>
      <c r="D84">
        <v>8</v>
      </c>
      <c r="E84" t="str">
        <f>VLOOKUP(A84,属性!$B$2:$L$455,11,FALSE)&amp;VLOOKUP(A84,属性!$B$2:$M$455,12,FALSE)</f>
        <v>[{"AttrType":"Production","ItemId":50004,"Value":12240},{"AttrType":"GlobalPower","Value":4000}]</v>
      </c>
      <c r="F84">
        <f>MROUND(VLOOKUP(A84,建造时间!$A$1:$G$454,7,FALSE),1)</f>
        <v>540</v>
      </c>
      <c r="G84" t="str">
        <f>VLOOKUP(A84,消耗!$A$4:$M$457,13,FALSE)</f>
        <v>[{"ItemId":50009,"Num":26855},{"ItemId":50007,"Num":2690},{"ItemId":50008,"Num":2690}]</v>
      </c>
      <c r="H84" t="str">
        <f>VLOOKUP(A84,升级奖励!$A$4:$G$457,7,FALSE)</f>
        <v>[{"ItemId":50004,"Num":900}]</v>
      </c>
      <c r="I84" t="str">
        <f>VLOOKUP(A84,升级前置条件!$A$4:$P$457,16,FALSE)</f>
        <v>[{"ConditionType":"Build","AreaType":"MainBuilding","Lv":9}]</v>
      </c>
    </row>
    <row r="85" spans="1:9">
      <c r="A85">
        <f t="shared" si="1"/>
        <v>5009</v>
      </c>
      <c r="B85" t="s">
        <v>33</v>
      </c>
      <c r="C85" t="s">
        <v>34</v>
      </c>
      <c r="D85">
        <v>9</v>
      </c>
      <c r="E85" t="str">
        <f>VLOOKUP(A85,属性!$B$2:$L$455,11,FALSE)&amp;VLOOKUP(A85,属性!$B$2:$M$455,12,FALSE)</f>
        <v>[{"AttrType":"Production","ItemId":50004,"Value":13680},{"AttrType":"GlobalPower","Value":4500}]</v>
      </c>
      <c r="F85">
        <f>MROUND(VLOOKUP(A85,建造时间!$A$1:$G$454,7,FALSE),1)</f>
        <v>1135</v>
      </c>
      <c r="G85" t="str">
        <f>VLOOKUP(A85,消耗!$A$4:$M$457,13,FALSE)</f>
        <v>[{"ItemId":50009,"Num":51025},{"ItemId":50007,"Num":4305},{"ItemId":50008,"Num":4305}]</v>
      </c>
      <c r="H85" t="str">
        <f>VLOOKUP(A85,升级奖励!$A$4:$G$457,7,FALSE)</f>
        <v>[{"ItemId":50004,"Num":1350}]</v>
      </c>
      <c r="I85" t="str">
        <f>VLOOKUP(A85,升级前置条件!$A$4:$P$457,16,FALSE)</f>
        <v>[{"ConditionType":"Build","AreaType":"MainBuilding","Lv":10}]</v>
      </c>
    </row>
    <row r="86" spans="1:9">
      <c r="A86">
        <f t="shared" si="1"/>
        <v>5010</v>
      </c>
      <c r="B86" t="s">
        <v>33</v>
      </c>
      <c r="C86" t="s">
        <v>34</v>
      </c>
      <c r="D86">
        <v>10</v>
      </c>
      <c r="E86" t="str">
        <f>VLOOKUP(A86,属性!$B$2:$L$455,11,FALSE)&amp;VLOOKUP(A86,属性!$B$2:$M$455,12,FALSE)</f>
        <v>[{"AttrType":"Production","ItemId":50004,"Value":15120},{"AttrType":"GlobalPower","Value":5000}]</v>
      </c>
      <c r="F86">
        <f>MROUND(VLOOKUP(A86,建造时间!$A$1:$G$454,7,FALSE),1)</f>
        <v>2383</v>
      </c>
      <c r="G86" t="str">
        <f>VLOOKUP(A86,消耗!$A$4:$M$457,13,FALSE)</f>
        <v>[{"ItemId":50009,"Num":96950},{"ItemId":50007,"Num":6890},{"ItemId":50008,"Num":6890}]</v>
      </c>
      <c r="H86" t="str">
        <f>VLOOKUP(A86,升级奖励!$A$4:$G$457,7,FALSE)</f>
        <v>[{"ItemId":50004,"Num":2025}]</v>
      </c>
      <c r="I86" t="str">
        <f>VLOOKUP(A86,升级前置条件!$A$4:$P$457,16,FALSE)</f>
        <v>[{"ConditionType":"Build","AreaType":"MainBuilding","Lv":11}]</v>
      </c>
    </row>
    <row r="87" spans="1:9">
      <c r="A87">
        <f t="shared" si="1"/>
        <v>5011</v>
      </c>
      <c r="B87" t="s">
        <v>33</v>
      </c>
      <c r="C87" t="s">
        <v>34</v>
      </c>
      <c r="D87">
        <v>11</v>
      </c>
      <c r="E87" t="str">
        <f>VLOOKUP(A87,属性!$B$2:$L$455,11,FALSE)&amp;VLOOKUP(A87,属性!$B$2:$M$455,12,FALSE)</f>
        <v>[{"AttrType":"Production","ItemId":50004,"Value":16560},{"AttrType":"GlobalPower","Value":5500}]</v>
      </c>
      <c r="F87">
        <f>MROUND(VLOOKUP(A87,建造时间!$A$1:$G$454,7,FALSE),1)</f>
        <v>5004</v>
      </c>
      <c r="G87" t="str">
        <f>VLOOKUP(A87,消耗!$A$4:$M$457,13,FALSE)</f>
        <v>[{"ItemId":50009,"Num":184205},{"ItemId":50007,"Num":11025},{"ItemId":50008,"Num":11025}]</v>
      </c>
      <c r="H87" t="str">
        <f>VLOOKUP(A87,升级奖励!$A$4:$G$457,7,FALSE)</f>
        <v>[{"ItemId":50004,"Num":3040}]</v>
      </c>
      <c r="I87" t="str">
        <f>VLOOKUP(A87,升级前置条件!$A$4:$P$457,16,FALSE)</f>
        <v>[{"ConditionType":"Build","AreaType":"MainBuilding","Lv":12}]</v>
      </c>
    </row>
    <row r="88" spans="1:9">
      <c r="A88">
        <f t="shared" ref="A88:A151" si="2">IF(B88=B87,A87+1,MROUND(A87+1000,1000)+1)</f>
        <v>5012</v>
      </c>
      <c r="B88" t="s">
        <v>33</v>
      </c>
      <c r="C88" t="s">
        <v>34</v>
      </c>
      <c r="D88">
        <v>12</v>
      </c>
      <c r="E88" t="str">
        <f>VLOOKUP(A88,属性!$B$2:$L$455,11,FALSE)&amp;VLOOKUP(A88,属性!$B$2:$M$455,12,FALSE)</f>
        <v>[{"AttrType":"Production","ItemId":50004,"Value":18000},{"AttrType":"GlobalPower","Value":6000}]</v>
      </c>
      <c r="F88">
        <f>MROUND(VLOOKUP(A88,建造时间!$A$1:$G$454,7,FALSE),1)</f>
        <v>10508</v>
      </c>
      <c r="G88" t="str">
        <f>VLOOKUP(A88,消耗!$A$4:$M$457,13,FALSE)</f>
        <v>[{"ItemId":50009,"Num":349990},{"ItemId":50007,"Num":17640},{"ItemId":50008,"Num":17640}]</v>
      </c>
      <c r="H88" t="str">
        <f>VLOOKUP(A88,升级奖励!$A$4:$G$457,7,FALSE)</f>
        <v>[{"ItemId":50004,"Num":4560}]</v>
      </c>
      <c r="I88" t="str">
        <f>VLOOKUP(A88,升级前置条件!$A$4:$P$457,16,FALSE)</f>
        <v>[{"ConditionType":"Build","AreaType":"MainBuilding","Lv":13}]</v>
      </c>
    </row>
    <row r="89" spans="1:9">
      <c r="A89">
        <f t="shared" si="2"/>
        <v>5013</v>
      </c>
      <c r="B89" t="s">
        <v>33</v>
      </c>
      <c r="C89" t="s">
        <v>34</v>
      </c>
      <c r="D89">
        <v>13</v>
      </c>
      <c r="E89" t="str">
        <f>VLOOKUP(A89,属性!$B$2:$L$455,11,FALSE)&amp;VLOOKUP(A89,属性!$B$2:$M$455,12,FALSE)</f>
        <v>[{"AttrType":"Production","ItemId":50004,"Value":19440},{"AttrType":"GlobalPower","Value":6500}]</v>
      </c>
      <c r="F89">
        <f>MROUND(VLOOKUP(A89,建造时间!$A$1:$G$454,7,FALSE),1)</f>
        <v>22067</v>
      </c>
      <c r="G89" t="str">
        <f>VLOOKUP(A89,消耗!$A$4:$M$457,13,FALSE)</f>
        <v>[{"ItemId":50009,"Num":664980},{"ItemId":50007,"Num":28225},{"ItemId":50008,"Num":28225}]</v>
      </c>
      <c r="H89" t="str">
        <f>VLOOKUP(A89,升级奖励!$A$4:$G$457,7,FALSE)</f>
        <v>[{"ItemId":50004,"Num":6840}]</v>
      </c>
      <c r="I89" t="str">
        <f>VLOOKUP(A89,升级前置条件!$A$4:$P$457,16,FALSE)</f>
        <v>[{"ConditionType":"Build","AreaType":"MainBuilding","Lv":14}]</v>
      </c>
    </row>
    <row r="90" spans="1:9">
      <c r="A90">
        <f t="shared" si="2"/>
        <v>5014</v>
      </c>
      <c r="B90" t="s">
        <v>33</v>
      </c>
      <c r="C90" t="s">
        <v>34</v>
      </c>
      <c r="D90">
        <v>14</v>
      </c>
      <c r="E90" t="str">
        <f>VLOOKUP(A90,属性!$B$2:$L$455,11,FALSE)&amp;VLOOKUP(A90,属性!$B$2:$M$455,12,FALSE)</f>
        <v>[{"AttrType":"Production","ItemId":50004,"Value":20880},{"AttrType":"GlobalPower","Value":7000}]</v>
      </c>
      <c r="F90">
        <f>MROUND(VLOOKUP(A90,建造时间!$A$1:$G$454,7,FALSE),1)</f>
        <v>46342</v>
      </c>
      <c r="G90" t="str">
        <f>VLOOKUP(A90,消耗!$A$4:$M$457,13,FALSE)</f>
        <v>[{"ItemId":50009,"Num":1263460},{"ItemId":50007,"Num":45160},{"ItemId":50008,"Num":45160}]</v>
      </c>
      <c r="H90" t="str">
        <f>VLOOKUP(A90,升级奖励!$A$4:$G$457,7,FALSE)</f>
        <v>[{"ItemId":50004,"Num":10260}]</v>
      </c>
      <c r="I90" t="str">
        <f>VLOOKUP(A90,升级前置条件!$A$4:$P$457,16,FALSE)</f>
        <v>[{"ConditionType":"Build","AreaType":"MainBuilding","Lv":15}]</v>
      </c>
    </row>
    <row r="91" spans="1:9">
      <c r="A91">
        <f t="shared" si="2"/>
        <v>5015</v>
      </c>
      <c r="B91" t="s">
        <v>33</v>
      </c>
      <c r="C91" t="s">
        <v>34</v>
      </c>
      <c r="D91">
        <v>15</v>
      </c>
      <c r="E91" t="str">
        <f>VLOOKUP(A91,属性!$B$2:$L$455,11,FALSE)&amp;VLOOKUP(A91,属性!$B$2:$M$455,12,FALSE)</f>
        <v>[{"AttrType":"Production","ItemId":50004,"Value":22320},{"AttrType":"GlobalPower","Value":7500}]</v>
      </c>
      <c r="F91">
        <f>MROUND(VLOOKUP(A91,建造时间!$A$1:$G$454,7,FALSE),1)</f>
        <v>97318</v>
      </c>
      <c r="G91" t="str">
        <f>VLOOKUP(A91,消耗!$A$4:$M$457,13,FALSE)</f>
        <v>[{"ItemId":50009,"Num":2400575},{"ItemId":50007,"Num":72255},{"ItemId":50008,"Num":72255}]</v>
      </c>
      <c r="H91" t="str">
        <f>VLOOKUP(A91,升级奖励!$A$4:$G$457,7,FALSE)</f>
        <v>[{"ItemId":50004,"Num":15390}]</v>
      </c>
      <c r="I91" t="str">
        <f>VLOOKUP(A91,升级前置条件!$A$4:$P$457,16,FALSE)</f>
        <v>[{"ConditionType":"Build","AreaType":"MainBuilding","Lv":16}]</v>
      </c>
    </row>
    <row r="92" spans="1:9">
      <c r="A92">
        <f t="shared" si="2"/>
        <v>5016</v>
      </c>
      <c r="B92" t="s">
        <v>33</v>
      </c>
      <c r="C92" t="s">
        <v>34</v>
      </c>
      <c r="D92">
        <v>16</v>
      </c>
      <c r="E92" t="str">
        <f>VLOOKUP(A92,属性!$B$2:$L$455,11,FALSE)&amp;VLOOKUP(A92,属性!$B$2:$M$455,12,FALSE)</f>
        <v>[{"AttrType":"Production","ItemId":50004,"Value":23760},{"AttrType":"GlobalPower","Value":8000}]</v>
      </c>
      <c r="F92">
        <f>MROUND(VLOOKUP(A92,建造时间!$A$1:$G$454,7,FALSE),1)</f>
        <v>204367</v>
      </c>
      <c r="G92" t="str">
        <f>VLOOKUP(A92,消耗!$A$4:$M$457,13,FALSE)</f>
        <v>[{"ItemId":50009,"Num":4561095},{"ItemId":50007,"Num":115610},{"ItemId":50008,"Num":115610}]</v>
      </c>
      <c r="H92" t="str">
        <f>VLOOKUP(A92,升级奖励!$A$4:$G$457,7,FALSE)</f>
        <v>[{"ItemId":50004,"Num":23085}]</v>
      </c>
      <c r="I92" t="str">
        <f>VLOOKUP(A92,升级前置条件!$A$4:$P$457,16,FALSE)</f>
        <v>[{"ConditionType":"Build","AreaType":"MainBuilding","Lv":17}]</v>
      </c>
    </row>
    <row r="93" spans="1:9">
      <c r="A93">
        <f t="shared" si="2"/>
        <v>5017</v>
      </c>
      <c r="B93" t="s">
        <v>33</v>
      </c>
      <c r="C93" t="s">
        <v>34</v>
      </c>
      <c r="D93">
        <v>17</v>
      </c>
      <c r="E93" t="str">
        <f>VLOOKUP(A93,属性!$B$2:$L$455,11,FALSE)&amp;VLOOKUP(A93,属性!$B$2:$M$455,12,FALSE)</f>
        <v>[{"AttrType":"Production","ItemId":50004,"Value":25200},{"AttrType":"GlobalPower","Value":8500}]</v>
      </c>
      <c r="F93">
        <f>MROUND(VLOOKUP(A93,建造时间!$A$1:$G$454,7,FALSE),1)</f>
        <v>429171</v>
      </c>
      <c r="G93" t="str">
        <f>VLOOKUP(A93,消耗!$A$4:$M$457,13,FALSE)</f>
        <v>[{"ItemId":50009,"Num":8666080},{"ItemId":50007,"Num":184975},{"ItemId":50008,"Num":184975}]</v>
      </c>
      <c r="H93" t="str">
        <f>VLOOKUP(A93,升级奖励!$A$4:$G$457,7,FALSE)</f>
        <v>[{"ItemId":50004,"Num":34630}]</v>
      </c>
      <c r="I93" t="str">
        <f>VLOOKUP(A93,升级前置条件!$A$4:$P$457,16,FALSE)</f>
        <v>[{"ConditionType":"Build","AreaType":"MainBuilding","Lv":18}]</v>
      </c>
    </row>
    <row r="94" spans="1:9">
      <c r="A94">
        <f t="shared" si="2"/>
        <v>5018</v>
      </c>
      <c r="B94" t="s">
        <v>33</v>
      </c>
      <c r="C94" t="s">
        <v>34</v>
      </c>
      <c r="D94">
        <v>18</v>
      </c>
      <c r="E94" t="str">
        <f>VLOOKUP(A94,属性!$B$2:$L$455,11,FALSE)&amp;VLOOKUP(A94,属性!$B$2:$M$455,12,FALSE)</f>
        <v>[{"AttrType":"Production","ItemId":50004,"Value":26640},{"AttrType":"GlobalPower","Value":9000}]</v>
      </c>
      <c r="F94">
        <f>MROUND(VLOOKUP(A94,建造时间!$A$1:$G$454,7,FALSE),1)</f>
        <v>0</v>
      </c>
      <c r="G94" t="str">
        <f>VLOOKUP(A94,消耗!$A$4:$M$457,13,FALSE)</f>
        <v>[]</v>
      </c>
      <c r="H94" t="str">
        <f>VLOOKUP(A94,升级奖励!$A$4:$G$457,7,FALSE)</f>
        <v>[{"ItemId":50004,"Num":51945}]</v>
      </c>
      <c r="I94" t="str">
        <f>VLOOKUP(A94,升级前置条件!$A$4:$P$457,16,FALSE)</f>
        <v>[]</v>
      </c>
    </row>
    <row r="95" spans="1:9">
      <c r="A95">
        <f t="shared" si="2"/>
        <v>6001</v>
      </c>
      <c r="B95" t="s">
        <v>35</v>
      </c>
      <c r="C95" t="s">
        <v>36</v>
      </c>
      <c r="D95">
        <v>1</v>
      </c>
      <c r="E95" t="str">
        <f>VLOOKUP(A95,属性!$B$2:$L$455,11,FALSE)&amp;VLOOKUP(A95,属性!$B$2:$M$455,12,FALSE)</f>
        <v>[{"AttrType":"Production","ItemId":50009,"Value":720},{"AttrType":"GlobalPower","Value":500}]</v>
      </c>
      <c r="F95">
        <f>MROUND(VLOOKUP(A95,建造时间!$A$1:$G$454,7,FALSE),1)</f>
        <v>3</v>
      </c>
      <c r="G95" t="str">
        <f>VLOOKUP(A95,消耗!$A$4:$M$457,13,FALSE)</f>
        <v>[{"ItemId":50009,"Num":300},{"ItemId":50007,"Num":100},{"ItemId":50008,"Num":100}]</v>
      </c>
      <c r="H95" t="str">
        <f>VLOOKUP(A95,升级奖励!$A$4:$G$457,7,FALSE)</f>
        <v>[{"ItemId":50004,"Num":30}]</v>
      </c>
      <c r="I95" t="str">
        <f>VLOOKUP(A95,升级前置条件!$A$4:$P$457,16,FALSE)</f>
        <v>[{"ConditionType":"Build","AreaType":"MainBuilding","Lv":2}]</v>
      </c>
    </row>
    <row r="96" spans="1:9">
      <c r="A96">
        <f t="shared" si="2"/>
        <v>6002</v>
      </c>
      <c r="B96" t="s">
        <v>35</v>
      </c>
      <c r="C96" t="s">
        <v>36</v>
      </c>
      <c r="D96">
        <v>2</v>
      </c>
      <c r="E96" t="str">
        <f>VLOOKUP(A96,属性!$B$2:$L$455,11,FALSE)&amp;VLOOKUP(A96,属性!$B$2:$M$455,12,FALSE)</f>
        <v>[{"AttrType":"Production","ItemId":50009,"Value":1440},{"AttrType":"GlobalPower","Value":1000}]</v>
      </c>
      <c r="F96">
        <f>MROUND(VLOOKUP(A96,建造时间!$A$1:$G$454,7,FALSE),1)</f>
        <v>6</v>
      </c>
      <c r="G96" t="str">
        <f>VLOOKUP(A96,消耗!$A$4:$M$457,13,FALSE)</f>
        <v>[{"ItemId":50009,"Num":570},{"ItemId":50007,"Num":160},{"ItemId":50008,"Num":160}]</v>
      </c>
      <c r="H96" t="str">
        <f>VLOOKUP(A96,升级奖励!$A$4:$G$457,7,FALSE)</f>
        <v>[{"ItemId":50004,"Num":45}]</v>
      </c>
      <c r="I96" t="str">
        <f>VLOOKUP(A96,升级前置条件!$A$4:$P$457,16,FALSE)</f>
        <v>[{"ConditionType":"Build","AreaType":"MainBuilding","Lv":3}]</v>
      </c>
    </row>
    <row r="97" spans="1:9">
      <c r="A97">
        <f t="shared" si="2"/>
        <v>6003</v>
      </c>
      <c r="B97" t="s">
        <v>35</v>
      </c>
      <c r="C97" t="s">
        <v>36</v>
      </c>
      <c r="D97">
        <v>3</v>
      </c>
      <c r="E97" t="str">
        <f>VLOOKUP(A97,属性!$B$2:$L$455,11,FALSE)&amp;VLOOKUP(A97,属性!$B$2:$M$455,12,FALSE)</f>
        <v>[{"AttrType":"Production","ItemId":50009,"Value":2160},{"AttrType":"GlobalPower","Value":1500}]</v>
      </c>
      <c r="F97">
        <f>MROUND(VLOOKUP(A97,建造时间!$A$1:$G$454,7,FALSE),1)</f>
        <v>13</v>
      </c>
      <c r="G97" t="str">
        <f>VLOOKUP(A97,消耗!$A$4:$M$457,13,FALSE)</f>
        <v>[{"ItemId":50009,"Num":1085},{"ItemId":50007,"Num":255},{"ItemId":50008,"Num":255}]</v>
      </c>
      <c r="H97" t="str">
        <f>VLOOKUP(A97,升级奖励!$A$4:$G$457,7,FALSE)</f>
        <v>[{"ItemId":50004,"Num":70}]</v>
      </c>
      <c r="I97" t="str">
        <f>VLOOKUP(A97,升级前置条件!$A$4:$P$457,16,FALSE)</f>
        <v>[{"ConditionType":"Build","AreaType":"MainBuilding","Lv":4}]</v>
      </c>
    </row>
    <row r="98" spans="1:9">
      <c r="A98">
        <f t="shared" si="2"/>
        <v>6004</v>
      </c>
      <c r="B98" t="s">
        <v>35</v>
      </c>
      <c r="C98" t="s">
        <v>36</v>
      </c>
      <c r="D98">
        <v>4</v>
      </c>
      <c r="E98" t="str">
        <f>VLOOKUP(A98,属性!$B$2:$L$455,11,FALSE)&amp;VLOOKUP(A98,属性!$B$2:$M$455,12,FALSE)</f>
        <v>[{"AttrType":"Production","ItemId":50009,"Value":2880},{"AttrType":"GlobalPower","Value":2000}]</v>
      </c>
      <c r="F98">
        <f>MROUND(VLOOKUP(A98,建造时间!$A$1:$G$454,7,FALSE),1)</f>
        <v>28</v>
      </c>
      <c r="G98" t="str">
        <f>VLOOKUP(A98,消耗!$A$4:$M$457,13,FALSE)</f>
        <v>[{"ItemId":50009,"Num":2060},{"ItemId":50007,"Num":410},{"ItemId":50008,"Num":410}]</v>
      </c>
      <c r="H98" t="str">
        <f>VLOOKUP(A98,升级奖励!$A$4:$G$457,7,FALSE)</f>
        <v>[{"ItemId":50004,"Num":110}]</v>
      </c>
      <c r="I98" t="str">
        <f>VLOOKUP(A98,升级前置条件!$A$4:$P$457,16,FALSE)</f>
        <v>[{"ConditionType":"Build","AreaType":"MainBuilding","Lv":5}]</v>
      </c>
    </row>
    <row r="99" spans="1:9">
      <c r="A99">
        <f t="shared" si="2"/>
        <v>6005</v>
      </c>
      <c r="B99" t="s">
        <v>35</v>
      </c>
      <c r="C99" t="s">
        <v>36</v>
      </c>
      <c r="D99">
        <v>5</v>
      </c>
      <c r="E99" t="str">
        <f>VLOOKUP(A99,属性!$B$2:$L$455,11,FALSE)&amp;VLOOKUP(A99,属性!$B$2:$M$455,12,FALSE)</f>
        <v>[{"AttrType":"Production","ItemId":50009,"Value":3600},{"AttrType":"GlobalPower","Value":2500}]</v>
      </c>
      <c r="F99">
        <f>MROUND(VLOOKUP(A99,建造时间!$A$1:$G$454,7,FALSE),1)</f>
        <v>58</v>
      </c>
      <c r="G99" t="str">
        <f>VLOOKUP(A99,消耗!$A$4:$M$457,13,FALSE)</f>
        <v>[{"ItemId":50009,"Num":3915},{"ItemId":50007,"Num":655},{"ItemId":50008,"Num":655}]</v>
      </c>
      <c r="H99" t="str">
        <f>VLOOKUP(A99,升级奖励!$A$4:$G$457,7,FALSE)</f>
        <v>[{"ItemId":50004,"Num":170}]</v>
      </c>
      <c r="I99" t="str">
        <f>VLOOKUP(A99,升级前置条件!$A$4:$P$457,16,FALSE)</f>
        <v>[{"ConditionType":"Build","AreaType":"MainBuilding","Lv":6}]</v>
      </c>
    </row>
    <row r="100" spans="1:9">
      <c r="A100">
        <f t="shared" si="2"/>
        <v>6006</v>
      </c>
      <c r="B100" t="s">
        <v>35</v>
      </c>
      <c r="C100" t="s">
        <v>36</v>
      </c>
      <c r="D100">
        <v>6</v>
      </c>
      <c r="E100" t="str">
        <f>VLOOKUP(A100,属性!$B$2:$L$455,11,FALSE)&amp;VLOOKUP(A100,属性!$B$2:$M$455,12,FALSE)</f>
        <v>[{"AttrType":"Production","ItemId":50009,"Value":4320},{"AttrType":"GlobalPower","Value":3000}]</v>
      </c>
      <c r="F100">
        <f>MROUND(VLOOKUP(A100,建造时间!$A$1:$G$454,7,FALSE),1)</f>
        <v>123</v>
      </c>
      <c r="G100" t="str">
        <f>VLOOKUP(A100,消耗!$A$4:$M$457,13,FALSE)</f>
        <v>[{"ItemId":50009,"Num":7440},{"ItemId":50007,"Num":1050},{"ItemId":50008,"Num":1050}]</v>
      </c>
      <c r="H100" t="str">
        <f>VLOOKUP(A100,升级奖励!$A$4:$G$457,7,FALSE)</f>
        <v>[{"ItemId":50004,"Num":265}]</v>
      </c>
      <c r="I100" t="str">
        <f>VLOOKUP(A100,升级前置条件!$A$4:$P$457,16,FALSE)</f>
        <v>[{"ConditionType":"Build","AreaType":"MainBuilding","Lv":7}]</v>
      </c>
    </row>
    <row r="101" spans="1:9">
      <c r="A101">
        <f t="shared" si="2"/>
        <v>6007</v>
      </c>
      <c r="B101" t="s">
        <v>35</v>
      </c>
      <c r="C101" t="s">
        <v>36</v>
      </c>
      <c r="D101">
        <v>7</v>
      </c>
      <c r="E101" t="str">
        <f>VLOOKUP(A101,属性!$B$2:$L$455,11,FALSE)&amp;VLOOKUP(A101,属性!$B$2:$M$455,12,FALSE)</f>
        <v>[{"AttrType":"Production","ItemId":50009,"Value":5040},{"AttrType":"GlobalPower","Value":3500}]</v>
      </c>
      <c r="F101">
        <f>MROUND(VLOOKUP(A101,建造时间!$A$1:$G$454,7,FALSE),1)</f>
        <v>257</v>
      </c>
      <c r="G101" t="str">
        <f>VLOOKUP(A101,消耗!$A$4:$M$457,13,FALSE)</f>
        <v>[{"ItemId":50009,"Num":14135},{"ItemId":50007,"Num":1680},{"ItemId":50008,"Num":1680}]</v>
      </c>
      <c r="H101" t="str">
        <f>VLOOKUP(A101,升级奖励!$A$4:$G$457,7,FALSE)</f>
        <v>[{"ItemId":50004,"Num":410}]</v>
      </c>
      <c r="I101" t="str">
        <f>VLOOKUP(A101,升级前置条件!$A$4:$P$457,16,FALSE)</f>
        <v>[{"ConditionType":"Build","AreaType":"MainBuilding","Lv":8}]</v>
      </c>
    </row>
    <row r="102" spans="1:9">
      <c r="A102">
        <f t="shared" si="2"/>
        <v>6008</v>
      </c>
      <c r="B102" t="s">
        <v>35</v>
      </c>
      <c r="C102" t="s">
        <v>36</v>
      </c>
      <c r="D102">
        <v>8</v>
      </c>
      <c r="E102" t="str">
        <f>VLOOKUP(A102,属性!$B$2:$L$455,11,FALSE)&amp;VLOOKUP(A102,属性!$B$2:$M$455,12,FALSE)</f>
        <v>[{"AttrType":"Production","ItemId":50009,"Value":5760},{"AttrType":"GlobalPower","Value":4000}]</v>
      </c>
      <c r="F102">
        <f>MROUND(VLOOKUP(A102,建造时间!$A$1:$G$454,7,FALSE),1)</f>
        <v>540</v>
      </c>
      <c r="G102" t="str">
        <f>VLOOKUP(A102,消耗!$A$4:$M$457,13,FALSE)</f>
        <v>[{"ItemId":50009,"Num":26855},{"ItemId":50007,"Num":2690},{"ItemId":50008,"Num":2690}]</v>
      </c>
      <c r="H102" t="str">
        <f>VLOOKUP(A102,升级奖励!$A$4:$G$457,7,FALSE)</f>
        <v>[{"ItemId":50004,"Num":635}]</v>
      </c>
      <c r="I102" t="str">
        <f>VLOOKUP(A102,升级前置条件!$A$4:$P$457,16,FALSE)</f>
        <v>[{"ConditionType":"Build","AreaType":"MainBuilding","Lv":9}]</v>
      </c>
    </row>
    <row r="103" spans="1:9">
      <c r="A103">
        <f t="shared" si="2"/>
        <v>6009</v>
      </c>
      <c r="B103" t="s">
        <v>35</v>
      </c>
      <c r="C103" t="s">
        <v>36</v>
      </c>
      <c r="D103">
        <v>9</v>
      </c>
      <c r="E103" t="str">
        <f>VLOOKUP(A103,属性!$B$2:$L$455,11,FALSE)&amp;VLOOKUP(A103,属性!$B$2:$M$455,12,FALSE)</f>
        <v>[{"AttrType":"Production","ItemId":50009,"Value":6480},{"AttrType":"GlobalPower","Value":4500}]</v>
      </c>
      <c r="F103">
        <f>MROUND(VLOOKUP(A103,建造时间!$A$1:$G$454,7,FALSE),1)</f>
        <v>1135</v>
      </c>
      <c r="G103" t="str">
        <f>VLOOKUP(A103,消耗!$A$4:$M$457,13,FALSE)</f>
        <v>[{"ItemId":50009,"Num":51025},{"ItemId":50007,"Num":4305},{"ItemId":50008,"Num":4305}]</v>
      </c>
      <c r="H103" t="str">
        <f>VLOOKUP(A103,升级奖励!$A$4:$G$457,7,FALSE)</f>
        <v>[{"ItemId":50004,"Num":985}]</v>
      </c>
      <c r="I103" t="str">
        <f>VLOOKUP(A103,升级前置条件!$A$4:$P$457,16,FALSE)</f>
        <v>[{"ConditionType":"Build","AreaType":"MainBuilding","Lv":10}]</v>
      </c>
    </row>
    <row r="104" spans="1:9">
      <c r="A104">
        <f t="shared" si="2"/>
        <v>6010</v>
      </c>
      <c r="B104" t="s">
        <v>35</v>
      </c>
      <c r="C104" t="s">
        <v>36</v>
      </c>
      <c r="D104">
        <v>10</v>
      </c>
      <c r="E104" t="str">
        <f>VLOOKUP(A104,属性!$B$2:$L$455,11,FALSE)&amp;VLOOKUP(A104,属性!$B$2:$M$455,12,FALSE)</f>
        <v>[{"AttrType":"Production","ItemId":50009,"Value":7200},{"AttrType":"GlobalPower","Value":5000}]</v>
      </c>
      <c r="F104">
        <f>MROUND(VLOOKUP(A104,建造时间!$A$1:$G$454,7,FALSE),1)</f>
        <v>2383</v>
      </c>
      <c r="G104" t="str">
        <f>VLOOKUP(A104,消耗!$A$4:$M$457,13,FALSE)</f>
        <v>[{"ItemId":50009,"Num":96950},{"ItemId":50007,"Num":6890},{"ItemId":50008,"Num":6890}]</v>
      </c>
      <c r="H104" t="str">
        <f>VLOOKUP(A104,升级奖励!$A$4:$G$457,7,FALSE)</f>
        <v>[{"ItemId":50004,"Num":1525}]</v>
      </c>
      <c r="I104" t="str">
        <f>VLOOKUP(A104,升级前置条件!$A$4:$P$457,16,FALSE)</f>
        <v>[{"ConditionType":"Build","AreaType":"MainBuilding","Lv":11}]</v>
      </c>
    </row>
    <row r="105" spans="1:9">
      <c r="A105">
        <f t="shared" si="2"/>
        <v>6011</v>
      </c>
      <c r="B105" t="s">
        <v>35</v>
      </c>
      <c r="C105" t="s">
        <v>36</v>
      </c>
      <c r="D105">
        <v>11</v>
      </c>
      <c r="E105" t="str">
        <f>VLOOKUP(A105,属性!$B$2:$L$455,11,FALSE)&amp;VLOOKUP(A105,属性!$B$2:$M$455,12,FALSE)</f>
        <v>[{"AttrType":"Production","ItemId":50009,"Value":7920},{"AttrType":"GlobalPower","Value":5500}]</v>
      </c>
      <c r="F105">
        <f>MROUND(VLOOKUP(A105,建造时间!$A$1:$G$454,7,FALSE),1)</f>
        <v>5004</v>
      </c>
      <c r="G105" t="str">
        <f>VLOOKUP(A105,消耗!$A$4:$M$457,13,FALSE)</f>
        <v>[{"ItemId":50009,"Num":184205},{"ItemId":50007,"Num":11025},{"ItemId":50008,"Num":11025}]</v>
      </c>
      <c r="H105" t="str">
        <f>VLOOKUP(A105,升级奖励!$A$4:$G$457,7,FALSE)</f>
        <v>[{"ItemId":50004,"Num":2365}]</v>
      </c>
      <c r="I105" t="str">
        <f>VLOOKUP(A105,升级前置条件!$A$4:$P$457,16,FALSE)</f>
        <v>[{"ConditionType":"Build","AreaType":"MainBuilding","Lv":12}]</v>
      </c>
    </row>
    <row r="106" spans="1:9">
      <c r="A106">
        <f t="shared" si="2"/>
        <v>6012</v>
      </c>
      <c r="B106" t="s">
        <v>35</v>
      </c>
      <c r="C106" t="s">
        <v>36</v>
      </c>
      <c r="D106">
        <v>12</v>
      </c>
      <c r="E106" t="str">
        <f>VLOOKUP(A106,属性!$B$2:$L$455,11,FALSE)&amp;VLOOKUP(A106,属性!$B$2:$M$455,12,FALSE)</f>
        <v>[{"AttrType":"Production","ItemId":50009,"Value":8640},{"AttrType":"GlobalPower","Value":6000}]</v>
      </c>
      <c r="F106">
        <f>MROUND(VLOOKUP(A106,建造时间!$A$1:$G$454,7,FALSE),1)</f>
        <v>10508</v>
      </c>
      <c r="G106" t="str">
        <f>VLOOKUP(A106,消耗!$A$4:$M$457,13,FALSE)</f>
        <v>[{"ItemId":50009,"Num":349990},{"ItemId":50007,"Num":17640},{"ItemId":50008,"Num":17640}]</v>
      </c>
      <c r="H106" t="str">
        <f>VLOOKUP(A106,升级奖励!$A$4:$G$457,7,FALSE)</f>
        <v>[{"ItemId":50004,"Num":3665}]</v>
      </c>
      <c r="I106" t="str">
        <f>VLOOKUP(A106,升级前置条件!$A$4:$P$457,16,FALSE)</f>
        <v>[{"ConditionType":"Build","AreaType":"MainBuilding","Lv":13}]</v>
      </c>
    </row>
    <row r="107" spans="1:9">
      <c r="A107">
        <f t="shared" si="2"/>
        <v>6013</v>
      </c>
      <c r="B107" t="s">
        <v>35</v>
      </c>
      <c r="C107" t="s">
        <v>36</v>
      </c>
      <c r="D107">
        <v>13</v>
      </c>
      <c r="E107" t="str">
        <f>VLOOKUP(A107,属性!$B$2:$L$455,11,FALSE)&amp;VLOOKUP(A107,属性!$B$2:$M$455,12,FALSE)</f>
        <v>[{"AttrType":"Production","ItemId":50009,"Value":9360},{"AttrType":"GlobalPower","Value":6500}]</v>
      </c>
      <c r="F107">
        <f>MROUND(VLOOKUP(A107,建造时间!$A$1:$G$454,7,FALSE),1)</f>
        <v>22067</v>
      </c>
      <c r="G107" t="str">
        <f>VLOOKUP(A107,消耗!$A$4:$M$457,13,FALSE)</f>
        <v>[{"ItemId":50009,"Num":664980},{"ItemId":50007,"Num":28225},{"ItemId":50008,"Num":28225}]</v>
      </c>
      <c r="H107" t="str">
        <f>VLOOKUP(A107,升级奖励!$A$4:$G$457,7,FALSE)</f>
        <v>[{"ItemId":50004,"Num":5680}]</v>
      </c>
      <c r="I107" t="str">
        <f>VLOOKUP(A107,升级前置条件!$A$4:$P$457,16,FALSE)</f>
        <v>[{"ConditionType":"Build","AreaType":"MainBuilding","Lv":14}]</v>
      </c>
    </row>
    <row r="108" spans="1:9">
      <c r="A108">
        <f t="shared" si="2"/>
        <v>6014</v>
      </c>
      <c r="B108" t="s">
        <v>35</v>
      </c>
      <c r="C108" t="s">
        <v>36</v>
      </c>
      <c r="D108">
        <v>14</v>
      </c>
      <c r="E108" t="str">
        <f>VLOOKUP(A108,属性!$B$2:$L$455,11,FALSE)&amp;VLOOKUP(A108,属性!$B$2:$M$455,12,FALSE)</f>
        <v>[{"AttrType":"Production","ItemId":50009,"Value":10080},{"AttrType":"GlobalPower","Value":7000}]</v>
      </c>
      <c r="F108">
        <f>MROUND(VLOOKUP(A108,建造时间!$A$1:$G$454,7,FALSE),1)</f>
        <v>46342</v>
      </c>
      <c r="G108" t="str">
        <f>VLOOKUP(A108,消耗!$A$4:$M$457,13,FALSE)</f>
        <v>[{"ItemId":50009,"Num":1263460},{"ItemId":50007,"Num":45160},{"ItemId":50008,"Num":45160}]</v>
      </c>
      <c r="H108" t="str">
        <f>VLOOKUP(A108,升级奖励!$A$4:$G$457,7,FALSE)</f>
        <v>[{"ItemId":50004,"Num":8805}]</v>
      </c>
      <c r="I108" t="str">
        <f>VLOOKUP(A108,升级前置条件!$A$4:$P$457,16,FALSE)</f>
        <v>[{"ConditionType":"Build","AreaType":"MainBuilding","Lv":15}]</v>
      </c>
    </row>
    <row r="109" spans="1:9">
      <c r="A109">
        <f t="shared" si="2"/>
        <v>6015</v>
      </c>
      <c r="B109" t="s">
        <v>35</v>
      </c>
      <c r="C109" t="s">
        <v>36</v>
      </c>
      <c r="D109">
        <v>15</v>
      </c>
      <c r="E109" t="str">
        <f>VLOOKUP(A109,属性!$B$2:$L$455,11,FALSE)&amp;VLOOKUP(A109,属性!$B$2:$M$455,12,FALSE)</f>
        <v>[{"AttrType":"Production","ItemId":50009,"Value":10800},{"AttrType":"GlobalPower","Value":7500}]</v>
      </c>
      <c r="F109">
        <f>MROUND(VLOOKUP(A109,建造时间!$A$1:$G$454,7,FALSE),1)</f>
        <v>97318</v>
      </c>
      <c r="G109" t="str">
        <f>VLOOKUP(A109,消耗!$A$4:$M$457,13,FALSE)</f>
        <v>[{"ItemId":50009,"Num":2400575},{"ItemId":50007,"Num":72255},{"ItemId":50008,"Num":72255}]</v>
      </c>
      <c r="H109" t="str">
        <f>VLOOKUP(A109,升级奖励!$A$4:$G$457,7,FALSE)</f>
        <v>[{"ItemId":50004,"Num":13650}]</v>
      </c>
      <c r="I109" t="str">
        <f>VLOOKUP(A109,升级前置条件!$A$4:$P$457,16,FALSE)</f>
        <v>[{"ConditionType":"Build","AreaType":"MainBuilding","Lv":16}]</v>
      </c>
    </row>
    <row r="110" spans="1:9">
      <c r="A110">
        <f t="shared" si="2"/>
        <v>6016</v>
      </c>
      <c r="B110" t="s">
        <v>35</v>
      </c>
      <c r="C110" t="s">
        <v>36</v>
      </c>
      <c r="D110">
        <v>16</v>
      </c>
      <c r="E110" t="str">
        <f>VLOOKUP(A110,属性!$B$2:$L$455,11,FALSE)&amp;VLOOKUP(A110,属性!$B$2:$M$455,12,FALSE)</f>
        <v>[{"AttrType":"Production","ItemId":50009,"Value":11520},{"AttrType":"GlobalPower","Value":8000}]</v>
      </c>
      <c r="F110">
        <f>MROUND(VLOOKUP(A110,建造时间!$A$1:$G$454,7,FALSE),1)</f>
        <v>204367</v>
      </c>
      <c r="G110" t="str">
        <f>VLOOKUP(A110,消耗!$A$4:$M$457,13,FALSE)</f>
        <v>[{"ItemId":50009,"Num":4561095},{"ItemId":50007,"Num":115610},{"ItemId":50008,"Num":115610}]</v>
      </c>
      <c r="H110" t="str">
        <f>VLOOKUP(A110,升级奖励!$A$4:$G$457,7,FALSE)</f>
        <v>[{"ItemId":50004,"Num":21160}]</v>
      </c>
      <c r="I110" t="str">
        <f>VLOOKUP(A110,升级前置条件!$A$4:$P$457,16,FALSE)</f>
        <v>[{"ConditionType":"Build","AreaType":"MainBuilding","Lv":17}]</v>
      </c>
    </row>
    <row r="111" spans="1:9">
      <c r="A111">
        <f t="shared" si="2"/>
        <v>6017</v>
      </c>
      <c r="B111" t="s">
        <v>35</v>
      </c>
      <c r="C111" t="s">
        <v>36</v>
      </c>
      <c r="D111">
        <v>17</v>
      </c>
      <c r="E111" t="str">
        <f>VLOOKUP(A111,属性!$B$2:$L$455,11,FALSE)&amp;VLOOKUP(A111,属性!$B$2:$M$455,12,FALSE)</f>
        <v>[{"AttrType":"Production","ItemId":50009,"Value":12240},{"AttrType":"GlobalPower","Value":8500}]</v>
      </c>
      <c r="F111">
        <f>MROUND(VLOOKUP(A111,建造时间!$A$1:$G$454,7,FALSE),1)</f>
        <v>429171</v>
      </c>
      <c r="G111" t="str">
        <f>VLOOKUP(A111,消耗!$A$4:$M$457,13,FALSE)</f>
        <v>[{"ItemId":50009,"Num":8666080},{"ItemId":50007,"Num":184975},{"ItemId":50008,"Num":184975}]</v>
      </c>
      <c r="H111" t="str">
        <f>VLOOKUP(A111,升级奖励!$A$4:$G$457,7,FALSE)</f>
        <v>[{"ItemId":50004,"Num":32800}]</v>
      </c>
      <c r="I111" t="str">
        <f>VLOOKUP(A111,升级前置条件!$A$4:$P$457,16,FALSE)</f>
        <v>[{"ConditionType":"Build","AreaType":"MainBuilding","Lv":18}]</v>
      </c>
    </row>
    <row r="112" spans="1:9">
      <c r="A112">
        <f t="shared" si="2"/>
        <v>6018</v>
      </c>
      <c r="B112" t="s">
        <v>35</v>
      </c>
      <c r="C112" t="s">
        <v>36</v>
      </c>
      <c r="D112">
        <v>18</v>
      </c>
      <c r="E112" t="str">
        <f>VLOOKUP(A112,属性!$B$2:$L$455,11,FALSE)&amp;VLOOKUP(A112,属性!$B$2:$M$455,12,FALSE)</f>
        <v>[{"AttrType":"Production","ItemId":50009,"Value":12960},{"AttrType":"GlobalPower","Value":9000}]</v>
      </c>
      <c r="F112">
        <f>MROUND(VLOOKUP(A112,建造时间!$A$1:$G$454,7,FALSE),1)</f>
        <v>0</v>
      </c>
      <c r="G112" t="str">
        <f>VLOOKUP(A112,消耗!$A$4:$M$457,13,FALSE)</f>
        <v>[]</v>
      </c>
      <c r="H112" t="str">
        <f>VLOOKUP(A112,升级奖励!$A$4:$G$457,7,FALSE)</f>
        <v>[{"ItemId":50004,"Num":50840}]</v>
      </c>
      <c r="I112" t="str">
        <f>VLOOKUP(A112,升级前置条件!$A$4:$P$457,16,FALSE)</f>
        <v>[]</v>
      </c>
    </row>
    <row r="113" spans="1:9">
      <c r="A113">
        <f t="shared" si="2"/>
        <v>7001</v>
      </c>
      <c r="B113" t="s">
        <v>37</v>
      </c>
      <c r="C113" t="s">
        <v>38</v>
      </c>
      <c r="D113">
        <v>1</v>
      </c>
      <c r="E113" t="str">
        <f>VLOOKUP(A113,属性!$B$2:$L$455,11,FALSE)&amp;VLOOKUP(A113,属性!$B$2:$M$455,12,FALSE)</f>
        <v>[{"AttrType":"Production","ItemId":50009,"Value":720},{"AttrType":"GlobalPower","Value":500}]</v>
      </c>
      <c r="F113">
        <f>MROUND(VLOOKUP(A113,建造时间!$A$1:$G$454,7,FALSE),1)</f>
        <v>3</v>
      </c>
      <c r="G113" t="str">
        <f>VLOOKUP(A113,消耗!$A$4:$M$457,13,FALSE)</f>
        <v>[{"ItemId":50009,"Num":300},{"ItemId":50007,"Num":100},{"ItemId":50008,"Num":100}]</v>
      </c>
      <c r="H113" t="str">
        <f>VLOOKUP(A113,升级奖励!$A$4:$G$457,7,FALSE)</f>
        <v>[{"ItemId":50004,"Num":50}]</v>
      </c>
      <c r="I113" t="str">
        <f>VLOOKUP(A113,升级前置条件!$A$4:$P$457,16,FALSE)</f>
        <v>[{"ConditionType":"Build","AreaType":"MainBuilding","Lv":2}]</v>
      </c>
    </row>
    <row r="114" spans="1:9">
      <c r="A114">
        <f t="shared" si="2"/>
        <v>7002</v>
      </c>
      <c r="B114" t="s">
        <v>37</v>
      </c>
      <c r="C114" t="s">
        <v>38</v>
      </c>
      <c r="D114">
        <v>2</v>
      </c>
      <c r="E114" t="str">
        <f>VLOOKUP(A114,属性!$B$2:$L$455,11,FALSE)&amp;VLOOKUP(A114,属性!$B$2:$M$455,12,FALSE)</f>
        <v>[{"AttrType":"Production","ItemId":50009,"Value":1440},{"AttrType":"GlobalPower","Value":1000}]</v>
      </c>
      <c r="F114">
        <f>MROUND(VLOOKUP(A114,建造时间!$A$1:$G$454,7,FALSE),1)</f>
        <v>6</v>
      </c>
      <c r="G114" t="str">
        <f>VLOOKUP(A114,消耗!$A$4:$M$457,13,FALSE)</f>
        <v>[{"ItemId":50009,"Num":570},{"ItemId":50007,"Num":160},{"ItemId":50008,"Num":160}]</v>
      </c>
      <c r="H114" t="str">
        <f>VLOOKUP(A114,升级奖励!$A$4:$G$457,7,FALSE)</f>
        <v>[{"ItemId":50004,"Num":75}]</v>
      </c>
      <c r="I114" t="str">
        <f>VLOOKUP(A114,升级前置条件!$A$4:$P$457,16,FALSE)</f>
        <v>[{"ConditionType":"Build","AreaType":"MainBuilding","Lv":3}]</v>
      </c>
    </row>
    <row r="115" spans="1:9">
      <c r="A115">
        <f t="shared" si="2"/>
        <v>7003</v>
      </c>
      <c r="B115" t="s">
        <v>37</v>
      </c>
      <c r="C115" t="s">
        <v>38</v>
      </c>
      <c r="D115">
        <v>3</v>
      </c>
      <c r="E115" t="str">
        <f>VLOOKUP(A115,属性!$B$2:$L$455,11,FALSE)&amp;VLOOKUP(A115,属性!$B$2:$M$455,12,FALSE)</f>
        <v>[{"AttrType":"Production","ItemId":50009,"Value":2160},{"AttrType":"GlobalPower","Value":1500}]</v>
      </c>
      <c r="F115">
        <f>MROUND(VLOOKUP(A115,建造时间!$A$1:$G$454,7,FALSE),1)</f>
        <v>13</v>
      </c>
      <c r="G115" t="str">
        <f>VLOOKUP(A115,消耗!$A$4:$M$457,13,FALSE)</f>
        <v>[{"ItemId":50009,"Num":1085},{"ItemId":50007,"Num":255},{"ItemId":50008,"Num":255}]</v>
      </c>
      <c r="H115" t="str">
        <f>VLOOKUP(A115,升级奖励!$A$4:$G$457,7,FALSE)</f>
        <v>[{"ItemId":50004,"Num":115}]</v>
      </c>
      <c r="I115" t="str">
        <f>VLOOKUP(A115,升级前置条件!$A$4:$P$457,16,FALSE)</f>
        <v>[{"ConditionType":"Build","AreaType":"MainBuilding","Lv":4}]</v>
      </c>
    </row>
    <row r="116" spans="1:9">
      <c r="A116">
        <f t="shared" si="2"/>
        <v>7004</v>
      </c>
      <c r="B116" t="s">
        <v>37</v>
      </c>
      <c r="C116" t="s">
        <v>38</v>
      </c>
      <c r="D116">
        <v>4</v>
      </c>
      <c r="E116" t="str">
        <f>VLOOKUP(A116,属性!$B$2:$L$455,11,FALSE)&amp;VLOOKUP(A116,属性!$B$2:$M$455,12,FALSE)</f>
        <v>[{"AttrType":"Production","ItemId":50009,"Value":2880},{"AttrType":"GlobalPower","Value":2000}]</v>
      </c>
      <c r="F116">
        <f>MROUND(VLOOKUP(A116,建造时间!$A$1:$G$454,7,FALSE),1)</f>
        <v>28</v>
      </c>
      <c r="G116" t="str">
        <f>VLOOKUP(A116,消耗!$A$4:$M$457,13,FALSE)</f>
        <v>[{"ItemId":50009,"Num":2060},{"ItemId":50007,"Num":410},{"ItemId":50008,"Num":410}]</v>
      </c>
      <c r="H116" t="str">
        <f>VLOOKUP(A116,升级奖励!$A$4:$G$457,7,FALSE)</f>
        <v>[{"ItemId":50004,"Num":175}]</v>
      </c>
      <c r="I116" t="str">
        <f>VLOOKUP(A116,升级前置条件!$A$4:$P$457,16,FALSE)</f>
        <v>[{"ConditionType":"Build","AreaType":"MainBuilding","Lv":5}]</v>
      </c>
    </row>
    <row r="117" spans="1:9">
      <c r="A117">
        <f t="shared" si="2"/>
        <v>7005</v>
      </c>
      <c r="B117" t="s">
        <v>37</v>
      </c>
      <c r="C117" t="s">
        <v>38</v>
      </c>
      <c r="D117">
        <v>5</v>
      </c>
      <c r="E117" t="str">
        <f>VLOOKUP(A117,属性!$B$2:$L$455,11,FALSE)&amp;VLOOKUP(A117,属性!$B$2:$M$455,12,FALSE)</f>
        <v>[{"AttrType":"Production","ItemId":50009,"Value":3600},{"AttrType":"GlobalPower","Value":2500}]</v>
      </c>
      <c r="F117">
        <f>MROUND(VLOOKUP(A117,建造时间!$A$1:$G$454,7,FALSE),1)</f>
        <v>58</v>
      </c>
      <c r="G117" t="str">
        <f>VLOOKUP(A117,消耗!$A$4:$M$457,13,FALSE)</f>
        <v>[{"ItemId":50009,"Num":3915},{"ItemId":50007,"Num":655},{"ItemId":50008,"Num":655}]</v>
      </c>
      <c r="H117" t="str">
        <f>VLOOKUP(A117,升级奖励!$A$4:$G$457,7,FALSE)</f>
        <v>[{"ItemId":50004,"Num":265}]</v>
      </c>
      <c r="I117" t="str">
        <f>VLOOKUP(A117,升级前置条件!$A$4:$P$457,16,FALSE)</f>
        <v>[{"ConditionType":"Build","AreaType":"MainBuilding","Lv":6}]</v>
      </c>
    </row>
    <row r="118" spans="1:9">
      <c r="A118">
        <f t="shared" si="2"/>
        <v>7006</v>
      </c>
      <c r="B118" t="s">
        <v>37</v>
      </c>
      <c r="C118" t="s">
        <v>38</v>
      </c>
      <c r="D118">
        <v>6</v>
      </c>
      <c r="E118" t="str">
        <f>VLOOKUP(A118,属性!$B$2:$L$455,11,FALSE)&amp;VLOOKUP(A118,属性!$B$2:$M$455,12,FALSE)</f>
        <v>[{"AttrType":"Production","ItemId":50009,"Value":4320},{"AttrType":"GlobalPower","Value":3000}]</v>
      </c>
      <c r="F118">
        <f>MROUND(VLOOKUP(A118,建造时间!$A$1:$G$454,7,FALSE),1)</f>
        <v>123</v>
      </c>
      <c r="G118" t="str">
        <f>VLOOKUP(A118,消耗!$A$4:$M$457,13,FALSE)</f>
        <v>[{"ItemId":50009,"Num":7440},{"ItemId":50007,"Num":1050},{"ItemId":50008,"Num":1050}]</v>
      </c>
      <c r="H118" t="str">
        <f>VLOOKUP(A118,升级奖励!$A$4:$G$457,7,FALSE)</f>
        <v>[{"ItemId":50004,"Num":400}]</v>
      </c>
      <c r="I118" t="str">
        <f>VLOOKUP(A118,升级前置条件!$A$4:$P$457,16,FALSE)</f>
        <v>[{"ConditionType":"Build","AreaType":"MainBuilding","Lv":7}]</v>
      </c>
    </row>
    <row r="119" spans="1:9">
      <c r="A119">
        <f t="shared" si="2"/>
        <v>7007</v>
      </c>
      <c r="B119" t="s">
        <v>37</v>
      </c>
      <c r="C119" t="s">
        <v>38</v>
      </c>
      <c r="D119">
        <v>7</v>
      </c>
      <c r="E119" t="str">
        <f>VLOOKUP(A119,属性!$B$2:$L$455,11,FALSE)&amp;VLOOKUP(A119,属性!$B$2:$M$455,12,FALSE)</f>
        <v>[{"AttrType":"Production","ItemId":50009,"Value":5040},{"AttrType":"GlobalPower","Value":3500}]</v>
      </c>
      <c r="F119">
        <f>MROUND(VLOOKUP(A119,建造时间!$A$1:$G$454,7,FALSE),1)</f>
        <v>257</v>
      </c>
      <c r="G119" t="str">
        <f>VLOOKUP(A119,消耗!$A$4:$M$457,13,FALSE)</f>
        <v>[{"ItemId":50009,"Num":14135},{"ItemId":50007,"Num":1680},{"ItemId":50008,"Num":1680}]</v>
      </c>
      <c r="H119" t="str">
        <f>VLOOKUP(A119,升级奖励!$A$4:$G$457,7,FALSE)</f>
        <v>[{"ItemId":50004,"Num":600}]</v>
      </c>
      <c r="I119" t="str">
        <f>VLOOKUP(A119,升级前置条件!$A$4:$P$457,16,FALSE)</f>
        <v>[{"ConditionType":"Build","AreaType":"MainBuilding","Lv":8}]</v>
      </c>
    </row>
    <row r="120" spans="1:9">
      <c r="A120">
        <f t="shared" si="2"/>
        <v>7008</v>
      </c>
      <c r="B120" t="s">
        <v>37</v>
      </c>
      <c r="C120" t="s">
        <v>38</v>
      </c>
      <c r="D120">
        <v>8</v>
      </c>
      <c r="E120" t="str">
        <f>VLOOKUP(A120,属性!$B$2:$L$455,11,FALSE)&amp;VLOOKUP(A120,属性!$B$2:$M$455,12,FALSE)</f>
        <v>[{"AttrType":"Production","ItemId":50009,"Value":5760},{"AttrType":"GlobalPower","Value":4000}]</v>
      </c>
      <c r="F120">
        <f>MROUND(VLOOKUP(A120,建造时间!$A$1:$G$454,7,FALSE),1)</f>
        <v>540</v>
      </c>
      <c r="G120" t="str">
        <f>VLOOKUP(A120,消耗!$A$4:$M$457,13,FALSE)</f>
        <v>[{"ItemId":50009,"Num":26855},{"ItemId":50007,"Num":2690},{"ItemId":50008,"Num":2690}]</v>
      </c>
      <c r="H120" t="str">
        <f>VLOOKUP(A120,升级奖励!$A$4:$G$457,7,FALSE)</f>
        <v>[{"ItemId":50004,"Num":900}]</v>
      </c>
      <c r="I120" t="str">
        <f>VLOOKUP(A120,升级前置条件!$A$4:$P$457,16,FALSE)</f>
        <v>[{"ConditionType":"Build","AreaType":"MainBuilding","Lv":9}]</v>
      </c>
    </row>
    <row r="121" spans="1:9">
      <c r="A121">
        <f t="shared" si="2"/>
        <v>7009</v>
      </c>
      <c r="B121" t="s">
        <v>37</v>
      </c>
      <c r="C121" t="s">
        <v>38</v>
      </c>
      <c r="D121">
        <v>9</v>
      </c>
      <c r="E121" t="str">
        <f>VLOOKUP(A121,属性!$B$2:$L$455,11,FALSE)&amp;VLOOKUP(A121,属性!$B$2:$M$455,12,FALSE)</f>
        <v>[{"AttrType":"Production","ItemId":50009,"Value":6480},{"AttrType":"GlobalPower","Value":4500}]</v>
      </c>
      <c r="F121">
        <f>MROUND(VLOOKUP(A121,建造时间!$A$1:$G$454,7,FALSE),1)</f>
        <v>1135</v>
      </c>
      <c r="G121" t="str">
        <f>VLOOKUP(A121,消耗!$A$4:$M$457,13,FALSE)</f>
        <v>[{"ItemId":50009,"Num":51025},{"ItemId":50007,"Num":4305},{"ItemId":50008,"Num":4305}]</v>
      </c>
      <c r="H121" t="str">
        <f>VLOOKUP(A121,升级奖励!$A$4:$G$457,7,FALSE)</f>
        <v>[{"ItemId":50004,"Num":1350}]</v>
      </c>
      <c r="I121" t="str">
        <f>VLOOKUP(A121,升级前置条件!$A$4:$P$457,16,FALSE)</f>
        <v>[{"ConditionType":"Build","AreaType":"MainBuilding","Lv":10}]</v>
      </c>
    </row>
    <row r="122" spans="1:9">
      <c r="A122">
        <f t="shared" si="2"/>
        <v>7010</v>
      </c>
      <c r="B122" t="s">
        <v>37</v>
      </c>
      <c r="C122" t="s">
        <v>38</v>
      </c>
      <c r="D122">
        <v>10</v>
      </c>
      <c r="E122" t="str">
        <f>VLOOKUP(A122,属性!$B$2:$L$455,11,FALSE)&amp;VLOOKUP(A122,属性!$B$2:$M$455,12,FALSE)</f>
        <v>[{"AttrType":"Production","ItemId":50009,"Value":7200},{"AttrType":"GlobalPower","Value":5000}]</v>
      </c>
      <c r="F122">
        <f>MROUND(VLOOKUP(A122,建造时间!$A$1:$G$454,7,FALSE),1)</f>
        <v>2383</v>
      </c>
      <c r="G122" t="str">
        <f>VLOOKUP(A122,消耗!$A$4:$M$457,13,FALSE)</f>
        <v>[{"ItemId":50009,"Num":96950},{"ItemId":50007,"Num":6890},{"ItemId":50008,"Num":6890}]</v>
      </c>
      <c r="H122" t="str">
        <f>VLOOKUP(A122,升级奖励!$A$4:$G$457,7,FALSE)</f>
        <v>[{"ItemId":50004,"Num":2025}]</v>
      </c>
      <c r="I122" t="str">
        <f>VLOOKUP(A122,升级前置条件!$A$4:$P$457,16,FALSE)</f>
        <v>[{"ConditionType":"Build","AreaType":"MainBuilding","Lv":11}]</v>
      </c>
    </row>
    <row r="123" spans="1:9">
      <c r="A123">
        <f t="shared" si="2"/>
        <v>7011</v>
      </c>
      <c r="B123" t="s">
        <v>37</v>
      </c>
      <c r="C123" t="s">
        <v>38</v>
      </c>
      <c r="D123">
        <v>11</v>
      </c>
      <c r="E123" t="str">
        <f>VLOOKUP(A123,属性!$B$2:$L$455,11,FALSE)&amp;VLOOKUP(A123,属性!$B$2:$M$455,12,FALSE)</f>
        <v>[{"AttrType":"Production","ItemId":50009,"Value":7920},{"AttrType":"GlobalPower","Value":5500}]</v>
      </c>
      <c r="F123">
        <f>MROUND(VLOOKUP(A123,建造时间!$A$1:$G$454,7,FALSE),1)</f>
        <v>5004</v>
      </c>
      <c r="G123" t="str">
        <f>VLOOKUP(A123,消耗!$A$4:$M$457,13,FALSE)</f>
        <v>[{"ItemId":50009,"Num":184205},{"ItemId":50007,"Num":11025},{"ItemId":50008,"Num":11025}]</v>
      </c>
      <c r="H123" t="str">
        <f>VLOOKUP(A123,升级奖励!$A$4:$G$457,7,FALSE)</f>
        <v>[{"ItemId":50004,"Num":3040}]</v>
      </c>
      <c r="I123" t="str">
        <f>VLOOKUP(A123,升级前置条件!$A$4:$P$457,16,FALSE)</f>
        <v>[{"ConditionType":"Build","AreaType":"MainBuilding","Lv":12}]</v>
      </c>
    </row>
    <row r="124" spans="1:9">
      <c r="A124">
        <f t="shared" si="2"/>
        <v>7012</v>
      </c>
      <c r="B124" t="s">
        <v>37</v>
      </c>
      <c r="C124" t="s">
        <v>38</v>
      </c>
      <c r="D124">
        <v>12</v>
      </c>
      <c r="E124" t="str">
        <f>VLOOKUP(A124,属性!$B$2:$L$455,11,FALSE)&amp;VLOOKUP(A124,属性!$B$2:$M$455,12,FALSE)</f>
        <v>[{"AttrType":"Production","ItemId":50009,"Value":8640},{"AttrType":"GlobalPower","Value":6000}]</v>
      </c>
      <c r="F124">
        <f>MROUND(VLOOKUP(A124,建造时间!$A$1:$G$454,7,FALSE),1)</f>
        <v>10508</v>
      </c>
      <c r="G124" t="str">
        <f>VLOOKUP(A124,消耗!$A$4:$M$457,13,FALSE)</f>
        <v>[{"ItemId":50009,"Num":349990},{"ItemId":50007,"Num":17640},{"ItemId":50008,"Num":17640}]</v>
      </c>
      <c r="H124" t="str">
        <f>VLOOKUP(A124,升级奖励!$A$4:$G$457,7,FALSE)</f>
        <v>[{"ItemId":50004,"Num":4560}]</v>
      </c>
      <c r="I124" t="str">
        <f>VLOOKUP(A124,升级前置条件!$A$4:$P$457,16,FALSE)</f>
        <v>[{"ConditionType":"Build","AreaType":"MainBuilding","Lv":13}]</v>
      </c>
    </row>
    <row r="125" spans="1:9">
      <c r="A125">
        <f t="shared" si="2"/>
        <v>7013</v>
      </c>
      <c r="B125" t="s">
        <v>37</v>
      </c>
      <c r="C125" t="s">
        <v>38</v>
      </c>
      <c r="D125">
        <v>13</v>
      </c>
      <c r="E125" t="str">
        <f>VLOOKUP(A125,属性!$B$2:$L$455,11,FALSE)&amp;VLOOKUP(A125,属性!$B$2:$M$455,12,FALSE)</f>
        <v>[{"AttrType":"Production","ItemId":50009,"Value":9360},{"AttrType":"GlobalPower","Value":6500}]</v>
      </c>
      <c r="F125">
        <f>MROUND(VLOOKUP(A125,建造时间!$A$1:$G$454,7,FALSE),1)</f>
        <v>22067</v>
      </c>
      <c r="G125" t="str">
        <f>VLOOKUP(A125,消耗!$A$4:$M$457,13,FALSE)</f>
        <v>[{"ItemId":50009,"Num":664980},{"ItemId":50007,"Num":28225},{"ItemId":50008,"Num":28225}]</v>
      </c>
      <c r="H125" t="str">
        <f>VLOOKUP(A125,升级奖励!$A$4:$G$457,7,FALSE)</f>
        <v>[{"ItemId":50004,"Num":6840}]</v>
      </c>
      <c r="I125" t="str">
        <f>VLOOKUP(A125,升级前置条件!$A$4:$P$457,16,FALSE)</f>
        <v>[{"ConditionType":"Build","AreaType":"MainBuilding","Lv":14}]</v>
      </c>
    </row>
    <row r="126" spans="1:9">
      <c r="A126">
        <f t="shared" si="2"/>
        <v>7014</v>
      </c>
      <c r="B126" t="s">
        <v>37</v>
      </c>
      <c r="C126" t="s">
        <v>38</v>
      </c>
      <c r="D126">
        <v>14</v>
      </c>
      <c r="E126" t="str">
        <f>VLOOKUP(A126,属性!$B$2:$L$455,11,FALSE)&amp;VLOOKUP(A126,属性!$B$2:$M$455,12,FALSE)</f>
        <v>[{"AttrType":"Production","ItemId":50009,"Value":10080},{"AttrType":"GlobalPower","Value":7000}]</v>
      </c>
      <c r="F126">
        <f>MROUND(VLOOKUP(A126,建造时间!$A$1:$G$454,7,FALSE),1)</f>
        <v>46342</v>
      </c>
      <c r="G126" t="str">
        <f>VLOOKUP(A126,消耗!$A$4:$M$457,13,FALSE)</f>
        <v>[{"ItemId":50009,"Num":1263460},{"ItemId":50007,"Num":45160},{"ItemId":50008,"Num":45160}]</v>
      </c>
      <c r="H126" t="str">
        <f>VLOOKUP(A126,升级奖励!$A$4:$G$457,7,FALSE)</f>
        <v>[{"ItemId":50004,"Num":10260}]</v>
      </c>
      <c r="I126" t="str">
        <f>VLOOKUP(A126,升级前置条件!$A$4:$P$457,16,FALSE)</f>
        <v>[{"ConditionType":"Build","AreaType":"MainBuilding","Lv":15}]</v>
      </c>
    </row>
    <row r="127" spans="1:9">
      <c r="A127">
        <f t="shared" si="2"/>
        <v>7015</v>
      </c>
      <c r="B127" t="s">
        <v>37</v>
      </c>
      <c r="C127" t="s">
        <v>38</v>
      </c>
      <c r="D127">
        <v>15</v>
      </c>
      <c r="E127" t="str">
        <f>VLOOKUP(A127,属性!$B$2:$L$455,11,FALSE)&amp;VLOOKUP(A127,属性!$B$2:$M$455,12,FALSE)</f>
        <v>[{"AttrType":"Production","ItemId":50009,"Value":10800},{"AttrType":"GlobalPower","Value":7500}]</v>
      </c>
      <c r="F127">
        <f>MROUND(VLOOKUP(A127,建造时间!$A$1:$G$454,7,FALSE),1)</f>
        <v>97318</v>
      </c>
      <c r="G127" t="str">
        <f>VLOOKUP(A127,消耗!$A$4:$M$457,13,FALSE)</f>
        <v>[{"ItemId":50009,"Num":2400575},{"ItemId":50007,"Num":72255},{"ItemId":50008,"Num":72255}]</v>
      </c>
      <c r="H127" t="str">
        <f>VLOOKUP(A127,升级奖励!$A$4:$G$457,7,FALSE)</f>
        <v>[{"ItemId":50004,"Num":15390}]</v>
      </c>
      <c r="I127" t="str">
        <f>VLOOKUP(A127,升级前置条件!$A$4:$P$457,16,FALSE)</f>
        <v>[{"ConditionType":"Build","AreaType":"MainBuilding","Lv":16}]</v>
      </c>
    </row>
    <row r="128" spans="1:9">
      <c r="A128">
        <f t="shared" si="2"/>
        <v>7016</v>
      </c>
      <c r="B128" t="s">
        <v>37</v>
      </c>
      <c r="C128" t="s">
        <v>38</v>
      </c>
      <c r="D128">
        <v>16</v>
      </c>
      <c r="E128" t="str">
        <f>VLOOKUP(A128,属性!$B$2:$L$455,11,FALSE)&amp;VLOOKUP(A128,属性!$B$2:$M$455,12,FALSE)</f>
        <v>[{"AttrType":"Production","ItemId":50009,"Value":11520},{"AttrType":"GlobalPower","Value":8000}]</v>
      </c>
      <c r="F128">
        <f>MROUND(VLOOKUP(A128,建造时间!$A$1:$G$454,7,FALSE),1)</f>
        <v>204367</v>
      </c>
      <c r="G128" t="str">
        <f>VLOOKUP(A128,消耗!$A$4:$M$457,13,FALSE)</f>
        <v>[{"ItemId":50009,"Num":4561095},{"ItemId":50007,"Num":115610},{"ItemId":50008,"Num":115610}]</v>
      </c>
      <c r="H128" t="str">
        <f>VLOOKUP(A128,升级奖励!$A$4:$G$457,7,FALSE)</f>
        <v>[{"ItemId":50004,"Num":23085}]</v>
      </c>
      <c r="I128" t="str">
        <f>VLOOKUP(A128,升级前置条件!$A$4:$P$457,16,FALSE)</f>
        <v>[{"ConditionType":"Build","AreaType":"MainBuilding","Lv":17}]</v>
      </c>
    </row>
    <row r="129" spans="1:9">
      <c r="A129">
        <f t="shared" si="2"/>
        <v>7017</v>
      </c>
      <c r="B129" t="s">
        <v>37</v>
      </c>
      <c r="C129" t="s">
        <v>38</v>
      </c>
      <c r="D129">
        <v>17</v>
      </c>
      <c r="E129" t="str">
        <f>VLOOKUP(A129,属性!$B$2:$L$455,11,FALSE)&amp;VLOOKUP(A129,属性!$B$2:$M$455,12,FALSE)</f>
        <v>[{"AttrType":"Production","ItemId":50009,"Value":12240},{"AttrType":"GlobalPower","Value":8500}]</v>
      </c>
      <c r="F129">
        <f>MROUND(VLOOKUP(A129,建造时间!$A$1:$G$454,7,FALSE),1)</f>
        <v>429171</v>
      </c>
      <c r="G129" t="str">
        <f>VLOOKUP(A129,消耗!$A$4:$M$457,13,FALSE)</f>
        <v>[{"ItemId":50009,"Num":8666080},{"ItemId":50007,"Num":184975},{"ItemId":50008,"Num":184975}]</v>
      </c>
      <c r="H129" t="str">
        <f>VLOOKUP(A129,升级奖励!$A$4:$G$457,7,FALSE)</f>
        <v>[{"ItemId":50004,"Num":34630}]</v>
      </c>
      <c r="I129" t="str">
        <f>VLOOKUP(A129,升级前置条件!$A$4:$P$457,16,FALSE)</f>
        <v>[{"ConditionType":"Build","AreaType":"MainBuilding","Lv":18}]</v>
      </c>
    </row>
    <row r="130" spans="1:9">
      <c r="A130">
        <f t="shared" si="2"/>
        <v>7018</v>
      </c>
      <c r="B130" t="s">
        <v>37</v>
      </c>
      <c r="C130" t="s">
        <v>38</v>
      </c>
      <c r="D130">
        <v>18</v>
      </c>
      <c r="E130" t="str">
        <f>VLOOKUP(A130,属性!$B$2:$L$455,11,FALSE)&amp;VLOOKUP(A130,属性!$B$2:$M$455,12,FALSE)</f>
        <v>[{"AttrType":"Production","ItemId":50009,"Value":12960},{"AttrType":"GlobalPower","Value":9000}]</v>
      </c>
      <c r="F130">
        <f>MROUND(VLOOKUP(A130,建造时间!$A$1:$G$454,7,FALSE),1)</f>
        <v>0</v>
      </c>
      <c r="G130" t="str">
        <f>VLOOKUP(A130,消耗!$A$4:$M$457,13,FALSE)</f>
        <v>[]</v>
      </c>
      <c r="H130" t="str">
        <f>VLOOKUP(A130,升级奖励!$A$4:$G$457,7,FALSE)</f>
        <v>[{"ItemId":50004,"Num":51945}]</v>
      </c>
      <c r="I130" t="str">
        <f>VLOOKUP(A130,升级前置条件!$A$4:$P$457,16,FALSE)</f>
        <v>[]</v>
      </c>
    </row>
    <row r="131" spans="1:9">
      <c r="A131">
        <f t="shared" si="2"/>
        <v>8001</v>
      </c>
      <c r="B131" t="s">
        <v>39</v>
      </c>
      <c r="C131" t="s">
        <v>40</v>
      </c>
      <c r="D131">
        <v>1</v>
      </c>
      <c r="E131" t="str">
        <f>VLOOKUP(A131,属性!$B$2:$L$455,11,FALSE)&amp;VLOOKUP(A131,属性!$B$2:$M$455,12,FALSE)</f>
        <v>[{"AttrType":"Production","ItemId":50009,"Value":720},{"AttrType":"GlobalPower","Value":500}]</v>
      </c>
      <c r="F131">
        <f>MROUND(VLOOKUP(A131,建造时间!$A$1:$G$454,7,FALSE),1)</f>
        <v>3</v>
      </c>
      <c r="G131" t="str">
        <f>VLOOKUP(A131,消耗!$A$4:$M$457,13,FALSE)</f>
        <v>[{"ItemId":50009,"Num":300},{"ItemId":50007,"Num":100},{"ItemId":50008,"Num":100}]</v>
      </c>
      <c r="H131" t="str">
        <f>VLOOKUP(A131,升级奖励!$A$4:$G$457,7,FALSE)</f>
        <v>[{"ItemId":50004,"Num":30}]</v>
      </c>
      <c r="I131" t="str">
        <f>VLOOKUP(A131,升级前置条件!$A$4:$P$457,16,FALSE)</f>
        <v>[{"ConditionType":"Build","AreaType":"MainBuilding","Lv":2}]</v>
      </c>
    </row>
    <row r="132" spans="1:9">
      <c r="A132">
        <f t="shared" si="2"/>
        <v>8002</v>
      </c>
      <c r="B132" t="s">
        <v>39</v>
      </c>
      <c r="C132" t="s">
        <v>40</v>
      </c>
      <c r="D132">
        <v>2</v>
      </c>
      <c r="E132" t="str">
        <f>VLOOKUP(A132,属性!$B$2:$L$455,11,FALSE)&amp;VLOOKUP(A132,属性!$B$2:$M$455,12,FALSE)</f>
        <v>[{"AttrType":"Production","ItemId":50009,"Value":1440},{"AttrType":"GlobalPower","Value":1000}]</v>
      </c>
      <c r="F132">
        <f>MROUND(VLOOKUP(A132,建造时间!$A$1:$G$454,7,FALSE),1)</f>
        <v>6</v>
      </c>
      <c r="G132" t="str">
        <f>VLOOKUP(A132,消耗!$A$4:$M$457,13,FALSE)</f>
        <v>[{"ItemId":50009,"Num":570},{"ItemId":50007,"Num":160},{"ItemId":50008,"Num":160}]</v>
      </c>
      <c r="H132" t="str">
        <f>VLOOKUP(A132,升级奖励!$A$4:$G$457,7,FALSE)</f>
        <v>[{"ItemId":50004,"Num":45}]</v>
      </c>
      <c r="I132" t="str">
        <f>VLOOKUP(A132,升级前置条件!$A$4:$P$457,16,FALSE)</f>
        <v>[{"ConditionType":"Build","AreaType":"MainBuilding","Lv":3}]</v>
      </c>
    </row>
    <row r="133" spans="1:9">
      <c r="A133">
        <f t="shared" si="2"/>
        <v>8003</v>
      </c>
      <c r="B133" t="s">
        <v>39</v>
      </c>
      <c r="C133" t="s">
        <v>40</v>
      </c>
      <c r="D133">
        <v>3</v>
      </c>
      <c r="E133" t="str">
        <f>VLOOKUP(A133,属性!$B$2:$L$455,11,FALSE)&amp;VLOOKUP(A133,属性!$B$2:$M$455,12,FALSE)</f>
        <v>[{"AttrType":"Production","ItemId":50009,"Value":2160},{"AttrType":"GlobalPower","Value":1500}]</v>
      </c>
      <c r="F133">
        <f>MROUND(VLOOKUP(A133,建造时间!$A$1:$G$454,7,FALSE),1)</f>
        <v>13</v>
      </c>
      <c r="G133" t="str">
        <f>VLOOKUP(A133,消耗!$A$4:$M$457,13,FALSE)</f>
        <v>[{"ItemId":50009,"Num":1085},{"ItemId":50007,"Num":255},{"ItemId":50008,"Num":255}]</v>
      </c>
      <c r="H133" t="str">
        <f>VLOOKUP(A133,升级奖励!$A$4:$G$457,7,FALSE)</f>
        <v>[{"ItemId":50004,"Num":70}]</v>
      </c>
      <c r="I133" t="str">
        <f>VLOOKUP(A133,升级前置条件!$A$4:$P$457,16,FALSE)</f>
        <v>[{"ConditionType":"Build","AreaType":"MainBuilding","Lv":4}]</v>
      </c>
    </row>
    <row r="134" spans="1:9">
      <c r="A134">
        <f t="shared" si="2"/>
        <v>8004</v>
      </c>
      <c r="B134" t="s">
        <v>39</v>
      </c>
      <c r="C134" t="s">
        <v>40</v>
      </c>
      <c r="D134">
        <v>4</v>
      </c>
      <c r="E134" t="str">
        <f>VLOOKUP(A134,属性!$B$2:$L$455,11,FALSE)&amp;VLOOKUP(A134,属性!$B$2:$M$455,12,FALSE)</f>
        <v>[{"AttrType":"Production","ItemId":50009,"Value":2880},{"AttrType":"GlobalPower","Value":2000}]</v>
      </c>
      <c r="F134">
        <f>MROUND(VLOOKUP(A134,建造时间!$A$1:$G$454,7,FALSE),1)</f>
        <v>28</v>
      </c>
      <c r="G134" t="str">
        <f>VLOOKUP(A134,消耗!$A$4:$M$457,13,FALSE)</f>
        <v>[{"ItemId":50009,"Num":2060},{"ItemId":50007,"Num":410},{"ItemId":50008,"Num":410}]</v>
      </c>
      <c r="H134" t="str">
        <f>VLOOKUP(A134,升级奖励!$A$4:$G$457,7,FALSE)</f>
        <v>[{"ItemId":50004,"Num":110}]</v>
      </c>
      <c r="I134" t="str">
        <f>VLOOKUP(A134,升级前置条件!$A$4:$P$457,16,FALSE)</f>
        <v>[{"ConditionType":"Build","AreaType":"MainBuilding","Lv":5}]</v>
      </c>
    </row>
    <row r="135" spans="1:9">
      <c r="A135">
        <f t="shared" si="2"/>
        <v>8005</v>
      </c>
      <c r="B135" t="s">
        <v>39</v>
      </c>
      <c r="C135" t="s">
        <v>40</v>
      </c>
      <c r="D135">
        <v>5</v>
      </c>
      <c r="E135" t="str">
        <f>VLOOKUP(A135,属性!$B$2:$L$455,11,FALSE)&amp;VLOOKUP(A135,属性!$B$2:$M$455,12,FALSE)</f>
        <v>[{"AttrType":"Production","ItemId":50009,"Value":3600},{"AttrType":"GlobalPower","Value":2500}]</v>
      </c>
      <c r="F135">
        <f>MROUND(VLOOKUP(A135,建造时间!$A$1:$G$454,7,FALSE),1)</f>
        <v>58</v>
      </c>
      <c r="G135" t="str">
        <f>VLOOKUP(A135,消耗!$A$4:$M$457,13,FALSE)</f>
        <v>[{"ItemId":50009,"Num":3915},{"ItemId":50007,"Num":655},{"ItemId":50008,"Num":655}]</v>
      </c>
      <c r="H135" t="str">
        <f>VLOOKUP(A135,升级奖励!$A$4:$G$457,7,FALSE)</f>
        <v>[{"ItemId":50004,"Num":170}]</v>
      </c>
      <c r="I135" t="str">
        <f>VLOOKUP(A135,升级前置条件!$A$4:$P$457,16,FALSE)</f>
        <v>[{"ConditionType":"Build","AreaType":"MainBuilding","Lv":6}]</v>
      </c>
    </row>
    <row r="136" spans="1:9">
      <c r="A136">
        <f t="shared" si="2"/>
        <v>8006</v>
      </c>
      <c r="B136" t="s">
        <v>39</v>
      </c>
      <c r="C136" t="s">
        <v>40</v>
      </c>
      <c r="D136">
        <v>6</v>
      </c>
      <c r="E136" t="str">
        <f>VLOOKUP(A136,属性!$B$2:$L$455,11,FALSE)&amp;VLOOKUP(A136,属性!$B$2:$M$455,12,FALSE)</f>
        <v>[{"AttrType":"Production","ItemId":50009,"Value":4320},{"AttrType":"GlobalPower","Value":3000}]</v>
      </c>
      <c r="F136">
        <f>MROUND(VLOOKUP(A136,建造时间!$A$1:$G$454,7,FALSE),1)</f>
        <v>123</v>
      </c>
      <c r="G136" t="str">
        <f>VLOOKUP(A136,消耗!$A$4:$M$457,13,FALSE)</f>
        <v>[{"ItemId":50009,"Num":7440},{"ItemId":50007,"Num":1050},{"ItemId":50008,"Num":1050}]</v>
      </c>
      <c r="H136" t="str">
        <f>VLOOKUP(A136,升级奖励!$A$4:$G$457,7,FALSE)</f>
        <v>[{"ItemId":50004,"Num":265}]</v>
      </c>
      <c r="I136" t="str">
        <f>VLOOKUP(A136,升级前置条件!$A$4:$P$457,16,FALSE)</f>
        <v>[{"ConditionType":"Build","AreaType":"MainBuilding","Lv":7}]</v>
      </c>
    </row>
    <row r="137" spans="1:9">
      <c r="A137">
        <f t="shared" si="2"/>
        <v>8007</v>
      </c>
      <c r="B137" t="s">
        <v>39</v>
      </c>
      <c r="C137" t="s">
        <v>40</v>
      </c>
      <c r="D137">
        <v>7</v>
      </c>
      <c r="E137" t="str">
        <f>VLOOKUP(A137,属性!$B$2:$L$455,11,FALSE)&amp;VLOOKUP(A137,属性!$B$2:$M$455,12,FALSE)</f>
        <v>[{"AttrType":"Production","ItemId":50009,"Value":5040},{"AttrType":"GlobalPower","Value":3500}]</v>
      </c>
      <c r="F137">
        <f>MROUND(VLOOKUP(A137,建造时间!$A$1:$G$454,7,FALSE),1)</f>
        <v>257</v>
      </c>
      <c r="G137" t="str">
        <f>VLOOKUP(A137,消耗!$A$4:$M$457,13,FALSE)</f>
        <v>[{"ItemId":50009,"Num":14135},{"ItemId":50007,"Num":1680},{"ItemId":50008,"Num":1680}]</v>
      </c>
      <c r="H137" t="str">
        <f>VLOOKUP(A137,升级奖励!$A$4:$G$457,7,FALSE)</f>
        <v>[{"ItemId":50004,"Num":410}]</v>
      </c>
      <c r="I137" t="str">
        <f>VLOOKUP(A137,升级前置条件!$A$4:$P$457,16,FALSE)</f>
        <v>[{"ConditionType":"Build","AreaType":"MainBuilding","Lv":8}]</v>
      </c>
    </row>
    <row r="138" spans="1:9">
      <c r="A138">
        <f t="shared" si="2"/>
        <v>8008</v>
      </c>
      <c r="B138" t="s">
        <v>39</v>
      </c>
      <c r="C138" t="s">
        <v>40</v>
      </c>
      <c r="D138">
        <v>8</v>
      </c>
      <c r="E138" t="str">
        <f>VLOOKUP(A138,属性!$B$2:$L$455,11,FALSE)&amp;VLOOKUP(A138,属性!$B$2:$M$455,12,FALSE)</f>
        <v>[{"AttrType":"Production","ItemId":50009,"Value":5760},{"AttrType":"GlobalPower","Value":4000}]</v>
      </c>
      <c r="F138">
        <f>MROUND(VLOOKUP(A138,建造时间!$A$1:$G$454,7,FALSE),1)</f>
        <v>540</v>
      </c>
      <c r="G138" t="str">
        <f>VLOOKUP(A138,消耗!$A$4:$M$457,13,FALSE)</f>
        <v>[{"ItemId":50009,"Num":26855},{"ItemId":50007,"Num":2690},{"ItemId":50008,"Num":2690}]</v>
      </c>
      <c r="H138" t="str">
        <f>VLOOKUP(A138,升级奖励!$A$4:$G$457,7,FALSE)</f>
        <v>[{"ItemId":50004,"Num":635}]</v>
      </c>
      <c r="I138" t="str">
        <f>VLOOKUP(A138,升级前置条件!$A$4:$P$457,16,FALSE)</f>
        <v>[{"ConditionType":"Build","AreaType":"MainBuilding","Lv":9}]</v>
      </c>
    </row>
    <row r="139" spans="1:9">
      <c r="A139">
        <f t="shared" si="2"/>
        <v>8009</v>
      </c>
      <c r="B139" t="s">
        <v>39</v>
      </c>
      <c r="C139" t="s">
        <v>40</v>
      </c>
      <c r="D139">
        <v>9</v>
      </c>
      <c r="E139" t="str">
        <f>VLOOKUP(A139,属性!$B$2:$L$455,11,FALSE)&amp;VLOOKUP(A139,属性!$B$2:$M$455,12,FALSE)</f>
        <v>[{"AttrType":"Production","ItemId":50009,"Value":6480},{"AttrType":"GlobalPower","Value":4500}]</v>
      </c>
      <c r="F139">
        <f>MROUND(VLOOKUP(A139,建造时间!$A$1:$G$454,7,FALSE),1)</f>
        <v>1135</v>
      </c>
      <c r="G139" t="str">
        <f>VLOOKUP(A139,消耗!$A$4:$M$457,13,FALSE)</f>
        <v>[{"ItemId":50009,"Num":51025},{"ItemId":50007,"Num":4305},{"ItemId":50008,"Num":4305}]</v>
      </c>
      <c r="H139" t="str">
        <f>VLOOKUP(A139,升级奖励!$A$4:$G$457,7,FALSE)</f>
        <v>[{"ItemId":50004,"Num":985}]</v>
      </c>
      <c r="I139" t="str">
        <f>VLOOKUP(A139,升级前置条件!$A$4:$P$457,16,FALSE)</f>
        <v>[{"ConditionType":"Build","AreaType":"MainBuilding","Lv":10}]</v>
      </c>
    </row>
    <row r="140" spans="1:9">
      <c r="A140">
        <f t="shared" si="2"/>
        <v>8010</v>
      </c>
      <c r="B140" t="s">
        <v>39</v>
      </c>
      <c r="C140" t="s">
        <v>40</v>
      </c>
      <c r="D140">
        <v>10</v>
      </c>
      <c r="E140" t="str">
        <f>VLOOKUP(A140,属性!$B$2:$L$455,11,FALSE)&amp;VLOOKUP(A140,属性!$B$2:$M$455,12,FALSE)</f>
        <v>[{"AttrType":"Production","ItemId":50009,"Value":7200},{"AttrType":"GlobalPower","Value":5000}]</v>
      </c>
      <c r="F140">
        <f>MROUND(VLOOKUP(A140,建造时间!$A$1:$G$454,7,FALSE),1)</f>
        <v>2383</v>
      </c>
      <c r="G140" t="str">
        <f>VLOOKUP(A140,消耗!$A$4:$M$457,13,FALSE)</f>
        <v>[{"ItemId":50009,"Num":96950},{"ItemId":50007,"Num":6890},{"ItemId":50008,"Num":6890}]</v>
      </c>
      <c r="H140" t="str">
        <f>VLOOKUP(A140,升级奖励!$A$4:$G$457,7,FALSE)</f>
        <v>[{"ItemId":50004,"Num":1525}]</v>
      </c>
      <c r="I140" t="str">
        <f>VLOOKUP(A140,升级前置条件!$A$4:$P$457,16,FALSE)</f>
        <v>[{"ConditionType":"Build","AreaType":"MainBuilding","Lv":11}]</v>
      </c>
    </row>
    <row r="141" spans="1:9">
      <c r="A141">
        <f t="shared" si="2"/>
        <v>8011</v>
      </c>
      <c r="B141" t="s">
        <v>39</v>
      </c>
      <c r="C141" t="s">
        <v>40</v>
      </c>
      <c r="D141">
        <v>11</v>
      </c>
      <c r="E141" t="str">
        <f>VLOOKUP(A141,属性!$B$2:$L$455,11,FALSE)&amp;VLOOKUP(A141,属性!$B$2:$M$455,12,FALSE)</f>
        <v>[{"AttrType":"Production","ItemId":50009,"Value":7920},{"AttrType":"GlobalPower","Value":5500}]</v>
      </c>
      <c r="F141">
        <f>MROUND(VLOOKUP(A141,建造时间!$A$1:$G$454,7,FALSE),1)</f>
        <v>5004</v>
      </c>
      <c r="G141" t="str">
        <f>VLOOKUP(A141,消耗!$A$4:$M$457,13,FALSE)</f>
        <v>[{"ItemId":50009,"Num":184205},{"ItemId":50007,"Num":11025},{"ItemId":50008,"Num":11025}]</v>
      </c>
      <c r="H141" t="str">
        <f>VLOOKUP(A141,升级奖励!$A$4:$G$457,7,FALSE)</f>
        <v>[{"ItemId":50004,"Num":2365}]</v>
      </c>
      <c r="I141" t="str">
        <f>VLOOKUP(A141,升级前置条件!$A$4:$P$457,16,FALSE)</f>
        <v>[{"ConditionType":"Build","AreaType":"MainBuilding","Lv":12}]</v>
      </c>
    </row>
    <row r="142" spans="1:9">
      <c r="A142">
        <f t="shared" si="2"/>
        <v>8012</v>
      </c>
      <c r="B142" t="s">
        <v>39</v>
      </c>
      <c r="C142" t="s">
        <v>40</v>
      </c>
      <c r="D142">
        <v>12</v>
      </c>
      <c r="E142" t="str">
        <f>VLOOKUP(A142,属性!$B$2:$L$455,11,FALSE)&amp;VLOOKUP(A142,属性!$B$2:$M$455,12,FALSE)</f>
        <v>[{"AttrType":"Production","ItemId":50009,"Value":8640},{"AttrType":"GlobalPower","Value":6000}]</v>
      </c>
      <c r="F142">
        <f>MROUND(VLOOKUP(A142,建造时间!$A$1:$G$454,7,FALSE),1)</f>
        <v>10508</v>
      </c>
      <c r="G142" t="str">
        <f>VLOOKUP(A142,消耗!$A$4:$M$457,13,FALSE)</f>
        <v>[{"ItemId":50009,"Num":349990},{"ItemId":50007,"Num":17640},{"ItemId":50008,"Num":17640}]</v>
      </c>
      <c r="H142" t="str">
        <f>VLOOKUP(A142,升级奖励!$A$4:$G$457,7,FALSE)</f>
        <v>[{"ItemId":50004,"Num":3665}]</v>
      </c>
      <c r="I142" t="str">
        <f>VLOOKUP(A142,升级前置条件!$A$4:$P$457,16,FALSE)</f>
        <v>[{"ConditionType":"Build","AreaType":"MainBuilding","Lv":13}]</v>
      </c>
    </row>
    <row r="143" spans="1:9">
      <c r="A143">
        <f t="shared" si="2"/>
        <v>8013</v>
      </c>
      <c r="B143" t="s">
        <v>39</v>
      </c>
      <c r="C143" t="s">
        <v>40</v>
      </c>
      <c r="D143">
        <v>13</v>
      </c>
      <c r="E143" t="str">
        <f>VLOOKUP(A143,属性!$B$2:$L$455,11,FALSE)&amp;VLOOKUP(A143,属性!$B$2:$M$455,12,FALSE)</f>
        <v>[{"AttrType":"Production","ItemId":50009,"Value":9360},{"AttrType":"GlobalPower","Value":6500}]</v>
      </c>
      <c r="F143">
        <f>MROUND(VLOOKUP(A143,建造时间!$A$1:$G$454,7,FALSE),1)</f>
        <v>22067</v>
      </c>
      <c r="G143" t="str">
        <f>VLOOKUP(A143,消耗!$A$4:$M$457,13,FALSE)</f>
        <v>[{"ItemId":50009,"Num":664980},{"ItemId":50007,"Num":28225},{"ItemId":50008,"Num":28225}]</v>
      </c>
      <c r="H143" t="str">
        <f>VLOOKUP(A143,升级奖励!$A$4:$G$457,7,FALSE)</f>
        <v>[{"ItemId":50004,"Num":5680}]</v>
      </c>
      <c r="I143" t="str">
        <f>VLOOKUP(A143,升级前置条件!$A$4:$P$457,16,FALSE)</f>
        <v>[{"ConditionType":"Build","AreaType":"MainBuilding","Lv":14}]</v>
      </c>
    </row>
    <row r="144" spans="1:9">
      <c r="A144">
        <f t="shared" si="2"/>
        <v>8014</v>
      </c>
      <c r="B144" t="s">
        <v>39</v>
      </c>
      <c r="C144" t="s">
        <v>40</v>
      </c>
      <c r="D144">
        <v>14</v>
      </c>
      <c r="E144" t="str">
        <f>VLOOKUP(A144,属性!$B$2:$L$455,11,FALSE)&amp;VLOOKUP(A144,属性!$B$2:$M$455,12,FALSE)</f>
        <v>[{"AttrType":"Production","ItemId":50009,"Value":10080},{"AttrType":"GlobalPower","Value":7000}]</v>
      </c>
      <c r="F144">
        <f>MROUND(VLOOKUP(A144,建造时间!$A$1:$G$454,7,FALSE),1)</f>
        <v>46342</v>
      </c>
      <c r="G144" t="str">
        <f>VLOOKUP(A144,消耗!$A$4:$M$457,13,FALSE)</f>
        <v>[{"ItemId":50009,"Num":1263460},{"ItemId":50007,"Num":45160},{"ItemId":50008,"Num":45160}]</v>
      </c>
      <c r="H144" t="str">
        <f>VLOOKUP(A144,升级奖励!$A$4:$G$457,7,FALSE)</f>
        <v>[{"ItemId":50004,"Num":8805}]</v>
      </c>
      <c r="I144" t="str">
        <f>VLOOKUP(A144,升级前置条件!$A$4:$P$457,16,FALSE)</f>
        <v>[{"ConditionType":"Build","AreaType":"MainBuilding","Lv":15}]</v>
      </c>
    </row>
    <row r="145" spans="1:9">
      <c r="A145">
        <f t="shared" si="2"/>
        <v>8015</v>
      </c>
      <c r="B145" t="s">
        <v>39</v>
      </c>
      <c r="C145" t="s">
        <v>40</v>
      </c>
      <c r="D145">
        <v>15</v>
      </c>
      <c r="E145" t="str">
        <f>VLOOKUP(A145,属性!$B$2:$L$455,11,FALSE)&amp;VLOOKUP(A145,属性!$B$2:$M$455,12,FALSE)</f>
        <v>[{"AttrType":"Production","ItemId":50009,"Value":10800},{"AttrType":"GlobalPower","Value":7500}]</v>
      </c>
      <c r="F145">
        <f>MROUND(VLOOKUP(A145,建造时间!$A$1:$G$454,7,FALSE),1)</f>
        <v>97318</v>
      </c>
      <c r="G145" t="str">
        <f>VLOOKUP(A145,消耗!$A$4:$M$457,13,FALSE)</f>
        <v>[{"ItemId":50009,"Num":2400575},{"ItemId":50007,"Num":72255},{"ItemId":50008,"Num":72255}]</v>
      </c>
      <c r="H145" t="str">
        <f>VLOOKUP(A145,升级奖励!$A$4:$G$457,7,FALSE)</f>
        <v>[{"ItemId":50004,"Num":13650}]</v>
      </c>
      <c r="I145" t="str">
        <f>VLOOKUP(A145,升级前置条件!$A$4:$P$457,16,FALSE)</f>
        <v>[{"ConditionType":"Build","AreaType":"MainBuilding","Lv":16}]</v>
      </c>
    </row>
    <row r="146" spans="1:9">
      <c r="A146">
        <f t="shared" si="2"/>
        <v>8016</v>
      </c>
      <c r="B146" t="s">
        <v>39</v>
      </c>
      <c r="C146" t="s">
        <v>40</v>
      </c>
      <c r="D146">
        <v>16</v>
      </c>
      <c r="E146" t="str">
        <f>VLOOKUP(A146,属性!$B$2:$L$455,11,FALSE)&amp;VLOOKUP(A146,属性!$B$2:$M$455,12,FALSE)</f>
        <v>[{"AttrType":"Production","ItemId":50009,"Value":11520},{"AttrType":"GlobalPower","Value":8000}]</v>
      </c>
      <c r="F146">
        <f>MROUND(VLOOKUP(A146,建造时间!$A$1:$G$454,7,FALSE),1)</f>
        <v>204367</v>
      </c>
      <c r="G146" t="str">
        <f>VLOOKUP(A146,消耗!$A$4:$M$457,13,FALSE)</f>
        <v>[{"ItemId":50009,"Num":4561095},{"ItemId":50007,"Num":115610},{"ItemId":50008,"Num":115610}]</v>
      </c>
      <c r="H146" t="str">
        <f>VLOOKUP(A146,升级奖励!$A$4:$G$457,7,FALSE)</f>
        <v>[{"ItemId":50004,"Num":21160}]</v>
      </c>
      <c r="I146" t="str">
        <f>VLOOKUP(A146,升级前置条件!$A$4:$P$457,16,FALSE)</f>
        <v>[{"ConditionType":"Build","AreaType":"MainBuilding","Lv":17}]</v>
      </c>
    </row>
    <row r="147" spans="1:9">
      <c r="A147">
        <f t="shared" si="2"/>
        <v>8017</v>
      </c>
      <c r="B147" t="s">
        <v>39</v>
      </c>
      <c r="C147" t="s">
        <v>40</v>
      </c>
      <c r="D147">
        <v>17</v>
      </c>
      <c r="E147" t="str">
        <f>VLOOKUP(A147,属性!$B$2:$L$455,11,FALSE)&amp;VLOOKUP(A147,属性!$B$2:$M$455,12,FALSE)</f>
        <v>[{"AttrType":"Production","ItemId":50009,"Value":12240},{"AttrType":"GlobalPower","Value":8500}]</v>
      </c>
      <c r="F147">
        <f>MROUND(VLOOKUP(A147,建造时间!$A$1:$G$454,7,FALSE),1)</f>
        <v>429171</v>
      </c>
      <c r="G147" t="str">
        <f>VLOOKUP(A147,消耗!$A$4:$M$457,13,FALSE)</f>
        <v>[{"ItemId":50009,"Num":8666080},{"ItemId":50007,"Num":184975},{"ItemId":50008,"Num":184975}]</v>
      </c>
      <c r="H147" t="str">
        <f>VLOOKUP(A147,升级奖励!$A$4:$G$457,7,FALSE)</f>
        <v>[{"ItemId":50004,"Num":32800}]</v>
      </c>
      <c r="I147" t="str">
        <f>VLOOKUP(A147,升级前置条件!$A$4:$P$457,16,FALSE)</f>
        <v>[{"ConditionType":"Build","AreaType":"MainBuilding","Lv":18}]</v>
      </c>
    </row>
    <row r="148" spans="1:9">
      <c r="A148">
        <f t="shared" si="2"/>
        <v>8018</v>
      </c>
      <c r="B148" t="s">
        <v>39</v>
      </c>
      <c r="C148" t="s">
        <v>40</v>
      </c>
      <c r="D148">
        <v>18</v>
      </c>
      <c r="E148" t="str">
        <f>VLOOKUP(A148,属性!$B$2:$L$455,11,FALSE)&amp;VLOOKUP(A148,属性!$B$2:$M$455,12,FALSE)</f>
        <v>[{"AttrType":"Production","ItemId":50009,"Value":12960},{"AttrType":"GlobalPower","Value":9000}]</v>
      </c>
      <c r="F148">
        <f>MROUND(VLOOKUP(A148,建造时间!$A$1:$G$454,7,FALSE),1)</f>
        <v>0</v>
      </c>
      <c r="G148" t="str">
        <f>VLOOKUP(A148,消耗!$A$4:$M$457,13,FALSE)</f>
        <v>[]</v>
      </c>
      <c r="H148" t="str">
        <f>VLOOKUP(A148,升级奖励!$A$4:$G$457,7,FALSE)</f>
        <v>[{"ItemId":50004,"Num":50840}]</v>
      </c>
      <c r="I148" t="str">
        <f>VLOOKUP(A148,升级前置条件!$A$4:$P$457,16,FALSE)</f>
        <v>[]</v>
      </c>
    </row>
    <row r="149" spans="1:9">
      <c r="A149">
        <f t="shared" si="2"/>
        <v>9001</v>
      </c>
      <c r="B149" t="s">
        <v>41</v>
      </c>
      <c r="C149" t="s">
        <v>42</v>
      </c>
      <c r="D149">
        <v>1</v>
      </c>
      <c r="E149" t="str">
        <f>VLOOKUP(A149,属性!$B$2:$L$455,11,FALSE)&amp;VLOOKUP(A149,属性!$B$2:$M$455,12,FALSE)</f>
        <v>[{"AttrType":"Production","ItemId":50009,"Value":720},{"AttrType":"GlobalPower","Value":500}]</v>
      </c>
      <c r="F149">
        <f>MROUND(VLOOKUP(A149,建造时间!$A$1:$G$454,7,FALSE),1)</f>
        <v>3</v>
      </c>
      <c r="G149" t="str">
        <f>VLOOKUP(A149,消耗!$A$4:$M$457,13,FALSE)</f>
        <v>[{"ItemId":50009,"Num":300},{"ItemId":50007,"Num":100},{"ItemId":50008,"Num":100}]</v>
      </c>
      <c r="H149" t="str">
        <f>VLOOKUP(A149,升级奖励!$A$4:$G$457,7,FALSE)</f>
        <v>[{"ItemId":50004,"Num":50}]</v>
      </c>
      <c r="I149" t="str">
        <f>VLOOKUP(A149,升级前置条件!$A$4:$P$457,16,FALSE)</f>
        <v>[{"ConditionType":"Build","AreaType":"MainBuilding","Lv":2}]</v>
      </c>
    </row>
    <row r="150" spans="1:9">
      <c r="A150">
        <f t="shared" si="2"/>
        <v>9002</v>
      </c>
      <c r="B150" t="s">
        <v>41</v>
      </c>
      <c r="C150" t="s">
        <v>42</v>
      </c>
      <c r="D150">
        <v>2</v>
      </c>
      <c r="E150" t="str">
        <f>VLOOKUP(A150,属性!$B$2:$L$455,11,FALSE)&amp;VLOOKUP(A150,属性!$B$2:$M$455,12,FALSE)</f>
        <v>[{"AttrType":"Production","ItemId":50009,"Value":1440},{"AttrType":"GlobalPower","Value":1000}]</v>
      </c>
      <c r="F150">
        <f>MROUND(VLOOKUP(A150,建造时间!$A$1:$G$454,7,FALSE),1)</f>
        <v>6</v>
      </c>
      <c r="G150" t="str">
        <f>VLOOKUP(A150,消耗!$A$4:$M$457,13,FALSE)</f>
        <v>[{"ItemId":50009,"Num":570},{"ItemId":50007,"Num":160},{"ItemId":50008,"Num":160}]</v>
      </c>
      <c r="H150" t="str">
        <f>VLOOKUP(A150,升级奖励!$A$4:$G$457,7,FALSE)</f>
        <v>[{"ItemId":50004,"Num":75}]</v>
      </c>
      <c r="I150" t="str">
        <f>VLOOKUP(A150,升级前置条件!$A$4:$P$457,16,FALSE)</f>
        <v>[{"ConditionType":"Build","AreaType":"MainBuilding","Lv":3}]</v>
      </c>
    </row>
    <row r="151" spans="1:9">
      <c r="A151">
        <f t="shared" si="2"/>
        <v>9003</v>
      </c>
      <c r="B151" t="s">
        <v>41</v>
      </c>
      <c r="C151" t="s">
        <v>42</v>
      </c>
      <c r="D151">
        <v>3</v>
      </c>
      <c r="E151" t="str">
        <f>VLOOKUP(A151,属性!$B$2:$L$455,11,FALSE)&amp;VLOOKUP(A151,属性!$B$2:$M$455,12,FALSE)</f>
        <v>[{"AttrType":"Production","ItemId":50009,"Value":2160},{"AttrType":"GlobalPower","Value":1500}]</v>
      </c>
      <c r="F151">
        <f>MROUND(VLOOKUP(A151,建造时间!$A$1:$G$454,7,FALSE),1)</f>
        <v>13</v>
      </c>
      <c r="G151" t="str">
        <f>VLOOKUP(A151,消耗!$A$4:$M$457,13,FALSE)</f>
        <v>[{"ItemId":50009,"Num":1085},{"ItemId":50007,"Num":255},{"ItemId":50008,"Num":255}]</v>
      </c>
      <c r="H151" t="str">
        <f>VLOOKUP(A151,升级奖励!$A$4:$G$457,7,FALSE)</f>
        <v>[{"ItemId":50004,"Num":115}]</v>
      </c>
      <c r="I151" t="str">
        <f>VLOOKUP(A151,升级前置条件!$A$4:$P$457,16,FALSE)</f>
        <v>[{"ConditionType":"Build","AreaType":"MainBuilding","Lv":4}]</v>
      </c>
    </row>
    <row r="152" spans="1:9">
      <c r="A152">
        <f t="shared" ref="A152:A215" si="3">IF(B152=B151,A151+1,MROUND(A151+1000,1000)+1)</f>
        <v>9004</v>
      </c>
      <c r="B152" t="s">
        <v>41</v>
      </c>
      <c r="C152" t="s">
        <v>42</v>
      </c>
      <c r="D152">
        <v>4</v>
      </c>
      <c r="E152" t="str">
        <f>VLOOKUP(A152,属性!$B$2:$L$455,11,FALSE)&amp;VLOOKUP(A152,属性!$B$2:$M$455,12,FALSE)</f>
        <v>[{"AttrType":"Production","ItemId":50009,"Value":2880},{"AttrType":"GlobalPower","Value":2000}]</v>
      </c>
      <c r="F152">
        <f>MROUND(VLOOKUP(A152,建造时间!$A$1:$G$454,7,FALSE),1)</f>
        <v>28</v>
      </c>
      <c r="G152" t="str">
        <f>VLOOKUP(A152,消耗!$A$4:$M$457,13,FALSE)</f>
        <v>[{"ItemId":50009,"Num":2060},{"ItemId":50007,"Num":410},{"ItemId":50008,"Num":410}]</v>
      </c>
      <c r="H152" t="str">
        <f>VLOOKUP(A152,升级奖励!$A$4:$G$457,7,FALSE)</f>
        <v>[{"ItemId":50004,"Num":175}]</v>
      </c>
      <c r="I152" t="str">
        <f>VLOOKUP(A152,升级前置条件!$A$4:$P$457,16,FALSE)</f>
        <v>[{"ConditionType":"Build","AreaType":"MainBuilding","Lv":5}]</v>
      </c>
    </row>
    <row r="153" spans="1:9">
      <c r="A153">
        <f t="shared" si="3"/>
        <v>9005</v>
      </c>
      <c r="B153" t="s">
        <v>41</v>
      </c>
      <c r="C153" t="s">
        <v>42</v>
      </c>
      <c r="D153">
        <v>5</v>
      </c>
      <c r="E153" t="str">
        <f>VLOOKUP(A153,属性!$B$2:$L$455,11,FALSE)&amp;VLOOKUP(A153,属性!$B$2:$M$455,12,FALSE)</f>
        <v>[{"AttrType":"Production","ItemId":50009,"Value":3600},{"AttrType":"GlobalPower","Value":2500}]</v>
      </c>
      <c r="F153">
        <f>MROUND(VLOOKUP(A153,建造时间!$A$1:$G$454,7,FALSE),1)</f>
        <v>58</v>
      </c>
      <c r="G153" t="str">
        <f>VLOOKUP(A153,消耗!$A$4:$M$457,13,FALSE)</f>
        <v>[{"ItemId":50009,"Num":3915},{"ItemId":50007,"Num":655},{"ItemId":50008,"Num":655}]</v>
      </c>
      <c r="H153" t="str">
        <f>VLOOKUP(A153,升级奖励!$A$4:$G$457,7,FALSE)</f>
        <v>[{"ItemId":50004,"Num":265}]</v>
      </c>
      <c r="I153" t="str">
        <f>VLOOKUP(A153,升级前置条件!$A$4:$P$457,16,FALSE)</f>
        <v>[{"ConditionType":"Build","AreaType":"MainBuilding","Lv":6}]</v>
      </c>
    </row>
    <row r="154" spans="1:9">
      <c r="A154">
        <f t="shared" si="3"/>
        <v>9006</v>
      </c>
      <c r="B154" t="s">
        <v>41</v>
      </c>
      <c r="C154" t="s">
        <v>42</v>
      </c>
      <c r="D154">
        <v>6</v>
      </c>
      <c r="E154" t="str">
        <f>VLOOKUP(A154,属性!$B$2:$L$455,11,FALSE)&amp;VLOOKUP(A154,属性!$B$2:$M$455,12,FALSE)</f>
        <v>[{"AttrType":"Production","ItemId":50009,"Value":4320},{"AttrType":"GlobalPower","Value":3000}]</v>
      </c>
      <c r="F154">
        <f>MROUND(VLOOKUP(A154,建造时间!$A$1:$G$454,7,FALSE),1)</f>
        <v>123</v>
      </c>
      <c r="G154" t="str">
        <f>VLOOKUP(A154,消耗!$A$4:$M$457,13,FALSE)</f>
        <v>[{"ItemId":50009,"Num":7440},{"ItemId":50007,"Num":1050},{"ItemId":50008,"Num":1050}]</v>
      </c>
      <c r="H154" t="str">
        <f>VLOOKUP(A154,升级奖励!$A$4:$G$457,7,FALSE)</f>
        <v>[{"ItemId":50004,"Num":400}]</v>
      </c>
      <c r="I154" t="str">
        <f>VLOOKUP(A154,升级前置条件!$A$4:$P$457,16,FALSE)</f>
        <v>[{"ConditionType":"Build","AreaType":"MainBuilding","Lv":7}]</v>
      </c>
    </row>
    <row r="155" spans="1:9">
      <c r="A155">
        <f t="shared" si="3"/>
        <v>9007</v>
      </c>
      <c r="B155" t="s">
        <v>41</v>
      </c>
      <c r="C155" t="s">
        <v>42</v>
      </c>
      <c r="D155">
        <v>7</v>
      </c>
      <c r="E155" t="str">
        <f>VLOOKUP(A155,属性!$B$2:$L$455,11,FALSE)&amp;VLOOKUP(A155,属性!$B$2:$M$455,12,FALSE)</f>
        <v>[{"AttrType":"Production","ItemId":50009,"Value":5040},{"AttrType":"GlobalPower","Value":3500}]</v>
      </c>
      <c r="F155">
        <f>MROUND(VLOOKUP(A155,建造时间!$A$1:$G$454,7,FALSE),1)</f>
        <v>257</v>
      </c>
      <c r="G155" t="str">
        <f>VLOOKUP(A155,消耗!$A$4:$M$457,13,FALSE)</f>
        <v>[{"ItemId":50009,"Num":14135},{"ItemId":50007,"Num":1680},{"ItemId":50008,"Num":1680}]</v>
      </c>
      <c r="H155" t="str">
        <f>VLOOKUP(A155,升级奖励!$A$4:$G$457,7,FALSE)</f>
        <v>[{"ItemId":50004,"Num":600}]</v>
      </c>
      <c r="I155" t="str">
        <f>VLOOKUP(A155,升级前置条件!$A$4:$P$457,16,FALSE)</f>
        <v>[{"ConditionType":"Build","AreaType":"MainBuilding","Lv":8}]</v>
      </c>
    </row>
    <row r="156" spans="1:9">
      <c r="A156">
        <f t="shared" si="3"/>
        <v>9008</v>
      </c>
      <c r="B156" t="s">
        <v>41</v>
      </c>
      <c r="C156" t="s">
        <v>42</v>
      </c>
      <c r="D156">
        <v>8</v>
      </c>
      <c r="E156" t="str">
        <f>VLOOKUP(A156,属性!$B$2:$L$455,11,FALSE)&amp;VLOOKUP(A156,属性!$B$2:$M$455,12,FALSE)</f>
        <v>[{"AttrType":"Production","ItemId":50009,"Value":5760},{"AttrType":"GlobalPower","Value":4000}]</v>
      </c>
      <c r="F156">
        <f>MROUND(VLOOKUP(A156,建造时间!$A$1:$G$454,7,FALSE),1)</f>
        <v>540</v>
      </c>
      <c r="G156" t="str">
        <f>VLOOKUP(A156,消耗!$A$4:$M$457,13,FALSE)</f>
        <v>[{"ItemId":50009,"Num":26855},{"ItemId":50007,"Num":2690},{"ItemId":50008,"Num":2690}]</v>
      </c>
      <c r="H156" t="str">
        <f>VLOOKUP(A156,升级奖励!$A$4:$G$457,7,FALSE)</f>
        <v>[{"ItemId":50004,"Num":900}]</v>
      </c>
      <c r="I156" t="str">
        <f>VLOOKUP(A156,升级前置条件!$A$4:$P$457,16,FALSE)</f>
        <v>[{"ConditionType":"Build","AreaType":"MainBuilding","Lv":9}]</v>
      </c>
    </row>
    <row r="157" spans="1:9">
      <c r="A157">
        <f t="shared" si="3"/>
        <v>9009</v>
      </c>
      <c r="B157" t="s">
        <v>41</v>
      </c>
      <c r="C157" t="s">
        <v>42</v>
      </c>
      <c r="D157">
        <v>9</v>
      </c>
      <c r="E157" t="str">
        <f>VLOOKUP(A157,属性!$B$2:$L$455,11,FALSE)&amp;VLOOKUP(A157,属性!$B$2:$M$455,12,FALSE)</f>
        <v>[{"AttrType":"Production","ItemId":50009,"Value":6480},{"AttrType":"GlobalPower","Value":4500}]</v>
      </c>
      <c r="F157">
        <f>MROUND(VLOOKUP(A157,建造时间!$A$1:$G$454,7,FALSE),1)</f>
        <v>1135</v>
      </c>
      <c r="G157" t="str">
        <f>VLOOKUP(A157,消耗!$A$4:$M$457,13,FALSE)</f>
        <v>[{"ItemId":50009,"Num":51025},{"ItemId":50007,"Num":4305},{"ItemId":50008,"Num":4305}]</v>
      </c>
      <c r="H157" t="str">
        <f>VLOOKUP(A157,升级奖励!$A$4:$G$457,7,FALSE)</f>
        <v>[{"ItemId":50004,"Num":1350}]</v>
      </c>
      <c r="I157" t="str">
        <f>VLOOKUP(A157,升级前置条件!$A$4:$P$457,16,FALSE)</f>
        <v>[{"ConditionType":"Build","AreaType":"MainBuilding","Lv":10}]</v>
      </c>
    </row>
    <row r="158" spans="1:9">
      <c r="A158">
        <f t="shared" si="3"/>
        <v>9010</v>
      </c>
      <c r="B158" t="s">
        <v>41</v>
      </c>
      <c r="C158" t="s">
        <v>42</v>
      </c>
      <c r="D158">
        <v>10</v>
      </c>
      <c r="E158" t="str">
        <f>VLOOKUP(A158,属性!$B$2:$L$455,11,FALSE)&amp;VLOOKUP(A158,属性!$B$2:$M$455,12,FALSE)</f>
        <v>[{"AttrType":"Production","ItemId":50009,"Value":7200},{"AttrType":"GlobalPower","Value":5000}]</v>
      </c>
      <c r="F158">
        <f>MROUND(VLOOKUP(A158,建造时间!$A$1:$G$454,7,FALSE),1)</f>
        <v>2383</v>
      </c>
      <c r="G158" t="str">
        <f>VLOOKUP(A158,消耗!$A$4:$M$457,13,FALSE)</f>
        <v>[{"ItemId":50009,"Num":96950},{"ItemId":50007,"Num":6890},{"ItemId":50008,"Num":6890}]</v>
      </c>
      <c r="H158" t="str">
        <f>VLOOKUP(A158,升级奖励!$A$4:$G$457,7,FALSE)</f>
        <v>[{"ItemId":50004,"Num":2025}]</v>
      </c>
      <c r="I158" t="str">
        <f>VLOOKUP(A158,升级前置条件!$A$4:$P$457,16,FALSE)</f>
        <v>[{"ConditionType":"Build","AreaType":"MainBuilding","Lv":11}]</v>
      </c>
    </row>
    <row r="159" spans="1:9">
      <c r="A159">
        <f t="shared" si="3"/>
        <v>9011</v>
      </c>
      <c r="B159" t="s">
        <v>41</v>
      </c>
      <c r="C159" t="s">
        <v>42</v>
      </c>
      <c r="D159">
        <v>11</v>
      </c>
      <c r="E159" t="str">
        <f>VLOOKUP(A159,属性!$B$2:$L$455,11,FALSE)&amp;VLOOKUP(A159,属性!$B$2:$M$455,12,FALSE)</f>
        <v>[{"AttrType":"Production","ItemId":50009,"Value":7920},{"AttrType":"GlobalPower","Value":5500}]</v>
      </c>
      <c r="F159">
        <f>MROUND(VLOOKUP(A159,建造时间!$A$1:$G$454,7,FALSE),1)</f>
        <v>5004</v>
      </c>
      <c r="G159" t="str">
        <f>VLOOKUP(A159,消耗!$A$4:$M$457,13,FALSE)</f>
        <v>[{"ItemId":50009,"Num":184205},{"ItemId":50007,"Num":11025},{"ItemId":50008,"Num":11025}]</v>
      </c>
      <c r="H159" t="str">
        <f>VLOOKUP(A159,升级奖励!$A$4:$G$457,7,FALSE)</f>
        <v>[{"ItemId":50004,"Num":3040}]</v>
      </c>
      <c r="I159" t="str">
        <f>VLOOKUP(A159,升级前置条件!$A$4:$P$457,16,FALSE)</f>
        <v>[{"ConditionType":"Build","AreaType":"MainBuilding","Lv":12}]</v>
      </c>
    </row>
    <row r="160" spans="1:9">
      <c r="A160">
        <f t="shared" si="3"/>
        <v>9012</v>
      </c>
      <c r="B160" t="s">
        <v>41</v>
      </c>
      <c r="C160" t="s">
        <v>42</v>
      </c>
      <c r="D160">
        <v>12</v>
      </c>
      <c r="E160" t="str">
        <f>VLOOKUP(A160,属性!$B$2:$L$455,11,FALSE)&amp;VLOOKUP(A160,属性!$B$2:$M$455,12,FALSE)</f>
        <v>[{"AttrType":"Production","ItemId":50009,"Value":8640},{"AttrType":"GlobalPower","Value":6000}]</v>
      </c>
      <c r="F160">
        <f>MROUND(VLOOKUP(A160,建造时间!$A$1:$G$454,7,FALSE),1)</f>
        <v>10508</v>
      </c>
      <c r="G160" t="str">
        <f>VLOOKUP(A160,消耗!$A$4:$M$457,13,FALSE)</f>
        <v>[{"ItemId":50009,"Num":349990},{"ItemId":50007,"Num":17640},{"ItemId":50008,"Num":17640}]</v>
      </c>
      <c r="H160" t="str">
        <f>VLOOKUP(A160,升级奖励!$A$4:$G$457,7,FALSE)</f>
        <v>[{"ItemId":50004,"Num":4560}]</v>
      </c>
      <c r="I160" t="str">
        <f>VLOOKUP(A160,升级前置条件!$A$4:$P$457,16,FALSE)</f>
        <v>[{"ConditionType":"Build","AreaType":"MainBuilding","Lv":13}]</v>
      </c>
    </row>
    <row r="161" spans="1:9">
      <c r="A161">
        <f t="shared" si="3"/>
        <v>9013</v>
      </c>
      <c r="B161" t="s">
        <v>41</v>
      </c>
      <c r="C161" t="s">
        <v>42</v>
      </c>
      <c r="D161">
        <v>13</v>
      </c>
      <c r="E161" t="str">
        <f>VLOOKUP(A161,属性!$B$2:$L$455,11,FALSE)&amp;VLOOKUP(A161,属性!$B$2:$M$455,12,FALSE)</f>
        <v>[{"AttrType":"Production","ItemId":50009,"Value":9360},{"AttrType":"GlobalPower","Value":6500}]</v>
      </c>
      <c r="F161">
        <f>MROUND(VLOOKUP(A161,建造时间!$A$1:$G$454,7,FALSE),1)</f>
        <v>22067</v>
      </c>
      <c r="G161" t="str">
        <f>VLOOKUP(A161,消耗!$A$4:$M$457,13,FALSE)</f>
        <v>[{"ItemId":50009,"Num":664980},{"ItemId":50007,"Num":28225},{"ItemId":50008,"Num":28225}]</v>
      </c>
      <c r="H161" t="str">
        <f>VLOOKUP(A161,升级奖励!$A$4:$G$457,7,FALSE)</f>
        <v>[{"ItemId":50004,"Num":6840}]</v>
      </c>
      <c r="I161" t="str">
        <f>VLOOKUP(A161,升级前置条件!$A$4:$P$457,16,FALSE)</f>
        <v>[{"ConditionType":"Build","AreaType":"MainBuilding","Lv":14}]</v>
      </c>
    </row>
    <row r="162" spans="1:9">
      <c r="A162">
        <f t="shared" si="3"/>
        <v>9014</v>
      </c>
      <c r="B162" t="s">
        <v>41</v>
      </c>
      <c r="C162" t="s">
        <v>42</v>
      </c>
      <c r="D162">
        <v>14</v>
      </c>
      <c r="E162" t="str">
        <f>VLOOKUP(A162,属性!$B$2:$L$455,11,FALSE)&amp;VLOOKUP(A162,属性!$B$2:$M$455,12,FALSE)</f>
        <v>[{"AttrType":"Production","ItemId":50009,"Value":10080},{"AttrType":"GlobalPower","Value":7000}]</v>
      </c>
      <c r="F162">
        <f>MROUND(VLOOKUP(A162,建造时间!$A$1:$G$454,7,FALSE),1)</f>
        <v>46342</v>
      </c>
      <c r="G162" t="str">
        <f>VLOOKUP(A162,消耗!$A$4:$M$457,13,FALSE)</f>
        <v>[{"ItemId":50009,"Num":1263460},{"ItemId":50007,"Num":45160},{"ItemId":50008,"Num":45160}]</v>
      </c>
      <c r="H162" t="str">
        <f>VLOOKUP(A162,升级奖励!$A$4:$G$457,7,FALSE)</f>
        <v>[{"ItemId":50004,"Num":10260}]</v>
      </c>
      <c r="I162" t="str">
        <f>VLOOKUP(A162,升级前置条件!$A$4:$P$457,16,FALSE)</f>
        <v>[{"ConditionType":"Build","AreaType":"MainBuilding","Lv":15}]</v>
      </c>
    </row>
    <row r="163" spans="1:9">
      <c r="A163">
        <f t="shared" si="3"/>
        <v>9015</v>
      </c>
      <c r="B163" t="s">
        <v>41</v>
      </c>
      <c r="C163" t="s">
        <v>42</v>
      </c>
      <c r="D163">
        <v>15</v>
      </c>
      <c r="E163" t="str">
        <f>VLOOKUP(A163,属性!$B$2:$L$455,11,FALSE)&amp;VLOOKUP(A163,属性!$B$2:$M$455,12,FALSE)</f>
        <v>[{"AttrType":"Production","ItemId":50009,"Value":10800},{"AttrType":"GlobalPower","Value":7500}]</v>
      </c>
      <c r="F163">
        <f>MROUND(VLOOKUP(A163,建造时间!$A$1:$G$454,7,FALSE),1)</f>
        <v>97318</v>
      </c>
      <c r="G163" t="str">
        <f>VLOOKUP(A163,消耗!$A$4:$M$457,13,FALSE)</f>
        <v>[{"ItemId":50009,"Num":2400575},{"ItemId":50007,"Num":72255},{"ItemId":50008,"Num":72255}]</v>
      </c>
      <c r="H163" t="str">
        <f>VLOOKUP(A163,升级奖励!$A$4:$G$457,7,FALSE)</f>
        <v>[{"ItemId":50004,"Num":15390}]</v>
      </c>
      <c r="I163" t="str">
        <f>VLOOKUP(A163,升级前置条件!$A$4:$P$457,16,FALSE)</f>
        <v>[{"ConditionType":"Build","AreaType":"MainBuilding","Lv":16}]</v>
      </c>
    </row>
    <row r="164" spans="1:9">
      <c r="A164">
        <f t="shared" si="3"/>
        <v>9016</v>
      </c>
      <c r="B164" t="s">
        <v>41</v>
      </c>
      <c r="C164" t="s">
        <v>42</v>
      </c>
      <c r="D164">
        <v>16</v>
      </c>
      <c r="E164" t="str">
        <f>VLOOKUP(A164,属性!$B$2:$L$455,11,FALSE)&amp;VLOOKUP(A164,属性!$B$2:$M$455,12,FALSE)</f>
        <v>[{"AttrType":"Production","ItemId":50009,"Value":11520},{"AttrType":"GlobalPower","Value":8000}]</v>
      </c>
      <c r="F164">
        <f>MROUND(VLOOKUP(A164,建造时间!$A$1:$G$454,7,FALSE),1)</f>
        <v>204367</v>
      </c>
      <c r="G164" t="str">
        <f>VLOOKUP(A164,消耗!$A$4:$M$457,13,FALSE)</f>
        <v>[{"ItemId":50009,"Num":4561095},{"ItemId":50007,"Num":115610},{"ItemId":50008,"Num":115610}]</v>
      </c>
      <c r="H164" t="str">
        <f>VLOOKUP(A164,升级奖励!$A$4:$G$457,7,FALSE)</f>
        <v>[{"ItemId":50004,"Num":23085}]</v>
      </c>
      <c r="I164" t="str">
        <f>VLOOKUP(A164,升级前置条件!$A$4:$P$457,16,FALSE)</f>
        <v>[{"ConditionType":"Build","AreaType":"MainBuilding","Lv":17}]</v>
      </c>
    </row>
    <row r="165" spans="1:9">
      <c r="A165">
        <f t="shared" si="3"/>
        <v>9017</v>
      </c>
      <c r="B165" t="s">
        <v>41</v>
      </c>
      <c r="C165" t="s">
        <v>42</v>
      </c>
      <c r="D165">
        <v>17</v>
      </c>
      <c r="E165" t="str">
        <f>VLOOKUP(A165,属性!$B$2:$L$455,11,FALSE)&amp;VLOOKUP(A165,属性!$B$2:$M$455,12,FALSE)</f>
        <v>[{"AttrType":"Production","ItemId":50009,"Value":12240},{"AttrType":"GlobalPower","Value":8500}]</v>
      </c>
      <c r="F165">
        <f>MROUND(VLOOKUP(A165,建造时间!$A$1:$G$454,7,FALSE),1)</f>
        <v>429171</v>
      </c>
      <c r="G165" t="str">
        <f>VLOOKUP(A165,消耗!$A$4:$M$457,13,FALSE)</f>
        <v>[{"ItemId":50009,"Num":8666080},{"ItemId":50007,"Num":184975},{"ItemId":50008,"Num":184975}]</v>
      </c>
      <c r="H165" t="str">
        <f>VLOOKUP(A165,升级奖励!$A$4:$G$457,7,FALSE)</f>
        <v>[{"ItemId":50004,"Num":34630}]</v>
      </c>
      <c r="I165" t="str">
        <f>VLOOKUP(A165,升级前置条件!$A$4:$P$457,16,FALSE)</f>
        <v>[{"ConditionType":"Build","AreaType":"MainBuilding","Lv":18}]</v>
      </c>
    </row>
    <row r="166" spans="1:9">
      <c r="A166">
        <f t="shared" si="3"/>
        <v>9018</v>
      </c>
      <c r="B166" t="s">
        <v>41</v>
      </c>
      <c r="C166" t="s">
        <v>42</v>
      </c>
      <c r="D166">
        <v>18</v>
      </c>
      <c r="E166" t="str">
        <f>VLOOKUP(A166,属性!$B$2:$L$455,11,FALSE)&amp;VLOOKUP(A166,属性!$B$2:$M$455,12,FALSE)</f>
        <v>[{"AttrType":"Production","ItemId":50009,"Value":12960},{"AttrType":"GlobalPower","Value":9000}]</v>
      </c>
      <c r="F166">
        <f>MROUND(VLOOKUP(A166,建造时间!$A$1:$G$454,7,FALSE),1)</f>
        <v>0</v>
      </c>
      <c r="G166" t="str">
        <f>VLOOKUP(A166,消耗!$A$4:$M$457,13,FALSE)</f>
        <v>[]</v>
      </c>
      <c r="H166" t="str">
        <f>VLOOKUP(A166,升级奖励!$A$4:$G$457,7,FALSE)</f>
        <v>[{"ItemId":50004,"Num":51945}]</v>
      </c>
      <c r="I166" t="str">
        <f>VLOOKUP(A166,升级前置条件!$A$4:$P$457,16,FALSE)</f>
        <v>[]</v>
      </c>
    </row>
    <row r="167" spans="1:9">
      <c r="A167">
        <f t="shared" si="3"/>
        <v>10001</v>
      </c>
      <c r="B167" t="s">
        <v>43</v>
      </c>
      <c r="C167" t="s">
        <v>44</v>
      </c>
      <c r="D167">
        <v>1</v>
      </c>
      <c r="E167" t="str">
        <f>VLOOKUP(A167,属性!$B$2:$L$455,11,FALSE)&amp;VLOOKUP(A167,属性!$B$2:$M$455,12,FALSE)</f>
        <v>[{"AttrType":"Production","ItemId":50009,"Value":720},{"AttrType":"GlobalPower","Value":500}]</v>
      </c>
      <c r="F167">
        <f>MROUND(VLOOKUP(A167,建造时间!$A$1:$G$454,7,FALSE),1)</f>
        <v>3</v>
      </c>
      <c r="G167" t="str">
        <f>VLOOKUP(A167,消耗!$A$4:$M$457,13,FALSE)</f>
        <v>[{"ItemId":50009,"Num":300},{"ItemId":50007,"Num":100},{"ItemId":50008,"Num":100}]</v>
      </c>
      <c r="H167" t="str">
        <f>VLOOKUP(A167,升级奖励!$A$4:$G$457,7,FALSE)</f>
        <v>[{"ItemId":50004,"Num":30}]</v>
      </c>
      <c r="I167" t="str">
        <f>VLOOKUP(A167,升级前置条件!$A$4:$P$457,16,FALSE)</f>
        <v>[{"ConditionType":"Build","AreaType":"MainBuilding","Lv":2}]</v>
      </c>
    </row>
    <row r="168" spans="1:9">
      <c r="A168">
        <f t="shared" si="3"/>
        <v>10002</v>
      </c>
      <c r="B168" t="s">
        <v>43</v>
      </c>
      <c r="C168" t="s">
        <v>44</v>
      </c>
      <c r="D168">
        <v>2</v>
      </c>
      <c r="E168" t="str">
        <f>VLOOKUP(A168,属性!$B$2:$L$455,11,FALSE)&amp;VLOOKUP(A168,属性!$B$2:$M$455,12,FALSE)</f>
        <v>[{"AttrType":"Production","ItemId":50009,"Value":1440},{"AttrType":"GlobalPower","Value":1000}]</v>
      </c>
      <c r="F168">
        <f>MROUND(VLOOKUP(A168,建造时间!$A$1:$G$454,7,FALSE),1)</f>
        <v>6</v>
      </c>
      <c r="G168" t="str">
        <f>VLOOKUP(A168,消耗!$A$4:$M$457,13,FALSE)</f>
        <v>[{"ItemId":50009,"Num":570},{"ItemId":50007,"Num":160},{"ItemId":50008,"Num":160}]</v>
      </c>
      <c r="H168" t="str">
        <f>VLOOKUP(A168,升级奖励!$A$4:$G$457,7,FALSE)</f>
        <v>[{"ItemId":50004,"Num":45}]</v>
      </c>
      <c r="I168" t="str">
        <f>VLOOKUP(A168,升级前置条件!$A$4:$P$457,16,FALSE)</f>
        <v>[{"ConditionType":"Build","AreaType":"MainBuilding","Lv":3}]</v>
      </c>
    </row>
    <row r="169" spans="1:9">
      <c r="A169">
        <f t="shared" si="3"/>
        <v>10003</v>
      </c>
      <c r="B169" t="s">
        <v>43</v>
      </c>
      <c r="C169" t="s">
        <v>44</v>
      </c>
      <c r="D169">
        <v>3</v>
      </c>
      <c r="E169" t="str">
        <f>VLOOKUP(A169,属性!$B$2:$L$455,11,FALSE)&amp;VLOOKUP(A169,属性!$B$2:$M$455,12,FALSE)</f>
        <v>[{"AttrType":"Production","ItemId":50009,"Value":2160},{"AttrType":"GlobalPower","Value":1500}]</v>
      </c>
      <c r="F169">
        <f>MROUND(VLOOKUP(A169,建造时间!$A$1:$G$454,7,FALSE),1)</f>
        <v>13</v>
      </c>
      <c r="G169" t="str">
        <f>VLOOKUP(A169,消耗!$A$4:$M$457,13,FALSE)</f>
        <v>[{"ItemId":50009,"Num":1085},{"ItemId":50007,"Num":255},{"ItemId":50008,"Num":255}]</v>
      </c>
      <c r="H169" t="str">
        <f>VLOOKUP(A169,升级奖励!$A$4:$G$457,7,FALSE)</f>
        <v>[{"ItemId":50004,"Num":70}]</v>
      </c>
      <c r="I169" t="str">
        <f>VLOOKUP(A169,升级前置条件!$A$4:$P$457,16,FALSE)</f>
        <v>[{"ConditionType":"Build","AreaType":"MainBuilding","Lv":4}]</v>
      </c>
    </row>
    <row r="170" spans="1:9">
      <c r="A170">
        <f t="shared" si="3"/>
        <v>10004</v>
      </c>
      <c r="B170" t="s">
        <v>43</v>
      </c>
      <c r="C170" t="s">
        <v>44</v>
      </c>
      <c r="D170">
        <v>4</v>
      </c>
      <c r="E170" t="str">
        <f>VLOOKUP(A170,属性!$B$2:$L$455,11,FALSE)&amp;VLOOKUP(A170,属性!$B$2:$M$455,12,FALSE)</f>
        <v>[{"AttrType":"Production","ItemId":50009,"Value":2880},{"AttrType":"GlobalPower","Value":2000}]</v>
      </c>
      <c r="F170">
        <f>MROUND(VLOOKUP(A170,建造时间!$A$1:$G$454,7,FALSE),1)</f>
        <v>28</v>
      </c>
      <c r="G170" t="str">
        <f>VLOOKUP(A170,消耗!$A$4:$M$457,13,FALSE)</f>
        <v>[{"ItemId":50009,"Num":2060},{"ItemId":50007,"Num":410},{"ItemId":50008,"Num":410}]</v>
      </c>
      <c r="H170" t="str">
        <f>VLOOKUP(A170,升级奖励!$A$4:$G$457,7,FALSE)</f>
        <v>[{"ItemId":50004,"Num":110}]</v>
      </c>
      <c r="I170" t="str">
        <f>VLOOKUP(A170,升级前置条件!$A$4:$P$457,16,FALSE)</f>
        <v>[{"ConditionType":"Build","AreaType":"MainBuilding","Lv":5}]</v>
      </c>
    </row>
    <row r="171" spans="1:9">
      <c r="A171">
        <f t="shared" si="3"/>
        <v>10005</v>
      </c>
      <c r="B171" t="s">
        <v>43</v>
      </c>
      <c r="C171" t="s">
        <v>44</v>
      </c>
      <c r="D171">
        <v>5</v>
      </c>
      <c r="E171" t="str">
        <f>VLOOKUP(A171,属性!$B$2:$L$455,11,FALSE)&amp;VLOOKUP(A171,属性!$B$2:$M$455,12,FALSE)</f>
        <v>[{"AttrType":"Production","ItemId":50009,"Value":3600},{"AttrType":"GlobalPower","Value":2500}]</v>
      </c>
      <c r="F171">
        <f>MROUND(VLOOKUP(A171,建造时间!$A$1:$G$454,7,FALSE),1)</f>
        <v>58</v>
      </c>
      <c r="G171" t="str">
        <f>VLOOKUP(A171,消耗!$A$4:$M$457,13,FALSE)</f>
        <v>[{"ItemId":50009,"Num":3915},{"ItemId":50007,"Num":655},{"ItemId":50008,"Num":655}]</v>
      </c>
      <c r="H171" t="str">
        <f>VLOOKUP(A171,升级奖励!$A$4:$G$457,7,FALSE)</f>
        <v>[{"ItemId":50004,"Num":170}]</v>
      </c>
      <c r="I171" t="str">
        <f>VLOOKUP(A171,升级前置条件!$A$4:$P$457,16,FALSE)</f>
        <v>[{"ConditionType":"Build","AreaType":"MainBuilding","Lv":6}]</v>
      </c>
    </row>
    <row r="172" spans="1:9">
      <c r="A172">
        <f t="shared" si="3"/>
        <v>10006</v>
      </c>
      <c r="B172" t="s">
        <v>43</v>
      </c>
      <c r="C172" t="s">
        <v>44</v>
      </c>
      <c r="D172">
        <v>6</v>
      </c>
      <c r="E172" t="str">
        <f>VLOOKUP(A172,属性!$B$2:$L$455,11,FALSE)&amp;VLOOKUP(A172,属性!$B$2:$M$455,12,FALSE)</f>
        <v>[{"AttrType":"Production","ItemId":50009,"Value":4320},{"AttrType":"GlobalPower","Value":3000}]</v>
      </c>
      <c r="F172">
        <f>MROUND(VLOOKUP(A172,建造时间!$A$1:$G$454,7,FALSE),1)</f>
        <v>123</v>
      </c>
      <c r="G172" t="str">
        <f>VLOOKUP(A172,消耗!$A$4:$M$457,13,FALSE)</f>
        <v>[{"ItemId":50009,"Num":7440},{"ItemId":50007,"Num":1050},{"ItemId":50008,"Num":1050}]</v>
      </c>
      <c r="H172" t="str">
        <f>VLOOKUP(A172,升级奖励!$A$4:$G$457,7,FALSE)</f>
        <v>[{"ItemId":50004,"Num":265}]</v>
      </c>
      <c r="I172" t="str">
        <f>VLOOKUP(A172,升级前置条件!$A$4:$P$457,16,FALSE)</f>
        <v>[{"ConditionType":"Build","AreaType":"MainBuilding","Lv":7}]</v>
      </c>
    </row>
    <row r="173" spans="1:9">
      <c r="A173">
        <f t="shared" si="3"/>
        <v>10007</v>
      </c>
      <c r="B173" t="s">
        <v>43</v>
      </c>
      <c r="C173" t="s">
        <v>44</v>
      </c>
      <c r="D173">
        <v>7</v>
      </c>
      <c r="E173" t="str">
        <f>VLOOKUP(A173,属性!$B$2:$L$455,11,FALSE)&amp;VLOOKUP(A173,属性!$B$2:$M$455,12,FALSE)</f>
        <v>[{"AttrType":"Production","ItemId":50009,"Value":5040},{"AttrType":"GlobalPower","Value":3500}]</v>
      </c>
      <c r="F173">
        <f>MROUND(VLOOKUP(A173,建造时间!$A$1:$G$454,7,FALSE),1)</f>
        <v>257</v>
      </c>
      <c r="G173" t="str">
        <f>VLOOKUP(A173,消耗!$A$4:$M$457,13,FALSE)</f>
        <v>[{"ItemId":50009,"Num":14135},{"ItemId":50007,"Num":1680},{"ItemId":50008,"Num":1680}]</v>
      </c>
      <c r="H173" t="str">
        <f>VLOOKUP(A173,升级奖励!$A$4:$G$457,7,FALSE)</f>
        <v>[{"ItemId":50004,"Num":410}]</v>
      </c>
      <c r="I173" t="str">
        <f>VLOOKUP(A173,升级前置条件!$A$4:$P$457,16,FALSE)</f>
        <v>[{"ConditionType":"Build","AreaType":"MainBuilding","Lv":8}]</v>
      </c>
    </row>
    <row r="174" spans="1:9">
      <c r="A174">
        <f t="shared" si="3"/>
        <v>10008</v>
      </c>
      <c r="B174" t="s">
        <v>43</v>
      </c>
      <c r="C174" t="s">
        <v>44</v>
      </c>
      <c r="D174">
        <v>8</v>
      </c>
      <c r="E174" t="str">
        <f>VLOOKUP(A174,属性!$B$2:$L$455,11,FALSE)&amp;VLOOKUP(A174,属性!$B$2:$M$455,12,FALSE)</f>
        <v>[{"AttrType":"Production","ItemId":50009,"Value":5760},{"AttrType":"GlobalPower","Value":4000}]</v>
      </c>
      <c r="F174">
        <f>MROUND(VLOOKUP(A174,建造时间!$A$1:$G$454,7,FALSE),1)</f>
        <v>540</v>
      </c>
      <c r="G174" t="str">
        <f>VLOOKUP(A174,消耗!$A$4:$M$457,13,FALSE)</f>
        <v>[{"ItemId":50009,"Num":26855},{"ItemId":50007,"Num":2690},{"ItemId":50008,"Num":2690}]</v>
      </c>
      <c r="H174" t="str">
        <f>VLOOKUP(A174,升级奖励!$A$4:$G$457,7,FALSE)</f>
        <v>[{"ItemId":50004,"Num":635}]</v>
      </c>
      <c r="I174" t="str">
        <f>VLOOKUP(A174,升级前置条件!$A$4:$P$457,16,FALSE)</f>
        <v>[{"ConditionType":"Build","AreaType":"MainBuilding","Lv":9}]</v>
      </c>
    </row>
    <row r="175" spans="1:9">
      <c r="A175">
        <f t="shared" si="3"/>
        <v>10009</v>
      </c>
      <c r="B175" t="s">
        <v>43</v>
      </c>
      <c r="C175" t="s">
        <v>44</v>
      </c>
      <c r="D175">
        <v>9</v>
      </c>
      <c r="E175" t="str">
        <f>VLOOKUP(A175,属性!$B$2:$L$455,11,FALSE)&amp;VLOOKUP(A175,属性!$B$2:$M$455,12,FALSE)</f>
        <v>[{"AttrType":"Production","ItemId":50009,"Value":6480},{"AttrType":"GlobalPower","Value":4500}]</v>
      </c>
      <c r="F175">
        <f>MROUND(VLOOKUP(A175,建造时间!$A$1:$G$454,7,FALSE),1)</f>
        <v>1135</v>
      </c>
      <c r="G175" t="str">
        <f>VLOOKUP(A175,消耗!$A$4:$M$457,13,FALSE)</f>
        <v>[{"ItemId":50009,"Num":51025},{"ItemId":50007,"Num":4305},{"ItemId":50008,"Num":4305}]</v>
      </c>
      <c r="H175" t="str">
        <f>VLOOKUP(A175,升级奖励!$A$4:$G$457,7,FALSE)</f>
        <v>[{"ItemId":50004,"Num":985}]</v>
      </c>
      <c r="I175" t="str">
        <f>VLOOKUP(A175,升级前置条件!$A$4:$P$457,16,FALSE)</f>
        <v>[{"ConditionType":"Build","AreaType":"MainBuilding","Lv":10}]</v>
      </c>
    </row>
    <row r="176" spans="1:9">
      <c r="A176">
        <f t="shared" si="3"/>
        <v>10010</v>
      </c>
      <c r="B176" t="s">
        <v>43</v>
      </c>
      <c r="C176" t="s">
        <v>44</v>
      </c>
      <c r="D176">
        <v>10</v>
      </c>
      <c r="E176" t="str">
        <f>VLOOKUP(A176,属性!$B$2:$L$455,11,FALSE)&amp;VLOOKUP(A176,属性!$B$2:$M$455,12,FALSE)</f>
        <v>[{"AttrType":"Production","ItemId":50009,"Value":7200},{"AttrType":"GlobalPower","Value":5000}]</v>
      </c>
      <c r="F176">
        <f>MROUND(VLOOKUP(A176,建造时间!$A$1:$G$454,7,FALSE),1)</f>
        <v>2383</v>
      </c>
      <c r="G176" t="str">
        <f>VLOOKUP(A176,消耗!$A$4:$M$457,13,FALSE)</f>
        <v>[{"ItemId":50009,"Num":96950},{"ItemId":50007,"Num":6890},{"ItemId":50008,"Num":6890}]</v>
      </c>
      <c r="H176" t="str">
        <f>VLOOKUP(A176,升级奖励!$A$4:$G$457,7,FALSE)</f>
        <v>[{"ItemId":50004,"Num":1525}]</v>
      </c>
      <c r="I176" t="str">
        <f>VLOOKUP(A176,升级前置条件!$A$4:$P$457,16,FALSE)</f>
        <v>[{"ConditionType":"Build","AreaType":"MainBuilding","Lv":11}]</v>
      </c>
    </row>
    <row r="177" spans="1:9">
      <c r="A177">
        <f t="shared" si="3"/>
        <v>10011</v>
      </c>
      <c r="B177" t="s">
        <v>43</v>
      </c>
      <c r="C177" t="s">
        <v>44</v>
      </c>
      <c r="D177">
        <v>11</v>
      </c>
      <c r="E177" t="str">
        <f>VLOOKUP(A177,属性!$B$2:$L$455,11,FALSE)&amp;VLOOKUP(A177,属性!$B$2:$M$455,12,FALSE)</f>
        <v>[{"AttrType":"Production","ItemId":50009,"Value":7920},{"AttrType":"GlobalPower","Value":5500}]</v>
      </c>
      <c r="F177">
        <f>MROUND(VLOOKUP(A177,建造时间!$A$1:$G$454,7,FALSE),1)</f>
        <v>5004</v>
      </c>
      <c r="G177" t="str">
        <f>VLOOKUP(A177,消耗!$A$4:$M$457,13,FALSE)</f>
        <v>[{"ItemId":50009,"Num":184205},{"ItemId":50007,"Num":11025},{"ItemId":50008,"Num":11025}]</v>
      </c>
      <c r="H177" t="str">
        <f>VLOOKUP(A177,升级奖励!$A$4:$G$457,7,FALSE)</f>
        <v>[{"ItemId":50004,"Num":2365}]</v>
      </c>
      <c r="I177" t="str">
        <f>VLOOKUP(A177,升级前置条件!$A$4:$P$457,16,FALSE)</f>
        <v>[{"ConditionType":"Build","AreaType":"MainBuilding","Lv":12}]</v>
      </c>
    </row>
    <row r="178" spans="1:9">
      <c r="A178">
        <f t="shared" si="3"/>
        <v>10012</v>
      </c>
      <c r="B178" t="s">
        <v>43</v>
      </c>
      <c r="C178" t="s">
        <v>44</v>
      </c>
      <c r="D178">
        <v>12</v>
      </c>
      <c r="E178" t="str">
        <f>VLOOKUP(A178,属性!$B$2:$L$455,11,FALSE)&amp;VLOOKUP(A178,属性!$B$2:$M$455,12,FALSE)</f>
        <v>[{"AttrType":"Production","ItemId":50009,"Value":8640},{"AttrType":"GlobalPower","Value":6000}]</v>
      </c>
      <c r="F178">
        <f>MROUND(VLOOKUP(A178,建造时间!$A$1:$G$454,7,FALSE),1)</f>
        <v>10508</v>
      </c>
      <c r="G178" t="str">
        <f>VLOOKUP(A178,消耗!$A$4:$M$457,13,FALSE)</f>
        <v>[{"ItemId":50009,"Num":349990},{"ItemId":50007,"Num":17640},{"ItemId":50008,"Num":17640}]</v>
      </c>
      <c r="H178" t="str">
        <f>VLOOKUP(A178,升级奖励!$A$4:$G$457,7,FALSE)</f>
        <v>[{"ItemId":50004,"Num":3665}]</v>
      </c>
      <c r="I178" t="str">
        <f>VLOOKUP(A178,升级前置条件!$A$4:$P$457,16,FALSE)</f>
        <v>[{"ConditionType":"Build","AreaType":"MainBuilding","Lv":13}]</v>
      </c>
    </row>
    <row r="179" spans="1:9">
      <c r="A179">
        <f t="shared" si="3"/>
        <v>10013</v>
      </c>
      <c r="B179" t="s">
        <v>43</v>
      </c>
      <c r="C179" t="s">
        <v>44</v>
      </c>
      <c r="D179">
        <v>13</v>
      </c>
      <c r="E179" t="str">
        <f>VLOOKUP(A179,属性!$B$2:$L$455,11,FALSE)&amp;VLOOKUP(A179,属性!$B$2:$M$455,12,FALSE)</f>
        <v>[{"AttrType":"Production","ItemId":50009,"Value":9360},{"AttrType":"GlobalPower","Value":6500}]</v>
      </c>
      <c r="F179">
        <f>MROUND(VLOOKUP(A179,建造时间!$A$1:$G$454,7,FALSE),1)</f>
        <v>22067</v>
      </c>
      <c r="G179" t="str">
        <f>VLOOKUP(A179,消耗!$A$4:$M$457,13,FALSE)</f>
        <v>[{"ItemId":50009,"Num":664980},{"ItemId":50007,"Num":28225},{"ItemId":50008,"Num":28225}]</v>
      </c>
      <c r="H179" t="str">
        <f>VLOOKUP(A179,升级奖励!$A$4:$G$457,7,FALSE)</f>
        <v>[{"ItemId":50004,"Num":5680}]</v>
      </c>
      <c r="I179" t="str">
        <f>VLOOKUP(A179,升级前置条件!$A$4:$P$457,16,FALSE)</f>
        <v>[{"ConditionType":"Build","AreaType":"MainBuilding","Lv":14}]</v>
      </c>
    </row>
    <row r="180" spans="1:9">
      <c r="A180">
        <f t="shared" si="3"/>
        <v>10014</v>
      </c>
      <c r="B180" t="s">
        <v>43</v>
      </c>
      <c r="C180" t="s">
        <v>44</v>
      </c>
      <c r="D180">
        <v>14</v>
      </c>
      <c r="E180" t="str">
        <f>VLOOKUP(A180,属性!$B$2:$L$455,11,FALSE)&amp;VLOOKUP(A180,属性!$B$2:$M$455,12,FALSE)</f>
        <v>[{"AttrType":"Production","ItemId":50009,"Value":10080},{"AttrType":"GlobalPower","Value":7000}]</v>
      </c>
      <c r="F180">
        <f>MROUND(VLOOKUP(A180,建造时间!$A$1:$G$454,7,FALSE),1)</f>
        <v>46342</v>
      </c>
      <c r="G180" t="str">
        <f>VLOOKUP(A180,消耗!$A$4:$M$457,13,FALSE)</f>
        <v>[{"ItemId":50009,"Num":1263460},{"ItemId":50007,"Num":45160},{"ItemId":50008,"Num":45160}]</v>
      </c>
      <c r="H180" t="str">
        <f>VLOOKUP(A180,升级奖励!$A$4:$G$457,7,FALSE)</f>
        <v>[{"ItemId":50004,"Num":8805}]</v>
      </c>
      <c r="I180" t="str">
        <f>VLOOKUP(A180,升级前置条件!$A$4:$P$457,16,FALSE)</f>
        <v>[{"ConditionType":"Build","AreaType":"MainBuilding","Lv":15}]</v>
      </c>
    </row>
    <row r="181" spans="1:9">
      <c r="A181">
        <f t="shared" si="3"/>
        <v>10015</v>
      </c>
      <c r="B181" t="s">
        <v>43</v>
      </c>
      <c r="C181" t="s">
        <v>44</v>
      </c>
      <c r="D181">
        <v>15</v>
      </c>
      <c r="E181" t="str">
        <f>VLOOKUP(A181,属性!$B$2:$L$455,11,FALSE)&amp;VLOOKUP(A181,属性!$B$2:$M$455,12,FALSE)</f>
        <v>[{"AttrType":"Production","ItemId":50009,"Value":10800},{"AttrType":"GlobalPower","Value":7500}]</v>
      </c>
      <c r="F181">
        <f>MROUND(VLOOKUP(A181,建造时间!$A$1:$G$454,7,FALSE),1)</f>
        <v>97318</v>
      </c>
      <c r="G181" t="str">
        <f>VLOOKUP(A181,消耗!$A$4:$M$457,13,FALSE)</f>
        <v>[{"ItemId":50009,"Num":2400575},{"ItemId":50007,"Num":72255},{"ItemId":50008,"Num":72255}]</v>
      </c>
      <c r="H181" t="str">
        <f>VLOOKUP(A181,升级奖励!$A$4:$G$457,7,FALSE)</f>
        <v>[{"ItemId":50004,"Num":13650}]</v>
      </c>
      <c r="I181" t="str">
        <f>VLOOKUP(A181,升级前置条件!$A$4:$P$457,16,FALSE)</f>
        <v>[{"ConditionType":"Build","AreaType":"MainBuilding","Lv":16}]</v>
      </c>
    </row>
    <row r="182" spans="1:9">
      <c r="A182">
        <f t="shared" si="3"/>
        <v>10016</v>
      </c>
      <c r="B182" t="s">
        <v>43</v>
      </c>
      <c r="C182" t="s">
        <v>44</v>
      </c>
      <c r="D182">
        <v>16</v>
      </c>
      <c r="E182" t="str">
        <f>VLOOKUP(A182,属性!$B$2:$L$455,11,FALSE)&amp;VLOOKUP(A182,属性!$B$2:$M$455,12,FALSE)</f>
        <v>[{"AttrType":"Production","ItemId":50009,"Value":11520},{"AttrType":"GlobalPower","Value":8000}]</v>
      </c>
      <c r="F182">
        <f>MROUND(VLOOKUP(A182,建造时间!$A$1:$G$454,7,FALSE),1)</f>
        <v>204367</v>
      </c>
      <c r="G182" t="str">
        <f>VLOOKUP(A182,消耗!$A$4:$M$457,13,FALSE)</f>
        <v>[{"ItemId":50009,"Num":4561095},{"ItemId":50007,"Num":115610},{"ItemId":50008,"Num":115610}]</v>
      </c>
      <c r="H182" t="str">
        <f>VLOOKUP(A182,升级奖励!$A$4:$G$457,7,FALSE)</f>
        <v>[{"ItemId":50004,"Num":21160}]</v>
      </c>
      <c r="I182" t="str">
        <f>VLOOKUP(A182,升级前置条件!$A$4:$P$457,16,FALSE)</f>
        <v>[{"ConditionType":"Build","AreaType":"MainBuilding","Lv":17}]</v>
      </c>
    </row>
    <row r="183" spans="1:9">
      <c r="A183">
        <f t="shared" si="3"/>
        <v>10017</v>
      </c>
      <c r="B183" t="s">
        <v>43</v>
      </c>
      <c r="C183" t="s">
        <v>44</v>
      </c>
      <c r="D183">
        <v>17</v>
      </c>
      <c r="E183" t="str">
        <f>VLOOKUP(A183,属性!$B$2:$L$455,11,FALSE)&amp;VLOOKUP(A183,属性!$B$2:$M$455,12,FALSE)</f>
        <v>[{"AttrType":"Production","ItemId":50009,"Value":12240},{"AttrType":"GlobalPower","Value":8500}]</v>
      </c>
      <c r="F183">
        <f>MROUND(VLOOKUP(A183,建造时间!$A$1:$G$454,7,FALSE),1)</f>
        <v>429171</v>
      </c>
      <c r="G183" t="str">
        <f>VLOOKUP(A183,消耗!$A$4:$M$457,13,FALSE)</f>
        <v>[{"ItemId":50009,"Num":8666080},{"ItemId":50007,"Num":184975},{"ItemId":50008,"Num":184975}]</v>
      </c>
      <c r="H183" t="str">
        <f>VLOOKUP(A183,升级奖励!$A$4:$G$457,7,FALSE)</f>
        <v>[{"ItemId":50004,"Num":32800}]</v>
      </c>
      <c r="I183" t="str">
        <f>VLOOKUP(A183,升级前置条件!$A$4:$P$457,16,FALSE)</f>
        <v>[{"ConditionType":"Build","AreaType":"MainBuilding","Lv":18}]</v>
      </c>
    </row>
    <row r="184" spans="1:9">
      <c r="A184">
        <f t="shared" si="3"/>
        <v>10018</v>
      </c>
      <c r="B184" t="s">
        <v>43</v>
      </c>
      <c r="C184" t="s">
        <v>44</v>
      </c>
      <c r="D184">
        <v>18</v>
      </c>
      <c r="E184" t="str">
        <f>VLOOKUP(A184,属性!$B$2:$L$455,11,FALSE)&amp;VLOOKUP(A184,属性!$B$2:$M$455,12,FALSE)</f>
        <v>[{"AttrType":"Production","ItemId":50009,"Value":12960},{"AttrType":"GlobalPower","Value":9000}]</v>
      </c>
      <c r="F184">
        <f>MROUND(VLOOKUP(A184,建造时间!$A$1:$G$454,7,FALSE),1)</f>
        <v>0</v>
      </c>
      <c r="G184" t="str">
        <f>VLOOKUP(A184,消耗!$A$4:$M$457,13,FALSE)</f>
        <v>[]</v>
      </c>
      <c r="H184" t="str">
        <f>VLOOKUP(A184,升级奖励!$A$4:$G$457,7,FALSE)</f>
        <v>[{"ItemId":50004,"Num":50840}]</v>
      </c>
      <c r="I184" t="str">
        <f>VLOOKUP(A184,升级前置条件!$A$4:$P$457,16,FALSE)</f>
        <v>[]</v>
      </c>
    </row>
    <row r="185" spans="1:9">
      <c r="A185">
        <f t="shared" si="3"/>
        <v>11001</v>
      </c>
      <c r="B185" t="s">
        <v>45</v>
      </c>
      <c r="C185" t="s">
        <v>46</v>
      </c>
      <c r="D185">
        <v>1</v>
      </c>
      <c r="E185" t="str">
        <f>VLOOKUP(A185,属性!$B$2:$L$455,11,FALSE)&amp;VLOOKUP(A185,属性!$B$2:$M$455,12,FALSE)</f>
        <v>[{"AttrType":"Production","ItemId":50009,"Value":720},{"AttrType":"GlobalPower","Value":500}]</v>
      </c>
      <c r="F185">
        <f>MROUND(VLOOKUP(A185,建造时间!$A$1:$G$454,7,FALSE),1)</f>
        <v>3</v>
      </c>
      <c r="G185" t="str">
        <f>VLOOKUP(A185,消耗!$A$4:$M$457,13,FALSE)</f>
        <v>[{"ItemId":50009,"Num":300},{"ItemId":50007,"Num":100},{"ItemId":50008,"Num":100}]</v>
      </c>
      <c r="H185" t="str">
        <f>VLOOKUP(A185,升级奖励!$A$4:$G$457,7,FALSE)</f>
        <v>[{"ItemId":50004,"Num":50}]</v>
      </c>
      <c r="I185" t="str">
        <f>VLOOKUP(A185,升级前置条件!$A$4:$P$457,16,FALSE)</f>
        <v>[{"ConditionType":"Build","AreaType":"MainBuilding","Lv":2}]</v>
      </c>
    </row>
    <row r="186" spans="1:9">
      <c r="A186">
        <f t="shared" si="3"/>
        <v>11002</v>
      </c>
      <c r="B186" t="s">
        <v>45</v>
      </c>
      <c r="C186" t="s">
        <v>46</v>
      </c>
      <c r="D186">
        <v>2</v>
      </c>
      <c r="E186" t="str">
        <f>VLOOKUP(A186,属性!$B$2:$L$455,11,FALSE)&amp;VLOOKUP(A186,属性!$B$2:$M$455,12,FALSE)</f>
        <v>[{"AttrType":"Production","ItemId":50009,"Value":1440},{"AttrType":"GlobalPower","Value":1000}]</v>
      </c>
      <c r="F186">
        <f>MROUND(VLOOKUP(A186,建造时间!$A$1:$G$454,7,FALSE),1)</f>
        <v>6</v>
      </c>
      <c r="G186" t="str">
        <f>VLOOKUP(A186,消耗!$A$4:$M$457,13,FALSE)</f>
        <v>[{"ItemId":50009,"Num":570},{"ItemId":50007,"Num":160},{"ItemId":50008,"Num":160}]</v>
      </c>
      <c r="H186" t="str">
        <f>VLOOKUP(A186,升级奖励!$A$4:$G$457,7,FALSE)</f>
        <v>[{"ItemId":50004,"Num":75}]</v>
      </c>
      <c r="I186" t="str">
        <f>VLOOKUP(A186,升级前置条件!$A$4:$P$457,16,FALSE)</f>
        <v>[{"ConditionType":"Build","AreaType":"MainBuilding","Lv":3}]</v>
      </c>
    </row>
    <row r="187" spans="1:9">
      <c r="A187">
        <f t="shared" si="3"/>
        <v>11003</v>
      </c>
      <c r="B187" t="s">
        <v>45</v>
      </c>
      <c r="C187" t="s">
        <v>46</v>
      </c>
      <c r="D187">
        <v>3</v>
      </c>
      <c r="E187" t="str">
        <f>VLOOKUP(A187,属性!$B$2:$L$455,11,FALSE)&amp;VLOOKUP(A187,属性!$B$2:$M$455,12,FALSE)</f>
        <v>[{"AttrType":"Production","ItemId":50009,"Value":2160},{"AttrType":"GlobalPower","Value":1500}]</v>
      </c>
      <c r="F187">
        <f>MROUND(VLOOKUP(A187,建造时间!$A$1:$G$454,7,FALSE),1)</f>
        <v>13</v>
      </c>
      <c r="G187" t="str">
        <f>VLOOKUP(A187,消耗!$A$4:$M$457,13,FALSE)</f>
        <v>[{"ItemId":50009,"Num":1085},{"ItemId":50007,"Num":255},{"ItemId":50008,"Num":255}]</v>
      </c>
      <c r="H187" t="str">
        <f>VLOOKUP(A187,升级奖励!$A$4:$G$457,7,FALSE)</f>
        <v>[{"ItemId":50004,"Num":115}]</v>
      </c>
      <c r="I187" t="str">
        <f>VLOOKUP(A187,升级前置条件!$A$4:$P$457,16,FALSE)</f>
        <v>[{"ConditionType":"Build","AreaType":"MainBuilding","Lv":4}]</v>
      </c>
    </row>
    <row r="188" spans="1:9">
      <c r="A188">
        <f t="shared" si="3"/>
        <v>11004</v>
      </c>
      <c r="B188" t="s">
        <v>45</v>
      </c>
      <c r="C188" t="s">
        <v>46</v>
      </c>
      <c r="D188">
        <v>4</v>
      </c>
      <c r="E188" t="str">
        <f>VLOOKUP(A188,属性!$B$2:$L$455,11,FALSE)&amp;VLOOKUP(A188,属性!$B$2:$M$455,12,FALSE)</f>
        <v>[{"AttrType":"Production","ItemId":50009,"Value":2880},{"AttrType":"GlobalPower","Value":2000}]</v>
      </c>
      <c r="F188">
        <f>MROUND(VLOOKUP(A188,建造时间!$A$1:$G$454,7,FALSE),1)</f>
        <v>28</v>
      </c>
      <c r="G188" t="str">
        <f>VLOOKUP(A188,消耗!$A$4:$M$457,13,FALSE)</f>
        <v>[{"ItemId":50009,"Num":2060},{"ItemId":50007,"Num":410},{"ItemId":50008,"Num":410}]</v>
      </c>
      <c r="H188" t="str">
        <f>VLOOKUP(A188,升级奖励!$A$4:$G$457,7,FALSE)</f>
        <v>[{"ItemId":50004,"Num":175}]</v>
      </c>
      <c r="I188" t="str">
        <f>VLOOKUP(A188,升级前置条件!$A$4:$P$457,16,FALSE)</f>
        <v>[{"ConditionType":"Build","AreaType":"MainBuilding","Lv":5}]</v>
      </c>
    </row>
    <row r="189" spans="1:9">
      <c r="A189">
        <f t="shared" si="3"/>
        <v>11005</v>
      </c>
      <c r="B189" t="s">
        <v>45</v>
      </c>
      <c r="C189" t="s">
        <v>46</v>
      </c>
      <c r="D189">
        <v>5</v>
      </c>
      <c r="E189" t="str">
        <f>VLOOKUP(A189,属性!$B$2:$L$455,11,FALSE)&amp;VLOOKUP(A189,属性!$B$2:$M$455,12,FALSE)</f>
        <v>[{"AttrType":"Production","ItemId":50009,"Value":3600},{"AttrType":"GlobalPower","Value":2500}]</v>
      </c>
      <c r="F189">
        <f>MROUND(VLOOKUP(A189,建造时间!$A$1:$G$454,7,FALSE),1)</f>
        <v>58</v>
      </c>
      <c r="G189" t="str">
        <f>VLOOKUP(A189,消耗!$A$4:$M$457,13,FALSE)</f>
        <v>[{"ItemId":50009,"Num":3915},{"ItemId":50007,"Num":655},{"ItemId":50008,"Num":655}]</v>
      </c>
      <c r="H189" t="str">
        <f>VLOOKUP(A189,升级奖励!$A$4:$G$457,7,FALSE)</f>
        <v>[{"ItemId":50004,"Num":265}]</v>
      </c>
      <c r="I189" t="str">
        <f>VLOOKUP(A189,升级前置条件!$A$4:$P$457,16,FALSE)</f>
        <v>[{"ConditionType":"Build","AreaType":"MainBuilding","Lv":6}]</v>
      </c>
    </row>
    <row r="190" spans="1:9">
      <c r="A190">
        <f t="shared" si="3"/>
        <v>11006</v>
      </c>
      <c r="B190" t="s">
        <v>45</v>
      </c>
      <c r="C190" t="s">
        <v>46</v>
      </c>
      <c r="D190">
        <v>6</v>
      </c>
      <c r="E190" t="str">
        <f>VLOOKUP(A190,属性!$B$2:$L$455,11,FALSE)&amp;VLOOKUP(A190,属性!$B$2:$M$455,12,FALSE)</f>
        <v>[{"AttrType":"Production","ItemId":50009,"Value":4320},{"AttrType":"GlobalPower","Value":3000}]</v>
      </c>
      <c r="F190">
        <f>MROUND(VLOOKUP(A190,建造时间!$A$1:$G$454,7,FALSE),1)</f>
        <v>123</v>
      </c>
      <c r="G190" t="str">
        <f>VLOOKUP(A190,消耗!$A$4:$M$457,13,FALSE)</f>
        <v>[{"ItemId":50009,"Num":7440},{"ItemId":50007,"Num":1050},{"ItemId":50008,"Num":1050}]</v>
      </c>
      <c r="H190" t="str">
        <f>VLOOKUP(A190,升级奖励!$A$4:$G$457,7,FALSE)</f>
        <v>[{"ItemId":50004,"Num":400}]</v>
      </c>
      <c r="I190" t="str">
        <f>VLOOKUP(A190,升级前置条件!$A$4:$P$457,16,FALSE)</f>
        <v>[{"ConditionType":"Build","AreaType":"MainBuilding","Lv":7}]</v>
      </c>
    </row>
    <row r="191" spans="1:9">
      <c r="A191">
        <f t="shared" si="3"/>
        <v>11007</v>
      </c>
      <c r="B191" t="s">
        <v>45</v>
      </c>
      <c r="C191" t="s">
        <v>46</v>
      </c>
      <c r="D191">
        <v>7</v>
      </c>
      <c r="E191" t="str">
        <f>VLOOKUP(A191,属性!$B$2:$L$455,11,FALSE)&amp;VLOOKUP(A191,属性!$B$2:$M$455,12,FALSE)</f>
        <v>[{"AttrType":"Production","ItemId":50009,"Value":5040},{"AttrType":"GlobalPower","Value":3500}]</v>
      </c>
      <c r="F191">
        <f>MROUND(VLOOKUP(A191,建造时间!$A$1:$G$454,7,FALSE),1)</f>
        <v>257</v>
      </c>
      <c r="G191" t="str">
        <f>VLOOKUP(A191,消耗!$A$4:$M$457,13,FALSE)</f>
        <v>[{"ItemId":50009,"Num":14135},{"ItemId":50007,"Num":1680},{"ItemId":50008,"Num":1680}]</v>
      </c>
      <c r="H191" t="str">
        <f>VLOOKUP(A191,升级奖励!$A$4:$G$457,7,FALSE)</f>
        <v>[{"ItemId":50004,"Num":600}]</v>
      </c>
      <c r="I191" t="str">
        <f>VLOOKUP(A191,升级前置条件!$A$4:$P$457,16,FALSE)</f>
        <v>[{"ConditionType":"Build","AreaType":"MainBuilding","Lv":8}]</v>
      </c>
    </row>
    <row r="192" spans="1:9">
      <c r="A192">
        <f t="shared" si="3"/>
        <v>11008</v>
      </c>
      <c r="B192" t="s">
        <v>45</v>
      </c>
      <c r="C192" t="s">
        <v>46</v>
      </c>
      <c r="D192">
        <v>8</v>
      </c>
      <c r="E192" t="str">
        <f>VLOOKUP(A192,属性!$B$2:$L$455,11,FALSE)&amp;VLOOKUP(A192,属性!$B$2:$M$455,12,FALSE)</f>
        <v>[{"AttrType":"Production","ItemId":50009,"Value":5760},{"AttrType":"GlobalPower","Value":4000}]</v>
      </c>
      <c r="F192">
        <f>MROUND(VLOOKUP(A192,建造时间!$A$1:$G$454,7,FALSE),1)</f>
        <v>540</v>
      </c>
      <c r="G192" t="str">
        <f>VLOOKUP(A192,消耗!$A$4:$M$457,13,FALSE)</f>
        <v>[{"ItemId":50009,"Num":26855},{"ItemId":50007,"Num":2690},{"ItemId":50008,"Num":2690}]</v>
      </c>
      <c r="H192" t="str">
        <f>VLOOKUP(A192,升级奖励!$A$4:$G$457,7,FALSE)</f>
        <v>[{"ItemId":50004,"Num":900}]</v>
      </c>
      <c r="I192" t="str">
        <f>VLOOKUP(A192,升级前置条件!$A$4:$P$457,16,FALSE)</f>
        <v>[{"ConditionType":"Build","AreaType":"MainBuilding","Lv":9}]</v>
      </c>
    </row>
    <row r="193" spans="1:9">
      <c r="A193">
        <f t="shared" si="3"/>
        <v>11009</v>
      </c>
      <c r="B193" t="s">
        <v>45</v>
      </c>
      <c r="C193" t="s">
        <v>46</v>
      </c>
      <c r="D193">
        <v>9</v>
      </c>
      <c r="E193" t="str">
        <f>VLOOKUP(A193,属性!$B$2:$L$455,11,FALSE)&amp;VLOOKUP(A193,属性!$B$2:$M$455,12,FALSE)</f>
        <v>[{"AttrType":"Production","ItemId":50009,"Value":6480},{"AttrType":"GlobalPower","Value":4500}]</v>
      </c>
      <c r="F193">
        <f>MROUND(VLOOKUP(A193,建造时间!$A$1:$G$454,7,FALSE),1)</f>
        <v>1135</v>
      </c>
      <c r="G193" t="str">
        <f>VLOOKUP(A193,消耗!$A$4:$M$457,13,FALSE)</f>
        <v>[{"ItemId":50009,"Num":51025},{"ItemId":50007,"Num":4305},{"ItemId":50008,"Num":4305}]</v>
      </c>
      <c r="H193" t="str">
        <f>VLOOKUP(A193,升级奖励!$A$4:$G$457,7,FALSE)</f>
        <v>[{"ItemId":50004,"Num":1350}]</v>
      </c>
      <c r="I193" t="str">
        <f>VLOOKUP(A193,升级前置条件!$A$4:$P$457,16,FALSE)</f>
        <v>[{"ConditionType":"Build","AreaType":"MainBuilding","Lv":10}]</v>
      </c>
    </row>
    <row r="194" spans="1:9">
      <c r="A194">
        <f t="shared" si="3"/>
        <v>11010</v>
      </c>
      <c r="B194" t="s">
        <v>45</v>
      </c>
      <c r="C194" t="s">
        <v>46</v>
      </c>
      <c r="D194">
        <v>10</v>
      </c>
      <c r="E194" t="str">
        <f>VLOOKUP(A194,属性!$B$2:$L$455,11,FALSE)&amp;VLOOKUP(A194,属性!$B$2:$M$455,12,FALSE)</f>
        <v>[{"AttrType":"Production","ItemId":50009,"Value":7200},{"AttrType":"GlobalPower","Value":5000}]</v>
      </c>
      <c r="F194">
        <f>MROUND(VLOOKUP(A194,建造时间!$A$1:$G$454,7,FALSE),1)</f>
        <v>2383</v>
      </c>
      <c r="G194" t="str">
        <f>VLOOKUP(A194,消耗!$A$4:$M$457,13,FALSE)</f>
        <v>[{"ItemId":50009,"Num":96950},{"ItemId":50007,"Num":6890},{"ItemId":50008,"Num":6890}]</v>
      </c>
      <c r="H194" t="str">
        <f>VLOOKUP(A194,升级奖励!$A$4:$G$457,7,FALSE)</f>
        <v>[{"ItemId":50004,"Num":2025}]</v>
      </c>
      <c r="I194" t="str">
        <f>VLOOKUP(A194,升级前置条件!$A$4:$P$457,16,FALSE)</f>
        <v>[{"ConditionType":"Build","AreaType":"MainBuilding","Lv":11}]</v>
      </c>
    </row>
    <row r="195" spans="1:9">
      <c r="A195">
        <f t="shared" si="3"/>
        <v>11011</v>
      </c>
      <c r="B195" t="s">
        <v>45</v>
      </c>
      <c r="C195" t="s">
        <v>46</v>
      </c>
      <c r="D195">
        <v>11</v>
      </c>
      <c r="E195" t="str">
        <f>VLOOKUP(A195,属性!$B$2:$L$455,11,FALSE)&amp;VLOOKUP(A195,属性!$B$2:$M$455,12,FALSE)</f>
        <v>[{"AttrType":"Production","ItemId":50009,"Value":7920},{"AttrType":"GlobalPower","Value":5500}]</v>
      </c>
      <c r="F195">
        <f>MROUND(VLOOKUP(A195,建造时间!$A$1:$G$454,7,FALSE),1)</f>
        <v>5004</v>
      </c>
      <c r="G195" t="str">
        <f>VLOOKUP(A195,消耗!$A$4:$M$457,13,FALSE)</f>
        <v>[{"ItemId":50009,"Num":184205},{"ItemId":50007,"Num":11025},{"ItemId":50008,"Num":11025}]</v>
      </c>
      <c r="H195" t="str">
        <f>VLOOKUP(A195,升级奖励!$A$4:$G$457,7,FALSE)</f>
        <v>[{"ItemId":50004,"Num":3040}]</v>
      </c>
      <c r="I195" t="str">
        <f>VLOOKUP(A195,升级前置条件!$A$4:$P$457,16,FALSE)</f>
        <v>[{"ConditionType":"Build","AreaType":"MainBuilding","Lv":12}]</v>
      </c>
    </row>
    <row r="196" spans="1:9">
      <c r="A196">
        <f t="shared" si="3"/>
        <v>11012</v>
      </c>
      <c r="B196" t="s">
        <v>45</v>
      </c>
      <c r="C196" t="s">
        <v>46</v>
      </c>
      <c r="D196">
        <v>12</v>
      </c>
      <c r="E196" t="str">
        <f>VLOOKUP(A196,属性!$B$2:$L$455,11,FALSE)&amp;VLOOKUP(A196,属性!$B$2:$M$455,12,FALSE)</f>
        <v>[{"AttrType":"Production","ItemId":50009,"Value":8640},{"AttrType":"GlobalPower","Value":6000}]</v>
      </c>
      <c r="F196">
        <f>MROUND(VLOOKUP(A196,建造时间!$A$1:$G$454,7,FALSE),1)</f>
        <v>10508</v>
      </c>
      <c r="G196" t="str">
        <f>VLOOKUP(A196,消耗!$A$4:$M$457,13,FALSE)</f>
        <v>[{"ItemId":50009,"Num":349990},{"ItemId":50007,"Num":17640},{"ItemId":50008,"Num":17640}]</v>
      </c>
      <c r="H196" t="str">
        <f>VLOOKUP(A196,升级奖励!$A$4:$G$457,7,FALSE)</f>
        <v>[{"ItemId":50004,"Num":4560}]</v>
      </c>
      <c r="I196" t="str">
        <f>VLOOKUP(A196,升级前置条件!$A$4:$P$457,16,FALSE)</f>
        <v>[{"ConditionType":"Build","AreaType":"MainBuilding","Lv":13}]</v>
      </c>
    </row>
    <row r="197" spans="1:9">
      <c r="A197">
        <f t="shared" si="3"/>
        <v>11013</v>
      </c>
      <c r="B197" t="s">
        <v>45</v>
      </c>
      <c r="C197" t="s">
        <v>46</v>
      </c>
      <c r="D197">
        <v>13</v>
      </c>
      <c r="E197" t="str">
        <f>VLOOKUP(A197,属性!$B$2:$L$455,11,FALSE)&amp;VLOOKUP(A197,属性!$B$2:$M$455,12,FALSE)</f>
        <v>[{"AttrType":"Production","ItemId":50009,"Value":9360},{"AttrType":"GlobalPower","Value":6500}]</v>
      </c>
      <c r="F197">
        <f>MROUND(VLOOKUP(A197,建造时间!$A$1:$G$454,7,FALSE),1)</f>
        <v>22067</v>
      </c>
      <c r="G197" t="str">
        <f>VLOOKUP(A197,消耗!$A$4:$M$457,13,FALSE)</f>
        <v>[{"ItemId":50009,"Num":664980},{"ItemId":50007,"Num":28225},{"ItemId":50008,"Num":28225}]</v>
      </c>
      <c r="H197" t="str">
        <f>VLOOKUP(A197,升级奖励!$A$4:$G$457,7,FALSE)</f>
        <v>[{"ItemId":50004,"Num":6840}]</v>
      </c>
      <c r="I197" t="str">
        <f>VLOOKUP(A197,升级前置条件!$A$4:$P$457,16,FALSE)</f>
        <v>[{"ConditionType":"Build","AreaType":"MainBuilding","Lv":14}]</v>
      </c>
    </row>
    <row r="198" spans="1:9">
      <c r="A198">
        <f t="shared" si="3"/>
        <v>11014</v>
      </c>
      <c r="B198" t="s">
        <v>45</v>
      </c>
      <c r="C198" t="s">
        <v>46</v>
      </c>
      <c r="D198">
        <v>14</v>
      </c>
      <c r="E198" t="str">
        <f>VLOOKUP(A198,属性!$B$2:$L$455,11,FALSE)&amp;VLOOKUP(A198,属性!$B$2:$M$455,12,FALSE)</f>
        <v>[{"AttrType":"Production","ItemId":50009,"Value":10080},{"AttrType":"GlobalPower","Value":7000}]</v>
      </c>
      <c r="F198">
        <f>MROUND(VLOOKUP(A198,建造时间!$A$1:$G$454,7,FALSE),1)</f>
        <v>46342</v>
      </c>
      <c r="G198" t="str">
        <f>VLOOKUP(A198,消耗!$A$4:$M$457,13,FALSE)</f>
        <v>[{"ItemId":50009,"Num":1263460},{"ItemId":50007,"Num":45160},{"ItemId":50008,"Num":45160}]</v>
      </c>
      <c r="H198" t="str">
        <f>VLOOKUP(A198,升级奖励!$A$4:$G$457,7,FALSE)</f>
        <v>[{"ItemId":50004,"Num":10260}]</v>
      </c>
      <c r="I198" t="str">
        <f>VLOOKUP(A198,升级前置条件!$A$4:$P$457,16,FALSE)</f>
        <v>[{"ConditionType":"Build","AreaType":"MainBuilding","Lv":15}]</v>
      </c>
    </row>
    <row r="199" spans="1:9">
      <c r="A199">
        <f t="shared" si="3"/>
        <v>11015</v>
      </c>
      <c r="B199" t="s">
        <v>45</v>
      </c>
      <c r="C199" t="s">
        <v>46</v>
      </c>
      <c r="D199">
        <v>15</v>
      </c>
      <c r="E199" t="str">
        <f>VLOOKUP(A199,属性!$B$2:$L$455,11,FALSE)&amp;VLOOKUP(A199,属性!$B$2:$M$455,12,FALSE)</f>
        <v>[{"AttrType":"Production","ItemId":50009,"Value":10800},{"AttrType":"GlobalPower","Value":7500}]</v>
      </c>
      <c r="F199">
        <f>MROUND(VLOOKUP(A199,建造时间!$A$1:$G$454,7,FALSE),1)</f>
        <v>97318</v>
      </c>
      <c r="G199" t="str">
        <f>VLOOKUP(A199,消耗!$A$4:$M$457,13,FALSE)</f>
        <v>[{"ItemId":50009,"Num":2400575},{"ItemId":50007,"Num":72255},{"ItemId":50008,"Num":72255}]</v>
      </c>
      <c r="H199" t="str">
        <f>VLOOKUP(A199,升级奖励!$A$4:$G$457,7,FALSE)</f>
        <v>[{"ItemId":50004,"Num":15390}]</v>
      </c>
      <c r="I199" t="str">
        <f>VLOOKUP(A199,升级前置条件!$A$4:$P$457,16,FALSE)</f>
        <v>[{"ConditionType":"Build","AreaType":"MainBuilding","Lv":16}]</v>
      </c>
    </row>
    <row r="200" spans="1:9">
      <c r="A200">
        <f t="shared" si="3"/>
        <v>11016</v>
      </c>
      <c r="B200" t="s">
        <v>45</v>
      </c>
      <c r="C200" t="s">
        <v>46</v>
      </c>
      <c r="D200">
        <v>16</v>
      </c>
      <c r="E200" t="str">
        <f>VLOOKUP(A200,属性!$B$2:$L$455,11,FALSE)&amp;VLOOKUP(A200,属性!$B$2:$M$455,12,FALSE)</f>
        <v>[{"AttrType":"Production","ItemId":50009,"Value":11520},{"AttrType":"GlobalPower","Value":8000}]</v>
      </c>
      <c r="F200">
        <f>MROUND(VLOOKUP(A200,建造时间!$A$1:$G$454,7,FALSE),1)</f>
        <v>204367</v>
      </c>
      <c r="G200" t="str">
        <f>VLOOKUP(A200,消耗!$A$4:$M$457,13,FALSE)</f>
        <v>[{"ItemId":50009,"Num":4561095},{"ItemId":50007,"Num":115610},{"ItemId":50008,"Num":115610}]</v>
      </c>
      <c r="H200" t="str">
        <f>VLOOKUP(A200,升级奖励!$A$4:$G$457,7,FALSE)</f>
        <v>[{"ItemId":50004,"Num":23085}]</v>
      </c>
      <c r="I200" t="str">
        <f>VLOOKUP(A200,升级前置条件!$A$4:$P$457,16,FALSE)</f>
        <v>[{"ConditionType":"Build","AreaType":"MainBuilding","Lv":17}]</v>
      </c>
    </row>
    <row r="201" spans="1:9">
      <c r="A201">
        <f t="shared" si="3"/>
        <v>11017</v>
      </c>
      <c r="B201" t="s">
        <v>45</v>
      </c>
      <c r="C201" t="s">
        <v>46</v>
      </c>
      <c r="D201">
        <v>17</v>
      </c>
      <c r="E201" t="str">
        <f>VLOOKUP(A201,属性!$B$2:$L$455,11,FALSE)&amp;VLOOKUP(A201,属性!$B$2:$M$455,12,FALSE)</f>
        <v>[{"AttrType":"Production","ItemId":50009,"Value":12240},{"AttrType":"GlobalPower","Value":8500}]</v>
      </c>
      <c r="F201">
        <f>MROUND(VLOOKUP(A201,建造时间!$A$1:$G$454,7,FALSE),1)</f>
        <v>429171</v>
      </c>
      <c r="G201" t="str">
        <f>VLOOKUP(A201,消耗!$A$4:$M$457,13,FALSE)</f>
        <v>[{"ItemId":50009,"Num":8666080},{"ItemId":50007,"Num":184975},{"ItemId":50008,"Num":184975}]</v>
      </c>
      <c r="H201" t="str">
        <f>VLOOKUP(A201,升级奖励!$A$4:$G$457,7,FALSE)</f>
        <v>[{"ItemId":50004,"Num":34630}]</v>
      </c>
      <c r="I201" t="str">
        <f>VLOOKUP(A201,升级前置条件!$A$4:$P$457,16,FALSE)</f>
        <v>[{"ConditionType":"Build","AreaType":"MainBuilding","Lv":18}]</v>
      </c>
    </row>
    <row r="202" spans="1:9">
      <c r="A202">
        <f t="shared" si="3"/>
        <v>11018</v>
      </c>
      <c r="B202" t="s">
        <v>45</v>
      </c>
      <c r="C202" t="s">
        <v>46</v>
      </c>
      <c r="D202">
        <v>18</v>
      </c>
      <c r="E202" t="str">
        <f>VLOOKUP(A202,属性!$B$2:$L$455,11,FALSE)&amp;VLOOKUP(A202,属性!$B$2:$M$455,12,FALSE)</f>
        <v>[{"AttrType":"Production","ItemId":50009,"Value":12960},{"AttrType":"GlobalPower","Value":9000}]</v>
      </c>
      <c r="F202">
        <f>MROUND(VLOOKUP(A202,建造时间!$A$1:$G$454,7,FALSE),1)</f>
        <v>0</v>
      </c>
      <c r="G202" t="str">
        <f>VLOOKUP(A202,消耗!$A$4:$M$457,13,FALSE)</f>
        <v>[]</v>
      </c>
      <c r="H202" t="str">
        <f>VLOOKUP(A202,升级奖励!$A$4:$G$457,7,FALSE)</f>
        <v>[{"ItemId":50004,"Num":51945}]</v>
      </c>
      <c r="I202" t="str">
        <f>VLOOKUP(A202,升级前置条件!$A$4:$P$457,16,FALSE)</f>
        <v>[]</v>
      </c>
    </row>
    <row r="203" spans="1:9">
      <c r="A203">
        <f t="shared" si="3"/>
        <v>12001</v>
      </c>
      <c r="B203" t="s">
        <v>47</v>
      </c>
      <c r="C203" t="s">
        <v>48</v>
      </c>
      <c r="D203">
        <v>1</v>
      </c>
      <c r="E203" t="str">
        <f>VLOOKUP(A203,属性!$B$2:$L$455,11,FALSE)&amp;VLOOKUP(A203,属性!$B$2:$M$455,12,FALSE)</f>
        <v>[{"AttrType":"Production","ItemId":50007,"Value":720},{"AttrType":"GlobalPower","Value":500}]</v>
      </c>
      <c r="F203">
        <f>MROUND(VLOOKUP(A203,建造时间!$A$1:$G$454,7,FALSE),1)</f>
        <v>3</v>
      </c>
      <c r="G203" t="str">
        <f>VLOOKUP(A203,消耗!$A$4:$M$457,13,FALSE)</f>
        <v>[{"ItemId":50009,"Num":300},{"ItemId":50007,"Num":100},{"ItemId":50008,"Num":100}]</v>
      </c>
      <c r="H203" t="str">
        <f>VLOOKUP(A203,升级奖励!$A$4:$G$457,7,FALSE)</f>
        <v>[{"ItemId":50004,"Num":30}]</v>
      </c>
      <c r="I203" t="str">
        <f>VLOOKUP(A203,升级前置条件!$A$4:$P$457,16,FALSE)</f>
        <v>[{"ConditionType":"Build","AreaType":"MainBuilding","Lv":2}]</v>
      </c>
    </row>
    <row r="204" spans="1:9">
      <c r="A204">
        <f t="shared" si="3"/>
        <v>12002</v>
      </c>
      <c r="B204" t="s">
        <v>47</v>
      </c>
      <c r="C204" t="s">
        <v>48</v>
      </c>
      <c r="D204">
        <v>2</v>
      </c>
      <c r="E204" t="str">
        <f>VLOOKUP(A204,属性!$B$2:$L$455,11,FALSE)&amp;VLOOKUP(A204,属性!$B$2:$M$455,12,FALSE)</f>
        <v>[{"AttrType":"Production","ItemId":50007,"Value":2160},{"AttrType":"GlobalPower","Value":1000}]</v>
      </c>
      <c r="F204">
        <f>MROUND(VLOOKUP(A204,建造时间!$A$1:$G$454,7,FALSE),1)</f>
        <v>6</v>
      </c>
      <c r="G204" t="str">
        <f>VLOOKUP(A204,消耗!$A$4:$M$457,13,FALSE)</f>
        <v>[{"ItemId":50009,"Num":570},{"ItemId":50007,"Num":160},{"ItemId":50008,"Num":160}]</v>
      </c>
      <c r="H204" t="str">
        <f>VLOOKUP(A204,升级奖励!$A$4:$G$457,7,FALSE)</f>
        <v>[{"ItemId":50004,"Num":45}]</v>
      </c>
      <c r="I204" t="str">
        <f>VLOOKUP(A204,升级前置条件!$A$4:$P$457,16,FALSE)</f>
        <v>[{"ConditionType":"Build","AreaType":"MainBuilding","Lv":3}]</v>
      </c>
    </row>
    <row r="205" spans="1:9">
      <c r="A205">
        <f t="shared" si="3"/>
        <v>12003</v>
      </c>
      <c r="B205" t="s">
        <v>47</v>
      </c>
      <c r="C205" t="s">
        <v>48</v>
      </c>
      <c r="D205">
        <v>3</v>
      </c>
      <c r="E205" t="str">
        <f>VLOOKUP(A205,属性!$B$2:$L$455,11,FALSE)&amp;VLOOKUP(A205,属性!$B$2:$M$455,12,FALSE)</f>
        <v>[{"AttrType":"Production","ItemId":50007,"Value":3600},{"AttrType":"GlobalPower","Value":1500}]</v>
      </c>
      <c r="F205">
        <f>MROUND(VLOOKUP(A205,建造时间!$A$1:$G$454,7,FALSE),1)</f>
        <v>13</v>
      </c>
      <c r="G205" t="str">
        <f>VLOOKUP(A205,消耗!$A$4:$M$457,13,FALSE)</f>
        <v>[{"ItemId":50009,"Num":1085},{"ItemId":50007,"Num":255},{"ItemId":50008,"Num":255}]</v>
      </c>
      <c r="H205" t="str">
        <f>VLOOKUP(A205,升级奖励!$A$4:$G$457,7,FALSE)</f>
        <v>[{"ItemId":50004,"Num":70}]</v>
      </c>
      <c r="I205" t="str">
        <f>VLOOKUP(A205,升级前置条件!$A$4:$P$457,16,FALSE)</f>
        <v>[{"ConditionType":"Build","AreaType":"MainBuilding","Lv":4}]</v>
      </c>
    </row>
    <row r="206" spans="1:9">
      <c r="A206">
        <f t="shared" si="3"/>
        <v>12004</v>
      </c>
      <c r="B206" t="s">
        <v>47</v>
      </c>
      <c r="C206" t="s">
        <v>48</v>
      </c>
      <c r="D206">
        <v>4</v>
      </c>
      <c r="E206" t="str">
        <f>VLOOKUP(A206,属性!$B$2:$L$455,11,FALSE)&amp;VLOOKUP(A206,属性!$B$2:$M$455,12,FALSE)</f>
        <v>[{"AttrType":"Production","ItemId":50007,"Value":5040},{"AttrType":"GlobalPower","Value":2000}]</v>
      </c>
      <c r="F206">
        <f>MROUND(VLOOKUP(A206,建造时间!$A$1:$G$454,7,FALSE),1)</f>
        <v>28</v>
      </c>
      <c r="G206" t="str">
        <f>VLOOKUP(A206,消耗!$A$4:$M$457,13,FALSE)</f>
        <v>[{"ItemId":50009,"Num":2060},{"ItemId":50007,"Num":410},{"ItemId":50008,"Num":410}]</v>
      </c>
      <c r="H206" t="str">
        <f>VLOOKUP(A206,升级奖励!$A$4:$G$457,7,FALSE)</f>
        <v>[{"ItemId":50004,"Num":110}]</v>
      </c>
      <c r="I206" t="str">
        <f>VLOOKUP(A206,升级前置条件!$A$4:$P$457,16,FALSE)</f>
        <v>[{"ConditionType":"Build","AreaType":"MainBuilding","Lv":5}]</v>
      </c>
    </row>
    <row r="207" spans="1:9">
      <c r="A207">
        <f t="shared" si="3"/>
        <v>12005</v>
      </c>
      <c r="B207" t="s">
        <v>47</v>
      </c>
      <c r="C207" t="s">
        <v>48</v>
      </c>
      <c r="D207">
        <v>5</v>
      </c>
      <c r="E207" t="str">
        <f>VLOOKUP(A207,属性!$B$2:$L$455,11,FALSE)&amp;VLOOKUP(A207,属性!$B$2:$M$455,12,FALSE)</f>
        <v>[{"AttrType":"Production","ItemId":50007,"Value":6480},{"AttrType":"GlobalPower","Value":2500}]</v>
      </c>
      <c r="F207">
        <f>MROUND(VLOOKUP(A207,建造时间!$A$1:$G$454,7,FALSE),1)</f>
        <v>58</v>
      </c>
      <c r="G207" t="str">
        <f>VLOOKUP(A207,消耗!$A$4:$M$457,13,FALSE)</f>
        <v>[{"ItemId":50009,"Num":3915},{"ItemId":50007,"Num":655},{"ItemId":50008,"Num":655}]</v>
      </c>
      <c r="H207" t="str">
        <f>VLOOKUP(A207,升级奖励!$A$4:$G$457,7,FALSE)</f>
        <v>[{"ItemId":50004,"Num":170}]</v>
      </c>
      <c r="I207" t="str">
        <f>VLOOKUP(A207,升级前置条件!$A$4:$P$457,16,FALSE)</f>
        <v>[{"ConditionType":"Build","AreaType":"MainBuilding","Lv":6}]</v>
      </c>
    </row>
    <row r="208" spans="1:9">
      <c r="A208">
        <f t="shared" si="3"/>
        <v>12006</v>
      </c>
      <c r="B208" t="s">
        <v>47</v>
      </c>
      <c r="C208" t="s">
        <v>48</v>
      </c>
      <c r="D208">
        <v>6</v>
      </c>
      <c r="E208" t="str">
        <f>VLOOKUP(A208,属性!$B$2:$L$455,11,FALSE)&amp;VLOOKUP(A208,属性!$B$2:$M$455,12,FALSE)</f>
        <v>[{"AttrType":"Production","ItemId":50007,"Value":7920},{"AttrType":"GlobalPower","Value":3000}]</v>
      </c>
      <c r="F208">
        <f>MROUND(VLOOKUP(A208,建造时间!$A$1:$G$454,7,FALSE),1)</f>
        <v>123</v>
      </c>
      <c r="G208" t="str">
        <f>VLOOKUP(A208,消耗!$A$4:$M$457,13,FALSE)</f>
        <v>[{"ItemId":50009,"Num":7440},{"ItemId":50007,"Num":1050},{"ItemId":50008,"Num":1050}]</v>
      </c>
      <c r="H208" t="str">
        <f>VLOOKUP(A208,升级奖励!$A$4:$G$457,7,FALSE)</f>
        <v>[{"ItemId":50004,"Num":265}]</v>
      </c>
      <c r="I208" t="str">
        <f>VLOOKUP(A208,升级前置条件!$A$4:$P$457,16,FALSE)</f>
        <v>[{"ConditionType":"Build","AreaType":"MainBuilding","Lv":7}]</v>
      </c>
    </row>
    <row r="209" spans="1:9">
      <c r="A209">
        <f t="shared" si="3"/>
        <v>12007</v>
      </c>
      <c r="B209" t="s">
        <v>47</v>
      </c>
      <c r="C209" t="s">
        <v>48</v>
      </c>
      <c r="D209">
        <v>7</v>
      </c>
      <c r="E209" t="str">
        <f>VLOOKUP(A209,属性!$B$2:$L$455,11,FALSE)&amp;VLOOKUP(A209,属性!$B$2:$M$455,12,FALSE)</f>
        <v>[{"AttrType":"Production","ItemId":50007,"Value":9360},{"AttrType":"GlobalPower","Value":3500}]</v>
      </c>
      <c r="F209">
        <f>MROUND(VLOOKUP(A209,建造时间!$A$1:$G$454,7,FALSE),1)</f>
        <v>257</v>
      </c>
      <c r="G209" t="str">
        <f>VLOOKUP(A209,消耗!$A$4:$M$457,13,FALSE)</f>
        <v>[{"ItemId":50009,"Num":14135},{"ItemId":50007,"Num":1680},{"ItemId":50008,"Num":1680}]</v>
      </c>
      <c r="H209" t="str">
        <f>VLOOKUP(A209,升级奖励!$A$4:$G$457,7,FALSE)</f>
        <v>[{"ItemId":50004,"Num":410}]</v>
      </c>
      <c r="I209" t="str">
        <f>VLOOKUP(A209,升级前置条件!$A$4:$P$457,16,FALSE)</f>
        <v>[{"ConditionType":"Build","AreaType":"MainBuilding","Lv":8}]</v>
      </c>
    </row>
    <row r="210" spans="1:9">
      <c r="A210">
        <f t="shared" si="3"/>
        <v>12008</v>
      </c>
      <c r="B210" t="s">
        <v>47</v>
      </c>
      <c r="C210" t="s">
        <v>48</v>
      </c>
      <c r="D210">
        <v>8</v>
      </c>
      <c r="E210" t="str">
        <f>VLOOKUP(A210,属性!$B$2:$L$455,11,FALSE)&amp;VLOOKUP(A210,属性!$B$2:$M$455,12,FALSE)</f>
        <v>[{"AttrType":"Production","ItemId":50007,"Value":10800},{"AttrType":"GlobalPower","Value":4000}]</v>
      </c>
      <c r="F210">
        <f>MROUND(VLOOKUP(A210,建造时间!$A$1:$G$454,7,FALSE),1)</f>
        <v>540</v>
      </c>
      <c r="G210" t="str">
        <f>VLOOKUP(A210,消耗!$A$4:$M$457,13,FALSE)</f>
        <v>[{"ItemId":50009,"Num":26855},{"ItemId":50007,"Num":2690},{"ItemId":50008,"Num":2690}]</v>
      </c>
      <c r="H210" t="str">
        <f>VLOOKUP(A210,升级奖励!$A$4:$G$457,7,FALSE)</f>
        <v>[{"ItemId":50004,"Num":635}]</v>
      </c>
      <c r="I210" t="str">
        <f>VLOOKUP(A210,升级前置条件!$A$4:$P$457,16,FALSE)</f>
        <v>[{"ConditionType":"Build","AreaType":"MainBuilding","Lv":9}]</v>
      </c>
    </row>
    <row r="211" spans="1:9">
      <c r="A211">
        <f t="shared" si="3"/>
        <v>12009</v>
      </c>
      <c r="B211" t="s">
        <v>47</v>
      </c>
      <c r="C211" t="s">
        <v>48</v>
      </c>
      <c r="D211">
        <v>9</v>
      </c>
      <c r="E211" t="str">
        <f>VLOOKUP(A211,属性!$B$2:$L$455,11,FALSE)&amp;VLOOKUP(A211,属性!$B$2:$M$455,12,FALSE)</f>
        <v>[{"AttrType":"Production","ItemId":50007,"Value":12240},{"AttrType":"GlobalPower","Value":4500}]</v>
      </c>
      <c r="F211">
        <f>MROUND(VLOOKUP(A211,建造时间!$A$1:$G$454,7,FALSE),1)</f>
        <v>1135</v>
      </c>
      <c r="G211" t="str">
        <f>VLOOKUP(A211,消耗!$A$4:$M$457,13,FALSE)</f>
        <v>[{"ItemId":50009,"Num":51025},{"ItemId":50007,"Num":4305},{"ItemId":50008,"Num":4305}]</v>
      </c>
      <c r="H211" t="str">
        <f>VLOOKUP(A211,升级奖励!$A$4:$G$457,7,FALSE)</f>
        <v>[{"ItemId":50004,"Num":985}]</v>
      </c>
      <c r="I211" t="str">
        <f>VLOOKUP(A211,升级前置条件!$A$4:$P$457,16,FALSE)</f>
        <v>[{"ConditionType":"Build","AreaType":"MainBuilding","Lv":10}]</v>
      </c>
    </row>
    <row r="212" spans="1:9">
      <c r="A212">
        <f t="shared" si="3"/>
        <v>12010</v>
      </c>
      <c r="B212" t="s">
        <v>47</v>
      </c>
      <c r="C212" t="s">
        <v>48</v>
      </c>
      <c r="D212">
        <v>10</v>
      </c>
      <c r="E212" t="str">
        <f>VLOOKUP(A212,属性!$B$2:$L$455,11,FALSE)&amp;VLOOKUP(A212,属性!$B$2:$M$455,12,FALSE)</f>
        <v>[{"AttrType":"Production","ItemId":50007,"Value":13680},{"AttrType":"GlobalPower","Value":5000}]</v>
      </c>
      <c r="F212">
        <f>MROUND(VLOOKUP(A212,建造时间!$A$1:$G$454,7,FALSE),1)</f>
        <v>2383</v>
      </c>
      <c r="G212" t="str">
        <f>VLOOKUP(A212,消耗!$A$4:$M$457,13,FALSE)</f>
        <v>[{"ItemId":50009,"Num":96950},{"ItemId":50007,"Num":6890},{"ItemId":50008,"Num":6890}]</v>
      </c>
      <c r="H212" t="str">
        <f>VLOOKUP(A212,升级奖励!$A$4:$G$457,7,FALSE)</f>
        <v>[{"ItemId":50004,"Num":1525}]</v>
      </c>
      <c r="I212" t="str">
        <f>VLOOKUP(A212,升级前置条件!$A$4:$P$457,16,FALSE)</f>
        <v>[{"ConditionType":"Build","AreaType":"MainBuilding","Lv":11}]</v>
      </c>
    </row>
    <row r="213" spans="1:9">
      <c r="A213">
        <f t="shared" si="3"/>
        <v>12011</v>
      </c>
      <c r="B213" t="s">
        <v>47</v>
      </c>
      <c r="C213" t="s">
        <v>48</v>
      </c>
      <c r="D213">
        <v>11</v>
      </c>
      <c r="E213" t="str">
        <f>VLOOKUP(A213,属性!$B$2:$L$455,11,FALSE)&amp;VLOOKUP(A213,属性!$B$2:$M$455,12,FALSE)</f>
        <v>[{"AttrType":"Production","ItemId":50007,"Value":15120},{"AttrType":"GlobalPower","Value":5500}]</v>
      </c>
      <c r="F213">
        <f>MROUND(VLOOKUP(A213,建造时间!$A$1:$G$454,7,FALSE),1)</f>
        <v>5004</v>
      </c>
      <c r="G213" t="str">
        <f>VLOOKUP(A213,消耗!$A$4:$M$457,13,FALSE)</f>
        <v>[{"ItemId":50009,"Num":184205},{"ItemId":50007,"Num":11025},{"ItemId":50008,"Num":11025}]</v>
      </c>
      <c r="H213" t="str">
        <f>VLOOKUP(A213,升级奖励!$A$4:$G$457,7,FALSE)</f>
        <v>[{"ItemId":50004,"Num":2365}]</v>
      </c>
      <c r="I213" t="str">
        <f>VLOOKUP(A213,升级前置条件!$A$4:$P$457,16,FALSE)</f>
        <v>[{"ConditionType":"Build","AreaType":"MainBuilding","Lv":12}]</v>
      </c>
    </row>
    <row r="214" spans="1:9">
      <c r="A214">
        <f t="shared" si="3"/>
        <v>12012</v>
      </c>
      <c r="B214" t="s">
        <v>47</v>
      </c>
      <c r="C214" t="s">
        <v>48</v>
      </c>
      <c r="D214">
        <v>12</v>
      </c>
      <c r="E214" t="str">
        <f>VLOOKUP(A214,属性!$B$2:$L$455,11,FALSE)&amp;VLOOKUP(A214,属性!$B$2:$M$455,12,FALSE)</f>
        <v>[{"AttrType":"Production","ItemId":50007,"Value":16560},{"AttrType":"GlobalPower","Value":6000}]</v>
      </c>
      <c r="F214">
        <f>MROUND(VLOOKUP(A214,建造时间!$A$1:$G$454,7,FALSE),1)</f>
        <v>10508</v>
      </c>
      <c r="G214" t="str">
        <f>VLOOKUP(A214,消耗!$A$4:$M$457,13,FALSE)</f>
        <v>[{"ItemId":50009,"Num":349990},{"ItemId":50007,"Num":17640},{"ItemId":50008,"Num":17640}]</v>
      </c>
      <c r="H214" t="str">
        <f>VLOOKUP(A214,升级奖励!$A$4:$G$457,7,FALSE)</f>
        <v>[{"ItemId":50004,"Num":3665}]</v>
      </c>
      <c r="I214" t="str">
        <f>VLOOKUP(A214,升级前置条件!$A$4:$P$457,16,FALSE)</f>
        <v>[{"ConditionType":"Build","AreaType":"MainBuilding","Lv":13}]</v>
      </c>
    </row>
    <row r="215" spans="1:9">
      <c r="A215">
        <f t="shared" si="3"/>
        <v>12013</v>
      </c>
      <c r="B215" t="s">
        <v>47</v>
      </c>
      <c r="C215" t="s">
        <v>48</v>
      </c>
      <c r="D215">
        <v>13</v>
      </c>
      <c r="E215" t="str">
        <f>VLOOKUP(A215,属性!$B$2:$L$455,11,FALSE)&amp;VLOOKUP(A215,属性!$B$2:$M$455,12,FALSE)</f>
        <v>[{"AttrType":"Production","ItemId":50007,"Value":18000},{"AttrType":"GlobalPower","Value":6500}]</v>
      </c>
      <c r="F215">
        <f>MROUND(VLOOKUP(A215,建造时间!$A$1:$G$454,7,FALSE),1)</f>
        <v>22067</v>
      </c>
      <c r="G215" t="str">
        <f>VLOOKUP(A215,消耗!$A$4:$M$457,13,FALSE)</f>
        <v>[{"ItemId":50009,"Num":664980},{"ItemId":50007,"Num":28225},{"ItemId":50008,"Num":28225}]</v>
      </c>
      <c r="H215" t="str">
        <f>VLOOKUP(A215,升级奖励!$A$4:$G$457,7,FALSE)</f>
        <v>[{"ItemId":50004,"Num":5680}]</v>
      </c>
      <c r="I215" t="str">
        <f>VLOOKUP(A215,升级前置条件!$A$4:$P$457,16,FALSE)</f>
        <v>[{"ConditionType":"Build","AreaType":"MainBuilding","Lv":14}]</v>
      </c>
    </row>
    <row r="216" spans="1:9">
      <c r="A216">
        <f t="shared" ref="A216:A279" si="4">IF(B216=B215,A215+1,MROUND(A215+1000,1000)+1)</f>
        <v>12014</v>
      </c>
      <c r="B216" t="s">
        <v>47</v>
      </c>
      <c r="C216" t="s">
        <v>48</v>
      </c>
      <c r="D216">
        <v>14</v>
      </c>
      <c r="E216" t="str">
        <f>VLOOKUP(A216,属性!$B$2:$L$455,11,FALSE)&amp;VLOOKUP(A216,属性!$B$2:$M$455,12,FALSE)</f>
        <v>[{"AttrType":"Production","ItemId":50007,"Value":19440},{"AttrType":"GlobalPower","Value":7000}]</v>
      </c>
      <c r="F216">
        <f>MROUND(VLOOKUP(A216,建造时间!$A$1:$G$454,7,FALSE),1)</f>
        <v>46342</v>
      </c>
      <c r="G216" t="str">
        <f>VLOOKUP(A216,消耗!$A$4:$M$457,13,FALSE)</f>
        <v>[{"ItemId":50009,"Num":1263460},{"ItemId":50007,"Num":45160},{"ItemId":50008,"Num":45160}]</v>
      </c>
      <c r="H216" t="str">
        <f>VLOOKUP(A216,升级奖励!$A$4:$G$457,7,FALSE)</f>
        <v>[{"ItemId":50004,"Num":8805}]</v>
      </c>
      <c r="I216" t="str">
        <f>VLOOKUP(A216,升级前置条件!$A$4:$P$457,16,FALSE)</f>
        <v>[{"ConditionType":"Build","AreaType":"MainBuilding","Lv":15}]</v>
      </c>
    </row>
    <row r="217" spans="1:9">
      <c r="A217">
        <f t="shared" si="4"/>
        <v>12015</v>
      </c>
      <c r="B217" t="s">
        <v>47</v>
      </c>
      <c r="C217" t="s">
        <v>48</v>
      </c>
      <c r="D217">
        <v>15</v>
      </c>
      <c r="E217" t="str">
        <f>VLOOKUP(A217,属性!$B$2:$L$455,11,FALSE)&amp;VLOOKUP(A217,属性!$B$2:$M$455,12,FALSE)</f>
        <v>[{"AttrType":"Production","ItemId":50007,"Value":20880},{"AttrType":"GlobalPower","Value":7500}]</v>
      </c>
      <c r="F217">
        <f>MROUND(VLOOKUP(A217,建造时间!$A$1:$G$454,7,FALSE),1)</f>
        <v>97318</v>
      </c>
      <c r="G217" t="str">
        <f>VLOOKUP(A217,消耗!$A$4:$M$457,13,FALSE)</f>
        <v>[{"ItemId":50009,"Num":2400575},{"ItemId":50007,"Num":72255},{"ItemId":50008,"Num":72255}]</v>
      </c>
      <c r="H217" t="str">
        <f>VLOOKUP(A217,升级奖励!$A$4:$G$457,7,FALSE)</f>
        <v>[{"ItemId":50004,"Num":13650}]</v>
      </c>
      <c r="I217" t="str">
        <f>VLOOKUP(A217,升级前置条件!$A$4:$P$457,16,FALSE)</f>
        <v>[{"ConditionType":"Build","AreaType":"MainBuilding","Lv":16}]</v>
      </c>
    </row>
    <row r="218" spans="1:9">
      <c r="A218">
        <f t="shared" si="4"/>
        <v>12016</v>
      </c>
      <c r="B218" t="s">
        <v>47</v>
      </c>
      <c r="C218" t="s">
        <v>48</v>
      </c>
      <c r="D218">
        <v>16</v>
      </c>
      <c r="E218" t="str">
        <f>VLOOKUP(A218,属性!$B$2:$L$455,11,FALSE)&amp;VLOOKUP(A218,属性!$B$2:$M$455,12,FALSE)</f>
        <v>[{"AttrType":"Production","ItemId":50007,"Value":22320},{"AttrType":"GlobalPower","Value":8000}]</v>
      </c>
      <c r="F218">
        <f>MROUND(VLOOKUP(A218,建造时间!$A$1:$G$454,7,FALSE),1)</f>
        <v>204367</v>
      </c>
      <c r="G218" t="str">
        <f>VLOOKUP(A218,消耗!$A$4:$M$457,13,FALSE)</f>
        <v>[{"ItemId":50009,"Num":4561095},{"ItemId":50007,"Num":115610},{"ItemId":50008,"Num":115610}]</v>
      </c>
      <c r="H218" t="str">
        <f>VLOOKUP(A218,升级奖励!$A$4:$G$457,7,FALSE)</f>
        <v>[{"ItemId":50004,"Num":21160}]</v>
      </c>
      <c r="I218" t="str">
        <f>VLOOKUP(A218,升级前置条件!$A$4:$P$457,16,FALSE)</f>
        <v>[{"ConditionType":"Build","AreaType":"MainBuilding","Lv":17}]</v>
      </c>
    </row>
    <row r="219" spans="1:9">
      <c r="A219">
        <f t="shared" si="4"/>
        <v>12017</v>
      </c>
      <c r="B219" t="s">
        <v>47</v>
      </c>
      <c r="C219" t="s">
        <v>48</v>
      </c>
      <c r="D219">
        <v>17</v>
      </c>
      <c r="E219" t="str">
        <f>VLOOKUP(A219,属性!$B$2:$L$455,11,FALSE)&amp;VLOOKUP(A219,属性!$B$2:$M$455,12,FALSE)</f>
        <v>[{"AttrType":"Production","ItemId":50007,"Value":23760},{"AttrType":"GlobalPower","Value":8500}]</v>
      </c>
      <c r="F219">
        <f>MROUND(VLOOKUP(A219,建造时间!$A$1:$G$454,7,FALSE),1)</f>
        <v>429171</v>
      </c>
      <c r="G219" t="str">
        <f>VLOOKUP(A219,消耗!$A$4:$M$457,13,FALSE)</f>
        <v>[{"ItemId":50009,"Num":8666080},{"ItemId":50007,"Num":184975},{"ItemId":50008,"Num":184975}]</v>
      </c>
      <c r="H219" t="str">
        <f>VLOOKUP(A219,升级奖励!$A$4:$G$457,7,FALSE)</f>
        <v>[{"ItemId":50004,"Num":32800}]</v>
      </c>
      <c r="I219" t="str">
        <f>VLOOKUP(A219,升级前置条件!$A$4:$P$457,16,FALSE)</f>
        <v>[{"ConditionType":"Build","AreaType":"MainBuilding","Lv":18}]</v>
      </c>
    </row>
    <row r="220" spans="1:9">
      <c r="A220">
        <f t="shared" si="4"/>
        <v>12018</v>
      </c>
      <c r="B220" t="s">
        <v>47</v>
      </c>
      <c r="C220" t="s">
        <v>48</v>
      </c>
      <c r="D220">
        <v>18</v>
      </c>
      <c r="E220" t="str">
        <f>VLOOKUP(A220,属性!$B$2:$L$455,11,FALSE)&amp;VLOOKUP(A220,属性!$B$2:$M$455,12,FALSE)</f>
        <v>[{"AttrType":"Production","ItemId":50007,"Value":25200},{"AttrType":"GlobalPower","Value":9000}]</v>
      </c>
      <c r="F220">
        <f>MROUND(VLOOKUP(A220,建造时间!$A$1:$G$454,7,FALSE),1)</f>
        <v>0</v>
      </c>
      <c r="G220" t="str">
        <f>VLOOKUP(A220,消耗!$A$4:$M$457,13,FALSE)</f>
        <v>[]</v>
      </c>
      <c r="H220" t="str">
        <f>VLOOKUP(A220,升级奖励!$A$4:$G$457,7,FALSE)</f>
        <v>[{"ItemId":50004,"Num":50840}]</v>
      </c>
      <c r="I220" t="str">
        <f>VLOOKUP(A220,升级前置条件!$A$4:$P$457,16,FALSE)</f>
        <v>[]</v>
      </c>
    </row>
    <row r="221" spans="1:9">
      <c r="A221">
        <f t="shared" si="4"/>
        <v>13001</v>
      </c>
      <c r="B221" t="s">
        <v>49</v>
      </c>
      <c r="C221" t="s">
        <v>50</v>
      </c>
      <c r="D221">
        <v>1</v>
      </c>
      <c r="E221" t="str">
        <f>VLOOKUP(A221,属性!$B$2:$L$455,11,FALSE)&amp;VLOOKUP(A221,属性!$B$2:$M$455,12,FALSE)</f>
        <v>[{"AttrType":"Production","ItemId":50007,"Value":720},{"AttrType":"GlobalPower","Value":500}]</v>
      </c>
      <c r="F221">
        <f>MROUND(VLOOKUP(A221,建造时间!$A$1:$G$454,7,FALSE),1)</f>
        <v>3</v>
      </c>
      <c r="G221" t="str">
        <f>VLOOKUP(A221,消耗!$A$4:$M$457,13,FALSE)</f>
        <v>[{"ItemId":50009,"Num":300},{"ItemId":50007,"Num":100},{"ItemId":50008,"Num":100}]</v>
      </c>
      <c r="H221" t="str">
        <f>VLOOKUP(A221,升级奖励!$A$4:$G$457,7,FALSE)</f>
        <v>[{"ItemId":50004,"Num":50}]</v>
      </c>
      <c r="I221" t="str">
        <f>VLOOKUP(A221,升级前置条件!$A$4:$P$457,16,FALSE)</f>
        <v>[{"ConditionType":"Build","AreaType":"MainBuilding","Lv":2}]</v>
      </c>
    </row>
    <row r="222" spans="1:9">
      <c r="A222">
        <f t="shared" si="4"/>
        <v>13002</v>
      </c>
      <c r="B222" t="s">
        <v>49</v>
      </c>
      <c r="C222" t="s">
        <v>50</v>
      </c>
      <c r="D222">
        <v>2</v>
      </c>
      <c r="E222" t="str">
        <f>VLOOKUP(A222,属性!$B$2:$L$455,11,FALSE)&amp;VLOOKUP(A222,属性!$B$2:$M$455,12,FALSE)</f>
        <v>[{"AttrType":"Production","ItemId":50007,"Value":2160},{"AttrType":"GlobalPower","Value":1000}]</v>
      </c>
      <c r="F222">
        <f>MROUND(VLOOKUP(A222,建造时间!$A$1:$G$454,7,FALSE),1)</f>
        <v>6</v>
      </c>
      <c r="G222" t="str">
        <f>VLOOKUP(A222,消耗!$A$4:$M$457,13,FALSE)</f>
        <v>[{"ItemId":50009,"Num":570},{"ItemId":50007,"Num":160},{"ItemId":50008,"Num":160}]</v>
      </c>
      <c r="H222" t="str">
        <f>VLOOKUP(A222,升级奖励!$A$4:$G$457,7,FALSE)</f>
        <v>[{"ItemId":50004,"Num":75}]</v>
      </c>
      <c r="I222" t="str">
        <f>VLOOKUP(A222,升级前置条件!$A$4:$P$457,16,FALSE)</f>
        <v>[{"ConditionType":"Build","AreaType":"MainBuilding","Lv":3}]</v>
      </c>
    </row>
    <row r="223" spans="1:9">
      <c r="A223">
        <f t="shared" si="4"/>
        <v>13003</v>
      </c>
      <c r="B223" t="s">
        <v>49</v>
      </c>
      <c r="C223" t="s">
        <v>50</v>
      </c>
      <c r="D223">
        <v>3</v>
      </c>
      <c r="E223" t="str">
        <f>VLOOKUP(A223,属性!$B$2:$L$455,11,FALSE)&amp;VLOOKUP(A223,属性!$B$2:$M$455,12,FALSE)</f>
        <v>[{"AttrType":"Production","ItemId":50007,"Value":3600},{"AttrType":"GlobalPower","Value":1500}]</v>
      </c>
      <c r="F223">
        <f>MROUND(VLOOKUP(A223,建造时间!$A$1:$G$454,7,FALSE),1)</f>
        <v>13</v>
      </c>
      <c r="G223" t="str">
        <f>VLOOKUP(A223,消耗!$A$4:$M$457,13,FALSE)</f>
        <v>[{"ItemId":50009,"Num":1085},{"ItemId":50007,"Num":255},{"ItemId":50008,"Num":255}]</v>
      </c>
      <c r="H223" t="str">
        <f>VLOOKUP(A223,升级奖励!$A$4:$G$457,7,FALSE)</f>
        <v>[{"ItemId":50004,"Num":115}]</v>
      </c>
      <c r="I223" t="str">
        <f>VLOOKUP(A223,升级前置条件!$A$4:$P$457,16,FALSE)</f>
        <v>[{"ConditionType":"Build","AreaType":"MainBuilding","Lv":4}]</v>
      </c>
    </row>
    <row r="224" spans="1:9">
      <c r="A224">
        <f t="shared" si="4"/>
        <v>13004</v>
      </c>
      <c r="B224" t="s">
        <v>49</v>
      </c>
      <c r="C224" t="s">
        <v>50</v>
      </c>
      <c r="D224">
        <v>4</v>
      </c>
      <c r="E224" t="str">
        <f>VLOOKUP(A224,属性!$B$2:$L$455,11,FALSE)&amp;VLOOKUP(A224,属性!$B$2:$M$455,12,FALSE)</f>
        <v>[{"AttrType":"Production","ItemId":50007,"Value":5040},{"AttrType":"GlobalPower","Value":2000}]</v>
      </c>
      <c r="F224">
        <f>MROUND(VLOOKUP(A224,建造时间!$A$1:$G$454,7,FALSE),1)</f>
        <v>28</v>
      </c>
      <c r="G224" t="str">
        <f>VLOOKUP(A224,消耗!$A$4:$M$457,13,FALSE)</f>
        <v>[{"ItemId":50009,"Num":2060},{"ItemId":50007,"Num":410},{"ItemId":50008,"Num":410}]</v>
      </c>
      <c r="H224" t="str">
        <f>VLOOKUP(A224,升级奖励!$A$4:$G$457,7,FALSE)</f>
        <v>[{"ItemId":50004,"Num":175}]</v>
      </c>
      <c r="I224" t="str">
        <f>VLOOKUP(A224,升级前置条件!$A$4:$P$457,16,FALSE)</f>
        <v>[{"ConditionType":"Build","AreaType":"MainBuilding","Lv":5}]</v>
      </c>
    </row>
    <row r="225" spans="1:9">
      <c r="A225">
        <f t="shared" si="4"/>
        <v>13005</v>
      </c>
      <c r="B225" t="s">
        <v>49</v>
      </c>
      <c r="C225" t="s">
        <v>50</v>
      </c>
      <c r="D225">
        <v>5</v>
      </c>
      <c r="E225" t="str">
        <f>VLOOKUP(A225,属性!$B$2:$L$455,11,FALSE)&amp;VLOOKUP(A225,属性!$B$2:$M$455,12,FALSE)</f>
        <v>[{"AttrType":"Production","ItemId":50007,"Value":6480},{"AttrType":"GlobalPower","Value":2500}]</v>
      </c>
      <c r="F225">
        <f>MROUND(VLOOKUP(A225,建造时间!$A$1:$G$454,7,FALSE),1)</f>
        <v>58</v>
      </c>
      <c r="G225" t="str">
        <f>VLOOKUP(A225,消耗!$A$4:$M$457,13,FALSE)</f>
        <v>[{"ItemId":50009,"Num":3915},{"ItemId":50007,"Num":655},{"ItemId":50008,"Num":655}]</v>
      </c>
      <c r="H225" t="str">
        <f>VLOOKUP(A225,升级奖励!$A$4:$G$457,7,FALSE)</f>
        <v>[{"ItemId":50004,"Num":265}]</v>
      </c>
      <c r="I225" t="str">
        <f>VLOOKUP(A225,升级前置条件!$A$4:$P$457,16,FALSE)</f>
        <v>[{"ConditionType":"Build","AreaType":"MainBuilding","Lv":6}]</v>
      </c>
    </row>
    <row r="226" spans="1:9">
      <c r="A226">
        <f t="shared" si="4"/>
        <v>13006</v>
      </c>
      <c r="B226" t="s">
        <v>49</v>
      </c>
      <c r="C226" t="s">
        <v>50</v>
      </c>
      <c r="D226">
        <v>6</v>
      </c>
      <c r="E226" t="str">
        <f>VLOOKUP(A226,属性!$B$2:$L$455,11,FALSE)&amp;VLOOKUP(A226,属性!$B$2:$M$455,12,FALSE)</f>
        <v>[{"AttrType":"Production","ItemId":50007,"Value":7920},{"AttrType":"GlobalPower","Value":3000}]</v>
      </c>
      <c r="F226">
        <f>MROUND(VLOOKUP(A226,建造时间!$A$1:$G$454,7,FALSE),1)</f>
        <v>123</v>
      </c>
      <c r="G226" t="str">
        <f>VLOOKUP(A226,消耗!$A$4:$M$457,13,FALSE)</f>
        <v>[{"ItemId":50009,"Num":7440},{"ItemId":50007,"Num":1050},{"ItemId":50008,"Num":1050}]</v>
      </c>
      <c r="H226" t="str">
        <f>VLOOKUP(A226,升级奖励!$A$4:$G$457,7,FALSE)</f>
        <v>[{"ItemId":50004,"Num":400}]</v>
      </c>
      <c r="I226" t="str">
        <f>VLOOKUP(A226,升级前置条件!$A$4:$P$457,16,FALSE)</f>
        <v>[{"ConditionType":"Build","AreaType":"MainBuilding","Lv":7}]</v>
      </c>
    </row>
    <row r="227" spans="1:9">
      <c r="A227">
        <f t="shared" si="4"/>
        <v>13007</v>
      </c>
      <c r="B227" t="s">
        <v>49</v>
      </c>
      <c r="C227" t="s">
        <v>50</v>
      </c>
      <c r="D227">
        <v>7</v>
      </c>
      <c r="E227" t="str">
        <f>VLOOKUP(A227,属性!$B$2:$L$455,11,FALSE)&amp;VLOOKUP(A227,属性!$B$2:$M$455,12,FALSE)</f>
        <v>[{"AttrType":"Production","ItemId":50007,"Value":9360},{"AttrType":"GlobalPower","Value":3500}]</v>
      </c>
      <c r="F227">
        <f>MROUND(VLOOKUP(A227,建造时间!$A$1:$G$454,7,FALSE),1)</f>
        <v>257</v>
      </c>
      <c r="G227" t="str">
        <f>VLOOKUP(A227,消耗!$A$4:$M$457,13,FALSE)</f>
        <v>[{"ItemId":50009,"Num":14135},{"ItemId":50007,"Num":1680},{"ItemId":50008,"Num":1680}]</v>
      </c>
      <c r="H227" t="str">
        <f>VLOOKUP(A227,升级奖励!$A$4:$G$457,7,FALSE)</f>
        <v>[{"ItemId":50004,"Num":600}]</v>
      </c>
      <c r="I227" t="str">
        <f>VLOOKUP(A227,升级前置条件!$A$4:$P$457,16,FALSE)</f>
        <v>[{"ConditionType":"Build","AreaType":"MainBuilding","Lv":8}]</v>
      </c>
    </row>
    <row r="228" spans="1:9">
      <c r="A228">
        <f t="shared" si="4"/>
        <v>13008</v>
      </c>
      <c r="B228" t="s">
        <v>49</v>
      </c>
      <c r="C228" t="s">
        <v>50</v>
      </c>
      <c r="D228">
        <v>8</v>
      </c>
      <c r="E228" t="str">
        <f>VLOOKUP(A228,属性!$B$2:$L$455,11,FALSE)&amp;VLOOKUP(A228,属性!$B$2:$M$455,12,FALSE)</f>
        <v>[{"AttrType":"Production","ItemId":50007,"Value":10800},{"AttrType":"GlobalPower","Value":4000}]</v>
      </c>
      <c r="F228">
        <f>MROUND(VLOOKUP(A228,建造时间!$A$1:$G$454,7,FALSE),1)</f>
        <v>540</v>
      </c>
      <c r="G228" t="str">
        <f>VLOOKUP(A228,消耗!$A$4:$M$457,13,FALSE)</f>
        <v>[{"ItemId":50009,"Num":26855},{"ItemId":50007,"Num":2690},{"ItemId":50008,"Num":2690}]</v>
      </c>
      <c r="H228" t="str">
        <f>VLOOKUP(A228,升级奖励!$A$4:$G$457,7,FALSE)</f>
        <v>[{"ItemId":50004,"Num":900}]</v>
      </c>
      <c r="I228" t="str">
        <f>VLOOKUP(A228,升级前置条件!$A$4:$P$457,16,FALSE)</f>
        <v>[{"ConditionType":"Build","AreaType":"MainBuilding","Lv":9}]</v>
      </c>
    </row>
    <row r="229" spans="1:9">
      <c r="A229">
        <f t="shared" si="4"/>
        <v>13009</v>
      </c>
      <c r="B229" t="s">
        <v>49</v>
      </c>
      <c r="C229" t="s">
        <v>50</v>
      </c>
      <c r="D229">
        <v>9</v>
      </c>
      <c r="E229" t="str">
        <f>VLOOKUP(A229,属性!$B$2:$L$455,11,FALSE)&amp;VLOOKUP(A229,属性!$B$2:$M$455,12,FALSE)</f>
        <v>[{"AttrType":"Production","ItemId":50007,"Value":12240},{"AttrType":"GlobalPower","Value":4500}]</v>
      </c>
      <c r="F229">
        <f>MROUND(VLOOKUP(A229,建造时间!$A$1:$G$454,7,FALSE),1)</f>
        <v>1135</v>
      </c>
      <c r="G229" t="str">
        <f>VLOOKUP(A229,消耗!$A$4:$M$457,13,FALSE)</f>
        <v>[{"ItemId":50009,"Num":51025},{"ItemId":50007,"Num":4305},{"ItemId":50008,"Num":4305}]</v>
      </c>
      <c r="H229" t="str">
        <f>VLOOKUP(A229,升级奖励!$A$4:$G$457,7,FALSE)</f>
        <v>[{"ItemId":50004,"Num":1350}]</v>
      </c>
      <c r="I229" t="str">
        <f>VLOOKUP(A229,升级前置条件!$A$4:$P$457,16,FALSE)</f>
        <v>[{"ConditionType":"Build","AreaType":"MainBuilding","Lv":10}]</v>
      </c>
    </row>
    <row r="230" spans="1:9">
      <c r="A230">
        <f t="shared" si="4"/>
        <v>13010</v>
      </c>
      <c r="B230" t="s">
        <v>49</v>
      </c>
      <c r="C230" t="s">
        <v>50</v>
      </c>
      <c r="D230">
        <v>10</v>
      </c>
      <c r="E230" t="str">
        <f>VLOOKUP(A230,属性!$B$2:$L$455,11,FALSE)&amp;VLOOKUP(A230,属性!$B$2:$M$455,12,FALSE)</f>
        <v>[{"AttrType":"Production","ItemId":50007,"Value":13680},{"AttrType":"GlobalPower","Value":5000}]</v>
      </c>
      <c r="F230">
        <f>MROUND(VLOOKUP(A230,建造时间!$A$1:$G$454,7,FALSE),1)</f>
        <v>2383</v>
      </c>
      <c r="G230" t="str">
        <f>VLOOKUP(A230,消耗!$A$4:$M$457,13,FALSE)</f>
        <v>[{"ItemId":50009,"Num":96950},{"ItemId":50007,"Num":6890},{"ItemId":50008,"Num":6890}]</v>
      </c>
      <c r="H230" t="str">
        <f>VLOOKUP(A230,升级奖励!$A$4:$G$457,7,FALSE)</f>
        <v>[{"ItemId":50004,"Num":2025}]</v>
      </c>
      <c r="I230" t="str">
        <f>VLOOKUP(A230,升级前置条件!$A$4:$P$457,16,FALSE)</f>
        <v>[{"ConditionType":"Build","AreaType":"MainBuilding","Lv":11}]</v>
      </c>
    </row>
    <row r="231" spans="1:9">
      <c r="A231">
        <f t="shared" si="4"/>
        <v>13011</v>
      </c>
      <c r="B231" t="s">
        <v>49</v>
      </c>
      <c r="C231" t="s">
        <v>50</v>
      </c>
      <c r="D231">
        <v>11</v>
      </c>
      <c r="E231" t="str">
        <f>VLOOKUP(A231,属性!$B$2:$L$455,11,FALSE)&amp;VLOOKUP(A231,属性!$B$2:$M$455,12,FALSE)</f>
        <v>[{"AttrType":"Production","ItemId":50007,"Value":15120},{"AttrType":"GlobalPower","Value":5500}]</v>
      </c>
      <c r="F231">
        <f>MROUND(VLOOKUP(A231,建造时间!$A$1:$G$454,7,FALSE),1)</f>
        <v>5004</v>
      </c>
      <c r="G231" t="str">
        <f>VLOOKUP(A231,消耗!$A$4:$M$457,13,FALSE)</f>
        <v>[{"ItemId":50009,"Num":184205},{"ItemId":50007,"Num":11025},{"ItemId":50008,"Num":11025}]</v>
      </c>
      <c r="H231" t="str">
        <f>VLOOKUP(A231,升级奖励!$A$4:$G$457,7,FALSE)</f>
        <v>[{"ItemId":50004,"Num":3040}]</v>
      </c>
      <c r="I231" t="str">
        <f>VLOOKUP(A231,升级前置条件!$A$4:$P$457,16,FALSE)</f>
        <v>[{"ConditionType":"Build","AreaType":"MainBuilding","Lv":12}]</v>
      </c>
    </row>
    <row r="232" spans="1:9">
      <c r="A232">
        <f t="shared" si="4"/>
        <v>13012</v>
      </c>
      <c r="B232" t="s">
        <v>49</v>
      </c>
      <c r="C232" t="s">
        <v>50</v>
      </c>
      <c r="D232">
        <v>12</v>
      </c>
      <c r="E232" t="str">
        <f>VLOOKUP(A232,属性!$B$2:$L$455,11,FALSE)&amp;VLOOKUP(A232,属性!$B$2:$M$455,12,FALSE)</f>
        <v>[{"AttrType":"Production","ItemId":50007,"Value":16560},{"AttrType":"GlobalPower","Value":6000}]</v>
      </c>
      <c r="F232">
        <f>MROUND(VLOOKUP(A232,建造时间!$A$1:$G$454,7,FALSE),1)</f>
        <v>10508</v>
      </c>
      <c r="G232" t="str">
        <f>VLOOKUP(A232,消耗!$A$4:$M$457,13,FALSE)</f>
        <v>[{"ItemId":50009,"Num":349990},{"ItemId":50007,"Num":17640},{"ItemId":50008,"Num":17640}]</v>
      </c>
      <c r="H232" t="str">
        <f>VLOOKUP(A232,升级奖励!$A$4:$G$457,7,FALSE)</f>
        <v>[{"ItemId":50004,"Num":4560}]</v>
      </c>
      <c r="I232" t="str">
        <f>VLOOKUP(A232,升级前置条件!$A$4:$P$457,16,FALSE)</f>
        <v>[{"ConditionType":"Build","AreaType":"MainBuilding","Lv":13}]</v>
      </c>
    </row>
    <row r="233" spans="1:9">
      <c r="A233">
        <f t="shared" si="4"/>
        <v>13013</v>
      </c>
      <c r="B233" t="s">
        <v>49</v>
      </c>
      <c r="C233" t="s">
        <v>50</v>
      </c>
      <c r="D233">
        <v>13</v>
      </c>
      <c r="E233" t="str">
        <f>VLOOKUP(A233,属性!$B$2:$L$455,11,FALSE)&amp;VLOOKUP(A233,属性!$B$2:$M$455,12,FALSE)</f>
        <v>[{"AttrType":"Production","ItemId":50007,"Value":18000},{"AttrType":"GlobalPower","Value":6500}]</v>
      </c>
      <c r="F233">
        <f>MROUND(VLOOKUP(A233,建造时间!$A$1:$G$454,7,FALSE),1)</f>
        <v>22067</v>
      </c>
      <c r="G233" t="str">
        <f>VLOOKUP(A233,消耗!$A$4:$M$457,13,FALSE)</f>
        <v>[{"ItemId":50009,"Num":664980},{"ItemId":50007,"Num":28225},{"ItemId":50008,"Num":28225}]</v>
      </c>
      <c r="H233" t="str">
        <f>VLOOKUP(A233,升级奖励!$A$4:$G$457,7,FALSE)</f>
        <v>[{"ItemId":50004,"Num":6840}]</v>
      </c>
      <c r="I233" t="str">
        <f>VLOOKUP(A233,升级前置条件!$A$4:$P$457,16,FALSE)</f>
        <v>[{"ConditionType":"Build","AreaType":"MainBuilding","Lv":14}]</v>
      </c>
    </row>
    <row r="234" spans="1:9">
      <c r="A234">
        <f t="shared" si="4"/>
        <v>13014</v>
      </c>
      <c r="B234" t="s">
        <v>49</v>
      </c>
      <c r="C234" t="s">
        <v>50</v>
      </c>
      <c r="D234">
        <v>14</v>
      </c>
      <c r="E234" t="str">
        <f>VLOOKUP(A234,属性!$B$2:$L$455,11,FALSE)&amp;VLOOKUP(A234,属性!$B$2:$M$455,12,FALSE)</f>
        <v>[{"AttrType":"Production","ItemId":50007,"Value":19440},{"AttrType":"GlobalPower","Value":7000}]</v>
      </c>
      <c r="F234">
        <f>MROUND(VLOOKUP(A234,建造时间!$A$1:$G$454,7,FALSE),1)</f>
        <v>46342</v>
      </c>
      <c r="G234" t="str">
        <f>VLOOKUP(A234,消耗!$A$4:$M$457,13,FALSE)</f>
        <v>[{"ItemId":50009,"Num":1263460},{"ItemId":50007,"Num":45160},{"ItemId":50008,"Num":45160}]</v>
      </c>
      <c r="H234" t="str">
        <f>VLOOKUP(A234,升级奖励!$A$4:$G$457,7,FALSE)</f>
        <v>[{"ItemId":50004,"Num":10260}]</v>
      </c>
      <c r="I234" t="str">
        <f>VLOOKUP(A234,升级前置条件!$A$4:$P$457,16,FALSE)</f>
        <v>[{"ConditionType":"Build","AreaType":"MainBuilding","Lv":15}]</v>
      </c>
    </row>
    <row r="235" spans="1:9">
      <c r="A235">
        <f t="shared" si="4"/>
        <v>13015</v>
      </c>
      <c r="B235" t="s">
        <v>49</v>
      </c>
      <c r="C235" t="s">
        <v>50</v>
      </c>
      <c r="D235">
        <v>15</v>
      </c>
      <c r="E235" t="str">
        <f>VLOOKUP(A235,属性!$B$2:$L$455,11,FALSE)&amp;VLOOKUP(A235,属性!$B$2:$M$455,12,FALSE)</f>
        <v>[{"AttrType":"Production","ItemId":50007,"Value":20880},{"AttrType":"GlobalPower","Value":7500}]</v>
      </c>
      <c r="F235">
        <f>MROUND(VLOOKUP(A235,建造时间!$A$1:$G$454,7,FALSE),1)</f>
        <v>97318</v>
      </c>
      <c r="G235" t="str">
        <f>VLOOKUP(A235,消耗!$A$4:$M$457,13,FALSE)</f>
        <v>[{"ItemId":50009,"Num":2400575},{"ItemId":50007,"Num":72255},{"ItemId":50008,"Num":72255}]</v>
      </c>
      <c r="H235" t="str">
        <f>VLOOKUP(A235,升级奖励!$A$4:$G$457,7,FALSE)</f>
        <v>[{"ItemId":50004,"Num":15390}]</v>
      </c>
      <c r="I235" t="str">
        <f>VLOOKUP(A235,升级前置条件!$A$4:$P$457,16,FALSE)</f>
        <v>[{"ConditionType":"Build","AreaType":"MainBuilding","Lv":16}]</v>
      </c>
    </row>
    <row r="236" spans="1:9">
      <c r="A236">
        <f t="shared" si="4"/>
        <v>13016</v>
      </c>
      <c r="B236" t="s">
        <v>49</v>
      </c>
      <c r="C236" t="s">
        <v>50</v>
      </c>
      <c r="D236">
        <v>16</v>
      </c>
      <c r="E236" t="str">
        <f>VLOOKUP(A236,属性!$B$2:$L$455,11,FALSE)&amp;VLOOKUP(A236,属性!$B$2:$M$455,12,FALSE)</f>
        <v>[{"AttrType":"Production","ItemId":50007,"Value":22320},{"AttrType":"GlobalPower","Value":8000}]</v>
      </c>
      <c r="F236">
        <f>MROUND(VLOOKUP(A236,建造时间!$A$1:$G$454,7,FALSE),1)</f>
        <v>204367</v>
      </c>
      <c r="G236" t="str">
        <f>VLOOKUP(A236,消耗!$A$4:$M$457,13,FALSE)</f>
        <v>[{"ItemId":50009,"Num":4561095},{"ItemId":50007,"Num":115610},{"ItemId":50008,"Num":115610}]</v>
      </c>
      <c r="H236" t="str">
        <f>VLOOKUP(A236,升级奖励!$A$4:$G$457,7,FALSE)</f>
        <v>[{"ItemId":50004,"Num":23085}]</v>
      </c>
      <c r="I236" t="str">
        <f>VLOOKUP(A236,升级前置条件!$A$4:$P$457,16,FALSE)</f>
        <v>[{"ConditionType":"Build","AreaType":"MainBuilding","Lv":17}]</v>
      </c>
    </row>
    <row r="237" spans="1:9">
      <c r="A237">
        <f t="shared" si="4"/>
        <v>13017</v>
      </c>
      <c r="B237" t="s">
        <v>49</v>
      </c>
      <c r="C237" t="s">
        <v>50</v>
      </c>
      <c r="D237">
        <v>17</v>
      </c>
      <c r="E237" t="str">
        <f>VLOOKUP(A237,属性!$B$2:$L$455,11,FALSE)&amp;VLOOKUP(A237,属性!$B$2:$M$455,12,FALSE)</f>
        <v>[{"AttrType":"Production","ItemId":50007,"Value":23760},{"AttrType":"GlobalPower","Value":8500}]</v>
      </c>
      <c r="F237">
        <f>MROUND(VLOOKUP(A237,建造时间!$A$1:$G$454,7,FALSE),1)</f>
        <v>429171</v>
      </c>
      <c r="G237" t="str">
        <f>VLOOKUP(A237,消耗!$A$4:$M$457,13,FALSE)</f>
        <v>[{"ItemId":50009,"Num":8666080},{"ItemId":50007,"Num":184975},{"ItemId":50008,"Num":184975}]</v>
      </c>
      <c r="H237" t="str">
        <f>VLOOKUP(A237,升级奖励!$A$4:$G$457,7,FALSE)</f>
        <v>[{"ItemId":50004,"Num":34630}]</v>
      </c>
      <c r="I237" t="str">
        <f>VLOOKUP(A237,升级前置条件!$A$4:$P$457,16,FALSE)</f>
        <v>[{"ConditionType":"Build","AreaType":"MainBuilding","Lv":18}]</v>
      </c>
    </row>
    <row r="238" spans="1:9">
      <c r="A238">
        <f t="shared" si="4"/>
        <v>13018</v>
      </c>
      <c r="B238" t="s">
        <v>49</v>
      </c>
      <c r="C238" t="s">
        <v>50</v>
      </c>
      <c r="D238">
        <v>18</v>
      </c>
      <c r="E238" t="str">
        <f>VLOOKUP(A238,属性!$B$2:$L$455,11,FALSE)&amp;VLOOKUP(A238,属性!$B$2:$M$455,12,FALSE)</f>
        <v>[{"AttrType":"Production","ItemId":50007,"Value":25200},{"AttrType":"GlobalPower","Value":9000}]</v>
      </c>
      <c r="F238">
        <f>MROUND(VLOOKUP(A238,建造时间!$A$1:$G$454,7,FALSE),1)</f>
        <v>0</v>
      </c>
      <c r="G238" t="str">
        <f>VLOOKUP(A238,消耗!$A$4:$M$457,13,FALSE)</f>
        <v>[]</v>
      </c>
      <c r="H238" t="str">
        <f>VLOOKUP(A238,升级奖励!$A$4:$G$457,7,FALSE)</f>
        <v>[{"ItemId":50004,"Num":51945}]</v>
      </c>
      <c r="I238" t="str">
        <f>VLOOKUP(A238,升级前置条件!$A$4:$P$457,16,FALSE)</f>
        <v>[]</v>
      </c>
    </row>
    <row r="239" spans="1:9">
      <c r="A239">
        <f t="shared" si="4"/>
        <v>14001</v>
      </c>
      <c r="B239" t="s">
        <v>51</v>
      </c>
      <c r="C239" t="s">
        <v>52</v>
      </c>
      <c r="D239">
        <v>1</v>
      </c>
      <c r="E239" t="str">
        <f>VLOOKUP(A239,属性!$B$2:$L$455,11,FALSE)&amp;VLOOKUP(A239,属性!$B$2:$M$455,12,FALSE)</f>
        <v>[{"AttrType":"Production","ItemId":50007,"Value":720},{"AttrType":"GlobalPower","Value":500}]</v>
      </c>
      <c r="F239">
        <f>MROUND(VLOOKUP(A239,建造时间!$A$1:$G$454,7,FALSE),1)</f>
        <v>3</v>
      </c>
      <c r="G239" t="str">
        <f>VLOOKUP(A239,消耗!$A$4:$M$457,13,FALSE)</f>
        <v>[{"ItemId":50009,"Num":300},{"ItemId":50007,"Num":100},{"ItemId":50008,"Num":100}]</v>
      </c>
      <c r="H239" t="str">
        <f>VLOOKUP(A239,升级奖励!$A$4:$G$457,7,FALSE)</f>
        <v>[{"ItemId":50004,"Num":30}]</v>
      </c>
      <c r="I239" t="str">
        <f>VLOOKUP(A239,升级前置条件!$A$4:$P$457,16,FALSE)</f>
        <v>[{"ConditionType":"Build","AreaType":"MainBuilding","Lv":2}]</v>
      </c>
    </row>
    <row r="240" spans="1:9">
      <c r="A240">
        <f t="shared" si="4"/>
        <v>14002</v>
      </c>
      <c r="B240" t="s">
        <v>51</v>
      </c>
      <c r="C240" t="s">
        <v>52</v>
      </c>
      <c r="D240">
        <v>2</v>
      </c>
      <c r="E240" t="str">
        <f>VLOOKUP(A240,属性!$B$2:$L$455,11,FALSE)&amp;VLOOKUP(A240,属性!$B$2:$M$455,12,FALSE)</f>
        <v>[{"AttrType":"Production","ItemId":50007,"Value":2160},{"AttrType":"GlobalPower","Value":1000}]</v>
      </c>
      <c r="F240">
        <f>MROUND(VLOOKUP(A240,建造时间!$A$1:$G$454,7,FALSE),1)</f>
        <v>6</v>
      </c>
      <c r="G240" t="str">
        <f>VLOOKUP(A240,消耗!$A$4:$M$457,13,FALSE)</f>
        <v>[{"ItemId":50009,"Num":570},{"ItemId":50007,"Num":160},{"ItemId":50008,"Num":160}]</v>
      </c>
      <c r="H240" t="str">
        <f>VLOOKUP(A240,升级奖励!$A$4:$G$457,7,FALSE)</f>
        <v>[{"ItemId":50004,"Num":45}]</v>
      </c>
      <c r="I240" t="str">
        <f>VLOOKUP(A240,升级前置条件!$A$4:$P$457,16,FALSE)</f>
        <v>[{"ConditionType":"Build","AreaType":"MainBuilding","Lv":3}]</v>
      </c>
    </row>
    <row r="241" spans="1:9">
      <c r="A241">
        <f t="shared" si="4"/>
        <v>14003</v>
      </c>
      <c r="B241" t="s">
        <v>51</v>
      </c>
      <c r="C241" t="s">
        <v>52</v>
      </c>
      <c r="D241">
        <v>3</v>
      </c>
      <c r="E241" t="str">
        <f>VLOOKUP(A241,属性!$B$2:$L$455,11,FALSE)&amp;VLOOKUP(A241,属性!$B$2:$M$455,12,FALSE)</f>
        <v>[{"AttrType":"Production","ItemId":50007,"Value":3600},{"AttrType":"GlobalPower","Value":1500}]</v>
      </c>
      <c r="F241">
        <f>MROUND(VLOOKUP(A241,建造时间!$A$1:$G$454,7,FALSE),1)</f>
        <v>13</v>
      </c>
      <c r="G241" t="str">
        <f>VLOOKUP(A241,消耗!$A$4:$M$457,13,FALSE)</f>
        <v>[{"ItemId":50009,"Num":1085},{"ItemId":50007,"Num":255},{"ItemId":50008,"Num":255}]</v>
      </c>
      <c r="H241" t="str">
        <f>VLOOKUP(A241,升级奖励!$A$4:$G$457,7,FALSE)</f>
        <v>[{"ItemId":50004,"Num":70}]</v>
      </c>
      <c r="I241" t="str">
        <f>VLOOKUP(A241,升级前置条件!$A$4:$P$457,16,FALSE)</f>
        <v>[{"ConditionType":"Build","AreaType":"MainBuilding","Lv":4}]</v>
      </c>
    </row>
    <row r="242" spans="1:9">
      <c r="A242">
        <f t="shared" si="4"/>
        <v>14004</v>
      </c>
      <c r="B242" t="s">
        <v>51</v>
      </c>
      <c r="C242" t="s">
        <v>52</v>
      </c>
      <c r="D242">
        <v>4</v>
      </c>
      <c r="E242" t="str">
        <f>VLOOKUP(A242,属性!$B$2:$L$455,11,FALSE)&amp;VLOOKUP(A242,属性!$B$2:$M$455,12,FALSE)</f>
        <v>[{"AttrType":"Production","ItemId":50007,"Value":5040},{"AttrType":"GlobalPower","Value":2000}]</v>
      </c>
      <c r="F242">
        <f>MROUND(VLOOKUP(A242,建造时间!$A$1:$G$454,7,FALSE),1)</f>
        <v>28</v>
      </c>
      <c r="G242" t="str">
        <f>VLOOKUP(A242,消耗!$A$4:$M$457,13,FALSE)</f>
        <v>[{"ItemId":50009,"Num":2060},{"ItemId":50007,"Num":410},{"ItemId":50008,"Num":410}]</v>
      </c>
      <c r="H242" t="str">
        <f>VLOOKUP(A242,升级奖励!$A$4:$G$457,7,FALSE)</f>
        <v>[{"ItemId":50004,"Num":110}]</v>
      </c>
      <c r="I242" t="str">
        <f>VLOOKUP(A242,升级前置条件!$A$4:$P$457,16,FALSE)</f>
        <v>[{"ConditionType":"Build","AreaType":"MainBuilding","Lv":5}]</v>
      </c>
    </row>
    <row r="243" spans="1:9">
      <c r="A243">
        <f t="shared" si="4"/>
        <v>14005</v>
      </c>
      <c r="B243" t="s">
        <v>51</v>
      </c>
      <c r="C243" t="s">
        <v>52</v>
      </c>
      <c r="D243">
        <v>5</v>
      </c>
      <c r="E243" t="str">
        <f>VLOOKUP(A243,属性!$B$2:$L$455,11,FALSE)&amp;VLOOKUP(A243,属性!$B$2:$M$455,12,FALSE)</f>
        <v>[{"AttrType":"Production","ItemId":50007,"Value":6480},{"AttrType":"GlobalPower","Value":2500}]</v>
      </c>
      <c r="F243">
        <f>MROUND(VLOOKUP(A243,建造时间!$A$1:$G$454,7,FALSE),1)</f>
        <v>58</v>
      </c>
      <c r="G243" t="str">
        <f>VLOOKUP(A243,消耗!$A$4:$M$457,13,FALSE)</f>
        <v>[{"ItemId":50009,"Num":3915},{"ItemId":50007,"Num":655},{"ItemId":50008,"Num":655}]</v>
      </c>
      <c r="H243" t="str">
        <f>VLOOKUP(A243,升级奖励!$A$4:$G$457,7,FALSE)</f>
        <v>[{"ItemId":50004,"Num":170}]</v>
      </c>
      <c r="I243" t="str">
        <f>VLOOKUP(A243,升级前置条件!$A$4:$P$457,16,FALSE)</f>
        <v>[{"ConditionType":"Build","AreaType":"MainBuilding","Lv":6}]</v>
      </c>
    </row>
    <row r="244" spans="1:9">
      <c r="A244">
        <f t="shared" si="4"/>
        <v>14006</v>
      </c>
      <c r="B244" t="s">
        <v>51</v>
      </c>
      <c r="C244" t="s">
        <v>52</v>
      </c>
      <c r="D244">
        <v>6</v>
      </c>
      <c r="E244" t="str">
        <f>VLOOKUP(A244,属性!$B$2:$L$455,11,FALSE)&amp;VLOOKUP(A244,属性!$B$2:$M$455,12,FALSE)</f>
        <v>[{"AttrType":"Production","ItemId":50007,"Value":7920},{"AttrType":"GlobalPower","Value":3000}]</v>
      </c>
      <c r="F244">
        <f>MROUND(VLOOKUP(A244,建造时间!$A$1:$G$454,7,FALSE),1)</f>
        <v>123</v>
      </c>
      <c r="G244" t="str">
        <f>VLOOKUP(A244,消耗!$A$4:$M$457,13,FALSE)</f>
        <v>[{"ItemId":50009,"Num":7440},{"ItemId":50007,"Num":1050},{"ItemId":50008,"Num":1050}]</v>
      </c>
      <c r="H244" t="str">
        <f>VLOOKUP(A244,升级奖励!$A$4:$G$457,7,FALSE)</f>
        <v>[{"ItemId":50004,"Num":265}]</v>
      </c>
      <c r="I244" t="str">
        <f>VLOOKUP(A244,升级前置条件!$A$4:$P$457,16,FALSE)</f>
        <v>[{"ConditionType":"Build","AreaType":"MainBuilding","Lv":7}]</v>
      </c>
    </row>
    <row r="245" spans="1:9">
      <c r="A245">
        <f t="shared" si="4"/>
        <v>14007</v>
      </c>
      <c r="B245" t="s">
        <v>51</v>
      </c>
      <c r="C245" t="s">
        <v>52</v>
      </c>
      <c r="D245">
        <v>7</v>
      </c>
      <c r="E245" t="str">
        <f>VLOOKUP(A245,属性!$B$2:$L$455,11,FALSE)&amp;VLOOKUP(A245,属性!$B$2:$M$455,12,FALSE)</f>
        <v>[{"AttrType":"Production","ItemId":50007,"Value":9360},{"AttrType":"GlobalPower","Value":3500}]</v>
      </c>
      <c r="F245">
        <f>MROUND(VLOOKUP(A245,建造时间!$A$1:$G$454,7,FALSE),1)</f>
        <v>257</v>
      </c>
      <c r="G245" t="str">
        <f>VLOOKUP(A245,消耗!$A$4:$M$457,13,FALSE)</f>
        <v>[{"ItemId":50009,"Num":14135},{"ItemId":50007,"Num":1680},{"ItemId":50008,"Num":1680}]</v>
      </c>
      <c r="H245" t="str">
        <f>VLOOKUP(A245,升级奖励!$A$4:$G$457,7,FALSE)</f>
        <v>[{"ItemId":50004,"Num":410}]</v>
      </c>
      <c r="I245" t="str">
        <f>VLOOKUP(A245,升级前置条件!$A$4:$P$457,16,FALSE)</f>
        <v>[{"ConditionType":"Build","AreaType":"MainBuilding","Lv":8}]</v>
      </c>
    </row>
    <row r="246" spans="1:9">
      <c r="A246">
        <f t="shared" si="4"/>
        <v>14008</v>
      </c>
      <c r="B246" t="s">
        <v>51</v>
      </c>
      <c r="C246" t="s">
        <v>52</v>
      </c>
      <c r="D246">
        <v>8</v>
      </c>
      <c r="E246" t="str">
        <f>VLOOKUP(A246,属性!$B$2:$L$455,11,FALSE)&amp;VLOOKUP(A246,属性!$B$2:$M$455,12,FALSE)</f>
        <v>[{"AttrType":"Production","ItemId":50007,"Value":10800},{"AttrType":"GlobalPower","Value":4000}]</v>
      </c>
      <c r="F246">
        <f>MROUND(VLOOKUP(A246,建造时间!$A$1:$G$454,7,FALSE),1)</f>
        <v>540</v>
      </c>
      <c r="G246" t="str">
        <f>VLOOKUP(A246,消耗!$A$4:$M$457,13,FALSE)</f>
        <v>[{"ItemId":50009,"Num":26855},{"ItemId":50007,"Num":2690},{"ItemId":50008,"Num":2690}]</v>
      </c>
      <c r="H246" t="str">
        <f>VLOOKUP(A246,升级奖励!$A$4:$G$457,7,FALSE)</f>
        <v>[{"ItemId":50004,"Num":635}]</v>
      </c>
      <c r="I246" t="str">
        <f>VLOOKUP(A246,升级前置条件!$A$4:$P$457,16,FALSE)</f>
        <v>[{"ConditionType":"Build","AreaType":"MainBuilding","Lv":9}]</v>
      </c>
    </row>
    <row r="247" spans="1:9">
      <c r="A247">
        <f t="shared" si="4"/>
        <v>14009</v>
      </c>
      <c r="B247" t="s">
        <v>51</v>
      </c>
      <c r="C247" t="s">
        <v>52</v>
      </c>
      <c r="D247">
        <v>9</v>
      </c>
      <c r="E247" t="str">
        <f>VLOOKUP(A247,属性!$B$2:$L$455,11,FALSE)&amp;VLOOKUP(A247,属性!$B$2:$M$455,12,FALSE)</f>
        <v>[{"AttrType":"Production","ItemId":50007,"Value":12240},{"AttrType":"GlobalPower","Value":4500}]</v>
      </c>
      <c r="F247">
        <f>MROUND(VLOOKUP(A247,建造时间!$A$1:$G$454,7,FALSE),1)</f>
        <v>1135</v>
      </c>
      <c r="G247" t="str">
        <f>VLOOKUP(A247,消耗!$A$4:$M$457,13,FALSE)</f>
        <v>[{"ItemId":50009,"Num":51025},{"ItemId":50007,"Num":4305},{"ItemId":50008,"Num":4305}]</v>
      </c>
      <c r="H247" t="str">
        <f>VLOOKUP(A247,升级奖励!$A$4:$G$457,7,FALSE)</f>
        <v>[{"ItemId":50004,"Num":985}]</v>
      </c>
      <c r="I247" t="str">
        <f>VLOOKUP(A247,升级前置条件!$A$4:$P$457,16,FALSE)</f>
        <v>[{"ConditionType":"Build","AreaType":"MainBuilding","Lv":10}]</v>
      </c>
    </row>
    <row r="248" spans="1:9">
      <c r="A248">
        <f t="shared" si="4"/>
        <v>14010</v>
      </c>
      <c r="B248" t="s">
        <v>51</v>
      </c>
      <c r="C248" t="s">
        <v>52</v>
      </c>
      <c r="D248">
        <v>10</v>
      </c>
      <c r="E248" t="str">
        <f>VLOOKUP(A248,属性!$B$2:$L$455,11,FALSE)&amp;VLOOKUP(A248,属性!$B$2:$M$455,12,FALSE)</f>
        <v>[{"AttrType":"Production","ItemId":50007,"Value":13680},{"AttrType":"GlobalPower","Value":5000}]</v>
      </c>
      <c r="F248">
        <f>MROUND(VLOOKUP(A248,建造时间!$A$1:$G$454,7,FALSE),1)</f>
        <v>2383</v>
      </c>
      <c r="G248" t="str">
        <f>VLOOKUP(A248,消耗!$A$4:$M$457,13,FALSE)</f>
        <v>[{"ItemId":50009,"Num":96950},{"ItemId":50007,"Num":6890},{"ItemId":50008,"Num":6890}]</v>
      </c>
      <c r="H248" t="str">
        <f>VLOOKUP(A248,升级奖励!$A$4:$G$457,7,FALSE)</f>
        <v>[{"ItemId":50004,"Num":1525}]</v>
      </c>
      <c r="I248" t="str">
        <f>VLOOKUP(A248,升级前置条件!$A$4:$P$457,16,FALSE)</f>
        <v>[{"ConditionType":"Build","AreaType":"MainBuilding","Lv":11}]</v>
      </c>
    </row>
    <row r="249" spans="1:9">
      <c r="A249">
        <f t="shared" si="4"/>
        <v>14011</v>
      </c>
      <c r="B249" t="s">
        <v>51</v>
      </c>
      <c r="C249" t="s">
        <v>52</v>
      </c>
      <c r="D249">
        <v>11</v>
      </c>
      <c r="E249" t="str">
        <f>VLOOKUP(A249,属性!$B$2:$L$455,11,FALSE)&amp;VLOOKUP(A249,属性!$B$2:$M$455,12,FALSE)</f>
        <v>[{"AttrType":"Production","ItemId":50007,"Value":15120},{"AttrType":"GlobalPower","Value":5500}]</v>
      </c>
      <c r="F249">
        <f>MROUND(VLOOKUP(A249,建造时间!$A$1:$G$454,7,FALSE),1)</f>
        <v>5004</v>
      </c>
      <c r="G249" t="str">
        <f>VLOOKUP(A249,消耗!$A$4:$M$457,13,FALSE)</f>
        <v>[{"ItemId":50009,"Num":184205},{"ItemId":50007,"Num":11025},{"ItemId":50008,"Num":11025}]</v>
      </c>
      <c r="H249" t="str">
        <f>VLOOKUP(A249,升级奖励!$A$4:$G$457,7,FALSE)</f>
        <v>[{"ItemId":50004,"Num":2365}]</v>
      </c>
      <c r="I249" t="str">
        <f>VLOOKUP(A249,升级前置条件!$A$4:$P$457,16,FALSE)</f>
        <v>[{"ConditionType":"Build","AreaType":"MainBuilding","Lv":12}]</v>
      </c>
    </row>
    <row r="250" spans="1:9">
      <c r="A250">
        <f t="shared" si="4"/>
        <v>14012</v>
      </c>
      <c r="B250" t="s">
        <v>51</v>
      </c>
      <c r="C250" t="s">
        <v>52</v>
      </c>
      <c r="D250">
        <v>12</v>
      </c>
      <c r="E250" t="str">
        <f>VLOOKUP(A250,属性!$B$2:$L$455,11,FALSE)&amp;VLOOKUP(A250,属性!$B$2:$M$455,12,FALSE)</f>
        <v>[{"AttrType":"Production","ItemId":50007,"Value":16560},{"AttrType":"GlobalPower","Value":6000}]</v>
      </c>
      <c r="F250">
        <f>MROUND(VLOOKUP(A250,建造时间!$A$1:$G$454,7,FALSE),1)</f>
        <v>10508</v>
      </c>
      <c r="G250" t="str">
        <f>VLOOKUP(A250,消耗!$A$4:$M$457,13,FALSE)</f>
        <v>[{"ItemId":50009,"Num":349990},{"ItemId":50007,"Num":17640},{"ItemId":50008,"Num":17640}]</v>
      </c>
      <c r="H250" t="str">
        <f>VLOOKUP(A250,升级奖励!$A$4:$G$457,7,FALSE)</f>
        <v>[{"ItemId":50004,"Num":3665}]</v>
      </c>
      <c r="I250" t="str">
        <f>VLOOKUP(A250,升级前置条件!$A$4:$P$457,16,FALSE)</f>
        <v>[{"ConditionType":"Build","AreaType":"MainBuilding","Lv":13}]</v>
      </c>
    </row>
    <row r="251" spans="1:9">
      <c r="A251">
        <f t="shared" si="4"/>
        <v>14013</v>
      </c>
      <c r="B251" t="s">
        <v>51</v>
      </c>
      <c r="C251" t="s">
        <v>52</v>
      </c>
      <c r="D251">
        <v>13</v>
      </c>
      <c r="E251" t="str">
        <f>VLOOKUP(A251,属性!$B$2:$L$455,11,FALSE)&amp;VLOOKUP(A251,属性!$B$2:$M$455,12,FALSE)</f>
        <v>[{"AttrType":"Production","ItemId":50007,"Value":18000},{"AttrType":"GlobalPower","Value":6500}]</v>
      </c>
      <c r="F251">
        <f>MROUND(VLOOKUP(A251,建造时间!$A$1:$G$454,7,FALSE),1)</f>
        <v>22067</v>
      </c>
      <c r="G251" t="str">
        <f>VLOOKUP(A251,消耗!$A$4:$M$457,13,FALSE)</f>
        <v>[{"ItemId":50009,"Num":664980},{"ItemId":50007,"Num":28225},{"ItemId":50008,"Num":28225}]</v>
      </c>
      <c r="H251" t="str">
        <f>VLOOKUP(A251,升级奖励!$A$4:$G$457,7,FALSE)</f>
        <v>[{"ItemId":50004,"Num":5680}]</v>
      </c>
      <c r="I251" t="str">
        <f>VLOOKUP(A251,升级前置条件!$A$4:$P$457,16,FALSE)</f>
        <v>[{"ConditionType":"Build","AreaType":"MainBuilding","Lv":14}]</v>
      </c>
    </row>
    <row r="252" spans="1:9">
      <c r="A252">
        <f t="shared" si="4"/>
        <v>14014</v>
      </c>
      <c r="B252" t="s">
        <v>51</v>
      </c>
      <c r="C252" t="s">
        <v>52</v>
      </c>
      <c r="D252">
        <v>14</v>
      </c>
      <c r="E252" t="str">
        <f>VLOOKUP(A252,属性!$B$2:$L$455,11,FALSE)&amp;VLOOKUP(A252,属性!$B$2:$M$455,12,FALSE)</f>
        <v>[{"AttrType":"Production","ItemId":50007,"Value":19440},{"AttrType":"GlobalPower","Value":7000}]</v>
      </c>
      <c r="F252">
        <f>MROUND(VLOOKUP(A252,建造时间!$A$1:$G$454,7,FALSE),1)</f>
        <v>46342</v>
      </c>
      <c r="G252" t="str">
        <f>VLOOKUP(A252,消耗!$A$4:$M$457,13,FALSE)</f>
        <v>[{"ItemId":50009,"Num":1263460},{"ItemId":50007,"Num":45160},{"ItemId":50008,"Num":45160}]</v>
      </c>
      <c r="H252" t="str">
        <f>VLOOKUP(A252,升级奖励!$A$4:$G$457,7,FALSE)</f>
        <v>[{"ItemId":50004,"Num":8805}]</v>
      </c>
      <c r="I252" t="str">
        <f>VLOOKUP(A252,升级前置条件!$A$4:$P$457,16,FALSE)</f>
        <v>[{"ConditionType":"Build","AreaType":"MainBuilding","Lv":15}]</v>
      </c>
    </row>
    <row r="253" spans="1:9">
      <c r="A253">
        <f t="shared" si="4"/>
        <v>14015</v>
      </c>
      <c r="B253" t="s">
        <v>51</v>
      </c>
      <c r="C253" t="s">
        <v>52</v>
      </c>
      <c r="D253">
        <v>15</v>
      </c>
      <c r="E253" t="str">
        <f>VLOOKUP(A253,属性!$B$2:$L$455,11,FALSE)&amp;VLOOKUP(A253,属性!$B$2:$M$455,12,FALSE)</f>
        <v>[{"AttrType":"Production","ItemId":50007,"Value":20880},{"AttrType":"GlobalPower","Value":7500}]</v>
      </c>
      <c r="F253">
        <f>MROUND(VLOOKUP(A253,建造时间!$A$1:$G$454,7,FALSE),1)</f>
        <v>97318</v>
      </c>
      <c r="G253" t="str">
        <f>VLOOKUP(A253,消耗!$A$4:$M$457,13,FALSE)</f>
        <v>[{"ItemId":50009,"Num":2400575},{"ItemId":50007,"Num":72255},{"ItemId":50008,"Num":72255}]</v>
      </c>
      <c r="H253" t="str">
        <f>VLOOKUP(A253,升级奖励!$A$4:$G$457,7,FALSE)</f>
        <v>[{"ItemId":50004,"Num":13650}]</v>
      </c>
      <c r="I253" t="str">
        <f>VLOOKUP(A253,升级前置条件!$A$4:$P$457,16,FALSE)</f>
        <v>[{"ConditionType":"Build","AreaType":"MainBuilding","Lv":16}]</v>
      </c>
    </row>
    <row r="254" spans="1:9">
      <c r="A254">
        <f t="shared" si="4"/>
        <v>14016</v>
      </c>
      <c r="B254" t="s">
        <v>51</v>
      </c>
      <c r="C254" t="s">
        <v>52</v>
      </c>
      <c r="D254">
        <v>16</v>
      </c>
      <c r="E254" t="str">
        <f>VLOOKUP(A254,属性!$B$2:$L$455,11,FALSE)&amp;VLOOKUP(A254,属性!$B$2:$M$455,12,FALSE)</f>
        <v>[{"AttrType":"Production","ItemId":50007,"Value":22320},{"AttrType":"GlobalPower","Value":8000}]</v>
      </c>
      <c r="F254">
        <f>MROUND(VLOOKUP(A254,建造时间!$A$1:$G$454,7,FALSE),1)</f>
        <v>204367</v>
      </c>
      <c r="G254" t="str">
        <f>VLOOKUP(A254,消耗!$A$4:$M$457,13,FALSE)</f>
        <v>[{"ItemId":50009,"Num":4561095},{"ItemId":50007,"Num":115610},{"ItemId":50008,"Num":115610}]</v>
      </c>
      <c r="H254" t="str">
        <f>VLOOKUP(A254,升级奖励!$A$4:$G$457,7,FALSE)</f>
        <v>[{"ItemId":50004,"Num":21160}]</v>
      </c>
      <c r="I254" t="str">
        <f>VLOOKUP(A254,升级前置条件!$A$4:$P$457,16,FALSE)</f>
        <v>[{"ConditionType":"Build","AreaType":"MainBuilding","Lv":17}]</v>
      </c>
    </row>
    <row r="255" spans="1:9">
      <c r="A255">
        <f t="shared" si="4"/>
        <v>14017</v>
      </c>
      <c r="B255" t="s">
        <v>51</v>
      </c>
      <c r="C255" t="s">
        <v>52</v>
      </c>
      <c r="D255">
        <v>17</v>
      </c>
      <c r="E255" t="str">
        <f>VLOOKUP(A255,属性!$B$2:$L$455,11,FALSE)&amp;VLOOKUP(A255,属性!$B$2:$M$455,12,FALSE)</f>
        <v>[{"AttrType":"Production","ItemId":50007,"Value":23760},{"AttrType":"GlobalPower","Value":8500}]</v>
      </c>
      <c r="F255">
        <f>MROUND(VLOOKUP(A255,建造时间!$A$1:$G$454,7,FALSE),1)</f>
        <v>429171</v>
      </c>
      <c r="G255" t="str">
        <f>VLOOKUP(A255,消耗!$A$4:$M$457,13,FALSE)</f>
        <v>[{"ItemId":50009,"Num":8666080},{"ItemId":50007,"Num":184975},{"ItemId":50008,"Num":184975}]</v>
      </c>
      <c r="H255" t="str">
        <f>VLOOKUP(A255,升级奖励!$A$4:$G$457,7,FALSE)</f>
        <v>[{"ItemId":50004,"Num":32800}]</v>
      </c>
      <c r="I255" t="str">
        <f>VLOOKUP(A255,升级前置条件!$A$4:$P$457,16,FALSE)</f>
        <v>[{"ConditionType":"Build","AreaType":"MainBuilding","Lv":18}]</v>
      </c>
    </row>
    <row r="256" spans="1:9">
      <c r="A256">
        <f t="shared" si="4"/>
        <v>14018</v>
      </c>
      <c r="B256" t="s">
        <v>51</v>
      </c>
      <c r="C256" t="s">
        <v>52</v>
      </c>
      <c r="D256">
        <v>18</v>
      </c>
      <c r="E256" t="str">
        <f>VLOOKUP(A256,属性!$B$2:$L$455,11,FALSE)&amp;VLOOKUP(A256,属性!$B$2:$M$455,12,FALSE)</f>
        <v>[{"AttrType":"Production","ItemId":50007,"Value":25200},{"AttrType":"GlobalPower","Value":9000}]</v>
      </c>
      <c r="F256">
        <f>MROUND(VLOOKUP(A256,建造时间!$A$1:$G$454,7,FALSE),1)</f>
        <v>0</v>
      </c>
      <c r="G256" t="str">
        <f>VLOOKUP(A256,消耗!$A$4:$M$457,13,FALSE)</f>
        <v>[]</v>
      </c>
      <c r="H256" t="str">
        <f>VLOOKUP(A256,升级奖励!$A$4:$G$457,7,FALSE)</f>
        <v>[{"ItemId":50004,"Num":50840}]</v>
      </c>
      <c r="I256" t="str">
        <f>VLOOKUP(A256,升级前置条件!$A$4:$P$457,16,FALSE)</f>
        <v>[]</v>
      </c>
    </row>
    <row r="257" spans="1:9">
      <c r="A257">
        <f t="shared" si="4"/>
        <v>15001</v>
      </c>
      <c r="B257" t="s">
        <v>53</v>
      </c>
      <c r="C257" t="s">
        <v>54</v>
      </c>
      <c r="D257">
        <v>1</v>
      </c>
      <c r="E257" t="str">
        <f>VLOOKUP(A257,属性!$B$2:$L$455,11,FALSE)&amp;VLOOKUP(A257,属性!$B$2:$M$455,12,FALSE)</f>
        <v>[{"AttrType":"Production","ItemId":50007,"Value":720},{"AttrType":"GlobalPower","Value":500}]</v>
      </c>
      <c r="F257">
        <f>MROUND(VLOOKUP(A257,建造时间!$A$1:$G$454,7,FALSE),1)</f>
        <v>3</v>
      </c>
      <c r="G257" t="str">
        <f>VLOOKUP(A257,消耗!$A$4:$M$457,13,FALSE)</f>
        <v>[{"ItemId":50009,"Num":300},{"ItemId":50007,"Num":100},{"ItemId":50008,"Num":100}]</v>
      </c>
      <c r="H257" t="str">
        <f>VLOOKUP(A257,升级奖励!$A$4:$G$457,7,FALSE)</f>
        <v>[{"ItemId":50004,"Num":50}]</v>
      </c>
      <c r="I257" t="str">
        <f>VLOOKUP(A257,升级前置条件!$A$4:$P$457,16,FALSE)</f>
        <v>[{"ConditionType":"Build","AreaType":"MainBuilding","Lv":2}]</v>
      </c>
    </row>
    <row r="258" spans="1:9">
      <c r="A258">
        <f t="shared" si="4"/>
        <v>15002</v>
      </c>
      <c r="B258" t="s">
        <v>53</v>
      </c>
      <c r="C258" t="s">
        <v>54</v>
      </c>
      <c r="D258">
        <v>2</v>
      </c>
      <c r="E258" t="str">
        <f>VLOOKUP(A258,属性!$B$2:$L$455,11,FALSE)&amp;VLOOKUP(A258,属性!$B$2:$M$455,12,FALSE)</f>
        <v>[{"AttrType":"Production","ItemId":50007,"Value":2160},{"AttrType":"GlobalPower","Value":1000}]</v>
      </c>
      <c r="F258">
        <f>MROUND(VLOOKUP(A258,建造时间!$A$1:$G$454,7,FALSE),1)</f>
        <v>6</v>
      </c>
      <c r="G258" t="str">
        <f>VLOOKUP(A258,消耗!$A$4:$M$457,13,FALSE)</f>
        <v>[{"ItemId":50009,"Num":570},{"ItemId":50007,"Num":160},{"ItemId":50008,"Num":160}]</v>
      </c>
      <c r="H258" t="str">
        <f>VLOOKUP(A258,升级奖励!$A$4:$G$457,7,FALSE)</f>
        <v>[{"ItemId":50004,"Num":75}]</v>
      </c>
      <c r="I258" t="str">
        <f>VLOOKUP(A258,升级前置条件!$A$4:$P$457,16,FALSE)</f>
        <v>[{"ConditionType":"Build","AreaType":"MainBuilding","Lv":3}]</v>
      </c>
    </row>
    <row r="259" spans="1:9">
      <c r="A259">
        <f t="shared" si="4"/>
        <v>15003</v>
      </c>
      <c r="B259" t="s">
        <v>53</v>
      </c>
      <c r="C259" t="s">
        <v>54</v>
      </c>
      <c r="D259">
        <v>3</v>
      </c>
      <c r="E259" t="str">
        <f>VLOOKUP(A259,属性!$B$2:$L$455,11,FALSE)&amp;VLOOKUP(A259,属性!$B$2:$M$455,12,FALSE)</f>
        <v>[{"AttrType":"Production","ItemId":50007,"Value":3600},{"AttrType":"GlobalPower","Value":1500}]</v>
      </c>
      <c r="F259">
        <f>MROUND(VLOOKUP(A259,建造时间!$A$1:$G$454,7,FALSE),1)</f>
        <v>13</v>
      </c>
      <c r="G259" t="str">
        <f>VLOOKUP(A259,消耗!$A$4:$M$457,13,FALSE)</f>
        <v>[{"ItemId":50009,"Num":1085},{"ItemId":50007,"Num":255},{"ItemId":50008,"Num":255}]</v>
      </c>
      <c r="H259" t="str">
        <f>VLOOKUP(A259,升级奖励!$A$4:$G$457,7,FALSE)</f>
        <v>[{"ItemId":50004,"Num":115}]</v>
      </c>
      <c r="I259" t="str">
        <f>VLOOKUP(A259,升级前置条件!$A$4:$P$457,16,FALSE)</f>
        <v>[{"ConditionType":"Build","AreaType":"MainBuilding","Lv":4}]</v>
      </c>
    </row>
    <row r="260" spans="1:9">
      <c r="A260">
        <f t="shared" si="4"/>
        <v>15004</v>
      </c>
      <c r="B260" t="s">
        <v>53</v>
      </c>
      <c r="C260" t="s">
        <v>54</v>
      </c>
      <c r="D260">
        <v>4</v>
      </c>
      <c r="E260" t="str">
        <f>VLOOKUP(A260,属性!$B$2:$L$455,11,FALSE)&amp;VLOOKUP(A260,属性!$B$2:$M$455,12,FALSE)</f>
        <v>[{"AttrType":"Production","ItemId":50007,"Value":5040},{"AttrType":"GlobalPower","Value":2000}]</v>
      </c>
      <c r="F260">
        <f>MROUND(VLOOKUP(A260,建造时间!$A$1:$G$454,7,FALSE),1)</f>
        <v>28</v>
      </c>
      <c r="G260" t="str">
        <f>VLOOKUP(A260,消耗!$A$4:$M$457,13,FALSE)</f>
        <v>[{"ItemId":50009,"Num":2060},{"ItemId":50007,"Num":410},{"ItemId":50008,"Num":410}]</v>
      </c>
      <c r="H260" t="str">
        <f>VLOOKUP(A260,升级奖励!$A$4:$G$457,7,FALSE)</f>
        <v>[{"ItemId":50004,"Num":175}]</v>
      </c>
      <c r="I260" t="str">
        <f>VLOOKUP(A260,升级前置条件!$A$4:$P$457,16,FALSE)</f>
        <v>[{"ConditionType":"Build","AreaType":"MainBuilding","Lv":5}]</v>
      </c>
    </row>
    <row r="261" spans="1:9">
      <c r="A261">
        <f t="shared" si="4"/>
        <v>15005</v>
      </c>
      <c r="B261" t="s">
        <v>53</v>
      </c>
      <c r="C261" t="s">
        <v>54</v>
      </c>
      <c r="D261">
        <v>5</v>
      </c>
      <c r="E261" t="str">
        <f>VLOOKUP(A261,属性!$B$2:$L$455,11,FALSE)&amp;VLOOKUP(A261,属性!$B$2:$M$455,12,FALSE)</f>
        <v>[{"AttrType":"Production","ItemId":50007,"Value":6480},{"AttrType":"GlobalPower","Value":2500}]</v>
      </c>
      <c r="F261">
        <f>MROUND(VLOOKUP(A261,建造时间!$A$1:$G$454,7,FALSE),1)</f>
        <v>58</v>
      </c>
      <c r="G261" t="str">
        <f>VLOOKUP(A261,消耗!$A$4:$M$457,13,FALSE)</f>
        <v>[{"ItemId":50009,"Num":3915},{"ItemId":50007,"Num":655},{"ItemId":50008,"Num":655}]</v>
      </c>
      <c r="H261" t="str">
        <f>VLOOKUP(A261,升级奖励!$A$4:$G$457,7,FALSE)</f>
        <v>[{"ItemId":50004,"Num":265}]</v>
      </c>
      <c r="I261" t="str">
        <f>VLOOKUP(A261,升级前置条件!$A$4:$P$457,16,FALSE)</f>
        <v>[{"ConditionType":"Build","AreaType":"MainBuilding","Lv":6}]</v>
      </c>
    </row>
    <row r="262" spans="1:9">
      <c r="A262">
        <f t="shared" si="4"/>
        <v>15006</v>
      </c>
      <c r="B262" t="s">
        <v>53</v>
      </c>
      <c r="C262" t="s">
        <v>54</v>
      </c>
      <c r="D262">
        <v>6</v>
      </c>
      <c r="E262" t="str">
        <f>VLOOKUP(A262,属性!$B$2:$L$455,11,FALSE)&amp;VLOOKUP(A262,属性!$B$2:$M$455,12,FALSE)</f>
        <v>[{"AttrType":"Production","ItemId":50007,"Value":7920},{"AttrType":"GlobalPower","Value":3000}]</v>
      </c>
      <c r="F262">
        <f>MROUND(VLOOKUP(A262,建造时间!$A$1:$G$454,7,FALSE),1)</f>
        <v>123</v>
      </c>
      <c r="G262" t="str">
        <f>VLOOKUP(A262,消耗!$A$4:$M$457,13,FALSE)</f>
        <v>[{"ItemId":50009,"Num":7440},{"ItemId":50007,"Num":1050},{"ItemId":50008,"Num":1050}]</v>
      </c>
      <c r="H262" t="str">
        <f>VLOOKUP(A262,升级奖励!$A$4:$G$457,7,FALSE)</f>
        <v>[{"ItemId":50004,"Num":400}]</v>
      </c>
      <c r="I262" t="str">
        <f>VLOOKUP(A262,升级前置条件!$A$4:$P$457,16,FALSE)</f>
        <v>[{"ConditionType":"Build","AreaType":"MainBuilding","Lv":7}]</v>
      </c>
    </row>
    <row r="263" spans="1:9">
      <c r="A263">
        <f t="shared" si="4"/>
        <v>15007</v>
      </c>
      <c r="B263" t="s">
        <v>53</v>
      </c>
      <c r="C263" t="s">
        <v>54</v>
      </c>
      <c r="D263">
        <v>7</v>
      </c>
      <c r="E263" t="str">
        <f>VLOOKUP(A263,属性!$B$2:$L$455,11,FALSE)&amp;VLOOKUP(A263,属性!$B$2:$M$455,12,FALSE)</f>
        <v>[{"AttrType":"Production","ItemId":50007,"Value":9360},{"AttrType":"GlobalPower","Value":3500}]</v>
      </c>
      <c r="F263">
        <f>MROUND(VLOOKUP(A263,建造时间!$A$1:$G$454,7,FALSE),1)</f>
        <v>257</v>
      </c>
      <c r="G263" t="str">
        <f>VLOOKUP(A263,消耗!$A$4:$M$457,13,FALSE)</f>
        <v>[{"ItemId":50009,"Num":14135},{"ItemId":50007,"Num":1680},{"ItemId":50008,"Num":1680}]</v>
      </c>
      <c r="H263" t="str">
        <f>VLOOKUP(A263,升级奖励!$A$4:$G$457,7,FALSE)</f>
        <v>[{"ItemId":50004,"Num":600}]</v>
      </c>
      <c r="I263" t="str">
        <f>VLOOKUP(A263,升级前置条件!$A$4:$P$457,16,FALSE)</f>
        <v>[{"ConditionType":"Build","AreaType":"MainBuilding","Lv":8}]</v>
      </c>
    </row>
    <row r="264" spans="1:9">
      <c r="A264">
        <f t="shared" si="4"/>
        <v>15008</v>
      </c>
      <c r="B264" t="s">
        <v>53</v>
      </c>
      <c r="C264" t="s">
        <v>54</v>
      </c>
      <c r="D264">
        <v>8</v>
      </c>
      <c r="E264" t="str">
        <f>VLOOKUP(A264,属性!$B$2:$L$455,11,FALSE)&amp;VLOOKUP(A264,属性!$B$2:$M$455,12,FALSE)</f>
        <v>[{"AttrType":"Production","ItemId":50007,"Value":10800},{"AttrType":"GlobalPower","Value":4000}]</v>
      </c>
      <c r="F264">
        <f>MROUND(VLOOKUP(A264,建造时间!$A$1:$G$454,7,FALSE),1)</f>
        <v>540</v>
      </c>
      <c r="G264" t="str">
        <f>VLOOKUP(A264,消耗!$A$4:$M$457,13,FALSE)</f>
        <v>[{"ItemId":50009,"Num":26855},{"ItemId":50007,"Num":2690},{"ItemId":50008,"Num":2690}]</v>
      </c>
      <c r="H264" t="str">
        <f>VLOOKUP(A264,升级奖励!$A$4:$G$457,7,FALSE)</f>
        <v>[{"ItemId":50004,"Num":900}]</v>
      </c>
      <c r="I264" t="str">
        <f>VLOOKUP(A264,升级前置条件!$A$4:$P$457,16,FALSE)</f>
        <v>[{"ConditionType":"Build","AreaType":"MainBuilding","Lv":9}]</v>
      </c>
    </row>
    <row r="265" spans="1:9">
      <c r="A265">
        <f t="shared" si="4"/>
        <v>15009</v>
      </c>
      <c r="B265" t="s">
        <v>53</v>
      </c>
      <c r="C265" t="s">
        <v>54</v>
      </c>
      <c r="D265">
        <v>9</v>
      </c>
      <c r="E265" t="str">
        <f>VLOOKUP(A265,属性!$B$2:$L$455,11,FALSE)&amp;VLOOKUP(A265,属性!$B$2:$M$455,12,FALSE)</f>
        <v>[{"AttrType":"Production","ItemId":50007,"Value":12240},{"AttrType":"GlobalPower","Value":4500}]</v>
      </c>
      <c r="F265">
        <f>MROUND(VLOOKUP(A265,建造时间!$A$1:$G$454,7,FALSE),1)</f>
        <v>1135</v>
      </c>
      <c r="G265" t="str">
        <f>VLOOKUP(A265,消耗!$A$4:$M$457,13,FALSE)</f>
        <v>[{"ItemId":50009,"Num":51025},{"ItemId":50007,"Num":4305},{"ItemId":50008,"Num":4305}]</v>
      </c>
      <c r="H265" t="str">
        <f>VLOOKUP(A265,升级奖励!$A$4:$G$457,7,FALSE)</f>
        <v>[{"ItemId":50004,"Num":1350}]</v>
      </c>
      <c r="I265" t="str">
        <f>VLOOKUP(A265,升级前置条件!$A$4:$P$457,16,FALSE)</f>
        <v>[{"ConditionType":"Build","AreaType":"MainBuilding","Lv":10}]</v>
      </c>
    </row>
    <row r="266" spans="1:9">
      <c r="A266">
        <f t="shared" si="4"/>
        <v>15010</v>
      </c>
      <c r="B266" t="s">
        <v>53</v>
      </c>
      <c r="C266" t="s">
        <v>54</v>
      </c>
      <c r="D266">
        <v>10</v>
      </c>
      <c r="E266" t="str">
        <f>VLOOKUP(A266,属性!$B$2:$L$455,11,FALSE)&amp;VLOOKUP(A266,属性!$B$2:$M$455,12,FALSE)</f>
        <v>[{"AttrType":"Production","ItemId":50007,"Value":13680},{"AttrType":"GlobalPower","Value":5000}]</v>
      </c>
      <c r="F266">
        <f>MROUND(VLOOKUP(A266,建造时间!$A$1:$G$454,7,FALSE),1)</f>
        <v>2383</v>
      </c>
      <c r="G266" t="str">
        <f>VLOOKUP(A266,消耗!$A$4:$M$457,13,FALSE)</f>
        <v>[{"ItemId":50009,"Num":96950},{"ItemId":50007,"Num":6890},{"ItemId":50008,"Num":6890}]</v>
      </c>
      <c r="H266" t="str">
        <f>VLOOKUP(A266,升级奖励!$A$4:$G$457,7,FALSE)</f>
        <v>[{"ItemId":50004,"Num":2025}]</v>
      </c>
      <c r="I266" t="str">
        <f>VLOOKUP(A266,升级前置条件!$A$4:$P$457,16,FALSE)</f>
        <v>[{"ConditionType":"Build","AreaType":"MainBuilding","Lv":11}]</v>
      </c>
    </row>
    <row r="267" spans="1:9">
      <c r="A267">
        <f t="shared" si="4"/>
        <v>15011</v>
      </c>
      <c r="B267" t="s">
        <v>53</v>
      </c>
      <c r="C267" t="s">
        <v>54</v>
      </c>
      <c r="D267">
        <v>11</v>
      </c>
      <c r="E267" t="str">
        <f>VLOOKUP(A267,属性!$B$2:$L$455,11,FALSE)&amp;VLOOKUP(A267,属性!$B$2:$M$455,12,FALSE)</f>
        <v>[{"AttrType":"Production","ItemId":50007,"Value":15120},{"AttrType":"GlobalPower","Value":5500}]</v>
      </c>
      <c r="F267">
        <f>MROUND(VLOOKUP(A267,建造时间!$A$1:$G$454,7,FALSE),1)</f>
        <v>5004</v>
      </c>
      <c r="G267" t="str">
        <f>VLOOKUP(A267,消耗!$A$4:$M$457,13,FALSE)</f>
        <v>[{"ItemId":50009,"Num":184205},{"ItemId":50007,"Num":11025},{"ItemId":50008,"Num":11025}]</v>
      </c>
      <c r="H267" t="str">
        <f>VLOOKUP(A267,升级奖励!$A$4:$G$457,7,FALSE)</f>
        <v>[{"ItemId":50004,"Num":3040}]</v>
      </c>
      <c r="I267" t="str">
        <f>VLOOKUP(A267,升级前置条件!$A$4:$P$457,16,FALSE)</f>
        <v>[{"ConditionType":"Build","AreaType":"MainBuilding","Lv":12}]</v>
      </c>
    </row>
    <row r="268" spans="1:9">
      <c r="A268">
        <f t="shared" si="4"/>
        <v>15012</v>
      </c>
      <c r="B268" t="s">
        <v>53</v>
      </c>
      <c r="C268" t="s">
        <v>54</v>
      </c>
      <c r="D268">
        <v>12</v>
      </c>
      <c r="E268" t="str">
        <f>VLOOKUP(A268,属性!$B$2:$L$455,11,FALSE)&amp;VLOOKUP(A268,属性!$B$2:$M$455,12,FALSE)</f>
        <v>[{"AttrType":"Production","ItemId":50007,"Value":16560},{"AttrType":"GlobalPower","Value":6000}]</v>
      </c>
      <c r="F268">
        <f>MROUND(VLOOKUP(A268,建造时间!$A$1:$G$454,7,FALSE),1)</f>
        <v>10508</v>
      </c>
      <c r="G268" t="str">
        <f>VLOOKUP(A268,消耗!$A$4:$M$457,13,FALSE)</f>
        <v>[{"ItemId":50009,"Num":349990},{"ItemId":50007,"Num":17640},{"ItemId":50008,"Num":17640}]</v>
      </c>
      <c r="H268" t="str">
        <f>VLOOKUP(A268,升级奖励!$A$4:$G$457,7,FALSE)</f>
        <v>[{"ItemId":50004,"Num":4560}]</v>
      </c>
      <c r="I268" t="str">
        <f>VLOOKUP(A268,升级前置条件!$A$4:$P$457,16,FALSE)</f>
        <v>[{"ConditionType":"Build","AreaType":"MainBuilding","Lv":13}]</v>
      </c>
    </row>
    <row r="269" spans="1:9">
      <c r="A269">
        <f t="shared" si="4"/>
        <v>15013</v>
      </c>
      <c r="B269" t="s">
        <v>53</v>
      </c>
      <c r="C269" t="s">
        <v>54</v>
      </c>
      <c r="D269">
        <v>13</v>
      </c>
      <c r="E269" t="str">
        <f>VLOOKUP(A269,属性!$B$2:$L$455,11,FALSE)&amp;VLOOKUP(A269,属性!$B$2:$M$455,12,FALSE)</f>
        <v>[{"AttrType":"Production","ItemId":50007,"Value":18000},{"AttrType":"GlobalPower","Value":6500}]</v>
      </c>
      <c r="F269">
        <f>MROUND(VLOOKUP(A269,建造时间!$A$1:$G$454,7,FALSE),1)</f>
        <v>22067</v>
      </c>
      <c r="G269" t="str">
        <f>VLOOKUP(A269,消耗!$A$4:$M$457,13,FALSE)</f>
        <v>[{"ItemId":50009,"Num":664980},{"ItemId":50007,"Num":28225},{"ItemId":50008,"Num":28225}]</v>
      </c>
      <c r="H269" t="str">
        <f>VLOOKUP(A269,升级奖励!$A$4:$G$457,7,FALSE)</f>
        <v>[{"ItemId":50004,"Num":6840}]</v>
      </c>
      <c r="I269" t="str">
        <f>VLOOKUP(A269,升级前置条件!$A$4:$P$457,16,FALSE)</f>
        <v>[{"ConditionType":"Build","AreaType":"MainBuilding","Lv":14}]</v>
      </c>
    </row>
    <row r="270" spans="1:9">
      <c r="A270">
        <f t="shared" si="4"/>
        <v>15014</v>
      </c>
      <c r="B270" t="s">
        <v>53</v>
      </c>
      <c r="C270" t="s">
        <v>54</v>
      </c>
      <c r="D270">
        <v>14</v>
      </c>
      <c r="E270" t="str">
        <f>VLOOKUP(A270,属性!$B$2:$L$455,11,FALSE)&amp;VLOOKUP(A270,属性!$B$2:$M$455,12,FALSE)</f>
        <v>[{"AttrType":"Production","ItemId":50007,"Value":19440},{"AttrType":"GlobalPower","Value":7000}]</v>
      </c>
      <c r="F270">
        <f>MROUND(VLOOKUP(A270,建造时间!$A$1:$G$454,7,FALSE),1)</f>
        <v>46342</v>
      </c>
      <c r="G270" t="str">
        <f>VLOOKUP(A270,消耗!$A$4:$M$457,13,FALSE)</f>
        <v>[{"ItemId":50009,"Num":1263460},{"ItemId":50007,"Num":45160},{"ItemId":50008,"Num":45160}]</v>
      </c>
      <c r="H270" t="str">
        <f>VLOOKUP(A270,升级奖励!$A$4:$G$457,7,FALSE)</f>
        <v>[{"ItemId":50004,"Num":10260}]</v>
      </c>
      <c r="I270" t="str">
        <f>VLOOKUP(A270,升级前置条件!$A$4:$P$457,16,FALSE)</f>
        <v>[{"ConditionType":"Build","AreaType":"MainBuilding","Lv":15}]</v>
      </c>
    </row>
    <row r="271" spans="1:9">
      <c r="A271">
        <f t="shared" si="4"/>
        <v>15015</v>
      </c>
      <c r="B271" t="s">
        <v>53</v>
      </c>
      <c r="C271" t="s">
        <v>54</v>
      </c>
      <c r="D271">
        <v>15</v>
      </c>
      <c r="E271" t="str">
        <f>VLOOKUP(A271,属性!$B$2:$L$455,11,FALSE)&amp;VLOOKUP(A271,属性!$B$2:$M$455,12,FALSE)</f>
        <v>[{"AttrType":"Production","ItemId":50007,"Value":20880},{"AttrType":"GlobalPower","Value":7500}]</v>
      </c>
      <c r="F271">
        <f>MROUND(VLOOKUP(A271,建造时间!$A$1:$G$454,7,FALSE),1)</f>
        <v>97318</v>
      </c>
      <c r="G271" t="str">
        <f>VLOOKUP(A271,消耗!$A$4:$M$457,13,FALSE)</f>
        <v>[{"ItemId":50009,"Num":2400575},{"ItemId":50007,"Num":72255},{"ItemId":50008,"Num":72255}]</v>
      </c>
      <c r="H271" t="str">
        <f>VLOOKUP(A271,升级奖励!$A$4:$G$457,7,FALSE)</f>
        <v>[{"ItemId":50004,"Num":15390}]</v>
      </c>
      <c r="I271" t="str">
        <f>VLOOKUP(A271,升级前置条件!$A$4:$P$457,16,FALSE)</f>
        <v>[{"ConditionType":"Build","AreaType":"MainBuilding","Lv":16}]</v>
      </c>
    </row>
    <row r="272" spans="1:9">
      <c r="A272">
        <f t="shared" si="4"/>
        <v>15016</v>
      </c>
      <c r="B272" t="s">
        <v>53</v>
      </c>
      <c r="C272" t="s">
        <v>54</v>
      </c>
      <c r="D272">
        <v>16</v>
      </c>
      <c r="E272" t="str">
        <f>VLOOKUP(A272,属性!$B$2:$L$455,11,FALSE)&amp;VLOOKUP(A272,属性!$B$2:$M$455,12,FALSE)</f>
        <v>[{"AttrType":"Production","ItemId":50007,"Value":22320},{"AttrType":"GlobalPower","Value":8000}]</v>
      </c>
      <c r="F272">
        <f>MROUND(VLOOKUP(A272,建造时间!$A$1:$G$454,7,FALSE),1)</f>
        <v>204367</v>
      </c>
      <c r="G272" t="str">
        <f>VLOOKUP(A272,消耗!$A$4:$M$457,13,FALSE)</f>
        <v>[{"ItemId":50009,"Num":4561095},{"ItemId":50007,"Num":115610},{"ItemId":50008,"Num":115610}]</v>
      </c>
      <c r="H272" t="str">
        <f>VLOOKUP(A272,升级奖励!$A$4:$G$457,7,FALSE)</f>
        <v>[{"ItemId":50004,"Num":23085}]</v>
      </c>
      <c r="I272" t="str">
        <f>VLOOKUP(A272,升级前置条件!$A$4:$P$457,16,FALSE)</f>
        <v>[{"ConditionType":"Build","AreaType":"MainBuilding","Lv":17}]</v>
      </c>
    </row>
    <row r="273" spans="1:9">
      <c r="A273">
        <f t="shared" si="4"/>
        <v>15017</v>
      </c>
      <c r="B273" t="s">
        <v>53</v>
      </c>
      <c r="C273" t="s">
        <v>54</v>
      </c>
      <c r="D273">
        <v>17</v>
      </c>
      <c r="E273" t="str">
        <f>VLOOKUP(A273,属性!$B$2:$L$455,11,FALSE)&amp;VLOOKUP(A273,属性!$B$2:$M$455,12,FALSE)</f>
        <v>[{"AttrType":"Production","ItemId":50007,"Value":23760},{"AttrType":"GlobalPower","Value":8500}]</v>
      </c>
      <c r="F273">
        <f>MROUND(VLOOKUP(A273,建造时间!$A$1:$G$454,7,FALSE),1)</f>
        <v>429171</v>
      </c>
      <c r="G273" t="str">
        <f>VLOOKUP(A273,消耗!$A$4:$M$457,13,FALSE)</f>
        <v>[{"ItemId":50009,"Num":8666080},{"ItemId":50007,"Num":184975},{"ItemId":50008,"Num":184975}]</v>
      </c>
      <c r="H273" t="str">
        <f>VLOOKUP(A273,升级奖励!$A$4:$G$457,7,FALSE)</f>
        <v>[{"ItemId":50004,"Num":34630}]</v>
      </c>
      <c r="I273" t="str">
        <f>VLOOKUP(A273,升级前置条件!$A$4:$P$457,16,FALSE)</f>
        <v>[{"ConditionType":"Build","AreaType":"MainBuilding","Lv":18}]</v>
      </c>
    </row>
    <row r="274" spans="1:9">
      <c r="A274">
        <f t="shared" si="4"/>
        <v>15018</v>
      </c>
      <c r="B274" t="s">
        <v>53</v>
      </c>
      <c r="C274" t="s">
        <v>54</v>
      </c>
      <c r="D274">
        <v>18</v>
      </c>
      <c r="E274" t="str">
        <f>VLOOKUP(A274,属性!$B$2:$L$455,11,FALSE)&amp;VLOOKUP(A274,属性!$B$2:$M$455,12,FALSE)</f>
        <v>[{"AttrType":"Production","ItemId":50007,"Value":25200},{"AttrType":"GlobalPower","Value":9000}]</v>
      </c>
      <c r="F274">
        <f>MROUND(VLOOKUP(A274,建造时间!$A$1:$G$454,7,FALSE),1)</f>
        <v>0</v>
      </c>
      <c r="G274" t="str">
        <f>VLOOKUP(A274,消耗!$A$4:$M$457,13,FALSE)</f>
        <v>[]</v>
      </c>
      <c r="H274" t="str">
        <f>VLOOKUP(A274,升级奖励!$A$4:$G$457,7,FALSE)</f>
        <v>[{"ItemId":50004,"Num":51945}]</v>
      </c>
      <c r="I274" t="str">
        <f>VLOOKUP(A274,升级前置条件!$A$4:$P$457,16,FALSE)</f>
        <v>[]</v>
      </c>
    </row>
    <row r="275" spans="1:9">
      <c r="A275">
        <f t="shared" si="4"/>
        <v>16001</v>
      </c>
      <c r="B275" t="s">
        <v>55</v>
      </c>
      <c r="C275" t="s">
        <v>56</v>
      </c>
      <c r="D275">
        <v>1</v>
      </c>
      <c r="E275" t="str">
        <f>VLOOKUP(A275,属性!$B$2:$L$455,11,FALSE)&amp;VLOOKUP(A275,属性!$B$2:$M$455,12,FALSE)</f>
        <v>[{"AttrType":"Production","ItemId":50007,"Value":720},{"AttrType":"GlobalPower","Value":500}]</v>
      </c>
      <c r="F275">
        <f>MROUND(VLOOKUP(A275,建造时间!$A$1:$G$454,7,FALSE),1)</f>
        <v>3</v>
      </c>
      <c r="G275" t="str">
        <f>VLOOKUP(A275,消耗!$A$4:$M$457,13,FALSE)</f>
        <v>[{"ItemId":50009,"Num":300},{"ItemId":50007,"Num":100},{"ItemId":50008,"Num":100}]</v>
      </c>
      <c r="H275" t="str">
        <f>VLOOKUP(A275,升级奖励!$A$4:$G$457,7,FALSE)</f>
        <v>[{"ItemId":50004,"Num":30}]</v>
      </c>
      <c r="I275" t="str">
        <f>VLOOKUP(A275,升级前置条件!$A$4:$P$457,16,FALSE)</f>
        <v>[{"ConditionType":"Build","AreaType":"MainBuilding","Lv":2}]</v>
      </c>
    </row>
    <row r="276" spans="1:9">
      <c r="A276">
        <f t="shared" si="4"/>
        <v>16002</v>
      </c>
      <c r="B276" t="s">
        <v>55</v>
      </c>
      <c r="C276" t="s">
        <v>56</v>
      </c>
      <c r="D276">
        <v>2</v>
      </c>
      <c r="E276" t="str">
        <f>VLOOKUP(A276,属性!$B$2:$L$455,11,FALSE)&amp;VLOOKUP(A276,属性!$B$2:$M$455,12,FALSE)</f>
        <v>[{"AttrType":"Production","ItemId":50007,"Value":2160},{"AttrType":"GlobalPower","Value":1000}]</v>
      </c>
      <c r="F276">
        <f>MROUND(VLOOKUP(A276,建造时间!$A$1:$G$454,7,FALSE),1)</f>
        <v>6</v>
      </c>
      <c r="G276" t="str">
        <f>VLOOKUP(A276,消耗!$A$4:$M$457,13,FALSE)</f>
        <v>[{"ItemId":50009,"Num":570},{"ItemId":50007,"Num":160},{"ItemId":50008,"Num":160}]</v>
      </c>
      <c r="H276" t="str">
        <f>VLOOKUP(A276,升级奖励!$A$4:$G$457,7,FALSE)</f>
        <v>[{"ItemId":50004,"Num":45}]</v>
      </c>
      <c r="I276" t="str">
        <f>VLOOKUP(A276,升级前置条件!$A$4:$P$457,16,FALSE)</f>
        <v>[{"ConditionType":"Build","AreaType":"MainBuilding","Lv":3}]</v>
      </c>
    </row>
    <row r="277" spans="1:9">
      <c r="A277">
        <f t="shared" si="4"/>
        <v>16003</v>
      </c>
      <c r="B277" t="s">
        <v>55</v>
      </c>
      <c r="C277" t="s">
        <v>56</v>
      </c>
      <c r="D277">
        <v>3</v>
      </c>
      <c r="E277" t="str">
        <f>VLOOKUP(A277,属性!$B$2:$L$455,11,FALSE)&amp;VLOOKUP(A277,属性!$B$2:$M$455,12,FALSE)</f>
        <v>[{"AttrType":"Production","ItemId":50007,"Value":3600},{"AttrType":"GlobalPower","Value":1500}]</v>
      </c>
      <c r="F277">
        <f>MROUND(VLOOKUP(A277,建造时间!$A$1:$G$454,7,FALSE),1)</f>
        <v>13</v>
      </c>
      <c r="G277" t="str">
        <f>VLOOKUP(A277,消耗!$A$4:$M$457,13,FALSE)</f>
        <v>[{"ItemId":50009,"Num":1085},{"ItemId":50007,"Num":255},{"ItemId":50008,"Num":255}]</v>
      </c>
      <c r="H277" t="str">
        <f>VLOOKUP(A277,升级奖励!$A$4:$G$457,7,FALSE)</f>
        <v>[{"ItemId":50004,"Num":70}]</v>
      </c>
      <c r="I277" t="str">
        <f>VLOOKUP(A277,升级前置条件!$A$4:$P$457,16,FALSE)</f>
        <v>[{"ConditionType":"Build","AreaType":"MainBuilding","Lv":4}]</v>
      </c>
    </row>
    <row r="278" spans="1:9">
      <c r="A278">
        <f t="shared" si="4"/>
        <v>16004</v>
      </c>
      <c r="B278" t="s">
        <v>55</v>
      </c>
      <c r="C278" t="s">
        <v>56</v>
      </c>
      <c r="D278">
        <v>4</v>
      </c>
      <c r="E278" t="str">
        <f>VLOOKUP(A278,属性!$B$2:$L$455,11,FALSE)&amp;VLOOKUP(A278,属性!$B$2:$M$455,12,FALSE)</f>
        <v>[{"AttrType":"Production","ItemId":50007,"Value":5040},{"AttrType":"GlobalPower","Value":2000}]</v>
      </c>
      <c r="F278">
        <f>MROUND(VLOOKUP(A278,建造时间!$A$1:$G$454,7,FALSE),1)</f>
        <v>28</v>
      </c>
      <c r="G278" t="str">
        <f>VLOOKUP(A278,消耗!$A$4:$M$457,13,FALSE)</f>
        <v>[{"ItemId":50009,"Num":2060},{"ItemId":50007,"Num":410},{"ItemId":50008,"Num":410}]</v>
      </c>
      <c r="H278" t="str">
        <f>VLOOKUP(A278,升级奖励!$A$4:$G$457,7,FALSE)</f>
        <v>[{"ItemId":50004,"Num":110}]</v>
      </c>
      <c r="I278" t="str">
        <f>VLOOKUP(A278,升级前置条件!$A$4:$P$457,16,FALSE)</f>
        <v>[{"ConditionType":"Build","AreaType":"MainBuilding","Lv":5}]</v>
      </c>
    </row>
    <row r="279" spans="1:9">
      <c r="A279">
        <f t="shared" si="4"/>
        <v>16005</v>
      </c>
      <c r="B279" t="s">
        <v>55</v>
      </c>
      <c r="C279" t="s">
        <v>56</v>
      </c>
      <c r="D279">
        <v>5</v>
      </c>
      <c r="E279" t="str">
        <f>VLOOKUP(A279,属性!$B$2:$L$455,11,FALSE)&amp;VLOOKUP(A279,属性!$B$2:$M$455,12,FALSE)</f>
        <v>[{"AttrType":"Production","ItemId":50007,"Value":6480},{"AttrType":"GlobalPower","Value":2500}]</v>
      </c>
      <c r="F279">
        <f>MROUND(VLOOKUP(A279,建造时间!$A$1:$G$454,7,FALSE),1)</f>
        <v>58</v>
      </c>
      <c r="G279" t="str">
        <f>VLOOKUP(A279,消耗!$A$4:$M$457,13,FALSE)</f>
        <v>[{"ItemId":50009,"Num":3915},{"ItemId":50007,"Num":655},{"ItemId":50008,"Num":655}]</v>
      </c>
      <c r="H279" t="str">
        <f>VLOOKUP(A279,升级奖励!$A$4:$G$457,7,FALSE)</f>
        <v>[{"ItemId":50004,"Num":170}]</v>
      </c>
      <c r="I279" t="str">
        <f>VLOOKUP(A279,升级前置条件!$A$4:$P$457,16,FALSE)</f>
        <v>[{"ConditionType":"Build","AreaType":"MainBuilding","Lv":6}]</v>
      </c>
    </row>
    <row r="280" spans="1:9">
      <c r="A280">
        <f t="shared" ref="A280:A343" si="5">IF(B280=B279,A279+1,MROUND(A279+1000,1000)+1)</f>
        <v>16006</v>
      </c>
      <c r="B280" t="s">
        <v>55</v>
      </c>
      <c r="C280" t="s">
        <v>56</v>
      </c>
      <c r="D280">
        <v>6</v>
      </c>
      <c r="E280" t="str">
        <f>VLOOKUP(A280,属性!$B$2:$L$455,11,FALSE)&amp;VLOOKUP(A280,属性!$B$2:$M$455,12,FALSE)</f>
        <v>[{"AttrType":"Production","ItemId":50007,"Value":7920},{"AttrType":"GlobalPower","Value":3000}]</v>
      </c>
      <c r="F280">
        <f>MROUND(VLOOKUP(A280,建造时间!$A$1:$G$454,7,FALSE),1)</f>
        <v>123</v>
      </c>
      <c r="G280" t="str">
        <f>VLOOKUP(A280,消耗!$A$4:$M$457,13,FALSE)</f>
        <v>[{"ItemId":50009,"Num":7440},{"ItemId":50007,"Num":1050},{"ItemId":50008,"Num":1050}]</v>
      </c>
      <c r="H280" t="str">
        <f>VLOOKUP(A280,升级奖励!$A$4:$G$457,7,FALSE)</f>
        <v>[{"ItemId":50004,"Num":265}]</v>
      </c>
      <c r="I280" t="str">
        <f>VLOOKUP(A280,升级前置条件!$A$4:$P$457,16,FALSE)</f>
        <v>[{"ConditionType":"Build","AreaType":"MainBuilding","Lv":7}]</v>
      </c>
    </row>
    <row r="281" spans="1:9">
      <c r="A281">
        <f t="shared" si="5"/>
        <v>16007</v>
      </c>
      <c r="B281" t="s">
        <v>55</v>
      </c>
      <c r="C281" t="s">
        <v>56</v>
      </c>
      <c r="D281">
        <v>7</v>
      </c>
      <c r="E281" t="str">
        <f>VLOOKUP(A281,属性!$B$2:$L$455,11,FALSE)&amp;VLOOKUP(A281,属性!$B$2:$M$455,12,FALSE)</f>
        <v>[{"AttrType":"Production","ItemId":50007,"Value":9360},{"AttrType":"GlobalPower","Value":3500}]</v>
      </c>
      <c r="F281">
        <f>MROUND(VLOOKUP(A281,建造时间!$A$1:$G$454,7,FALSE),1)</f>
        <v>257</v>
      </c>
      <c r="G281" t="str">
        <f>VLOOKUP(A281,消耗!$A$4:$M$457,13,FALSE)</f>
        <v>[{"ItemId":50009,"Num":14135},{"ItemId":50007,"Num":1680},{"ItemId":50008,"Num":1680}]</v>
      </c>
      <c r="H281" t="str">
        <f>VLOOKUP(A281,升级奖励!$A$4:$G$457,7,FALSE)</f>
        <v>[{"ItemId":50004,"Num":410}]</v>
      </c>
      <c r="I281" t="str">
        <f>VLOOKUP(A281,升级前置条件!$A$4:$P$457,16,FALSE)</f>
        <v>[{"ConditionType":"Build","AreaType":"MainBuilding","Lv":8}]</v>
      </c>
    </row>
    <row r="282" spans="1:9">
      <c r="A282">
        <f t="shared" si="5"/>
        <v>16008</v>
      </c>
      <c r="B282" t="s">
        <v>55</v>
      </c>
      <c r="C282" t="s">
        <v>56</v>
      </c>
      <c r="D282">
        <v>8</v>
      </c>
      <c r="E282" t="str">
        <f>VLOOKUP(A282,属性!$B$2:$L$455,11,FALSE)&amp;VLOOKUP(A282,属性!$B$2:$M$455,12,FALSE)</f>
        <v>[{"AttrType":"Production","ItemId":50007,"Value":10800},{"AttrType":"GlobalPower","Value":4000}]</v>
      </c>
      <c r="F282">
        <f>MROUND(VLOOKUP(A282,建造时间!$A$1:$G$454,7,FALSE),1)</f>
        <v>540</v>
      </c>
      <c r="G282" t="str">
        <f>VLOOKUP(A282,消耗!$A$4:$M$457,13,FALSE)</f>
        <v>[{"ItemId":50009,"Num":26855},{"ItemId":50007,"Num":2690},{"ItemId":50008,"Num":2690}]</v>
      </c>
      <c r="H282" t="str">
        <f>VLOOKUP(A282,升级奖励!$A$4:$G$457,7,FALSE)</f>
        <v>[{"ItemId":50004,"Num":635}]</v>
      </c>
      <c r="I282" t="str">
        <f>VLOOKUP(A282,升级前置条件!$A$4:$P$457,16,FALSE)</f>
        <v>[{"ConditionType":"Build","AreaType":"MainBuilding","Lv":9}]</v>
      </c>
    </row>
    <row r="283" spans="1:9">
      <c r="A283">
        <f t="shared" si="5"/>
        <v>16009</v>
      </c>
      <c r="B283" t="s">
        <v>55</v>
      </c>
      <c r="C283" t="s">
        <v>56</v>
      </c>
      <c r="D283">
        <v>9</v>
      </c>
      <c r="E283" t="str">
        <f>VLOOKUP(A283,属性!$B$2:$L$455,11,FALSE)&amp;VLOOKUP(A283,属性!$B$2:$M$455,12,FALSE)</f>
        <v>[{"AttrType":"Production","ItemId":50007,"Value":12240},{"AttrType":"GlobalPower","Value":4500}]</v>
      </c>
      <c r="F283">
        <f>MROUND(VLOOKUP(A283,建造时间!$A$1:$G$454,7,FALSE),1)</f>
        <v>1135</v>
      </c>
      <c r="G283" t="str">
        <f>VLOOKUP(A283,消耗!$A$4:$M$457,13,FALSE)</f>
        <v>[{"ItemId":50009,"Num":51025},{"ItemId":50007,"Num":4305},{"ItemId":50008,"Num":4305}]</v>
      </c>
      <c r="H283" t="str">
        <f>VLOOKUP(A283,升级奖励!$A$4:$G$457,7,FALSE)</f>
        <v>[{"ItemId":50004,"Num":985}]</v>
      </c>
      <c r="I283" t="str">
        <f>VLOOKUP(A283,升级前置条件!$A$4:$P$457,16,FALSE)</f>
        <v>[{"ConditionType":"Build","AreaType":"MainBuilding","Lv":10}]</v>
      </c>
    </row>
    <row r="284" spans="1:9">
      <c r="A284">
        <f t="shared" si="5"/>
        <v>16010</v>
      </c>
      <c r="B284" t="s">
        <v>55</v>
      </c>
      <c r="C284" t="s">
        <v>56</v>
      </c>
      <c r="D284">
        <v>10</v>
      </c>
      <c r="E284" t="str">
        <f>VLOOKUP(A284,属性!$B$2:$L$455,11,FALSE)&amp;VLOOKUP(A284,属性!$B$2:$M$455,12,FALSE)</f>
        <v>[{"AttrType":"Production","ItemId":50007,"Value":13680},{"AttrType":"GlobalPower","Value":5000}]</v>
      </c>
      <c r="F284">
        <f>MROUND(VLOOKUP(A284,建造时间!$A$1:$G$454,7,FALSE),1)</f>
        <v>2383</v>
      </c>
      <c r="G284" t="str">
        <f>VLOOKUP(A284,消耗!$A$4:$M$457,13,FALSE)</f>
        <v>[{"ItemId":50009,"Num":96950},{"ItemId":50007,"Num":6890},{"ItemId":50008,"Num":6890}]</v>
      </c>
      <c r="H284" t="str">
        <f>VLOOKUP(A284,升级奖励!$A$4:$G$457,7,FALSE)</f>
        <v>[{"ItemId":50004,"Num":1525}]</v>
      </c>
      <c r="I284" t="str">
        <f>VLOOKUP(A284,升级前置条件!$A$4:$P$457,16,FALSE)</f>
        <v>[{"ConditionType":"Build","AreaType":"MainBuilding","Lv":11}]</v>
      </c>
    </row>
    <row r="285" spans="1:9">
      <c r="A285">
        <f t="shared" si="5"/>
        <v>16011</v>
      </c>
      <c r="B285" t="s">
        <v>55</v>
      </c>
      <c r="C285" t="s">
        <v>56</v>
      </c>
      <c r="D285">
        <v>11</v>
      </c>
      <c r="E285" t="str">
        <f>VLOOKUP(A285,属性!$B$2:$L$455,11,FALSE)&amp;VLOOKUP(A285,属性!$B$2:$M$455,12,FALSE)</f>
        <v>[{"AttrType":"Production","ItemId":50007,"Value":15120},{"AttrType":"GlobalPower","Value":5500}]</v>
      </c>
      <c r="F285">
        <f>MROUND(VLOOKUP(A285,建造时间!$A$1:$G$454,7,FALSE),1)</f>
        <v>5004</v>
      </c>
      <c r="G285" t="str">
        <f>VLOOKUP(A285,消耗!$A$4:$M$457,13,FALSE)</f>
        <v>[{"ItemId":50009,"Num":184205},{"ItemId":50007,"Num":11025},{"ItemId":50008,"Num":11025}]</v>
      </c>
      <c r="H285" t="str">
        <f>VLOOKUP(A285,升级奖励!$A$4:$G$457,7,FALSE)</f>
        <v>[{"ItemId":50004,"Num":2365}]</v>
      </c>
      <c r="I285" t="str">
        <f>VLOOKUP(A285,升级前置条件!$A$4:$P$457,16,FALSE)</f>
        <v>[{"ConditionType":"Build","AreaType":"MainBuilding","Lv":12}]</v>
      </c>
    </row>
    <row r="286" spans="1:9">
      <c r="A286">
        <f t="shared" si="5"/>
        <v>16012</v>
      </c>
      <c r="B286" t="s">
        <v>55</v>
      </c>
      <c r="C286" t="s">
        <v>56</v>
      </c>
      <c r="D286">
        <v>12</v>
      </c>
      <c r="E286" t="str">
        <f>VLOOKUP(A286,属性!$B$2:$L$455,11,FALSE)&amp;VLOOKUP(A286,属性!$B$2:$M$455,12,FALSE)</f>
        <v>[{"AttrType":"Production","ItemId":50007,"Value":16560},{"AttrType":"GlobalPower","Value":6000}]</v>
      </c>
      <c r="F286">
        <f>MROUND(VLOOKUP(A286,建造时间!$A$1:$G$454,7,FALSE),1)</f>
        <v>10508</v>
      </c>
      <c r="G286" t="str">
        <f>VLOOKUP(A286,消耗!$A$4:$M$457,13,FALSE)</f>
        <v>[{"ItemId":50009,"Num":349990},{"ItemId":50007,"Num":17640},{"ItemId":50008,"Num":17640}]</v>
      </c>
      <c r="H286" t="str">
        <f>VLOOKUP(A286,升级奖励!$A$4:$G$457,7,FALSE)</f>
        <v>[{"ItemId":50004,"Num":3665}]</v>
      </c>
      <c r="I286" t="str">
        <f>VLOOKUP(A286,升级前置条件!$A$4:$P$457,16,FALSE)</f>
        <v>[{"ConditionType":"Build","AreaType":"MainBuilding","Lv":13}]</v>
      </c>
    </row>
    <row r="287" spans="1:9">
      <c r="A287">
        <f t="shared" si="5"/>
        <v>16013</v>
      </c>
      <c r="B287" t="s">
        <v>55</v>
      </c>
      <c r="C287" t="s">
        <v>56</v>
      </c>
      <c r="D287">
        <v>13</v>
      </c>
      <c r="E287" t="str">
        <f>VLOOKUP(A287,属性!$B$2:$L$455,11,FALSE)&amp;VLOOKUP(A287,属性!$B$2:$M$455,12,FALSE)</f>
        <v>[{"AttrType":"Production","ItemId":50007,"Value":18000},{"AttrType":"GlobalPower","Value":6500}]</v>
      </c>
      <c r="F287">
        <f>MROUND(VLOOKUP(A287,建造时间!$A$1:$G$454,7,FALSE),1)</f>
        <v>22067</v>
      </c>
      <c r="G287" t="str">
        <f>VLOOKUP(A287,消耗!$A$4:$M$457,13,FALSE)</f>
        <v>[{"ItemId":50009,"Num":664980},{"ItemId":50007,"Num":28225},{"ItemId":50008,"Num":28225}]</v>
      </c>
      <c r="H287" t="str">
        <f>VLOOKUP(A287,升级奖励!$A$4:$G$457,7,FALSE)</f>
        <v>[{"ItemId":50004,"Num":5680}]</v>
      </c>
      <c r="I287" t="str">
        <f>VLOOKUP(A287,升级前置条件!$A$4:$P$457,16,FALSE)</f>
        <v>[{"ConditionType":"Build","AreaType":"MainBuilding","Lv":14}]</v>
      </c>
    </row>
    <row r="288" spans="1:9">
      <c r="A288">
        <f t="shared" si="5"/>
        <v>16014</v>
      </c>
      <c r="B288" t="s">
        <v>55</v>
      </c>
      <c r="C288" t="s">
        <v>56</v>
      </c>
      <c r="D288">
        <v>14</v>
      </c>
      <c r="E288" t="str">
        <f>VLOOKUP(A288,属性!$B$2:$L$455,11,FALSE)&amp;VLOOKUP(A288,属性!$B$2:$M$455,12,FALSE)</f>
        <v>[{"AttrType":"Production","ItemId":50007,"Value":19440},{"AttrType":"GlobalPower","Value":7000}]</v>
      </c>
      <c r="F288">
        <f>MROUND(VLOOKUP(A288,建造时间!$A$1:$G$454,7,FALSE),1)</f>
        <v>46342</v>
      </c>
      <c r="G288" t="str">
        <f>VLOOKUP(A288,消耗!$A$4:$M$457,13,FALSE)</f>
        <v>[{"ItemId":50009,"Num":1263460},{"ItemId":50007,"Num":45160},{"ItemId":50008,"Num":45160}]</v>
      </c>
      <c r="H288" t="str">
        <f>VLOOKUP(A288,升级奖励!$A$4:$G$457,7,FALSE)</f>
        <v>[{"ItemId":50004,"Num":8805}]</v>
      </c>
      <c r="I288" t="str">
        <f>VLOOKUP(A288,升级前置条件!$A$4:$P$457,16,FALSE)</f>
        <v>[{"ConditionType":"Build","AreaType":"MainBuilding","Lv":15}]</v>
      </c>
    </row>
    <row r="289" spans="1:9">
      <c r="A289">
        <f t="shared" si="5"/>
        <v>16015</v>
      </c>
      <c r="B289" t="s">
        <v>55</v>
      </c>
      <c r="C289" t="s">
        <v>56</v>
      </c>
      <c r="D289">
        <v>15</v>
      </c>
      <c r="E289" t="str">
        <f>VLOOKUP(A289,属性!$B$2:$L$455,11,FALSE)&amp;VLOOKUP(A289,属性!$B$2:$M$455,12,FALSE)</f>
        <v>[{"AttrType":"Production","ItemId":50007,"Value":20880},{"AttrType":"GlobalPower","Value":7500}]</v>
      </c>
      <c r="F289">
        <f>MROUND(VLOOKUP(A289,建造时间!$A$1:$G$454,7,FALSE),1)</f>
        <v>97318</v>
      </c>
      <c r="G289" t="str">
        <f>VLOOKUP(A289,消耗!$A$4:$M$457,13,FALSE)</f>
        <v>[{"ItemId":50009,"Num":2400575},{"ItemId":50007,"Num":72255},{"ItemId":50008,"Num":72255}]</v>
      </c>
      <c r="H289" t="str">
        <f>VLOOKUP(A289,升级奖励!$A$4:$G$457,7,FALSE)</f>
        <v>[{"ItemId":50004,"Num":13650}]</v>
      </c>
      <c r="I289" t="str">
        <f>VLOOKUP(A289,升级前置条件!$A$4:$P$457,16,FALSE)</f>
        <v>[{"ConditionType":"Build","AreaType":"MainBuilding","Lv":16}]</v>
      </c>
    </row>
    <row r="290" spans="1:9">
      <c r="A290">
        <f t="shared" si="5"/>
        <v>16016</v>
      </c>
      <c r="B290" t="s">
        <v>55</v>
      </c>
      <c r="C290" t="s">
        <v>56</v>
      </c>
      <c r="D290">
        <v>16</v>
      </c>
      <c r="E290" t="str">
        <f>VLOOKUP(A290,属性!$B$2:$L$455,11,FALSE)&amp;VLOOKUP(A290,属性!$B$2:$M$455,12,FALSE)</f>
        <v>[{"AttrType":"Production","ItemId":50007,"Value":22320},{"AttrType":"GlobalPower","Value":8000}]</v>
      </c>
      <c r="F290">
        <f>MROUND(VLOOKUP(A290,建造时间!$A$1:$G$454,7,FALSE),1)</f>
        <v>204367</v>
      </c>
      <c r="G290" t="str">
        <f>VLOOKUP(A290,消耗!$A$4:$M$457,13,FALSE)</f>
        <v>[{"ItemId":50009,"Num":4561095},{"ItemId":50007,"Num":115610},{"ItemId":50008,"Num":115610}]</v>
      </c>
      <c r="H290" t="str">
        <f>VLOOKUP(A290,升级奖励!$A$4:$G$457,7,FALSE)</f>
        <v>[{"ItemId":50004,"Num":21160}]</v>
      </c>
      <c r="I290" t="str">
        <f>VLOOKUP(A290,升级前置条件!$A$4:$P$457,16,FALSE)</f>
        <v>[{"ConditionType":"Build","AreaType":"MainBuilding","Lv":17}]</v>
      </c>
    </row>
    <row r="291" spans="1:9">
      <c r="A291">
        <f t="shared" si="5"/>
        <v>16017</v>
      </c>
      <c r="B291" t="s">
        <v>55</v>
      </c>
      <c r="C291" t="s">
        <v>56</v>
      </c>
      <c r="D291">
        <v>17</v>
      </c>
      <c r="E291" t="str">
        <f>VLOOKUP(A291,属性!$B$2:$L$455,11,FALSE)&amp;VLOOKUP(A291,属性!$B$2:$M$455,12,FALSE)</f>
        <v>[{"AttrType":"Production","ItemId":50007,"Value":23760},{"AttrType":"GlobalPower","Value":8500}]</v>
      </c>
      <c r="F291">
        <f>MROUND(VLOOKUP(A291,建造时间!$A$1:$G$454,7,FALSE),1)</f>
        <v>429171</v>
      </c>
      <c r="G291" t="str">
        <f>VLOOKUP(A291,消耗!$A$4:$M$457,13,FALSE)</f>
        <v>[{"ItemId":50009,"Num":8666080},{"ItemId":50007,"Num":184975},{"ItemId":50008,"Num":184975}]</v>
      </c>
      <c r="H291" t="str">
        <f>VLOOKUP(A291,升级奖励!$A$4:$G$457,7,FALSE)</f>
        <v>[{"ItemId":50004,"Num":32800}]</v>
      </c>
      <c r="I291" t="str">
        <f>VLOOKUP(A291,升级前置条件!$A$4:$P$457,16,FALSE)</f>
        <v>[{"ConditionType":"Build","AreaType":"MainBuilding","Lv":18}]</v>
      </c>
    </row>
    <row r="292" spans="1:9">
      <c r="A292">
        <f t="shared" si="5"/>
        <v>16018</v>
      </c>
      <c r="B292" t="s">
        <v>55</v>
      </c>
      <c r="C292" t="s">
        <v>56</v>
      </c>
      <c r="D292">
        <v>18</v>
      </c>
      <c r="E292" t="str">
        <f>VLOOKUP(A292,属性!$B$2:$L$455,11,FALSE)&amp;VLOOKUP(A292,属性!$B$2:$M$455,12,FALSE)</f>
        <v>[{"AttrType":"Production","ItemId":50007,"Value":25200},{"AttrType":"GlobalPower","Value":9000}]</v>
      </c>
      <c r="F292">
        <f>MROUND(VLOOKUP(A292,建造时间!$A$1:$G$454,7,FALSE),1)</f>
        <v>0</v>
      </c>
      <c r="G292" t="str">
        <f>VLOOKUP(A292,消耗!$A$4:$M$457,13,FALSE)</f>
        <v>[]</v>
      </c>
      <c r="H292" t="str">
        <f>VLOOKUP(A292,升级奖励!$A$4:$G$457,7,FALSE)</f>
        <v>[{"ItemId":50004,"Num":50840}]</v>
      </c>
      <c r="I292" t="str">
        <f>VLOOKUP(A292,升级前置条件!$A$4:$P$457,16,FALSE)</f>
        <v>[]</v>
      </c>
    </row>
    <row r="293" spans="1:9">
      <c r="A293">
        <f t="shared" si="5"/>
        <v>17001</v>
      </c>
      <c r="B293" t="s">
        <v>57</v>
      </c>
      <c r="C293" t="s">
        <v>58</v>
      </c>
      <c r="D293">
        <v>1</v>
      </c>
      <c r="E293" t="str">
        <f>VLOOKUP(A293,属性!$B$2:$L$455,11,FALSE)&amp;VLOOKUP(A293,属性!$B$2:$M$455,12,FALSE)</f>
        <v>[{"AttrType":"Production","ItemId":50007,"Value":720},{"AttrType":"GlobalPower","Value":500}]</v>
      </c>
      <c r="F293">
        <f>MROUND(VLOOKUP(A293,建造时间!$A$1:$G$454,7,FALSE),1)</f>
        <v>3</v>
      </c>
      <c r="G293" t="str">
        <f>VLOOKUP(A293,消耗!$A$4:$M$457,13,FALSE)</f>
        <v>[{"ItemId":50009,"Num":300},{"ItemId":50007,"Num":100},{"ItemId":50008,"Num":100}]</v>
      </c>
      <c r="H293" t="str">
        <f>VLOOKUP(A293,升级奖励!$A$4:$G$457,7,FALSE)</f>
        <v>[{"ItemId":50004,"Num":50}]</v>
      </c>
      <c r="I293" t="str">
        <f>VLOOKUP(A293,升级前置条件!$A$4:$P$457,16,FALSE)</f>
        <v>[{"ConditionType":"Build","AreaType":"MainBuilding","Lv":2}]</v>
      </c>
    </row>
    <row r="294" spans="1:9">
      <c r="A294">
        <f t="shared" si="5"/>
        <v>17002</v>
      </c>
      <c r="B294" t="s">
        <v>57</v>
      </c>
      <c r="C294" t="s">
        <v>58</v>
      </c>
      <c r="D294">
        <v>2</v>
      </c>
      <c r="E294" t="str">
        <f>VLOOKUP(A294,属性!$B$2:$L$455,11,FALSE)&amp;VLOOKUP(A294,属性!$B$2:$M$455,12,FALSE)</f>
        <v>[{"AttrType":"Production","ItemId":50007,"Value":2160},{"AttrType":"GlobalPower","Value":1000}]</v>
      </c>
      <c r="F294">
        <f>MROUND(VLOOKUP(A294,建造时间!$A$1:$G$454,7,FALSE),1)</f>
        <v>6</v>
      </c>
      <c r="G294" t="str">
        <f>VLOOKUP(A294,消耗!$A$4:$M$457,13,FALSE)</f>
        <v>[{"ItemId":50009,"Num":570},{"ItemId":50007,"Num":160},{"ItemId":50008,"Num":160}]</v>
      </c>
      <c r="H294" t="str">
        <f>VLOOKUP(A294,升级奖励!$A$4:$G$457,7,FALSE)</f>
        <v>[{"ItemId":50004,"Num":75}]</v>
      </c>
      <c r="I294" t="str">
        <f>VLOOKUP(A294,升级前置条件!$A$4:$P$457,16,FALSE)</f>
        <v>[{"ConditionType":"Build","AreaType":"MainBuilding","Lv":3}]</v>
      </c>
    </row>
    <row r="295" spans="1:9">
      <c r="A295">
        <f t="shared" si="5"/>
        <v>17003</v>
      </c>
      <c r="B295" t="s">
        <v>57</v>
      </c>
      <c r="C295" t="s">
        <v>58</v>
      </c>
      <c r="D295">
        <v>3</v>
      </c>
      <c r="E295" t="str">
        <f>VLOOKUP(A295,属性!$B$2:$L$455,11,FALSE)&amp;VLOOKUP(A295,属性!$B$2:$M$455,12,FALSE)</f>
        <v>[{"AttrType":"Production","ItemId":50007,"Value":3600},{"AttrType":"GlobalPower","Value":1500}]</v>
      </c>
      <c r="F295">
        <f>MROUND(VLOOKUP(A295,建造时间!$A$1:$G$454,7,FALSE),1)</f>
        <v>13</v>
      </c>
      <c r="G295" t="str">
        <f>VLOOKUP(A295,消耗!$A$4:$M$457,13,FALSE)</f>
        <v>[{"ItemId":50009,"Num":1085},{"ItemId":50007,"Num":255},{"ItemId":50008,"Num":255}]</v>
      </c>
      <c r="H295" t="str">
        <f>VLOOKUP(A295,升级奖励!$A$4:$G$457,7,FALSE)</f>
        <v>[{"ItemId":50004,"Num":115}]</v>
      </c>
      <c r="I295" t="str">
        <f>VLOOKUP(A295,升级前置条件!$A$4:$P$457,16,FALSE)</f>
        <v>[{"ConditionType":"Build","AreaType":"MainBuilding","Lv":4}]</v>
      </c>
    </row>
    <row r="296" spans="1:9">
      <c r="A296">
        <f t="shared" si="5"/>
        <v>17004</v>
      </c>
      <c r="B296" t="s">
        <v>57</v>
      </c>
      <c r="C296" t="s">
        <v>58</v>
      </c>
      <c r="D296">
        <v>4</v>
      </c>
      <c r="E296" t="str">
        <f>VLOOKUP(A296,属性!$B$2:$L$455,11,FALSE)&amp;VLOOKUP(A296,属性!$B$2:$M$455,12,FALSE)</f>
        <v>[{"AttrType":"Production","ItemId":50007,"Value":5040},{"AttrType":"GlobalPower","Value":2000}]</v>
      </c>
      <c r="F296">
        <f>MROUND(VLOOKUP(A296,建造时间!$A$1:$G$454,7,FALSE),1)</f>
        <v>28</v>
      </c>
      <c r="G296" t="str">
        <f>VLOOKUP(A296,消耗!$A$4:$M$457,13,FALSE)</f>
        <v>[{"ItemId":50009,"Num":2060},{"ItemId":50007,"Num":410},{"ItemId":50008,"Num":410}]</v>
      </c>
      <c r="H296" t="str">
        <f>VLOOKUP(A296,升级奖励!$A$4:$G$457,7,FALSE)</f>
        <v>[{"ItemId":50004,"Num":175}]</v>
      </c>
      <c r="I296" t="str">
        <f>VLOOKUP(A296,升级前置条件!$A$4:$P$457,16,FALSE)</f>
        <v>[{"ConditionType":"Build","AreaType":"MainBuilding","Lv":5}]</v>
      </c>
    </row>
    <row r="297" spans="1:9">
      <c r="A297">
        <f t="shared" si="5"/>
        <v>17005</v>
      </c>
      <c r="B297" t="s">
        <v>57</v>
      </c>
      <c r="C297" t="s">
        <v>58</v>
      </c>
      <c r="D297">
        <v>5</v>
      </c>
      <c r="E297" t="str">
        <f>VLOOKUP(A297,属性!$B$2:$L$455,11,FALSE)&amp;VLOOKUP(A297,属性!$B$2:$M$455,12,FALSE)</f>
        <v>[{"AttrType":"Production","ItemId":50007,"Value":6480},{"AttrType":"GlobalPower","Value":2500}]</v>
      </c>
      <c r="F297">
        <f>MROUND(VLOOKUP(A297,建造时间!$A$1:$G$454,7,FALSE),1)</f>
        <v>58</v>
      </c>
      <c r="G297" t="str">
        <f>VLOOKUP(A297,消耗!$A$4:$M$457,13,FALSE)</f>
        <v>[{"ItemId":50009,"Num":3915},{"ItemId":50007,"Num":655},{"ItemId":50008,"Num":655}]</v>
      </c>
      <c r="H297" t="str">
        <f>VLOOKUP(A297,升级奖励!$A$4:$G$457,7,FALSE)</f>
        <v>[{"ItemId":50004,"Num":265}]</v>
      </c>
      <c r="I297" t="str">
        <f>VLOOKUP(A297,升级前置条件!$A$4:$P$457,16,FALSE)</f>
        <v>[{"ConditionType":"Build","AreaType":"MainBuilding","Lv":6}]</v>
      </c>
    </row>
    <row r="298" spans="1:9">
      <c r="A298">
        <f t="shared" si="5"/>
        <v>17006</v>
      </c>
      <c r="B298" t="s">
        <v>57</v>
      </c>
      <c r="C298" t="s">
        <v>58</v>
      </c>
      <c r="D298">
        <v>6</v>
      </c>
      <c r="E298" t="str">
        <f>VLOOKUP(A298,属性!$B$2:$L$455,11,FALSE)&amp;VLOOKUP(A298,属性!$B$2:$M$455,12,FALSE)</f>
        <v>[{"AttrType":"Production","ItemId":50007,"Value":7920},{"AttrType":"GlobalPower","Value":3000}]</v>
      </c>
      <c r="F298">
        <f>MROUND(VLOOKUP(A298,建造时间!$A$1:$G$454,7,FALSE),1)</f>
        <v>123</v>
      </c>
      <c r="G298" t="str">
        <f>VLOOKUP(A298,消耗!$A$4:$M$457,13,FALSE)</f>
        <v>[{"ItemId":50009,"Num":7440},{"ItemId":50007,"Num":1050},{"ItemId":50008,"Num":1050}]</v>
      </c>
      <c r="H298" t="str">
        <f>VLOOKUP(A298,升级奖励!$A$4:$G$457,7,FALSE)</f>
        <v>[{"ItemId":50004,"Num":400}]</v>
      </c>
      <c r="I298" t="str">
        <f>VLOOKUP(A298,升级前置条件!$A$4:$P$457,16,FALSE)</f>
        <v>[{"ConditionType":"Build","AreaType":"MainBuilding","Lv":7}]</v>
      </c>
    </row>
    <row r="299" spans="1:9">
      <c r="A299">
        <f t="shared" si="5"/>
        <v>17007</v>
      </c>
      <c r="B299" t="s">
        <v>57</v>
      </c>
      <c r="C299" t="s">
        <v>58</v>
      </c>
      <c r="D299">
        <v>7</v>
      </c>
      <c r="E299" t="str">
        <f>VLOOKUP(A299,属性!$B$2:$L$455,11,FALSE)&amp;VLOOKUP(A299,属性!$B$2:$M$455,12,FALSE)</f>
        <v>[{"AttrType":"Production","ItemId":50007,"Value":9360},{"AttrType":"GlobalPower","Value":3500}]</v>
      </c>
      <c r="F299">
        <f>MROUND(VLOOKUP(A299,建造时间!$A$1:$G$454,7,FALSE),1)</f>
        <v>257</v>
      </c>
      <c r="G299" t="str">
        <f>VLOOKUP(A299,消耗!$A$4:$M$457,13,FALSE)</f>
        <v>[{"ItemId":50009,"Num":14135},{"ItemId":50007,"Num":1680},{"ItemId":50008,"Num":1680}]</v>
      </c>
      <c r="H299" t="str">
        <f>VLOOKUP(A299,升级奖励!$A$4:$G$457,7,FALSE)</f>
        <v>[{"ItemId":50004,"Num":600}]</v>
      </c>
      <c r="I299" t="str">
        <f>VLOOKUP(A299,升级前置条件!$A$4:$P$457,16,FALSE)</f>
        <v>[{"ConditionType":"Build","AreaType":"MainBuilding","Lv":8}]</v>
      </c>
    </row>
    <row r="300" spans="1:9">
      <c r="A300">
        <f t="shared" si="5"/>
        <v>17008</v>
      </c>
      <c r="B300" t="s">
        <v>57</v>
      </c>
      <c r="C300" t="s">
        <v>58</v>
      </c>
      <c r="D300">
        <v>8</v>
      </c>
      <c r="E300" t="str">
        <f>VLOOKUP(A300,属性!$B$2:$L$455,11,FALSE)&amp;VLOOKUP(A300,属性!$B$2:$M$455,12,FALSE)</f>
        <v>[{"AttrType":"Production","ItemId":50007,"Value":10800},{"AttrType":"GlobalPower","Value":4000}]</v>
      </c>
      <c r="F300">
        <f>MROUND(VLOOKUP(A300,建造时间!$A$1:$G$454,7,FALSE),1)</f>
        <v>540</v>
      </c>
      <c r="G300" t="str">
        <f>VLOOKUP(A300,消耗!$A$4:$M$457,13,FALSE)</f>
        <v>[{"ItemId":50009,"Num":26855},{"ItemId":50007,"Num":2690},{"ItemId":50008,"Num":2690}]</v>
      </c>
      <c r="H300" t="str">
        <f>VLOOKUP(A300,升级奖励!$A$4:$G$457,7,FALSE)</f>
        <v>[{"ItemId":50004,"Num":900}]</v>
      </c>
      <c r="I300" t="str">
        <f>VLOOKUP(A300,升级前置条件!$A$4:$P$457,16,FALSE)</f>
        <v>[{"ConditionType":"Build","AreaType":"MainBuilding","Lv":9}]</v>
      </c>
    </row>
    <row r="301" spans="1:9">
      <c r="A301">
        <f t="shared" si="5"/>
        <v>17009</v>
      </c>
      <c r="B301" t="s">
        <v>57</v>
      </c>
      <c r="C301" t="s">
        <v>58</v>
      </c>
      <c r="D301">
        <v>9</v>
      </c>
      <c r="E301" t="str">
        <f>VLOOKUP(A301,属性!$B$2:$L$455,11,FALSE)&amp;VLOOKUP(A301,属性!$B$2:$M$455,12,FALSE)</f>
        <v>[{"AttrType":"Production","ItemId":50007,"Value":12240},{"AttrType":"GlobalPower","Value":4500}]</v>
      </c>
      <c r="F301">
        <f>MROUND(VLOOKUP(A301,建造时间!$A$1:$G$454,7,FALSE),1)</f>
        <v>1135</v>
      </c>
      <c r="G301" t="str">
        <f>VLOOKUP(A301,消耗!$A$4:$M$457,13,FALSE)</f>
        <v>[{"ItemId":50009,"Num":51025},{"ItemId":50007,"Num":4305},{"ItemId":50008,"Num":4305}]</v>
      </c>
      <c r="H301" t="str">
        <f>VLOOKUP(A301,升级奖励!$A$4:$G$457,7,FALSE)</f>
        <v>[{"ItemId":50004,"Num":1350}]</v>
      </c>
      <c r="I301" t="str">
        <f>VLOOKUP(A301,升级前置条件!$A$4:$P$457,16,FALSE)</f>
        <v>[{"ConditionType":"Build","AreaType":"MainBuilding","Lv":10}]</v>
      </c>
    </row>
    <row r="302" spans="1:9">
      <c r="A302">
        <f t="shared" si="5"/>
        <v>17010</v>
      </c>
      <c r="B302" t="s">
        <v>57</v>
      </c>
      <c r="C302" t="s">
        <v>58</v>
      </c>
      <c r="D302">
        <v>10</v>
      </c>
      <c r="E302" t="str">
        <f>VLOOKUP(A302,属性!$B$2:$L$455,11,FALSE)&amp;VLOOKUP(A302,属性!$B$2:$M$455,12,FALSE)</f>
        <v>[{"AttrType":"Production","ItemId":50007,"Value":13680},{"AttrType":"GlobalPower","Value":5000}]</v>
      </c>
      <c r="F302">
        <f>MROUND(VLOOKUP(A302,建造时间!$A$1:$G$454,7,FALSE),1)</f>
        <v>2383</v>
      </c>
      <c r="G302" t="str">
        <f>VLOOKUP(A302,消耗!$A$4:$M$457,13,FALSE)</f>
        <v>[{"ItemId":50009,"Num":96950},{"ItemId":50007,"Num":6890},{"ItemId":50008,"Num":6890}]</v>
      </c>
      <c r="H302" t="str">
        <f>VLOOKUP(A302,升级奖励!$A$4:$G$457,7,FALSE)</f>
        <v>[{"ItemId":50004,"Num":2025}]</v>
      </c>
      <c r="I302" t="str">
        <f>VLOOKUP(A302,升级前置条件!$A$4:$P$457,16,FALSE)</f>
        <v>[{"ConditionType":"Build","AreaType":"MainBuilding","Lv":11}]</v>
      </c>
    </row>
    <row r="303" spans="1:9">
      <c r="A303">
        <f t="shared" si="5"/>
        <v>17011</v>
      </c>
      <c r="B303" t="s">
        <v>57</v>
      </c>
      <c r="C303" t="s">
        <v>58</v>
      </c>
      <c r="D303">
        <v>11</v>
      </c>
      <c r="E303" t="str">
        <f>VLOOKUP(A303,属性!$B$2:$L$455,11,FALSE)&amp;VLOOKUP(A303,属性!$B$2:$M$455,12,FALSE)</f>
        <v>[{"AttrType":"Production","ItemId":50007,"Value":15120},{"AttrType":"GlobalPower","Value":5500}]</v>
      </c>
      <c r="F303">
        <f>MROUND(VLOOKUP(A303,建造时间!$A$1:$G$454,7,FALSE),1)</f>
        <v>5004</v>
      </c>
      <c r="G303" t="str">
        <f>VLOOKUP(A303,消耗!$A$4:$M$457,13,FALSE)</f>
        <v>[{"ItemId":50009,"Num":184205},{"ItemId":50007,"Num":11025},{"ItemId":50008,"Num":11025}]</v>
      </c>
      <c r="H303" t="str">
        <f>VLOOKUP(A303,升级奖励!$A$4:$G$457,7,FALSE)</f>
        <v>[{"ItemId":50004,"Num":3040}]</v>
      </c>
      <c r="I303" t="str">
        <f>VLOOKUP(A303,升级前置条件!$A$4:$P$457,16,FALSE)</f>
        <v>[{"ConditionType":"Build","AreaType":"MainBuilding","Lv":12}]</v>
      </c>
    </row>
    <row r="304" spans="1:9">
      <c r="A304">
        <f t="shared" si="5"/>
        <v>17012</v>
      </c>
      <c r="B304" t="s">
        <v>57</v>
      </c>
      <c r="C304" t="s">
        <v>58</v>
      </c>
      <c r="D304">
        <v>12</v>
      </c>
      <c r="E304" t="str">
        <f>VLOOKUP(A304,属性!$B$2:$L$455,11,FALSE)&amp;VLOOKUP(A304,属性!$B$2:$M$455,12,FALSE)</f>
        <v>[{"AttrType":"Production","ItemId":50007,"Value":16560},{"AttrType":"GlobalPower","Value":6000}]</v>
      </c>
      <c r="F304">
        <f>MROUND(VLOOKUP(A304,建造时间!$A$1:$G$454,7,FALSE),1)</f>
        <v>10508</v>
      </c>
      <c r="G304" t="str">
        <f>VLOOKUP(A304,消耗!$A$4:$M$457,13,FALSE)</f>
        <v>[{"ItemId":50009,"Num":349990},{"ItemId":50007,"Num":17640},{"ItemId":50008,"Num":17640}]</v>
      </c>
      <c r="H304" t="str">
        <f>VLOOKUP(A304,升级奖励!$A$4:$G$457,7,FALSE)</f>
        <v>[{"ItemId":50004,"Num":4560}]</v>
      </c>
      <c r="I304" t="str">
        <f>VLOOKUP(A304,升级前置条件!$A$4:$P$457,16,FALSE)</f>
        <v>[{"ConditionType":"Build","AreaType":"MainBuilding","Lv":13}]</v>
      </c>
    </row>
    <row r="305" spans="1:9">
      <c r="A305">
        <f t="shared" si="5"/>
        <v>17013</v>
      </c>
      <c r="B305" t="s">
        <v>57</v>
      </c>
      <c r="C305" t="s">
        <v>58</v>
      </c>
      <c r="D305">
        <v>13</v>
      </c>
      <c r="E305" t="str">
        <f>VLOOKUP(A305,属性!$B$2:$L$455,11,FALSE)&amp;VLOOKUP(A305,属性!$B$2:$M$455,12,FALSE)</f>
        <v>[{"AttrType":"Production","ItemId":50007,"Value":18000},{"AttrType":"GlobalPower","Value":6500}]</v>
      </c>
      <c r="F305">
        <f>MROUND(VLOOKUP(A305,建造时间!$A$1:$G$454,7,FALSE),1)</f>
        <v>22067</v>
      </c>
      <c r="G305" t="str">
        <f>VLOOKUP(A305,消耗!$A$4:$M$457,13,FALSE)</f>
        <v>[{"ItemId":50009,"Num":664980},{"ItemId":50007,"Num":28225},{"ItemId":50008,"Num":28225}]</v>
      </c>
      <c r="H305" t="str">
        <f>VLOOKUP(A305,升级奖励!$A$4:$G$457,7,FALSE)</f>
        <v>[{"ItemId":50004,"Num":6840}]</v>
      </c>
      <c r="I305" t="str">
        <f>VLOOKUP(A305,升级前置条件!$A$4:$P$457,16,FALSE)</f>
        <v>[{"ConditionType":"Build","AreaType":"MainBuilding","Lv":14}]</v>
      </c>
    </row>
    <row r="306" spans="1:9">
      <c r="A306">
        <f t="shared" si="5"/>
        <v>17014</v>
      </c>
      <c r="B306" t="s">
        <v>57</v>
      </c>
      <c r="C306" t="s">
        <v>58</v>
      </c>
      <c r="D306">
        <v>14</v>
      </c>
      <c r="E306" t="str">
        <f>VLOOKUP(A306,属性!$B$2:$L$455,11,FALSE)&amp;VLOOKUP(A306,属性!$B$2:$M$455,12,FALSE)</f>
        <v>[{"AttrType":"Production","ItemId":50007,"Value":19440},{"AttrType":"GlobalPower","Value":7000}]</v>
      </c>
      <c r="F306">
        <f>MROUND(VLOOKUP(A306,建造时间!$A$1:$G$454,7,FALSE),1)</f>
        <v>46342</v>
      </c>
      <c r="G306" t="str">
        <f>VLOOKUP(A306,消耗!$A$4:$M$457,13,FALSE)</f>
        <v>[{"ItemId":50009,"Num":1263460},{"ItemId":50007,"Num":45160},{"ItemId":50008,"Num":45160}]</v>
      </c>
      <c r="H306" t="str">
        <f>VLOOKUP(A306,升级奖励!$A$4:$G$457,7,FALSE)</f>
        <v>[{"ItemId":50004,"Num":10260}]</v>
      </c>
      <c r="I306" t="str">
        <f>VLOOKUP(A306,升级前置条件!$A$4:$P$457,16,FALSE)</f>
        <v>[{"ConditionType":"Build","AreaType":"MainBuilding","Lv":15}]</v>
      </c>
    </row>
    <row r="307" spans="1:9">
      <c r="A307">
        <f t="shared" si="5"/>
        <v>17015</v>
      </c>
      <c r="B307" t="s">
        <v>57</v>
      </c>
      <c r="C307" t="s">
        <v>58</v>
      </c>
      <c r="D307">
        <v>15</v>
      </c>
      <c r="E307" t="str">
        <f>VLOOKUP(A307,属性!$B$2:$L$455,11,FALSE)&amp;VLOOKUP(A307,属性!$B$2:$M$455,12,FALSE)</f>
        <v>[{"AttrType":"Production","ItemId":50007,"Value":20880},{"AttrType":"GlobalPower","Value":7500}]</v>
      </c>
      <c r="F307">
        <f>MROUND(VLOOKUP(A307,建造时间!$A$1:$G$454,7,FALSE),1)</f>
        <v>97318</v>
      </c>
      <c r="G307" t="str">
        <f>VLOOKUP(A307,消耗!$A$4:$M$457,13,FALSE)</f>
        <v>[{"ItemId":50009,"Num":2400575},{"ItemId":50007,"Num":72255},{"ItemId":50008,"Num":72255}]</v>
      </c>
      <c r="H307" t="str">
        <f>VLOOKUP(A307,升级奖励!$A$4:$G$457,7,FALSE)</f>
        <v>[{"ItemId":50004,"Num":15390}]</v>
      </c>
      <c r="I307" t="str">
        <f>VLOOKUP(A307,升级前置条件!$A$4:$P$457,16,FALSE)</f>
        <v>[{"ConditionType":"Build","AreaType":"MainBuilding","Lv":16}]</v>
      </c>
    </row>
    <row r="308" spans="1:9">
      <c r="A308">
        <f t="shared" si="5"/>
        <v>17016</v>
      </c>
      <c r="B308" t="s">
        <v>57</v>
      </c>
      <c r="C308" t="s">
        <v>58</v>
      </c>
      <c r="D308">
        <v>16</v>
      </c>
      <c r="E308" t="str">
        <f>VLOOKUP(A308,属性!$B$2:$L$455,11,FALSE)&amp;VLOOKUP(A308,属性!$B$2:$M$455,12,FALSE)</f>
        <v>[{"AttrType":"Production","ItemId":50007,"Value":22320},{"AttrType":"GlobalPower","Value":8000}]</v>
      </c>
      <c r="F308">
        <f>MROUND(VLOOKUP(A308,建造时间!$A$1:$G$454,7,FALSE),1)</f>
        <v>204367</v>
      </c>
      <c r="G308" t="str">
        <f>VLOOKUP(A308,消耗!$A$4:$M$457,13,FALSE)</f>
        <v>[{"ItemId":50009,"Num":4561095},{"ItemId":50007,"Num":115610},{"ItemId":50008,"Num":115610}]</v>
      </c>
      <c r="H308" t="str">
        <f>VLOOKUP(A308,升级奖励!$A$4:$G$457,7,FALSE)</f>
        <v>[{"ItemId":50004,"Num":23085}]</v>
      </c>
      <c r="I308" t="str">
        <f>VLOOKUP(A308,升级前置条件!$A$4:$P$457,16,FALSE)</f>
        <v>[{"ConditionType":"Build","AreaType":"MainBuilding","Lv":17}]</v>
      </c>
    </row>
    <row r="309" spans="1:9">
      <c r="A309">
        <f t="shared" si="5"/>
        <v>17017</v>
      </c>
      <c r="B309" t="s">
        <v>57</v>
      </c>
      <c r="C309" t="s">
        <v>58</v>
      </c>
      <c r="D309">
        <v>17</v>
      </c>
      <c r="E309" t="str">
        <f>VLOOKUP(A309,属性!$B$2:$L$455,11,FALSE)&amp;VLOOKUP(A309,属性!$B$2:$M$455,12,FALSE)</f>
        <v>[{"AttrType":"Production","ItemId":50007,"Value":23760},{"AttrType":"GlobalPower","Value":8500}]</v>
      </c>
      <c r="F309">
        <f>MROUND(VLOOKUP(A309,建造时间!$A$1:$G$454,7,FALSE),1)</f>
        <v>429171</v>
      </c>
      <c r="G309" t="str">
        <f>VLOOKUP(A309,消耗!$A$4:$M$457,13,FALSE)</f>
        <v>[{"ItemId":50009,"Num":8666080},{"ItemId":50007,"Num":184975},{"ItemId":50008,"Num":184975}]</v>
      </c>
      <c r="H309" t="str">
        <f>VLOOKUP(A309,升级奖励!$A$4:$G$457,7,FALSE)</f>
        <v>[{"ItemId":50004,"Num":34630}]</v>
      </c>
      <c r="I309" t="str">
        <f>VLOOKUP(A309,升级前置条件!$A$4:$P$457,16,FALSE)</f>
        <v>[{"ConditionType":"Build","AreaType":"MainBuilding","Lv":18}]</v>
      </c>
    </row>
    <row r="310" spans="1:9">
      <c r="A310">
        <f t="shared" si="5"/>
        <v>17018</v>
      </c>
      <c r="B310" t="s">
        <v>57</v>
      </c>
      <c r="C310" t="s">
        <v>58</v>
      </c>
      <c r="D310">
        <v>18</v>
      </c>
      <c r="E310" t="str">
        <f>VLOOKUP(A310,属性!$B$2:$L$455,11,FALSE)&amp;VLOOKUP(A310,属性!$B$2:$M$455,12,FALSE)</f>
        <v>[{"AttrType":"Production","ItemId":50007,"Value":25200},{"AttrType":"GlobalPower","Value":9000}]</v>
      </c>
      <c r="F310">
        <f>MROUND(VLOOKUP(A310,建造时间!$A$1:$G$454,7,FALSE),1)</f>
        <v>0</v>
      </c>
      <c r="G310" t="str">
        <f>VLOOKUP(A310,消耗!$A$4:$M$457,13,FALSE)</f>
        <v>[]</v>
      </c>
      <c r="H310" t="str">
        <f>VLOOKUP(A310,升级奖励!$A$4:$G$457,7,FALSE)</f>
        <v>[{"ItemId":50004,"Num":51945}]</v>
      </c>
      <c r="I310" t="str">
        <f>VLOOKUP(A310,升级前置条件!$A$4:$P$457,16,FALSE)</f>
        <v>[]</v>
      </c>
    </row>
    <row r="311" spans="1:9">
      <c r="A311">
        <f t="shared" si="5"/>
        <v>18001</v>
      </c>
      <c r="B311" t="s">
        <v>59</v>
      </c>
      <c r="C311" t="s">
        <v>60</v>
      </c>
      <c r="D311">
        <v>1</v>
      </c>
      <c r="E311" t="str">
        <f>VLOOKUP(A311,属性!$B$2:$L$455,11,FALSE)&amp;VLOOKUP(A311,属性!$B$2:$M$455,12,FALSE)</f>
        <v>[{"AttrType":"Production","ItemId":50008,"Value":720},{"AttrType":"GlobalPower","Value":500}]</v>
      </c>
      <c r="F311">
        <f>MROUND(VLOOKUP(A311,建造时间!$A$1:$G$454,7,FALSE),1)</f>
        <v>3</v>
      </c>
      <c r="G311" t="str">
        <f>VLOOKUP(A311,消耗!$A$4:$M$457,13,FALSE)</f>
        <v>[{"ItemId":50009,"Num":300},{"ItemId":50007,"Num":100},{"ItemId":50008,"Num":100}]</v>
      </c>
      <c r="H311" t="str">
        <f>VLOOKUP(A311,升级奖励!$A$4:$G$457,7,FALSE)</f>
        <v>[{"ItemId":50004,"Num":30}]</v>
      </c>
      <c r="I311" t="str">
        <f>VLOOKUP(A311,升级前置条件!$A$4:$P$457,16,FALSE)</f>
        <v>[{"ConditionType":"Build","AreaType":"MainBuilding","Lv":2}]</v>
      </c>
    </row>
    <row r="312" spans="1:9">
      <c r="A312">
        <f t="shared" si="5"/>
        <v>18002</v>
      </c>
      <c r="B312" t="s">
        <v>59</v>
      </c>
      <c r="C312" t="s">
        <v>60</v>
      </c>
      <c r="D312">
        <v>2</v>
      </c>
      <c r="E312" t="str">
        <f>VLOOKUP(A312,属性!$B$2:$L$455,11,FALSE)&amp;VLOOKUP(A312,属性!$B$2:$M$455,12,FALSE)</f>
        <v>[{"AttrType":"Production","ItemId":50008,"Value":2160},{"AttrType":"GlobalPower","Value":1000}]</v>
      </c>
      <c r="F312">
        <f>MROUND(VLOOKUP(A312,建造时间!$A$1:$G$454,7,FALSE),1)</f>
        <v>6</v>
      </c>
      <c r="G312" t="str">
        <f>VLOOKUP(A312,消耗!$A$4:$M$457,13,FALSE)</f>
        <v>[{"ItemId":50009,"Num":570},{"ItemId":50007,"Num":160},{"ItemId":50008,"Num":160}]</v>
      </c>
      <c r="H312" t="str">
        <f>VLOOKUP(A312,升级奖励!$A$4:$G$457,7,FALSE)</f>
        <v>[{"ItemId":50004,"Num":45}]</v>
      </c>
      <c r="I312" t="str">
        <f>VLOOKUP(A312,升级前置条件!$A$4:$P$457,16,FALSE)</f>
        <v>[{"ConditionType":"Build","AreaType":"MainBuilding","Lv":3}]</v>
      </c>
    </row>
    <row r="313" spans="1:9">
      <c r="A313">
        <f t="shared" si="5"/>
        <v>18003</v>
      </c>
      <c r="B313" t="s">
        <v>59</v>
      </c>
      <c r="C313" t="s">
        <v>60</v>
      </c>
      <c r="D313">
        <v>3</v>
      </c>
      <c r="E313" t="str">
        <f>VLOOKUP(A313,属性!$B$2:$L$455,11,FALSE)&amp;VLOOKUP(A313,属性!$B$2:$M$455,12,FALSE)</f>
        <v>[{"AttrType":"Production","ItemId":50008,"Value":3600},{"AttrType":"GlobalPower","Value":1500}]</v>
      </c>
      <c r="F313">
        <f>MROUND(VLOOKUP(A313,建造时间!$A$1:$G$454,7,FALSE),1)</f>
        <v>13</v>
      </c>
      <c r="G313" t="str">
        <f>VLOOKUP(A313,消耗!$A$4:$M$457,13,FALSE)</f>
        <v>[{"ItemId":50009,"Num":1085},{"ItemId":50007,"Num":255},{"ItemId":50008,"Num":255}]</v>
      </c>
      <c r="H313" t="str">
        <f>VLOOKUP(A313,升级奖励!$A$4:$G$457,7,FALSE)</f>
        <v>[{"ItemId":50004,"Num":70}]</v>
      </c>
      <c r="I313" t="str">
        <f>VLOOKUP(A313,升级前置条件!$A$4:$P$457,16,FALSE)</f>
        <v>[{"ConditionType":"Build","AreaType":"MainBuilding","Lv":4}]</v>
      </c>
    </row>
    <row r="314" spans="1:9">
      <c r="A314">
        <f t="shared" si="5"/>
        <v>18004</v>
      </c>
      <c r="B314" t="s">
        <v>59</v>
      </c>
      <c r="C314" t="s">
        <v>60</v>
      </c>
      <c r="D314">
        <v>4</v>
      </c>
      <c r="E314" t="str">
        <f>VLOOKUP(A314,属性!$B$2:$L$455,11,FALSE)&amp;VLOOKUP(A314,属性!$B$2:$M$455,12,FALSE)</f>
        <v>[{"AttrType":"Production","ItemId":50008,"Value":5040},{"AttrType":"GlobalPower","Value":2000}]</v>
      </c>
      <c r="F314">
        <f>MROUND(VLOOKUP(A314,建造时间!$A$1:$G$454,7,FALSE),1)</f>
        <v>28</v>
      </c>
      <c r="G314" t="str">
        <f>VLOOKUP(A314,消耗!$A$4:$M$457,13,FALSE)</f>
        <v>[{"ItemId":50009,"Num":2060},{"ItemId":50007,"Num":410},{"ItemId":50008,"Num":410}]</v>
      </c>
      <c r="H314" t="str">
        <f>VLOOKUP(A314,升级奖励!$A$4:$G$457,7,FALSE)</f>
        <v>[{"ItemId":50004,"Num":110}]</v>
      </c>
      <c r="I314" t="str">
        <f>VLOOKUP(A314,升级前置条件!$A$4:$P$457,16,FALSE)</f>
        <v>[{"ConditionType":"Build","AreaType":"MainBuilding","Lv":5}]</v>
      </c>
    </row>
    <row r="315" spans="1:9">
      <c r="A315">
        <f t="shared" si="5"/>
        <v>18005</v>
      </c>
      <c r="B315" t="s">
        <v>59</v>
      </c>
      <c r="C315" t="s">
        <v>60</v>
      </c>
      <c r="D315">
        <v>5</v>
      </c>
      <c r="E315" t="str">
        <f>VLOOKUP(A315,属性!$B$2:$L$455,11,FALSE)&amp;VLOOKUP(A315,属性!$B$2:$M$455,12,FALSE)</f>
        <v>[{"AttrType":"Production","ItemId":50008,"Value":6480},{"AttrType":"GlobalPower","Value":2500}]</v>
      </c>
      <c r="F315">
        <f>MROUND(VLOOKUP(A315,建造时间!$A$1:$G$454,7,FALSE),1)</f>
        <v>58</v>
      </c>
      <c r="G315" t="str">
        <f>VLOOKUP(A315,消耗!$A$4:$M$457,13,FALSE)</f>
        <v>[{"ItemId":50009,"Num":3915},{"ItemId":50007,"Num":655},{"ItemId":50008,"Num":655}]</v>
      </c>
      <c r="H315" t="str">
        <f>VLOOKUP(A315,升级奖励!$A$4:$G$457,7,FALSE)</f>
        <v>[{"ItemId":50004,"Num":170}]</v>
      </c>
      <c r="I315" t="str">
        <f>VLOOKUP(A315,升级前置条件!$A$4:$P$457,16,FALSE)</f>
        <v>[{"ConditionType":"Build","AreaType":"MainBuilding","Lv":6}]</v>
      </c>
    </row>
    <row r="316" spans="1:9">
      <c r="A316">
        <f t="shared" si="5"/>
        <v>18006</v>
      </c>
      <c r="B316" t="s">
        <v>59</v>
      </c>
      <c r="C316" t="s">
        <v>60</v>
      </c>
      <c r="D316">
        <v>6</v>
      </c>
      <c r="E316" t="str">
        <f>VLOOKUP(A316,属性!$B$2:$L$455,11,FALSE)&amp;VLOOKUP(A316,属性!$B$2:$M$455,12,FALSE)</f>
        <v>[{"AttrType":"Production","ItemId":50008,"Value":7920},{"AttrType":"GlobalPower","Value":3000}]</v>
      </c>
      <c r="F316">
        <f>MROUND(VLOOKUP(A316,建造时间!$A$1:$G$454,7,FALSE),1)</f>
        <v>123</v>
      </c>
      <c r="G316" t="str">
        <f>VLOOKUP(A316,消耗!$A$4:$M$457,13,FALSE)</f>
        <v>[{"ItemId":50009,"Num":7440},{"ItemId":50007,"Num":1050},{"ItemId":50008,"Num":1050}]</v>
      </c>
      <c r="H316" t="str">
        <f>VLOOKUP(A316,升级奖励!$A$4:$G$457,7,FALSE)</f>
        <v>[{"ItemId":50004,"Num":265}]</v>
      </c>
      <c r="I316" t="str">
        <f>VLOOKUP(A316,升级前置条件!$A$4:$P$457,16,FALSE)</f>
        <v>[{"ConditionType":"Build","AreaType":"MainBuilding","Lv":7}]</v>
      </c>
    </row>
    <row r="317" spans="1:9">
      <c r="A317">
        <f t="shared" si="5"/>
        <v>18007</v>
      </c>
      <c r="B317" t="s">
        <v>59</v>
      </c>
      <c r="C317" t="s">
        <v>60</v>
      </c>
      <c r="D317">
        <v>7</v>
      </c>
      <c r="E317" t="str">
        <f>VLOOKUP(A317,属性!$B$2:$L$455,11,FALSE)&amp;VLOOKUP(A317,属性!$B$2:$M$455,12,FALSE)</f>
        <v>[{"AttrType":"Production","ItemId":50008,"Value":9360},{"AttrType":"GlobalPower","Value":3500}]</v>
      </c>
      <c r="F317">
        <f>MROUND(VLOOKUP(A317,建造时间!$A$1:$G$454,7,FALSE),1)</f>
        <v>257</v>
      </c>
      <c r="G317" t="str">
        <f>VLOOKUP(A317,消耗!$A$4:$M$457,13,FALSE)</f>
        <v>[{"ItemId":50009,"Num":14135},{"ItemId":50007,"Num":1680},{"ItemId":50008,"Num":1680}]</v>
      </c>
      <c r="H317" t="str">
        <f>VLOOKUP(A317,升级奖励!$A$4:$G$457,7,FALSE)</f>
        <v>[{"ItemId":50004,"Num":410}]</v>
      </c>
      <c r="I317" t="str">
        <f>VLOOKUP(A317,升级前置条件!$A$4:$P$457,16,FALSE)</f>
        <v>[{"ConditionType":"Build","AreaType":"MainBuilding","Lv":8}]</v>
      </c>
    </row>
    <row r="318" spans="1:9">
      <c r="A318">
        <f t="shared" si="5"/>
        <v>18008</v>
      </c>
      <c r="B318" t="s">
        <v>59</v>
      </c>
      <c r="C318" t="s">
        <v>60</v>
      </c>
      <c r="D318">
        <v>8</v>
      </c>
      <c r="E318" t="str">
        <f>VLOOKUP(A318,属性!$B$2:$L$455,11,FALSE)&amp;VLOOKUP(A318,属性!$B$2:$M$455,12,FALSE)</f>
        <v>[{"AttrType":"Production","ItemId":50008,"Value":10800},{"AttrType":"GlobalPower","Value":4000}]</v>
      </c>
      <c r="F318">
        <f>MROUND(VLOOKUP(A318,建造时间!$A$1:$G$454,7,FALSE),1)</f>
        <v>540</v>
      </c>
      <c r="G318" t="str">
        <f>VLOOKUP(A318,消耗!$A$4:$M$457,13,FALSE)</f>
        <v>[{"ItemId":50009,"Num":26855},{"ItemId":50007,"Num":2690},{"ItemId":50008,"Num":2690}]</v>
      </c>
      <c r="H318" t="str">
        <f>VLOOKUP(A318,升级奖励!$A$4:$G$457,7,FALSE)</f>
        <v>[{"ItemId":50004,"Num":635}]</v>
      </c>
      <c r="I318" t="str">
        <f>VLOOKUP(A318,升级前置条件!$A$4:$P$457,16,FALSE)</f>
        <v>[{"ConditionType":"Build","AreaType":"MainBuilding","Lv":9}]</v>
      </c>
    </row>
    <row r="319" spans="1:9">
      <c r="A319">
        <f t="shared" si="5"/>
        <v>18009</v>
      </c>
      <c r="B319" t="s">
        <v>59</v>
      </c>
      <c r="C319" t="s">
        <v>60</v>
      </c>
      <c r="D319">
        <v>9</v>
      </c>
      <c r="E319" t="str">
        <f>VLOOKUP(A319,属性!$B$2:$L$455,11,FALSE)&amp;VLOOKUP(A319,属性!$B$2:$M$455,12,FALSE)</f>
        <v>[{"AttrType":"Production","ItemId":50008,"Value":12240},{"AttrType":"GlobalPower","Value":4500}]</v>
      </c>
      <c r="F319">
        <f>MROUND(VLOOKUP(A319,建造时间!$A$1:$G$454,7,FALSE),1)</f>
        <v>1135</v>
      </c>
      <c r="G319" t="str">
        <f>VLOOKUP(A319,消耗!$A$4:$M$457,13,FALSE)</f>
        <v>[{"ItemId":50009,"Num":51025},{"ItemId":50007,"Num":4305},{"ItemId":50008,"Num":4305}]</v>
      </c>
      <c r="H319" t="str">
        <f>VLOOKUP(A319,升级奖励!$A$4:$G$457,7,FALSE)</f>
        <v>[{"ItemId":50004,"Num":985}]</v>
      </c>
      <c r="I319" t="str">
        <f>VLOOKUP(A319,升级前置条件!$A$4:$P$457,16,FALSE)</f>
        <v>[{"ConditionType":"Build","AreaType":"MainBuilding","Lv":10}]</v>
      </c>
    </row>
    <row r="320" spans="1:9">
      <c r="A320">
        <f t="shared" si="5"/>
        <v>18010</v>
      </c>
      <c r="B320" t="s">
        <v>59</v>
      </c>
      <c r="C320" t="s">
        <v>60</v>
      </c>
      <c r="D320">
        <v>10</v>
      </c>
      <c r="E320" t="str">
        <f>VLOOKUP(A320,属性!$B$2:$L$455,11,FALSE)&amp;VLOOKUP(A320,属性!$B$2:$M$455,12,FALSE)</f>
        <v>[{"AttrType":"Production","ItemId":50008,"Value":13680},{"AttrType":"GlobalPower","Value":5000}]</v>
      </c>
      <c r="F320">
        <f>MROUND(VLOOKUP(A320,建造时间!$A$1:$G$454,7,FALSE),1)</f>
        <v>2383</v>
      </c>
      <c r="G320" t="str">
        <f>VLOOKUP(A320,消耗!$A$4:$M$457,13,FALSE)</f>
        <v>[{"ItemId":50009,"Num":96950},{"ItemId":50007,"Num":6890},{"ItemId":50008,"Num":6890}]</v>
      </c>
      <c r="H320" t="str">
        <f>VLOOKUP(A320,升级奖励!$A$4:$G$457,7,FALSE)</f>
        <v>[{"ItemId":50004,"Num":1525}]</v>
      </c>
      <c r="I320" t="str">
        <f>VLOOKUP(A320,升级前置条件!$A$4:$P$457,16,FALSE)</f>
        <v>[{"ConditionType":"Build","AreaType":"MainBuilding","Lv":11}]</v>
      </c>
    </row>
    <row r="321" spans="1:9">
      <c r="A321">
        <f t="shared" si="5"/>
        <v>18011</v>
      </c>
      <c r="B321" t="s">
        <v>59</v>
      </c>
      <c r="C321" t="s">
        <v>60</v>
      </c>
      <c r="D321">
        <v>11</v>
      </c>
      <c r="E321" t="str">
        <f>VLOOKUP(A321,属性!$B$2:$L$455,11,FALSE)&amp;VLOOKUP(A321,属性!$B$2:$M$455,12,FALSE)</f>
        <v>[{"AttrType":"Production","ItemId":50008,"Value":15120},{"AttrType":"GlobalPower","Value":5500}]</v>
      </c>
      <c r="F321">
        <f>MROUND(VLOOKUP(A321,建造时间!$A$1:$G$454,7,FALSE),1)</f>
        <v>5004</v>
      </c>
      <c r="G321" t="str">
        <f>VLOOKUP(A321,消耗!$A$4:$M$457,13,FALSE)</f>
        <v>[{"ItemId":50009,"Num":184205},{"ItemId":50007,"Num":11025},{"ItemId":50008,"Num":11025}]</v>
      </c>
      <c r="H321" t="str">
        <f>VLOOKUP(A321,升级奖励!$A$4:$G$457,7,FALSE)</f>
        <v>[{"ItemId":50004,"Num":2365}]</v>
      </c>
      <c r="I321" t="str">
        <f>VLOOKUP(A321,升级前置条件!$A$4:$P$457,16,FALSE)</f>
        <v>[{"ConditionType":"Build","AreaType":"MainBuilding","Lv":12}]</v>
      </c>
    </row>
    <row r="322" spans="1:9">
      <c r="A322">
        <f t="shared" si="5"/>
        <v>18012</v>
      </c>
      <c r="B322" t="s">
        <v>59</v>
      </c>
      <c r="C322" t="s">
        <v>60</v>
      </c>
      <c r="D322">
        <v>12</v>
      </c>
      <c r="E322" t="str">
        <f>VLOOKUP(A322,属性!$B$2:$L$455,11,FALSE)&amp;VLOOKUP(A322,属性!$B$2:$M$455,12,FALSE)</f>
        <v>[{"AttrType":"Production","ItemId":50008,"Value":16560},{"AttrType":"GlobalPower","Value":6000}]</v>
      </c>
      <c r="F322">
        <f>MROUND(VLOOKUP(A322,建造时间!$A$1:$G$454,7,FALSE),1)</f>
        <v>10508</v>
      </c>
      <c r="G322" t="str">
        <f>VLOOKUP(A322,消耗!$A$4:$M$457,13,FALSE)</f>
        <v>[{"ItemId":50009,"Num":349990},{"ItemId":50007,"Num":17640},{"ItemId":50008,"Num":17640}]</v>
      </c>
      <c r="H322" t="str">
        <f>VLOOKUP(A322,升级奖励!$A$4:$G$457,7,FALSE)</f>
        <v>[{"ItemId":50004,"Num":3665}]</v>
      </c>
      <c r="I322" t="str">
        <f>VLOOKUP(A322,升级前置条件!$A$4:$P$457,16,FALSE)</f>
        <v>[{"ConditionType":"Build","AreaType":"MainBuilding","Lv":13}]</v>
      </c>
    </row>
    <row r="323" spans="1:9">
      <c r="A323">
        <f t="shared" si="5"/>
        <v>18013</v>
      </c>
      <c r="B323" t="s">
        <v>59</v>
      </c>
      <c r="C323" t="s">
        <v>60</v>
      </c>
      <c r="D323">
        <v>13</v>
      </c>
      <c r="E323" t="str">
        <f>VLOOKUP(A323,属性!$B$2:$L$455,11,FALSE)&amp;VLOOKUP(A323,属性!$B$2:$M$455,12,FALSE)</f>
        <v>[{"AttrType":"Production","ItemId":50008,"Value":18000},{"AttrType":"GlobalPower","Value":6500}]</v>
      </c>
      <c r="F323">
        <f>MROUND(VLOOKUP(A323,建造时间!$A$1:$G$454,7,FALSE),1)</f>
        <v>22067</v>
      </c>
      <c r="G323" t="str">
        <f>VLOOKUP(A323,消耗!$A$4:$M$457,13,FALSE)</f>
        <v>[{"ItemId":50009,"Num":664980},{"ItemId":50007,"Num":28225},{"ItemId":50008,"Num":28225}]</v>
      </c>
      <c r="H323" t="str">
        <f>VLOOKUP(A323,升级奖励!$A$4:$G$457,7,FALSE)</f>
        <v>[{"ItemId":50004,"Num":5680}]</v>
      </c>
      <c r="I323" t="str">
        <f>VLOOKUP(A323,升级前置条件!$A$4:$P$457,16,FALSE)</f>
        <v>[{"ConditionType":"Build","AreaType":"MainBuilding","Lv":14}]</v>
      </c>
    </row>
    <row r="324" spans="1:9">
      <c r="A324">
        <f t="shared" si="5"/>
        <v>18014</v>
      </c>
      <c r="B324" t="s">
        <v>59</v>
      </c>
      <c r="C324" t="s">
        <v>60</v>
      </c>
      <c r="D324">
        <v>14</v>
      </c>
      <c r="E324" t="str">
        <f>VLOOKUP(A324,属性!$B$2:$L$455,11,FALSE)&amp;VLOOKUP(A324,属性!$B$2:$M$455,12,FALSE)</f>
        <v>[{"AttrType":"Production","ItemId":50008,"Value":19440},{"AttrType":"GlobalPower","Value":7000}]</v>
      </c>
      <c r="F324">
        <f>MROUND(VLOOKUP(A324,建造时间!$A$1:$G$454,7,FALSE),1)</f>
        <v>46342</v>
      </c>
      <c r="G324" t="str">
        <f>VLOOKUP(A324,消耗!$A$4:$M$457,13,FALSE)</f>
        <v>[{"ItemId":50009,"Num":1263460},{"ItemId":50007,"Num":45160},{"ItemId":50008,"Num":45160}]</v>
      </c>
      <c r="H324" t="str">
        <f>VLOOKUP(A324,升级奖励!$A$4:$G$457,7,FALSE)</f>
        <v>[{"ItemId":50004,"Num":8805}]</v>
      </c>
      <c r="I324" t="str">
        <f>VLOOKUP(A324,升级前置条件!$A$4:$P$457,16,FALSE)</f>
        <v>[{"ConditionType":"Build","AreaType":"MainBuilding","Lv":15}]</v>
      </c>
    </row>
    <row r="325" spans="1:9">
      <c r="A325">
        <f t="shared" si="5"/>
        <v>18015</v>
      </c>
      <c r="B325" t="s">
        <v>59</v>
      </c>
      <c r="C325" t="s">
        <v>60</v>
      </c>
      <c r="D325">
        <v>15</v>
      </c>
      <c r="E325" t="str">
        <f>VLOOKUP(A325,属性!$B$2:$L$455,11,FALSE)&amp;VLOOKUP(A325,属性!$B$2:$M$455,12,FALSE)</f>
        <v>[{"AttrType":"Production","ItemId":50008,"Value":20880},{"AttrType":"GlobalPower","Value":7500}]</v>
      </c>
      <c r="F325">
        <f>MROUND(VLOOKUP(A325,建造时间!$A$1:$G$454,7,FALSE),1)</f>
        <v>97318</v>
      </c>
      <c r="G325" t="str">
        <f>VLOOKUP(A325,消耗!$A$4:$M$457,13,FALSE)</f>
        <v>[{"ItemId":50009,"Num":2400575},{"ItemId":50007,"Num":72255},{"ItemId":50008,"Num":72255}]</v>
      </c>
      <c r="H325" t="str">
        <f>VLOOKUP(A325,升级奖励!$A$4:$G$457,7,FALSE)</f>
        <v>[{"ItemId":50004,"Num":13650}]</v>
      </c>
      <c r="I325" t="str">
        <f>VLOOKUP(A325,升级前置条件!$A$4:$P$457,16,FALSE)</f>
        <v>[{"ConditionType":"Build","AreaType":"MainBuilding","Lv":16}]</v>
      </c>
    </row>
    <row r="326" spans="1:9">
      <c r="A326">
        <f t="shared" si="5"/>
        <v>18016</v>
      </c>
      <c r="B326" t="s">
        <v>59</v>
      </c>
      <c r="C326" t="s">
        <v>60</v>
      </c>
      <c r="D326">
        <v>16</v>
      </c>
      <c r="E326" t="str">
        <f>VLOOKUP(A326,属性!$B$2:$L$455,11,FALSE)&amp;VLOOKUP(A326,属性!$B$2:$M$455,12,FALSE)</f>
        <v>[{"AttrType":"Production","ItemId":50008,"Value":22320},{"AttrType":"GlobalPower","Value":8000}]</v>
      </c>
      <c r="F326">
        <f>MROUND(VLOOKUP(A326,建造时间!$A$1:$G$454,7,FALSE),1)</f>
        <v>204367</v>
      </c>
      <c r="G326" t="str">
        <f>VLOOKUP(A326,消耗!$A$4:$M$457,13,FALSE)</f>
        <v>[{"ItemId":50009,"Num":4561095},{"ItemId":50007,"Num":115610},{"ItemId":50008,"Num":115610}]</v>
      </c>
      <c r="H326" t="str">
        <f>VLOOKUP(A326,升级奖励!$A$4:$G$457,7,FALSE)</f>
        <v>[{"ItemId":50004,"Num":21160}]</v>
      </c>
      <c r="I326" t="str">
        <f>VLOOKUP(A326,升级前置条件!$A$4:$P$457,16,FALSE)</f>
        <v>[{"ConditionType":"Build","AreaType":"MainBuilding","Lv":17}]</v>
      </c>
    </row>
    <row r="327" spans="1:9">
      <c r="A327">
        <f t="shared" si="5"/>
        <v>18017</v>
      </c>
      <c r="B327" t="s">
        <v>59</v>
      </c>
      <c r="C327" t="s">
        <v>60</v>
      </c>
      <c r="D327">
        <v>17</v>
      </c>
      <c r="E327" t="str">
        <f>VLOOKUP(A327,属性!$B$2:$L$455,11,FALSE)&amp;VLOOKUP(A327,属性!$B$2:$M$455,12,FALSE)</f>
        <v>[{"AttrType":"Production","ItemId":50008,"Value":23760},{"AttrType":"GlobalPower","Value":8500}]</v>
      </c>
      <c r="F327">
        <f>MROUND(VLOOKUP(A327,建造时间!$A$1:$G$454,7,FALSE),1)</f>
        <v>429171</v>
      </c>
      <c r="G327" t="str">
        <f>VLOOKUP(A327,消耗!$A$4:$M$457,13,FALSE)</f>
        <v>[{"ItemId":50009,"Num":8666080},{"ItemId":50007,"Num":184975},{"ItemId":50008,"Num":184975}]</v>
      </c>
      <c r="H327" t="str">
        <f>VLOOKUP(A327,升级奖励!$A$4:$G$457,7,FALSE)</f>
        <v>[{"ItemId":50004,"Num":32800}]</v>
      </c>
      <c r="I327" t="str">
        <f>VLOOKUP(A327,升级前置条件!$A$4:$P$457,16,FALSE)</f>
        <v>[{"ConditionType":"Build","AreaType":"MainBuilding","Lv":18}]</v>
      </c>
    </row>
    <row r="328" spans="1:9">
      <c r="A328">
        <f t="shared" si="5"/>
        <v>18018</v>
      </c>
      <c r="B328" t="s">
        <v>59</v>
      </c>
      <c r="C328" t="s">
        <v>60</v>
      </c>
      <c r="D328">
        <v>18</v>
      </c>
      <c r="E328" t="str">
        <f>VLOOKUP(A328,属性!$B$2:$L$455,11,FALSE)&amp;VLOOKUP(A328,属性!$B$2:$M$455,12,FALSE)</f>
        <v>[{"AttrType":"Production","ItemId":50008,"Value":25200},{"AttrType":"GlobalPower","Value":9000}]</v>
      </c>
      <c r="F328">
        <f>MROUND(VLOOKUP(A328,建造时间!$A$1:$G$454,7,FALSE),1)</f>
        <v>0</v>
      </c>
      <c r="G328" t="str">
        <f>VLOOKUP(A328,消耗!$A$4:$M$457,13,FALSE)</f>
        <v>[]</v>
      </c>
      <c r="H328" t="str">
        <f>VLOOKUP(A328,升级奖励!$A$4:$G$457,7,FALSE)</f>
        <v>[{"ItemId":50004,"Num":50840}]</v>
      </c>
      <c r="I328" t="str">
        <f>VLOOKUP(A328,升级前置条件!$A$4:$P$457,16,FALSE)</f>
        <v>[]</v>
      </c>
    </row>
    <row r="329" spans="1:9">
      <c r="A329">
        <f t="shared" si="5"/>
        <v>19001</v>
      </c>
      <c r="B329" t="s">
        <v>61</v>
      </c>
      <c r="C329" t="s">
        <v>62</v>
      </c>
      <c r="D329">
        <v>1</v>
      </c>
      <c r="E329" t="str">
        <f>VLOOKUP(A329,属性!$B$2:$L$455,11,FALSE)&amp;VLOOKUP(A329,属性!$B$2:$M$455,12,FALSE)</f>
        <v>[{"AttrType":"Production","ItemId":50008,"Value":720},{"AttrType":"GlobalPower","Value":500}]</v>
      </c>
      <c r="F329">
        <f>MROUND(VLOOKUP(A329,建造时间!$A$1:$G$454,7,FALSE),1)</f>
        <v>3</v>
      </c>
      <c r="G329" t="str">
        <f>VLOOKUP(A329,消耗!$A$4:$M$457,13,FALSE)</f>
        <v>[{"ItemId":50009,"Num":300},{"ItemId":50007,"Num":100},{"ItemId":50008,"Num":100}]</v>
      </c>
      <c r="H329" t="str">
        <f>VLOOKUP(A329,升级奖励!$A$4:$G$457,7,FALSE)</f>
        <v>[{"ItemId":50004,"Num":50}]</v>
      </c>
      <c r="I329" t="str">
        <f>VLOOKUP(A329,升级前置条件!$A$4:$P$457,16,FALSE)</f>
        <v>[{"ConditionType":"Build","AreaType":"MainBuilding","Lv":2}]</v>
      </c>
    </row>
    <row r="330" spans="1:9">
      <c r="A330">
        <f t="shared" si="5"/>
        <v>19002</v>
      </c>
      <c r="B330" t="s">
        <v>61</v>
      </c>
      <c r="C330" t="s">
        <v>62</v>
      </c>
      <c r="D330">
        <v>2</v>
      </c>
      <c r="E330" t="str">
        <f>VLOOKUP(A330,属性!$B$2:$L$455,11,FALSE)&amp;VLOOKUP(A330,属性!$B$2:$M$455,12,FALSE)</f>
        <v>[{"AttrType":"Production","ItemId":50008,"Value":2160},{"AttrType":"GlobalPower","Value":1000}]</v>
      </c>
      <c r="F330">
        <f>MROUND(VLOOKUP(A330,建造时间!$A$1:$G$454,7,FALSE),1)</f>
        <v>6</v>
      </c>
      <c r="G330" t="str">
        <f>VLOOKUP(A330,消耗!$A$4:$M$457,13,FALSE)</f>
        <v>[{"ItemId":50009,"Num":570},{"ItemId":50007,"Num":160},{"ItemId":50008,"Num":160}]</v>
      </c>
      <c r="H330" t="str">
        <f>VLOOKUP(A330,升级奖励!$A$4:$G$457,7,FALSE)</f>
        <v>[{"ItemId":50004,"Num":75}]</v>
      </c>
      <c r="I330" t="str">
        <f>VLOOKUP(A330,升级前置条件!$A$4:$P$457,16,FALSE)</f>
        <v>[{"ConditionType":"Build","AreaType":"MainBuilding","Lv":3}]</v>
      </c>
    </row>
    <row r="331" spans="1:9">
      <c r="A331">
        <f t="shared" si="5"/>
        <v>19003</v>
      </c>
      <c r="B331" t="s">
        <v>61</v>
      </c>
      <c r="C331" t="s">
        <v>62</v>
      </c>
      <c r="D331">
        <v>3</v>
      </c>
      <c r="E331" t="str">
        <f>VLOOKUP(A331,属性!$B$2:$L$455,11,FALSE)&amp;VLOOKUP(A331,属性!$B$2:$M$455,12,FALSE)</f>
        <v>[{"AttrType":"Production","ItemId":50008,"Value":3600},{"AttrType":"GlobalPower","Value":1500}]</v>
      </c>
      <c r="F331">
        <f>MROUND(VLOOKUP(A331,建造时间!$A$1:$G$454,7,FALSE),1)</f>
        <v>13</v>
      </c>
      <c r="G331" t="str">
        <f>VLOOKUP(A331,消耗!$A$4:$M$457,13,FALSE)</f>
        <v>[{"ItemId":50009,"Num":1085},{"ItemId":50007,"Num":255},{"ItemId":50008,"Num":255}]</v>
      </c>
      <c r="H331" t="str">
        <f>VLOOKUP(A331,升级奖励!$A$4:$G$457,7,FALSE)</f>
        <v>[{"ItemId":50004,"Num":115}]</v>
      </c>
      <c r="I331" t="str">
        <f>VLOOKUP(A331,升级前置条件!$A$4:$P$457,16,FALSE)</f>
        <v>[{"ConditionType":"Build","AreaType":"MainBuilding","Lv":4}]</v>
      </c>
    </row>
    <row r="332" spans="1:9">
      <c r="A332">
        <f t="shared" si="5"/>
        <v>19004</v>
      </c>
      <c r="B332" t="s">
        <v>61</v>
      </c>
      <c r="C332" t="s">
        <v>62</v>
      </c>
      <c r="D332">
        <v>4</v>
      </c>
      <c r="E332" t="str">
        <f>VLOOKUP(A332,属性!$B$2:$L$455,11,FALSE)&amp;VLOOKUP(A332,属性!$B$2:$M$455,12,FALSE)</f>
        <v>[{"AttrType":"Production","ItemId":50008,"Value":5040},{"AttrType":"GlobalPower","Value":2000}]</v>
      </c>
      <c r="F332">
        <f>MROUND(VLOOKUP(A332,建造时间!$A$1:$G$454,7,FALSE),1)</f>
        <v>28</v>
      </c>
      <c r="G332" t="str">
        <f>VLOOKUP(A332,消耗!$A$4:$M$457,13,FALSE)</f>
        <v>[{"ItemId":50009,"Num":2060},{"ItemId":50007,"Num":410},{"ItemId":50008,"Num":410}]</v>
      </c>
      <c r="H332" t="str">
        <f>VLOOKUP(A332,升级奖励!$A$4:$G$457,7,FALSE)</f>
        <v>[{"ItemId":50004,"Num":175}]</v>
      </c>
      <c r="I332" t="str">
        <f>VLOOKUP(A332,升级前置条件!$A$4:$P$457,16,FALSE)</f>
        <v>[{"ConditionType":"Build","AreaType":"MainBuilding","Lv":5}]</v>
      </c>
    </row>
    <row r="333" spans="1:9">
      <c r="A333">
        <f t="shared" si="5"/>
        <v>19005</v>
      </c>
      <c r="B333" t="s">
        <v>61</v>
      </c>
      <c r="C333" t="s">
        <v>62</v>
      </c>
      <c r="D333">
        <v>5</v>
      </c>
      <c r="E333" t="str">
        <f>VLOOKUP(A333,属性!$B$2:$L$455,11,FALSE)&amp;VLOOKUP(A333,属性!$B$2:$M$455,12,FALSE)</f>
        <v>[{"AttrType":"Production","ItemId":50008,"Value":6480},{"AttrType":"GlobalPower","Value":2500}]</v>
      </c>
      <c r="F333">
        <f>MROUND(VLOOKUP(A333,建造时间!$A$1:$G$454,7,FALSE),1)</f>
        <v>58</v>
      </c>
      <c r="G333" t="str">
        <f>VLOOKUP(A333,消耗!$A$4:$M$457,13,FALSE)</f>
        <v>[{"ItemId":50009,"Num":3915},{"ItemId":50007,"Num":655},{"ItemId":50008,"Num":655}]</v>
      </c>
      <c r="H333" t="str">
        <f>VLOOKUP(A333,升级奖励!$A$4:$G$457,7,FALSE)</f>
        <v>[{"ItemId":50004,"Num":265}]</v>
      </c>
      <c r="I333" t="str">
        <f>VLOOKUP(A333,升级前置条件!$A$4:$P$457,16,FALSE)</f>
        <v>[{"ConditionType":"Build","AreaType":"MainBuilding","Lv":6}]</v>
      </c>
    </row>
    <row r="334" spans="1:9">
      <c r="A334">
        <f t="shared" si="5"/>
        <v>19006</v>
      </c>
      <c r="B334" t="s">
        <v>61</v>
      </c>
      <c r="C334" t="s">
        <v>62</v>
      </c>
      <c r="D334">
        <v>6</v>
      </c>
      <c r="E334" t="str">
        <f>VLOOKUP(A334,属性!$B$2:$L$455,11,FALSE)&amp;VLOOKUP(A334,属性!$B$2:$M$455,12,FALSE)</f>
        <v>[{"AttrType":"Production","ItemId":50008,"Value":7920},{"AttrType":"GlobalPower","Value":3000}]</v>
      </c>
      <c r="F334">
        <f>MROUND(VLOOKUP(A334,建造时间!$A$1:$G$454,7,FALSE),1)</f>
        <v>123</v>
      </c>
      <c r="G334" t="str">
        <f>VLOOKUP(A334,消耗!$A$4:$M$457,13,FALSE)</f>
        <v>[{"ItemId":50009,"Num":7440},{"ItemId":50007,"Num":1050},{"ItemId":50008,"Num":1050}]</v>
      </c>
      <c r="H334" t="str">
        <f>VLOOKUP(A334,升级奖励!$A$4:$G$457,7,FALSE)</f>
        <v>[{"ItemId":50004,"Num":400}]</v>
      </c>
      <c r="I334" t="str">
        <f>VLOOKUP(A334,升级前置条件!$A$4:$P$457,16,FALSE)</f>
        <v>[{"ConditionType":"Build","AreaType":"MainBuilding","Lv":7}]</v>
      </c>
    </row>
    <row r="335" spans="1:9">
      <c r="A335">
        <f t="shared" si="5"/>
        <v>19007</v>
      </c>
      <c r="B335" t="s">
        <v>61</v>
      </c>
      <c r="C335" t="s">
        <v>62</v>
      </c>
      <c r="D335">
        <v>7</v>
      </c>
      <c r="E335" t="str">
        <f>VLOOKUP(A335,属性!$B$2:$L$455,11,FALSE)&amp;VLOOKUP(A335,属性!$B$2:$M$455,12,FALSE)</f>
        <v>[{"AttrType":"Production","ItemId":50008,"Value":9360},{"AttrType":"GlobalPower","Value":3500}]</v>
      </c>
      <c r="F335">
        <f>MROUND(VLOOKUP(A335,建造时间!$A$1:$G$454,7,FALSE),1)</f>
        <v>257</v>
      </c>
      <c r="G335" t="str">
        <f>VLOOKUP(A335,消耗!$A$4:$M$457,13,FALSE)</f>
        <v>[{"ItemId":50009,"Num":14135},{"ItemId":50007,"Num":1680},{"ItemId":50008,"Num":1680}]</v>
      </c>
      <c r="H335" t="str">
        <f>VLOOKUP(A335,升级奖励!$A$4:$G$457,7,FALSE)</f>
        <v>[{"ItemId":50004,"Num":600}]</v>
      </c>
      <c r="I335" t="str">
        <f>VLOOKUP(A335,升级前置条件!$A$4:$P$457,16,FALSE)</f>
        <v>[{"ConditionType":"Build","AreaType":"MainBuilding","Lv":8}]</v>
      </c>
    </row>
    <row r="336" spans="1:9">
      <c r="A336">
        <f t="shared" si="5"/>
        <v>19008</v>
      </c>
      <c r="B336" t="s">
        <v>61</v>
      </c>
      <c r="C336" t="s">
        <v>62</v>
      </c>
      <c r="D336">
        <v>8</v>
      </c>
      <c r="E336" t="str">
        <f>VLOOKUP(A336,属性!$B$2:$L$455,11,FALSE)&amp;VLOOKUP(A336,属性!$B$2:$M$455,12,FALSE)</f>
        <v>[{"AttrType":"Production","ItemId":50008,"Value":10800},{"AttrType":"GlobalPower","Value":4000}]</v>
      </c>
      <c r="F336">
        <f>MROUND(VLOOKUP(A336,建造时间!$A$1:$G$454,7,FALSE),1)</f>
        <v>540</v>
      </c>
      <c r="G336" t="str">
        <f>VLOOKUP(A336,消耗!$A$4:$M$457,13,FALSE)</f>
        <v>[{"ItemId":50009,"Num":26855},{"ItemId":50007,"Num":2690},{"ItemId":50008,"Num":2690}]</v>
      </c>
      <c r="H336" t="str">
        <f>VLOOKUP(A336,升级奖励!$A$4:$G$457,7,FALSE)</f>
        <v>[{"ItemId":50004,"Num":900}]</v>
      </c>
      <c r="I336" t="str">
        <f>VLOOKUP(A336,升级前置条件!$A$4:$P$457,16,FALSE)</f>
        <v>[{"ConditionType":"Build","AreaType":"MainBuilding","Lv":9}]</v>
      </c>
    </row>
    <row r="337" spans="1:9">
      <c r="A337">
        <f t="shared" si="5"/>
        <v>19009</v>
      </c>
      <c r="B337" t="s">
        <v>61</v>
      </c>
      <c r="C337" t="s">
        <v>62</v>
      </c>
      <c r="D337">
        <v>9</v>
      </c>
      <c r="E337" t="str">
        <f>VLOOKUP(A337,属性!$B$2:$L$455,11,FALSE)&amp;VLOOKUP(A337,属性!$B$2:$M$455,12,FALSE)</f>
        <v>[{"AttrType":"Production","ItemId":50008,"Value":12240},{"AttrType":"GlobalPower","Value":4500}]</v>
      </c>
      <c r="F337">
        <f>MROUND(VLOOKUP(A337,建造时间!$A$1:$G$454,7,FALSE),1)</f>
        <v>1135</v>
      </c>
      <c r="G337" t="str">
        <f>VLOOKUP(A337,消耗!$A$4:$M$457,13,FALSE)</f>
        <v>[{"ItemId":50009,"Num":51025},{"ItemId":50007,"Num":4305},{"ItemId":50008,"Num":4305}]</v>
      </c>
      <c r="H337" t="str">
        <f>VLOOKUP(A337,升级奖励!$A$4:$G$457,7,FALSE)</f>
        <v>[{"ItemId":50004,"Num":1350}]</v>
      </c>
      <c r="I337" t="str">
        <f>VLOOKUP(A337,升级前置条件!$A$4:$P$457,16,FALSE)</f>
        <v>[{"ConditionType":"Build","AreaType":"MainBuilding","Lv":10}]</v>
      </c>
    </row>
    <row r="338" spans="1:9">
      <c r="A338">
        <f t="shared" si="5"/>
        <v>19010</v>
      </c>
      <c r="B338" t="s">
        <v>61</v>
      </c>
      <c r="C338" t="s">
        <v>62</v>
      </c>
      <c r="D338">
        <v>10</v>
      </c>
      <c r="E338" t="str">
        <f>VLOOKUP(A338,属性!$B$2:$L$455,11,FALSE)&amp;VLOOKUP(A338,属性!$B$2:$M$455,12,FALSE)</f>
        <v>[{"AttrType":"Production","ItemId":50008,"Value":13680},{"AttrType":"GlobalPower","Value":5000}]</v>
      </c>
      <c r="F338">
        <f>MROUND(VLOOKUP(A338,建造时间!$A$1:$G$454,7,FALSE),1)</f>
        <v>2383</v>
      </c>
      <c r="G338" t="str">
        <f>VLOOKUP(A338,消耗!$A$4:$M$457,13,FALSE)</f>
        <v>[{"ItemId":50009,"Num":96950},{"ItemId":50007,"Num":6890},{"ItemId":50008,"Num":6890}]</v>
      </c>
      <c r="H338" t="str">
        <f>VLOOKUP(A338,升级奖励!$A$4:$G$457,7,FALSE)</f>
        <v>[{"ItemId":50004,"Num":2025}]</v>
      </c>
      <c r="I338" t="str">
        <f>VLOOKUP(A338,升级前置条件!$A$4:$P$457,16,FALSE)</f>
        <v>[{"ConditionType":"Build","AreaType":"MainBuilding","Lv":11}]</v>
      </c>
    </row>
    <row r="339" spans="1:9">
      <c r="A339">
        <f t="shared" si="5"/>
        <v>19011</v>
      </c>
      <c r="B339" t="s">
        <v>61</v>
      </c>
      <c r="C339" t="s">
        <v>62</v>
      </c>
      <c r="D339">
        <v>11</v>
      </c>
      <c r="E339" t="str">
        <f>VLOOKUP(A339,属性!$B$2:$L$455,11,FALSE)&amp;VLOOKUP(A339,属性!$B$2:$M$455,12,FALSE)</f>
        <v>[{"AttrType":"Production","ItemId":50008,"Value":15120},{"AttrType":"GlobalPower","Value":5500}]</v>
      </c>
      <c r="F339">
        <f>MROUND(VLOOKUP(A339,建造时间!$A$1:$G$454,7,FALSE),1)</f>
        <v>5004</v>
      </c>
      <c r="G339" t="str">
        <f>VLOOKUP(A339,消耗!$A$4:$M$457,13,FALSE)</f>
        <v>[{"ItemId":50009,"Num":184205},{"ItemId":50007,"Num":11025},{"ItemId":50008,"Num":11025}]</v>
      </c>
      <c r="H339" t="str">
        <f>VLOOKUP(A339,升级奖励!$A$4:$G$457,7,FALSE)</f>
        <v>[{"ItemId":50004,"Num":3040}]</v>
      </c>
      <c r="I339" t="str">
        <f>VLOOKUP(A339,升级前置条件!$A$4:$P$457,16,FALSE)</f>
        <v>[{"ConditionType":"Build","AreaType":"MainBuilding","Lv":12}]</v>
      </c>
    </row>
    <row r="340" spans="1:9">
      <c r="A340">
        <f t="shared" si="5"/>
        <v>19012</v>
      </c>
      <c r="B340" t="s">
        <v>61</v>
      </c>
      <c r="C340" t="s">
        <v>62</v>
      </c>
      <c r="D340">
        <v>12</v>
      </c>
      <c r="E340" t="str">
        <f>VLOOKUP(A340,属性!$B$2:$L$455,11,FALSE)&amp;VLOOKUP(A340,属性!$B$2:$M$455,12,FALSE)</f>
        <v>[{"AttrType":"Production","ItemId":50008,"Value":16560},{"AttrType":"GlobalPower","Value":6000}]</v>
      </c>
      <c r="F340">
        <f>MROUND(VLOOKUP(A340,建造时间!$A$1:$G$454,7,FALSE),1)</f>
        <v>10508</v>
      </c>
      <c r="G340" t="str">
        <f>VLOOKUP(A340,消耗!$A$4:$M$457,13,FALSE)</f>
        <v>[{"ItemId":50009,"Num":349990},{"ItemId":50007,"Num":17640},{"ItemId":50008,"Num":17640}]</v>
      </c>
      <c r="H340" t="str">
        <f>VLOOKUP(A340,升级奖励!$A$4:$G$457,7,FALSE)</f>
        <v>[{"ItemId":50004,"Num":4560}]</v>
      </c>
      <c r="I340" t="str">
        <f>VLOOKUP(A340,升级前置条件!$A$4:$P$457,16,FALSE)</f>
        <v>[{"ConditionType":"Build","AreaType":"MainBuilding","Lv":13}]</v>
      </c>
    </row>
    <row r="341" spans="1:9">
      <c r="A341">
        <f t="shared" si="5"/>
        <v>19013</v>
      </c>
      <c r="B341" t="s">
        <v>61</v>
      </c>
      <c r="C341" t="s">
        <v>62</v>
      </c>
      <c r="D341">
        <v>13</v>
      </c>
      <c r="E341" t="str">
        <f>VLOOKUP(A341,属性!$B$2:$L$455,11,FALSE)&amp;VLOOKUP(A341,属性!$B$2:$M$455,12,FALSE)</f>
        <v>[{"AttrType":"Production","ItemId":50008,"Value":18000},{"AttrType":"GlobalPower","Value":6500}]</v>
      </c>
      <c r="F341">
        <f>MROUND(VLOOKUP(A341,建造时间!$A$1:$G$454,7,FALSE),1)</f>
        <v>22067</v>
      </c>
      <c r="G341" t="str">
        <f>VLOOKUP(A341,消耗!$A$4:$M$457,13,FALSE)</f>
        <v>[{"ItemId":50009,"Num":664980},{"ItemId":50007,"Num":28225},{"ItemId":50008,"Num":28225}]</v>
      </c>
      <c r="H341" t="str">
        <f>VLOOKUP(A341,升级奖励!$A$4:$G$457,7,FALSE)</f>
        <v>[{"ItemId":50004,"Num":6840}]</v>
      </c>
      <c r="I341" t="str">
        <f>VLOOKUP(A341,升级前置条件!$A$4:$P$457,16,FALSE)</f>
        <v>[{"ConditionType":"Build","AreaType":"MainBuilding","Lv":14}]</v>
      </c>
    </row>
    <row r="342" spans="1:9">
      <c r="A342">
        <f t="shared" si="5"/>
        <v>19014</v>
      </c>
      <c r="B342" t="s">
        <v>61</v>
      </c>
      <c r="C342" t="s">
        <v>62</v>
      </c>
      <c r="D342">
        <v>14</v>
      </c>
      <c r="E342" t="str">
        <f>VLOOKUP(A342,属性!$B$2:$L$455,11,FALSE)&amp;VLOOKUP(A342,属性!$B$2:$M$455,12,FALSE)</f>
        <v>[{"AttrType":"Production","ItemId":50008,"Value":19440},{"AttrType":"GlobalPower","Value":7000}]</v>
      </c>
      <c r="F342">
        <f>MROUND(VLOOKUP(A342,建造时间!$A$1:$G$454,7,FALSE),1)</f>
        <v>46342</v>
      </c>
      <c r="G342" t="str">
        <f>VLOOKUP(A342,消耗!$A$4:$M$457,13,FALSE)</f>
        <v>[{"ItemId":50009,"Num":1263460},{"ItemId":50007,"Num":45160},{"ItemId":50008,"Num":45160}]</v>
      </c>
      <c r="H342" t="str">
        <f>VLOOKUP(A342,升级奖励!$A$4:$G$457,7,FALSE)</f>
        <v>[{"ItemId":50004,"Num":10260}]</v>
      </c>
      <c r="I342" t="str">
        <f>VLOOKUP(A342,升级前置条件!$A$4:$P$457,16,FALSE)</f>
        <v>[{"ConditionType":"Build","AreaType":"MainBuilding","Lv":15}]</v>
      </c>
    </row>
    <row r="343" spans="1:9">
      <c r="A343">
        <f t="shared" si="5"/>
        <v>19015</v>
      </c>
      <c r="B343" t="s">
        <v>61</v>
      </c>
      <c r="C343" t="s">
        <v>62</v>
      </c>
      <c r="D343">
        <v>15</v>
      </c>
      <c r="E343" t="str">
        <f>VLOOKUP(A343,属性!$B$2:$L$455,11,FALSE)&amp;VLOOKUP(A343,属性!$B$2:$M$455,12,FALSE)</f>
        <v>[{"AttrType":"Production","ItemId":50008,"Value":20880},{"AttrType":"GlobalPower","Value":7500}]</v>
      </c>
      <c r="F343">
        <f>MROUND(VLOOKUP(A343,建造时间!$A$1:$G$454,7,FALSE),1)</f>
        <v>97318</v>
      </c>
      <c r="G343" t="str">
        <f>VLOOKUP(A343,消耗!$A$4:$M$457,13,FALSE)</f>
        <v>[{"ItemId":50009,"Num":2400575},{"ItemId":50007,"Num":72255},{"ItemId":50008,"Num":72255}]</v>
      </c>
      <c r="H343" t="str">
        <f>VLOOKUP(A343,升级奖励!$A$4:$G$457,7,FALSE)</f>
        <v>[{"ItemId":50004,"Num":15390}]</v>
      </c>
      <c r="I343" t="str">
        <f>VLOOKUP(A343,升级前置条件!$A$4:$P$457,16,FALSE)</f>
        <v>[{"ConditionType":"Build","AreaType":"MainBuilding","Lv":16}]</v>
      </c>
    </row>
    <row r="344" spans="1:9">
      <c r="A344">
        <f t="shared" ref="A344:A407" si="6">IF(B344=B343,A343+1,MROUND(A343+1000,1000)+1)</f>
        <v>19016</v>
      </c>
      <c r="B344" t="s">
        <v>61</v>
      </c>
      <c r="C344" t="s">
        <v>62</v>
      </c>
      <c r="D344">
        <v>16</v>
      </c>
      <c r="E344" t="str">
        <f>VLOOKUP(A344,属性!$B$2:$L$455,11,FALSE)&amp;VLOOKUP(A344,属性!$B$2:$M$455,12,FALSE)</f>
        <v>[{"AttrType":"Production","ItemId":50008,"Value":22320},{"AttrType":"GlobalPower","Value":8000}]</v>
      </c>
      <c r="F344">
        <f>MROUND(VLOOKUP(A344,建造时间!$A$1:$G$454,7,FALSE),1)</f>
        <v>204367</v>
      </c>
      <c r="G344" t="str">
        <f>VLOOKUP(A344,消耗!$A$4:$M$457,13,FALSE)</f>
        <v>[{"ItemId":50009,"Num":4561095},{"ItemId":50007,"Num":115610},{"ItemId":50008,"Num":115610}]</v>
      </c>
      <c r="H344" t="str">
        <f>VLOOKUP(A344,升级奖励!$A$4:$G$457,7,FALSE)</f>
        <v>[{"ItemId":50004,"Num":23085}]</v>
      </c>
      <c r="I344" t="str">
        <f>VLOOKUP(A344,升级前置条件!$A$4:$P$457,16,FALSE)</f>
        <v>[{"ConditionType":"Build","AreaType":"MainBuilding","Lv":17}]</v>
      </c>
    </row>
    <row r="345" spans="1:9">
      <c r="A345">
        <f t="shared" si="6"/>
        <v>19017</v>
      </c>
      <c r="B345" t="s">
        <v>61</v>
      </c>
      <c r="C345" t="s">
        <v>62</v>
      </c>
      <c r="D345">
        <v>17</v>
      </c>
      <c r="E345" t="str">
        <f>VLOOKUP(A345,属性!$B$2:$L$455,11,FALSE)&amp;VLOOKUP(A345,属性!$B$2:$M$455,12,FALSE)</f>
        <v>[{"AttrType":"Production","ItemId":50008,"Value":23760},{"AttrType":"GlobalPower","Value":8500}]</v>
      </c>
      <c r="F345">
        <f>MROUND(VLOOKUP(A345,建造时间!$A$1:$G$454,7,FALSE),1)</f>
        <v>429171</v>
      </c>
      <c r="G345" t="str">
        <f>VLOOKUP(A345,消耗!$A$4:$M$457,13,FALSE)</f>
        <v>[{"ItemId":50009,"Num":8666080},{"ItemId":50007,"Num":184975},{"ItemId":50008,"Num":184975}]</v>
      </c>
      <c r="H345" t="str">
        <f>VLOOKUP(A345,升级奖励!$A$4:$G$457,7,FALSE)</f>
        <v>[{"ItemId":50004,"Num":34630}]</v>
      </c>
      <c r="I345" t="str">
        <f>VLOOKUP(A345,升级前置条件!$A$4:$P$457,16,FALSE)</f>
        <v>[{"ConditionType":"Build","AreaType":"MainBuilding","Lv":18}]</v>
      </c>
    </row>
    <row r="346" spans="1:9">
      <c r="A346">
        <f t="shared" si="6"/>
        <v>19018</v>
      </c>
      <c r="B346" t="s">
        <v>61</v>
      </c>
      <c r="C346" t="s">
        <v>62</v>
      </c>
      <c r="D346">
        <v>18</v>
      </c>
      <c r="E346" t="str">
        <f>VLOOKUP(A346,属性!$B$2:$L$455,11,FALSE)&amp;VLOOKUP(A346,属性!$B$2:$M$455,12,FALSE)</f>
        <v>[{"AttrType":"Production","ItemId":50008,"Value":25200},{"AttrType":"GlobalPower","Value":9000}]</v>
      </c>
      <c r="F346">
        <f>MROUND(VLOOKUP(A346,建造时间!$A$1:$G$454,7,FALSE),1)</f>
        <v>0</v>
      </c>
      <c r="G346" t="str">
        <f>VLOOKUP(A346,消耗!$A$4:$M$457,13,FALSE)</f>
        <v>[]</v>
      </c>
      <c r="H346" t="str">
        <f>VLOOKUP(A346,升级奖励!$A$4:$G$457,7,FALSE)</f>
        <v>[{"ItemId":50004,"Num":51945}]</v>
      </c>
      <c r="I346" t="str">
        <f>VLOOKUP(A346,升级前置条件!$A$4:$P$457,16,FALSE)</f>
        <v>[]</v>
      </c>
    </row>
    <row r="347" spans="1:9">
      <c r="A347">
        <f t="shared" si="6"/>
        <v>20001</v>
      </c>
      <c r="B347" t="s">
        <v>63</v>
      </c>
      <c r="C347" t="s">
        <v>64</v>
      </c>
      <c r="D347">
        <v>1</v>
      </c>
      <c r="E347" t="str">
        <f>VLOOKUP(A347,属性!$B$2:$L$455,11,FALSE)&amp;VLOOKUP(A347,属性!$B$2:$M$455,12,FALSE)</f>
        <v>[{"AttrType":"Production","ItemId":50008,"Value":720},{"AttrType":"GlobalPower","Value":500}]</v>
      </c>
      <c r="F347">
        <f>MROUND(VLOOKUP(A347,建造时间!$A$1:$G$454,7,FALSE),1)</f>
        <v>3</v>
      </c>
      <c r="G347" t="str">
        <f>VLOOKUP(A347,消耗!$A$4:$M$457,13,FALSE)</f>
        <v>[{"ItemId":50009,"Num":300},{"ItemId":50007,"Num":100},{"ItemId":50008,"Num":100}]</v>
      </c>
      <c r="H347" t="str">
        <f>VLOOKUP(A347,升级奖励!$A$4:$G$457,7,FALSE)</f>
        <v>[{"ItemId":50004,"Num":30}]</v>
      </c>
      <c r="I347" t="str">
        <f>VLOOKUP(A347,升级前置条件!$A$4:$P$457,16,FALSE)</f>
        <v>[{"ConditionType":"Build","AreaType":"MainBuilding","Lv":2}]</v>
      </c>
    </row>
    <row r="348" spans="1:9">
      <c r="A348">
        <f t="shared" si="6"/>
        <v>20002</v>
      </c>
      <c r="B348" t="s">
        <v>63</v>
      </c>
      <c r="C348" t="s">
        <v>64</v>
      </c>
      <c r="D348">
        <v>2</v>
      </c>
      <c r="E348" t="str">
        <f>VLOOKUP(A348,属性!$B$2:$L$455,11,FALSE)&amp;VLOOKUP(A348,属性!$B$2:$M$455,12,FALSE)</f>
        <v>[{"AttrType":"Production","ItemId":50008,"Value":2160},{"AttrType":"GlobalPower","Value":1000}]</v>
      </c>
      <c r="F348">
        <f>MROUND(VLOOKUP(A348,建造时间!$A$1:$G$454,7,FALSE),1)</f>
        <v>6</v>
      </c>
      <c r="G348" t="str">
        <f>VLOOKUP(A348,消耗!$A$4:$M$457,13,FALSE)</f>
        <v>[{"ItemId":50009,"Num":570},{"ItemId":50007,"Num":160},{"ItemId":50008,"Num":160}]</v>
      </c>
      <c r="H348" t="str">
        <f>VLOOKUP(A348,升级奖励!$A$4:$G$457,7,FALSE)</f>
        <v>[{"ItemId":50004,"Num":45}]</v>
      </c>
      <c r="I348" t="str">
        <f>VLOOKUP(A348,升级前置条件!$A$4:$P$457,16,FALSE)</f>
        <v>[{"ConditionType":"Build","AreaType":"MainBuilding","Lv":3}]</v>
      </c>
    </row>
    <row r="349" spans="1:9">
      <c r="A349">
        <f t="shared" si="6"/>
        <v>20003</v>
      </c>
      <c r="B349" t="s">
        <v>63</v>
      </c>
      <c r="C349" t="s">
        <v>64</v>
      </c>
      <c r="D349">
        <v>3</v>
      </c>
      <c r="E349" t="str">
        <f>VLOOKUP(A349,属性!$B$2:$L$455,11,FALSE)&amp;VLOOKUP(A349,属性!$B$2:$M$455,12,FALSE)</f>
        <v>[{"AttrType":"Production","ItemId":50008,"Value":3600},{"AttrType":"GlobalPower","Value":1500}]</v>
      </c>
      <c r="F349">
        <f>MROUND(VLOOKUP(A349,建造时间!$A$1:$G$454,7,FALSE),1)</f>
        <v>13</v>
      </c>
      <c r="G349" t="str">
        <f>VLOOKUP(A349,消耗!$A$4:$M$457,13,FALSE)</f>
        <v>[{"ItemId":50009,"Num":1085},{"ItemId":50007,"Num":255},{"ItemId":50008,"Num":255}]</v>
      </c>
      <c r="H349" t="str">
        <f>VLOOKUP(A349,升级奖励!$A$4:$G$457,7,FALSE)</f>
        <v>[{"ItemId":50004,"Num":70}]</v>
      </c>
      <c r="I349" t="str">
        <f>VLOOKUP(A349,升级前置条件!$A$4:$P$457,16,FALSE)</f>
        <v>[{"ConditionType":"Build","AreaType":"MainBuilding","Lv":4}]</v>
      </c>
    </row>
    <row r="350" spans="1:9">
      <c r="A350">
        <f t="shared" si="6"/>
        <v>20004</v>
      </c>
      <c r="B350" t="s">
        <v>63</v>
      </c>
      <c r="C350" t="s">
        <v>64</v>
      </c>
      <c r="D350">
        <v>4</v>
      </c>
      <c r="E350" t="str">
        <f>VLOOKUP(A350,属性!$B$2:$L$455,11,FALSE)&amp;VLOOKUP(A350,属性!$B$2:$M$455,12,FALSE)</f>
        <v>[{"AttrType":"Production","ItemId":50008,"Value":5040},{"AttrType":"GlobalPower","Value":2000}]</v>
      </c>
      <c r="F350">
        <f>MROUND(VLOOKUP(A350,建造时间!$A$1:$G$454,7,FALSE),1)</f>
        <v>28</v>
      </c>
      <c r="G350" t="str">
        <f>VLOOKUP(A350,消耗!$A$4:$M$457,13,FALSE)</f>
        <v>[{"ItemId":50009,"Num":2060},{"ItemId":50007,"Num":410},{"ItemId":50008,"Num":410}]</v>
      </c>
      <c r="H350" t="str">
        <f>VLOOKUP(A350,升级奖励!$A$4:$G$457,7,FALSE)</f>
        <v>[{"ItemId":50004,"Num":110}]</v>
      </c>
      <c r="I350" t="str">
        <f>VLOOKUP(A350,升级前置条件!$A$4:$P$457,16,FALSE)</f>
        <v>[{"ConditionType":"Build","AreaType":"MainBuilding","Lv":5}]</v>
      </c>
    </row>
    <row r="351" spans="1:9">
      <c r="A351">
        <f t="shared" si="6"/>
        <v>20005</v>
      </c>
      <c r="B351" t="s">
        <v>63</v>
      </c>
      <c r="C351" t="s">
        <v>64</v>
      </c>
      <c r="D351">
        <v>5</v>
      </c>
      <c r="E351" t="str">
        <f>VLOOKUP(A351,属性!$B$2:$L$455,11,FALSE)&amp;VLOOKUP(A351,属性!$B$2:$M$455,12,FALSE)</f>
        <v>[{"AttrType":"Production","ItemId":50008,"Value":6480},{"AttrType":"GlobalPower","Value":2500}]</v>
      </c>
      <c r="F351">
        <f>MROUND(VLOOKUP(A351,建造时间!$A$1:$G$454,7,FALSE),1)</f>
        <v>58</v>
      </c>
      <c r="G351" t="str">
        <f>VLOOKUP(A351,消耗!$A$4:$M$457,13,FALSE)</f>
        <v>[{"ItemId":50009,"Num":3915},{"ItemId":50007,"Num":655},{"ItemId":50008,"Num":655}]</v>
      </c>
      <c r="H351" t="str">
        <f>VLOOKUP(A351,升级奖励!$A$4:$G$457,7,FALSE)</f>
        <v>[{"ItemId":50004,"Num":170}]</v>
      </c>
      <c r="I351" t="str">
        <f>VLOOKUP(A351,升级前置条件!$A$4:$P$457,16,FALSE)</f>
        <v>[{"ConditionType":"Build","AreaType":"MainBuilding","Lv":6}]</v>
      </c>
    </row>
    <row r="352" spans="1:9">
      <c r="A352">
        <f t="shared" si="6"/>
        <v>20006</v>
      </c>
      <c r="B352" t="s">
        <v>63</v>
      </c>
      <c r="C352" t="s">
        <v>64</v>
      </c>
      <c r="D352">
        <v>6</v>
      </c>
      <c r="E352" t="str">
        <f>VLOOKUP(A352,属性!$B$2:$L$455,11,FALSE)&amp;VLOOKUP(A352,属性!$B$2:$M$455,12,FALSE)</f>
        <v>[{"AttrType":"Production","ItemId":50008,"Value":7920},{"AttrType":"GlobalPower","Value":3000}]</v>
      </c>
      <c r="F352">
        <f>MROUND(VLOOKUP(A352,建造时间!$A$1:$G$454,7,FALSE),1)</f>
        <v>123</v>
      </c>
      <c r="G352" t="str">
        <f>VLOOKUP(A352,消耗!$A$4:$M$457,13,FALSE)</f>
        <v>[{"ItemId":50009,"Num":7440},{"ItemId":50007,"Num":1050},{"ItemId":50008,"Num":1050}]</v>
      </c>
      <c r="H352" t="str">
        <f>VLOOKUP(A352,升级奖励!$A$4:$G$457,7,FALSE)</f>
        <v>[{"ItemId":50004,"Num":265}]</v>
      </c>
      <c r="I352" t="str">
        <f>VLOOKUP(A352,升级前置条件!$A$4:$P$457,16,FALSE)</f>
        <v>[{"ConditionType":"Build","AreaType":"MainBuilding","Lv":7}]</v>
      </c>
    </row>
    <row r="353" spans="1:9">
      <c r="A353">
        <f t="shared" si="6"/>
        <v>20007</v>
      </c>
      <c r="B353" t="s">
        <v>63</v>
      </c>
      <c r="C353" t="s">
        <v>64</v>
      </c>
      <c r="D353">
        <v>7</v>
      </c>
      <c r="E353" t="str">
        <f>VLOOKUP(A353,属性!$B$2:$L$455,11,FALSE)&amp;VLOOKUP(A353,属性!$B$2:$M$455,12,FALSE)</f>
        <v>[{"AttrType":"Production","ItemId":50008,"Value":9360},{"AttrType":"GlobalPower","Value":3500}]</v>
      </c>
      <c r="F353">
        <f>MROUND(VLOOKUP(A353,建造时间!$A$1:$G$454,7,FALSE),1)</f>
        <v>257</v>
      </c>
      <c r="G353" t="str">
        <f>VLOOKUP(A353,消耗!$A$4:$M$457,13,FALSE)</f>
        <v>[{"ItemId":50009,"Num":14135},{"ItemId":50007,"Num":1680},{"ItemId":50008,"Num":1680}]</v>
      </c>
      <c r="H353" t="str">
        <f>VLOOKUP(A353,升级奖励!$A$4:$G$457,7,FALSE)</f>
        <v>[{"ItemId":50004,"Num":410}]</v>
      </c>
      <c r="I353" t="str">
        <f>VLOOKUP(A353,升级前置条件!$A$4:$P$457,16,FALSE)</f>
        <v>[{"ConditionType":"Build","AreaType":"MainBuilding","Lv":8}]</v>
      </c>
    </row>
    <row r="354" spans="1:9">
      <c r="A354">
        <f t="shared" si="6"/>
        <v>20008</v>
      </c>
      <c r="B354" t="s">
        <v>63</v>
      </c>
      <c r="C354" t="s">
        <v>64</v>
      </c>
      <c r="D354">
        <v>8</v>
      </c>
      <c r="E354" t="str">
        <f>VLOOKUP(A354,属性!$B$2:$L$455,11,FALSE)&amp;VLOOKUP(A354,属性!$B$2:$M$455,12,FALSE)</f>
        <v>[{"AttrType":"Production","ItemId":50008,"Value":10800},{"AttrType":"GlobalPower","Value":4000}]</v>
      </c>
      <c r="F354">
        <f>MROUND(VLOOKUP(A354,建造时间!$A$1:$G$454,7,FALSE),1)</f>
        <v>540</v>
      </c>
      <c r="G354" t="str">
        <f>VLOOKUP(A354,消耗!$A$4:$M$457,13,FALSE)</f>
        <v>[{"ItemId":50009,"Num":26855},{"ItemId":50007,"Num":2690},{"ItemId":50008,"Num":2690}]</v>
      </c>
      <c r="H354" t="str">
        <f>VLOOKUP(A354,升级奖励!$A$4:$G$457,7,FALSE)</f>
        <v>[{"ItemId":50004,"Num":635}]</v>
      </c>
      <c r="I354" t="str">
        <f>VLOOKUP(A354,升级前置条件!$A$4:$P$457,16,FALSE)</f>
        <v>[{"ConditionType":"Build","AreaType":"MainBuilding","Lv":9}]</v>
      </c>
    </row>
    <row r="355" spans="1:9">
      <c r="A355">
        <f t="shared" si="6"/>
        <v>20009</v>
      </c>
      <c r="B355" t="s">
        <v>63</v>
      </c>
      <c r="C355" t="s">
        <v>64</v>
      </c>
      <c r="D355">
        <v>9</v>
      </c>
      <c r="E355" t="str">
        <f>VLOOKUP(A355,属性!$B$2:$L$455,11,FALSE)&amp;VLOOKUP(A355,属性!$B$2:$M$455,12,FALSE)</f>
        <v>[{"AttrType":"Production","ItemId":50008,"Value":12240},{"AttrType":"GlobalPower","Value":4500}]</v>
      </c>
      <c r="F355">
        <f>MROUND(VLOOKUP(A355,建造时间!$A$1:$G$454,7,FALSE),1)</f>
        <v>1135</v>
      </c>
      <c r="G355" t="str">
        <f>VLOOKUP(A355,消耗!$A$4:$M$457,13,FALSE)</f>
        <v>[{"ItemId":50009,"Num":51025},{"ItemId":50007,"Num":4305},{"ItemId":50008,"Num":4305}]</v>
      </c>
      <c r="H355" t="str">
        <f>VLOOKUP(A355,升级奖励!$A$4:$G$457,7,FALSE)</f>
        <v>[{"ItemId":50004,"Num":985}]</v>
      </c>
      <c r="I355" t="str">
        <f>VLOOKUP(A355,升级前置条件!$A$4:$P$457,16,FALSE)</f>
        <v>[{"ConditionType":"Build","AreaType":"MainBuilding","Lv":10}]</v>
      </c>
    </row>
    <row r="356" spans="1:9">
      <c r="A356">
        <f t="shared" si="6"/>
        <v>20010</v>
      </c>
      <c r="B356" t="s">
        <v>63</v>
      </c>
      <c r="C356" t="s">
        <v>64</v>
      </c>
      <c r="D356">
        <v>10</v>
      </c>
      <c r="E356" t="str">
        <f>VLOOKUP(A356,属性!$B$2:$L$455,11,FALSE)&amp;VLOOKUP(A356,属性!$B$2:$M$455,12,FALSE)</f>
        <v>[{"AttrType":"Production","ItemId":50008,"Value":13680},{"AttrType":"GlobalPower","Value":5000}]</v>
      </c>
      <c r="F356">
        <f>MROUND(VLOOKUP(A356,建造时间!$A$1:$G$454,7,FALSE),1)</f>
        <v>2383</v>
      </c>
      <c r="G356" t="str">
        <f>VLOOKUP(A356,消耗!$A$4:$M$457,13,FALSE)</f>
        <v>[{"ItemId":50009,"Num":96950},{"ItemId":50007,"Num":6890},{"ItemId":50008,"Num":6890}]</v>
      </c>
      <c r="H356" t="str">
        <f>VLOOKUP(A356,升级奖励!$A$4:$G$457,7,FALSE)</f>
        <v>[{"ItemId":50004,"Num":1525}]</v>
      </c>
      <c r="I356" t="str">
        <f>VLOOKUP(A356,升级前置条件!$A$4:$P$457,16,FALSE)</f>
        <v>[{"ConditionType":"Build","AreaType":"MainBuilding","Lv":11}]</v>
      </c>
    </row>
    <row r="357" spans="1:9">
      <c r="A357">
        <f t="shared" si="6"/>
        <v>20011</v>
      </c>
      <c r="B357" t="s">
        <v>63</v>
      </c>
      <c r="C357" t="s">
        <v>64</v>
      </c>
      <c r="D357">
        <v>11</v>
      </c>
      <c r="E357" t="str">
        <f>VLOOKUP(A357,属性!$B$2:$L$455,11,FALSE)&amp;VLOOKUP(A357,属性!$B$2:$M$455,12,FALSE)</f>
        <v>[{"AttrType":"Production","ItemId":50008,"Value":15120},{"AttrType":"GlobalPower","Value":5500}]</v>
      </c>
      <c r="F357">
        <f>MROUND(VLOOKUP(A357,建造时间!$A$1:$G$454,7,FALSE),1)</f>
        <v>5004</v>
      </c>
      <c r="G357" t="str">
        <f>VLOOKUP(A357,消耗!$A$4:$M$457,13,FALSE)</f>
        <v>[{"ItemId":50009,"Num":184205},{"ItemId":50007,"Num":11025},{"ItemId":50008,"Num":11025}]</v>
      </c>
      <c r="H357" t="str">
        <f>VLOOKUP(A357,升级奖励!$A$4:$G$457,7,FALSE)</f>
        <v>[{"ItemId":50004,"Num":2365}]</v>
      </c>
      <c r="I357" t="str">
        <f>VLOOKUP(A357,升级前置条件!$A$4:$P$457,16,FALSE)</f>
        <v>[{"ConditionType":"Build","AreaType":"MainBuilding","Lv":12}]</v>
      </c>
    </row>
    <row r="358" spans="1:9">
      <c r="A358">
        <f t="shared" si="6"/>
        <v>20012</v>
      </c>
      <c r="B358" t="s">
        <v>63</v>
      </c>
      <c r="C358" t="s">
        <v>64</v>
      </c>
      <c r="D358">
        <v>12</v>
      </c>
      <c r="E358" t="str">
        <f>VLOOKUP(A358,属性!$B$2:$L$455,11,FALSE)&amp;VLOOKUP(A358,属性!$B$2:$M$455,12,FALSE)</f>
        <v>[{"AttrType":"Production","ItemId":50008,"Value":16560},{"AttrType":"GlobalPower","Value":6000}]</v>
      </c>
      <c r="F358">
        <f>MROUND(VLOOKUP(A358,建造时间!$A$1:$G$454,7,FALSE),1)</f>
        <v>10508</v>
      </c>
      <c r="G358" t="str">
        <f>VLOOKUP(A358,消耗!$A$4:$M$457,13,FALSE)</f>
        <v>[{"ItemId":50009,"Num":349990},{"ItemId":50007,"Num":17640},{"ItemId":50008,"Num":17640}]</v>
      </c>
      <c r="H358" t="str">
        <f>VLOOKUP(A358,升级奖励!$A$4:$G$457,7,FALSE)</f>
        <v>[{"ItemId":50004,"Num":3665}]</v>
      </c>
      <c r="I358" t="str">
        <f>VLOOKUP(A358,升级前置条件!$A$4:$P$457,16,FALSE)</f>
        <v>[{"ConditionType":"Build","AreaType":"MainBuilding","Lv":13}]</v>
      </c>
    </row>
    <row r="359" spans="1:9">
      <c r="A359">
        <f t="shared" si="6"/>
        <v>20013</v>
      </c>
      <c r="B359" t="s">
        <v>63</v>
      </c>
      <c r="C359" t="s">
        <v>64</v>
      </c>
      <c r="D359">
        <v>13</v>
      </c>
      <c r="E359" t="str">
        <f>VLOOKUP(A359,属性!$B$2:$L$455,11,FALSE)&amp;VLOOKUP(A359,属性!$B$2:$M$455,12,FALSE)</f>
        <v>[{"AttrType":"Production","ItemId":50008,"Value":18000},{"AttrType":"GlobalPower","Value":6500}]</v>
      </c>
      <c r="F359">
        <f>MROUND(VLOOKUP(A359,建造时间!$A$1:$G$454,7,FALSE),1)</f>
        <v>22067</v>
      </c>
      <c r="G359" t="str">
        <f>VLOOKUP(A359,消耗!$A$4:$M$457,13,FALSE)</f>
        <v>[{"ItemId":50009,"Num":664980},{"ItemId":50007,"Num":28225},{"ItemId":50008,"Num":28225}]</v>
      </c>
      <c r="H359" t="str">
        <f>VLOOKUP(A359,升级奖励!$A$4:$G$457,7,FALSE)</f>
        <v>[{"ItemId":50004,"Num":5680}]</v>
      </c>
      <c r="I359" t="str">
        <f>VLOOKUP(A359,升级前置条件!$A$4:$P$457,16,FALSE)</f>
        <v>[{"ConditionType":"Build","AreaType":"MainBuilding","Lv":14}]</v>
      </c>
    </row>
    <row r="360" spans="1:9">
      <c r="A360">
        <f t="shared" si="6"/>
        <v>20014</v>
      </c>
      <c r="B360" t="s">
        <v>63</v>
      </c>
      <c r="C360" t="s">
        <v>64</v>
      </c>
      <c r="D360">
        <v>14</v>
      </c>
      <c r="E360" t="str">
        <f>VLOOKUP(A360,属性!$B$2:$L$455,11,FALSE)&amp;VLOOKUP(A360,属性!$B$2:$M$455,12,FALSE)</f>
        <v>[{"AttrType":"Production","ItemId":50008,"Value":19440},{"AttrType":"GlobalPower","Value":7000}]</v>
      </c>
      <c r="F360">
        <f>MROUND(VLOOKUP(A360,建造时间!$A$1:$G$454,7,FALSE),1)</f>
        <v>46342</v>
      </c>
      <c r="G360" t="str">
        <f>VLOOKUP(A360,消耗!$A$4:$M$457,13,FALSE)</f>
        <v>[{"ItemId":50009,"Num":1263460},{"ItemId":50007,"Num":45160},{"ItemId":50008,"Num":45160}]</v>
      </c>
      <c r="H360" t="str">
        <f>VLOOKUP(A360,升级奖励!$A$4:$G$457,7,FALSE)</f>
        <v>[{"ItemId":50004,"Num":8805}]</v>
      </c>
      <c r="I360" t="str">
        <f>VLOOKUP(A360,升级前置条件!$A$4:$P$457,16,FALSE)</f>
        <v>[{"ConditionType":"Build","AreaType":"MainBuilding","Lv":15}]</v>
      </c>
    </row>
    <row r="361" spans="1:9">
      <c r="A361">
        <f t="shared" si="6"/>
        <v>20015</v>
      </c>
      <c r="B361" t="s">
        <v>63</v>
      </c>
      <c r="C361" t="s">
        <v>64</v>
      </c>
      <c r="D361">
        <v>15</v>
      </c>
      <c r="E361" t="str">
        <f>VLOOKUP(A361,属性!$B$2:$L$455,11,FALSE)&amp;VLOOKUP(A361,属性!$B$2:$M$455,12,FALSE)</f>
        <v>[{"AttrType":"Production","ItemId":50008,"Value":20880},{"AttrType":"GlobalPower","Value":7500}]</v>
      </c>
      <c r="F361">
        <f>MROUND(VLOOKUP(A361,建造时间!$A$1:$G$454,7,FALSE),1)</f>
        <v>97318</v>
      </c>
      <c r="G361" t="str">
        <f>VLOOKUP(A361,消耗!$A$4:$M$457,13,FALSE)</f>
        <v>[{"ItemId":50009,"Num":2400575},{"ItemId":50007,"Num":72255},{"ItemId":50008,"Num":72255}]</v>
      </c>
      <c r="H361" t="str">
        <f>VLOOKUP(A361,升级奖励!$A$4:$G$457,7,FALSE)</f>
        <v>[{"ItemId":50004,"Num":13650}]</v>
      </c>
      <c r="I361" t="str">
        <f>VLOOKUP(A361,升级前置条件!$A$4:$P$457,16,FALSE)</f>
        <v>[{"ConditionType":"Build","AreaType":"MainBuilding","Lv":16}]</v>
      </c>
    </row>
    <row r="362" spans="1:9">
      <c r="A362">
        <f t="shared" si="6"/>
        <v>20016</v>
      </c>
      <c r="B362" t="s">
        <v>63</v>
      </c>
      <c r="C362" t="s">
        <v>64</v>
      </c>
      <c r="D362">
        <v>16</v>
      </c>
      <c r="E362" t="str">
        <f>VLOOKUP(A362,属性!$B$2:$L$455,11,FALSE)&amp;VLOOKUP(A362,属性!$B$2:$M$455,12,FALSE)</f>
        <v>[{"AttrType":"Production","ItemId":50008,"Value":22320},{"AttrType":"GlobalPower","Value":8000}]</v>
      </c>
      <c r="F362">
        <f>MROUND(VLOOKUP(A362,建造时间!$A$1:$G$454,7,FALSE),1)</f>
        <v>204367</v>
      </c>
      <c r="G362" t="str">
        <f>VLOOKUP(A362,消耗!$A$4:$M$457,13,FALSE)</f>
        <v>[{"ItemId":50009,"Num":4561095},{"ItemId":50007,"Num":115610},{"ItemId":50008,"Num":115610}]</v>
      </c>
      <c r="H362" t="str">
        <f>VLOOKUP(A362,升级奖励!$A$4:$G$457,7,FALSE)</f>
        <v>[{"ItemId":50004,"Num":21160}]</v>
      </c>
      <c r="I362" t="str">
        <f>VLOOKUP(A362,升级前置条件!$A$4:$P$457,16,FALSE)</f>
        <v>[{"ConditionType":"Build","AreaType":"MainBuilding","Lv":17}]</v>
      </c>
    </row>
    <row r="363" spans="1:9">
      <c r="A363">
        <f t="shared" si="6"/>
        <v>20017</v>
      </c>
      <c r="B363" t="s">
        <v>63</v>
      </c>
      <c r="C363" t="s">
        <v>64</v>
      </c>
      <c r="D363">
        <v>17</v>
      </c>
      <c r="E363" t="str">
        <f>VLOOKUP(A363,属性!$B$2:$L$455,11,FALSE)&amp;VLOOKUP(A363,属性!$B$2:$M$455,12,FALSE)</f>
        <v>[{"AttrType":"Production","ItemId":50008,"Value":23760},{"AttrType":"GlobalPower","Value":8500}]</v>
      </c>
      <c r="F363">
        <f>MROUND(VLOOKUP(A363,建造时间!$A$1:$G$454,7,FALSE),1)</f>
        <v>429171</v>
      </c>
      <c r="G363" t="str">
        <f>VLOOKUP(A363,消耗!$A$4:$M$457,13,FALSE)</f>
        <v>[{"ItemId":50009,"Num":8666080},{"ItemId":50007,"Num":184975},{"ItemId":50008,"Num":184975}]</v>
      </c>
      <c r="H363" t="str">
        <f>VLOOKUP(A363,升级奖励!$A$4:$G$457,7,FALSE)</f>
        <v>[{"ItemId":50004,"Num":32800}]</v>
      </c>
      <c r="I363" t="str">
        <f>VLOOKUP(A363,升级前置条件!$A$4:$P$457,16,FALSE)</f>
        <v>[{"ConditionType":"Build","AreaType":"MainBuilding","Lv":18}]</v>
      </c>
    </row>
    <row r="364" spans="1:9">
      <c r="A364">
        <f t="shared" si="6"/>
        <v>20018</v>
      </c>
      <c r="B364" t="s">
        <v>63</v>
      </c>
      <c r="C364" t="s">
        <v>64</v>
      </c>
      <c r="D364">
        <v>18</v>
      </c>
      <c r="E364" t="str">
        <f>VLOOKUP(A364,属性!$B$2:$L$455,11,FALSE)&amp;VLOOKUP(A364,属性!$B$2:$M$455,12,FALSE)</f>
        <v>[{"AttrType":"Production","ItemId":50008,"Value":25200},{"AttrType":"GlobalPower","Value":9000}]</v>
      </c>
      <c r="F364">
        <f>MROUND(VLOOKUP(A364,建造时间!$A$1:$G$454,7,FALSE),1)</f>
        <v>0</v>
      </c>
      <c r="G364" t="str">
        <f>VLOOKUP(A364,消耗!$A$4:$M$457,13,FALSE)</f>
        <v>[]</v>
      </c>
      <c r="H364" t="str">
        <f>VLOOKUP(A364,升级奖励!$A$4:$G$457,7,FALSE)</f>
        <v>[{"ItemId":50004,"Num":50840}]</v>
      </c>
      <c r="I364" t="str">
        <f>VLOOKUP(A364,升级前置条件!$A$4:$P$457,16,FALSE)</f>
        <v>[]</v>
      </c>
    </row>
    <row r="365" spans="1:9">
      <c r="A365">
        <f t="shared" si="6"/>
        <v>21001</v>
      </c>
      <c r="B365" t="s">
        <v>65</v>
      </c>
      <c r="C365" t="s">
        <v>66</v>
      </c>
      <c r="D365">
        <v>1</v>
      </c>
      <c r="E365" t="str">
        <f>VLOOKUP(A365,属性!$B$2:$L$455,11,FALSE)&amp;VLOOKUP(A365,属性!$B$2:$M$455,12,FALSE)</f>
        <v>[{"AttrType":"Production","ItemId":50008,"Value":720},{"AttrType":"GlobalPower","Value":500}]</v>
      </c>
      <c r="F365">
        <f>MROUND(VLOOKUP(A365,建造时间!$A$1:$G$454,7,FALSE),1)</f>
        <v>3</v>
      </c>
      <c r="G365" t="str">
        <f>VLOOKUP(A365,消耗!$A$4:$M$457,13,FALSE)</f>
        <v>[{"ItemId":50009,"Num":300},{"ItemId":50007,"Num":100},{"ItemId":50008,"Num":100}]</v>
      </c>
      <c r="H365" t="str">
        <f>VLOOKUP(A365,升级奖励!$A$4:$G$457,7,FALSE)</f>
        <v>[{"ItemId":50004,"Num":50}]</v>
      </c>
      <c r="I365" t="str">
        <f>VLOOKUP(A365,升级前置条件!$A$4:$P$457,16,FALSE)</f>
        <v>[{"ConditionType":"Build","AreaType":"MainBuilding","Lv":2}]</v>
      </c>
    </row>
    <row r="366" spans="1:9">
      <c r="A366">
        <f t="shared" si="6"/>
        <v>21002</v>
      </c>
      <c r="B366" t="s">
        <v>65</v>
      </c>
      <c r="C366" t="s">
        <v>66</v>
      </c>
      <c r="D366">
        <v>2</v>
      </c>
      <c r="E366" t="str">
        <f>VLOOKUP(A366,属性!$B$2:$L$455,11,FALSE)&amp;VLOOKUP(A366,属性!$B$2:$M$455,12,FALSE)</f>
        <v>[{"AttrType":"Production","ItemId":50008,"Value":2160},{"AttrType":"GlobalPower","Value":1000}]</v>
      </c>
      <c r="F366">
        <f>MROUND(VLOOKUP(A366,建造时间!$A$1:$G$454,7,FALSE),1)</f>
        <v>6</v>
      </c>
      <c r="G366" t="str">
        <f>VLOOKUP(A366,消耗!$A$4:$M$457,13,FALSE)</f>
        <v>[{"ItemId":50009,"Num":570},{"ItemId":50007,"Num":160},{"ItemId":50008,"Num":160}]</v>
      </c>
      <c r="H366" t="str">
        <f>VLOOKUP(A366,升级奖励!$A$4:$G$457,7,FALSE)</f>
        <v>[{"ItemId":50004,"Num":75}]</v>
      </c>
      <c r="I366" t="str">
        <f>VLOOKUP(A366,升级前置条件!$A$4:$P$457,16,FALSE)</f>
        <v>[{"ConditionType":"Build","AreaType":"MainBuilding","Lv":3}]</v>
      </c>
    </row>
    <row r="367" spans="1:9">
      <c r="A367">
        <f t="shared" si="6"/>
        <v>21003</v>
      </c>
      <c r="B367" t="s">
        <v>65</v>
      </c>
      <c r="C367" t="s">
        <v>66</v>
      </c>
      <c r="D367">
        <v>3</v>
      </c>
      <c r="E367" t="str">
        <f>VLOOKUP(A367,属性!$B$2:$L$455,11,FALSE)&amp;VLOOKUP(A367,属性!$B$2:$M$455,12,FALSE)</f>
        <v>[{"AttrType":"Production","ItemId":50008,"Value":3600},{"AttrType":"GlobalPower","Value":1500}]</v>
      </c>
      <c r="F367">
        <f>MROUND(VLOOKUP(A367,建造时间!$A$1:$G$454,7,FALSE),1)</f>
        <v>13</v>
      </c>
      <c r="G367" t="str">
        <f>VLOOKUP(A367,消耗!$A$4:$M$457,13,FALSE)</f>
        <v>[{"ItemId":50009,"Num":1085},{"ItemId":50007,"Num":255},{"ItemId":50008,"Num":255}]</v>
      </c>
      <c r="H367" t="str">
        <f>VLOOKUP(A367,升级奖励!$A$4:$G$457,7,FALSE)</f>
        <v>[{"ItemId":50004,"Num":115}]</v>
      </c>
      <c r="I367" t="str">
        <f>VLOOKUP(A367,升级前置条件!$A$4:$P$457,16,FALSE)</f>
        <v>[{"ConditionType":"Build","AreaType":"MainBuilding","Lv":4}]</v>
      </c>
    </row>
    <row r="368" spans="1:9">
      <c r="A368">
        <f t="shared" si="6"/>
        <v>21004</v>
      </c>
      <c r="B368" t="s">
        <v>65</v>
      </c>
      <c r="C368" t="s">
        <v>66</v>
      </c>
      <c r="D368">
        <v>4</v>
      </c>
      <c r="E368" t="str">
        <f>VLOOKUP(A368,属性!$B$2:$L$455,11,FALSE)&amp;VLOOKUP(A368,属性!$B$2:$M$455,12,FALSE)</f>
        <v>[{"AttrType":"Production","ItemId":50008,"Value":5040},{"AttrType":"GlobalPower","Value":2000}]</v>
      </c>
      <c r="F368">
        <f>MROUND(VLOOKUP(A368,建造时间!$A$1:$G$454,7,FALSE),1)</f>
        <v>28</v>
      </c>
      <c r="G368" t="str">
        <f>VLOOKUP(A368,消耗!$A$4:$M$457,13,FALSE)</f>
        <v>[{"ItemId":50009,"Num":2060},{"ItemId":50007,"Num":410},{"ItemId":50008,"Num":410}]</v>
      </c>
      <c r="H368" t="str">
        <f>VLOOKUP(A368,升级奖励!$A$4:$G$457,7,FALSE)</f>
        <v>[{"ItemId":50004,"Num":175}]</v>
      </c>
      <c r="I368" t="str">
        <f>VLOOKUP(A368,升级前置条件!$A$4:$P$457,16,FALSE)</f>
        <v>[{"ConditionType":"Build","AreaType":"MainBuilding","Lv":5}]</v>
      </c>
    </row>
    <row r="369" spans="1:9">
      <c r="A369">
        <f t="shared" si="6"/>
        <v>21005</v>
      </c>
      <c r="B369" t="s">
        <v>65</v>
      </c>
      <c r="C369" t="s">
        <v>66</v>
      </c>
      <c r="D369">
        <v>5</v>
      </c>
      <c r="E369" t="str">
        <f>VLOOKUP(A369,属性!$B$2:$L$455,11,FALSE)&amp;VLOOKUP(A369,属性!$B$2:$M$455,12,FALSE)</f>
        <v>[{"AttrType":"Production","ItemId":50008,"Value":6480},{"AttrType":"GlobalPower","Value":2500}]</v>
      </c>
      <c r="F369">
        <f>MROUND(VLOOKUP(A369,建造时间!$A$1:$G$454,7,FALSE),1)</f>
        <v>58</v>
      </c>
      <c r="G369" t="str">
        <f>VLOOKUP(A369,消耗!$A$4:$M$457,13,FALSE)</f>
        <v>[{"ItemId":50009,"Num":3915},{"ItemId":50007,"Num":655},{"ItemId":50008,"Num":655}]</v>
      </c>
      <c r="H369" t="str">
        <f>VLOOKUP(A369,升级奖励!$A$4:$G$457,7,FALSE)</f>
        <v>[{"ItemId":50004,"Num":265}]</v>
      </c>
      <c r="I369" t="str">
        <f>VLOOKUP(A369,升级前置条件!$A$4:$P$457,16,FALSE)</f>
        <v>[{"ConditionType":"Build","AreaType":"MainBuilding","Lv":6}]</v>
      </c>
    </row>
    <row r="370" spans="1:9">
      <c r="A370">
        <f t="shared" si="6"/>
        <v>21006</v>
      </c>
      <c r="B370" t="s">
        <v>65</v>
      </c>
      <c r="C370" t="s">
        <v>66</v>
      </c>
      <c r="D370">
        <v>6</v>
      </c>
      <c r="E370" t="str">
        <f>VLOOKUP(A370,属性!$B$2:$L$455,11,FALSE)&amp;VLOOKUP(A370,属性!$B$2:$M$455,12,FALSE)</f>
        <v>[{"AttrType":"Production","ItemId":50008,"Value":7920},{"AttrType":"GlobalPower","Value":3000}]</v>
      </c>
      <c r="F370">
        <f>MROUND(VLOOKUP(A370,建造时间!$A$1:$G$454,7,FALSE),1)</f>
        <v>123</v>
      </c>
      <c r="G370" t="str">
        <f>VLOOKUP(A370,消耗!$A$4:$M$457,13,FALSE)</f>
        <v>[{"ItemId":50009,"Num":7440},{"ItemId":50007,"Num":1050},{"ItemId":50008,"Num":1050}]</v>
      </c>
      <c r="H370" t="str">
        <f>VLOOKUP(A370,升级奖励!$A$4:$G$457,7,FALSE)</f>
        <v>[{"ItemId":50004,"Num":400}]</v>
      </c>
      <c r="I370" t="str">
        <f>VLOOKUP(A370,升级前置条件!$A$4:$P$457,16,FALSE)</f>
        <v>[{"ConditionType":"Build","AreaType":"MainBuilding","Lv":7}]</v>
      </c>
    </row>
    <row r="371" spans="1:9">
      <c r="A371">
        <f t="shared" si="6"/>
        <v>21007</v>
      </c>
      <c r="B371" t="s">
        <v>65</v>
      </c>
      <c r="C371" t="s">
        <v>66</v>
      </c>
      <c r="D371">
        <v>7</v>
      </c>
      <c r="E371" t="str">
        <f>VLOOKUP(A371,属性!$B$2:$L$455,11,FALSE)&amp;VLOOKUP(A371,属性!$B$2:$M$455,12,FALSE)</f>
        <v>[{"AttrType":"Production","ItemId":50008,"Value":9360},{"AttrType":"GlobalPower","Value":3500}]</v>
      </c>
      <c r="F371">
        <f>MROUND(VLOOKUP(A371,建造时间!$A$1:$G$454,7,FALSE),1)</f>
        <v>257</v>
      </c>
      <c r="G371" t="str">
        <f>VLOOKUP(A371,消耗!$A$4:$M$457,13,FALSE)</f>
        <v>[{"ItemId":50009,"Num":14135},{"ItemId":50007,"Num":1680},{"ItemId":50008,"Num":1680}]</v>
      </c>
      <c r="H371" t="str">
        <f>VLOOKUP(A371,升级奖励!$A$4:$G$457,7,FALSE)</f>
        <v>[{"ItemId":50004,"Num":600}]</v>
      </c>
      <c r="I371" t="str">
        <f>VLOOKUP(A371,升级前置条件!$A$4:$P$457,16,FALSE)</f>
        <v>[{"ConditionType":"Build","AreaType":"MainBuilding","Lv":8}]</v>
      </c>
    </row>
    <row r="372" spans="1:9">
      <c r="A372">
        <f t="shared" si="6"/>
        <v>21008</v>
      </c>
      <c r="B372" t="s">
        <v>65</v>
      </c>
      <c r="C372" t="s">
        <v>66</v>
      </c>
      <c r="D372">
        <v>8</v>
      </c>
      <c r="E372" t="str">
        <f>VLOOKUP(A372,属性!$B$2:$L$455,11,FALSE)&amp;VLOOKUP(A372,属性!$B$2:$M$455,12,FALSE)</f>
        <v>[{"AttrType":"Production","ItemId":50008,"Value":10800},{"AttrType":"GlobalPower","Value":4000}]</v>
      </c>
      <c r="F372">
        <f>MROUND(VLOOKUP(A372,建造时间!$A$1:$G$454,7,FALSE),1)</f>
        <v>540</v>
      </c>
      <c r="G372" t="str">
        <f>VLOOKUP(A372,消耗!$A$4:$M$457,13,FALSE)</f>
        <v>[{"ItemId":50009,"Num":26855},{"ItemId":50007,"Num":2690},{"ItemId":50008,"Num":2690}]</v>
      </c>
      <c r="H372" t="str">
        <f>VLOOKUP(A372,升级奖励!$A$4:$G$457,7,FALSE)</f>
        <v>[{"ItemId":50004,"Num":900}]</v>
      </c>
      <c r="I372" t="str">
        <f>VLOOKUP(A372,升级前置条件!$A$4:$P$457,16,FALSE)</f>
        <v>[{"ConditionType":"Build","AreaType":"MainBuilding","Lv":9}]</v>
      </c>
    </row>
    <row r="373" spans="1:9">
      <c r="A373">
        <f t="shared" si="6"/>
        <v>21009</v>
      </c>
      <c r="B373" t="s">
        <v>65</v>
      </c>
      <c r="C373" t="s">
        <v>66</v>
      </c>
      <c r="D373">
        <v>9</v>
      </c>
      <c r="E373" t="str">
        <f>VLOOKUP(A373,属性!$B$2:$L$455,11,FALSE)&amp;VLOOKUP(A373,属性!$B$2:$M$455,12,FALSE)</f>
        <v>[{"AttrType":"Production","ItemId":50008,"Value":12240},{"AttrType":"GlobalPower","Value":4500}]</v>
      </c>
      <c r="F373">
        <f>MROUND(VLOOKUP(A373,建造时间!$A$1:$G$454,7,FALSE),1)</f>
        <v>1135</v>
      </c>
      <c r="G373" t="str">
        <f>VLOOKUP(A373,消耗!$A$4:$M$457,13,FALSE)</f>
        <v>[{"ItemId":50009,"Num":51025},{"ItemId":50007,"Num":4305},{"ItemId":50008,"Num":4305}]</v>
      </c>
      <c r="H373" t="str">
        <f>VLOOKUP(A373,升级奖励!$A$4:$G$457,7,FALSE)</f>
        <v>[{"ItemId":50004,"Num":1350}]</v>
      </c>
      <c r="I373" t="str">
        <f>VLOOKUP(A373,升级前置条件!$A$4:$P$457,16,FALSE)</f>
        <v>[{"ConditionType":"Build","AreaType":"MainBuilding","Lv":10}]</v>
      </c>
    </row>
    <row r="374" spans="1:9">
      <c r="A374">
        <f t="shared" si="6"/>
        <v>21010</v>
      </c>
      <c r="B374" t="s">
        <v>65</v>
      </c>
      <c r="C374" t="s">
        <v>66</v>
      </c>
      <c r="D374">
        <v>10</v>
      </c>
      <c r="E374" t="str">
        <f>VLOOKUP(A374,属性!$B$2:$L$455,11,FALSE)&amp;VLOOKUP(A374,属性!$B$2:$M$455,12,FALSE)</f>
        <v>[{"AttrType":"Production","ItemId":50008,"Value":13680},{"AttrType":"GlobalPower","Value":5000}]</v>
      </c>
      <c r="F374">
        <f>MROUND(VLOOKUP(A374,建造时间!$A$1:$G$454,7,FALSE),1)</f>
        <v>2383</v>
      </c>
      <c r="G374" t="str">
        <f>VLOOKUP(A374,消耗!$A$4:$M$457,13,FALSE)</f>
        <v>[{"ItemId":50009,"Num":96950},{"ItemId":50007,"Num":6890},{"ItemId":50008,"Num":6890}]</v>
      </c>
      <c r="H374" t="str">
        <f>VLOOKUP(A374,升级奖励!$A$4:$G$457,7,FALSE)</f>
        <v>[{"ItemId":50004,"Num":2025}]</v>
      </c>
      <c r="I374" t="str">
        <f>VLOOKUP(A374,升级前置条件!$A$4:$P$457,16,FALSE)</f>
        <v>[{"ConditionType":"Build","AreaType":"MainBuilding","Lv":11}]</v>
      </c>
    </row>
    <row r="375" spans="1:9">
      <c r="A375">
        <f t="shared" si="6"/>
        <v>21011</v>
      </c>
      <c r="B375" t="s">
        <v>65</v>
      </c>
      <c r="C375" t="s">
        <v>66</v>
      </c>
      <c r="D375">
        <v>11</v>
      </c>
      <c r="E375" t="str">
        <f>VLOOKUP(A375,属性!$B$2:$L$455,11,FALSE)&amp;VLOOKUP(A375,属性!$B$2:$M$455,12,FALSE)</f>
        <v>[{"AttrType":"Production","ItemId":50008,"Value":15120},{"AttrType":"GlobalPower","Value":5500}]</v>
      </c>
      <c r="F375">
        <f>MROUND(VLOOKUP(A375,建造时间!$A$1:$G$454,7,FALSE),1)</f>
        <v>5004</v>
      </c>
      <c r="G375" t="str">
        <f>VLOOKUP(A375,消耗!$A$4:$M$457,13,FALSE)</f>
        <v>[{"ItemId":50009,"Num":184205},{"ItemId":50007,"Num":11025},{"ItemId":50008,"Num":11025}]</v>
      </c>
      <c r="H375" t="str">
        <f>VLOOKUP(A375,升级奖励!$A$4:$G$457,7,FALSE)</f>
        <v>[{"ItemId":50004,"Num":3040}]</v>
      </c>
      <c r="I375" t="str">
        <f>VLOOKUP(A375,升级前置条件!$A$4:$P$457,16,FALSE)</f>
        <v>[{"ConditionType":"Build","AreaType":"MainBuilding","Lv":12}]</v>
      </c>
    </row>
    <row r="376" spans="1:9">
      <c r="A376">
        <f t="shared" si="6"/>
        <v>21012</v>
      </c>
      <c r="B376" t="s">
        <v>65</v>
      </c>
      <c r="C376" t="s">
        <v>66</v>
      </c>
      <c r="D376">
        <v>12</v>
      </c>
      <c r="E376" t="str">
        <f>VLOOKUP(A376,属性!$B$2:$L$455,11,FALSE)&amp;VLOOKUP(A376,属性!$B$2:$M$455,12,FALSE)</f>
        <v>[{"AttrType":"Production","ItemId":50008,"Value":16560},{"AttrType":"GlobalPower","Value":6000}]</v>
      </c>
      <c r="F376">
        <f>MROUND(VLOOKUP(A376,建造时间!$A$1:$G$454,7,FALSE),1)</f>
        <v>10508</v>
      </c>
      <c r="G376" t="str">
        <f>VLOOKUP(A376,消耗!$A$4:$M$457,13,FALSE)</f>
        <v>[{"ItemId":50009,"Num":349990},{"ItemId":50007,"Num":17640},{"ItemId":50008,"Num":17640}]</v>
      </c>
      <c r="H376" t="str">
        <f>VLOOKUP(A376,升级奖励!$A$4:$G$457,7,FALSE)</f>
        <v>[{"ItemId":50004,"Num":4560}]</v>
      </c>
      <c r="I376" t="str">
        <f>VLOOKUP(A376,升级前置条件!$A$4:$P$457,16,FALSE)</f>
        <v>[{"ConditionType":"Build","AreaType":"MainBuilding","Lv":13}]</v>
      </c>
    </row>
    <row r="377" spans="1:9">
      <c r="A377">
        <f t="shared" si="6"/>
        <v>21013</v>
      </c>
      <c r="B377" t="s">
        <v>65</v>
      </c>
      <c r="C377" t="s">
        <v>66</v>
      </c>
      <c r="D377">
        <v>13</v>
      </c>
      <c r="E377" t="str">
        <f>VLOOKUP(A377,属性!$B$2:$L$455,11,FALSE)&amp;VLOOKUP(A377,属性!$B$2:$M$455,12,FALSE)</f>
        <v>[{"AttrType":"Production","ItemId":50008,"Value":18000},{"AttrType":"GlobalPower","Value":6500}]</v>
      </c>
      <c r="F377">
        <f>MROUND(VLOOKUP(A377,建造时间!$A$1:$G$454,7,FALSE),1)</f>
        <v>22067</v>
      </c>
      <c r="G377" t="str">
        <f>VLOOKUP(A377,消耗!$A$4:$M$457,13,FALSE)</f>
        <v>[{"ItemId":50009,"Num":664980},{"ItemId":50007,"Num":28225},{"ItemId":50008,"Num":28225}]</v>
      </c>
      <c r="H377" t="str">
        <f>VLOOKUP(A377,升级奖励!$A$4:$G$457,7,FALSE)</f>
        <v>[{"ItemId":50004,"Num":6840}]</v>
      </c>
      <c r="I377" t="str">
        <f>VLOOKUP(A377,升级前置条件!$A$4:$P$457,16,FALSE)</f>
        <v>[{"ConditionType":"Build","AreaType":"MainBuilding","Lv":14}]</v>
      </c>
    </row>
    <row r="378" spans="1:9">
      <c r="A378">
        <f t="shared" si="6"/>
        <v>21014</v>
      </c>
      <c r="B378" t="s">
        <v>65</v>
      </c>
      <c r="C378" t="s">
        <v>66</v>
      </c>
      <c r="D378">
        <v>14</v>
      </c>
      <c r="E378" t="str">
        <f>VLOOKUP(A378,属性!$B$2:$L$455,11,FALSE)&amp;VLOOKUP(A378,属性!$B$2:$M$455,12,FALSE)</f>
        <v>[{"AttrType":"Production","ItemId":50008,"Value":19440},{"AttrType":"GlobalPower","Value":7000}]</v>
      </c>
      <c r="F378">
        <f>MROUND(VLOOKUP(A378,建造时间!$A$1:$G$454,7,FALSE),1)</f>
        <v>46342</v>
      </c>
      <c r="G378" t="str">
        <f>VLOOKUP(A378,消耗!$A$4:$M$457,13,FALSE)</f>
        <v>[{"ItemId":50009,"Num":1263460},{"ItemId":50007,"Num":45160},{"ItemId":50008,"Num":45160}]</v>
      </c>
      <c r="H378" t="str">
        <f>VLOOKUP(A378,升级奖励!$A$4:$G$457,7,FALSE)</f>
        <v>[{"ItemId":50004,"Num":10260}]</v>
      </c>
      <c r="I378" t="str">
        <f>VLOOKUP(A378,升级前置条件!$A$4:$P$457,16,FALSE)</f>
        <v>[{"ConditionType":"Build","AreaType":"MainBuilding","Lv":15}]</v>
      </c>
    </row>
    <row r="379" spans="1:9">
      <c r="A379">
        <f t="shared" si="6"/>
        <v>21015</v>
      </c>
      <c r="B379" t="s">
        <v>65</v>
      </c>
      <c r="C379" t="s">
        <v>66</v>
      </c>
      <c r="D379">
        <v>15</v>
      </c>
      <c r="E379" t="str">
        <f>VLOOKUP(A379,属性!$B$2:$L$455,11,FALSE)&amp;VLOOKUP(A379,属性!$B$2:$M$455,12,FALSE)</f>
        <v>[{"AttrType":"Production","ItemId":50008,"Value":20880},{"AttrType":"GlobalPower","Value":7500}]</v>
      </c>
      <c r="F379">
        <f>MROUND(VLOOKUP(A379,建造时间!$A$1:$G$454,7,FALSE),1)</f>
        <v>97318</v>
      </c>
      <c r="G379" t="str">
        <f>VLOOKUP(A379,消耗!$A$4:$M$457,13,FALSE)</f>
        <v>[{"ItemId":50009,"Num":2400575},{"ItemId":50007,"Num":72255},{"ItemId":50008,"Num":72255}]</v>
      </c>
      <c r="H379" t="str">
        <f>VLOOKUP(A379,升级奖励!$A$4:$G$457,7,FALSE)</f>
        <v>[{"ItemId":50004,"Num":15390}]</v>
      </c>
      <c r="I379" t="str">
        <f>VLOOKUP(A379,升级前置条件!$A$4:$P$457,16,FALSE)</f>
        <v>[{"ConditionType":"Build","AreaType":"MainBuilding","Lv":16}]</v>
      </c>
    </row>
    <row r="380" spans="1:9">
      <c r="A380">
        <f t="shared" si="6"/>
        <v>21016</v>
      </c>
      <c r="B380" t="s">
        <v>65</v>
      </c>
      <c r="C380" t="s">
        <v>66</v>
      </c>
      <c r="D380">
        <v>16</v>
      </c>
      <c r="E380" t="str">
        <f>VLOOKUP(A380,属性!$B$2:$L$455,11,FALSE)&amp;VLOOKUP(A380,属性!$B$2:$M$455,12,FALSE)</f>
        <v>[{"AttrType":"Production","ItemId":50008,"Value":22320},{"AttrType":"GlobalPower","Value":8000}]</v>
      </c>
      <c r="F380">
        <f>MROUND(VLOOKUP(A380,建造时间!$A$1:$G$454,7,FALSE),1)</f>
        <v>204367</v>
      </c>
      <c r="G380" t="str">
        <f>VLOOKUP(A380,消耗!$A$4:$M$457,13,FALSE)</f>
        <v>[{"ItemId":50009,"Num":4561095},{"ItemId":50007,"Num":115610},{"ItemId":50008,"Num":115610}]</v>
      </c>
      <c r="H380" t="str">
        <f>VLOOKUP(A380,升级奖励!$A$4:$G$457,7,FALSE)</f>
        <v>[{"ItemId":50004,"Num":23085}]</v>
      </c>
      <c r="I380" t="str">
        <f>VLOOKUP(A380,升级前置条件!$A$4:$P$457,16,FALSE)</f>
        <v>[{"ConditionType":"Build","AreaType":"MainBuilding","Lv":17}]</v>
      </c>
    </row>
    <row r="381" spans="1:9">
      <c r="A381">
        <f t="shared" si="6"/>
        <v>21017</v>
      </c>
      <c r="B381" t="s">
        <v>65</v>
      </c>
      <c r="C381" t="s">
        <v>66</v>
      </c>
      <c r="D381">
        <v>17</v>
      </c>
      <c r="E381" t="str">
        <f>VLOOKUP(A381,属性!$B$2:$L$455,11,FALSE)&amp;VLOOKUP(A381,属性!$B$2:$M$455,12,FALSE)</f>
        <v>[{"AttrType":"Production","ItemId":50008,"Value":23760},{"AttrType":"GlobalPower","Value":8500}]</v>
      </c>
      <c r="F381">
        <f>MROUND(VLOOKUP(A381,建造时间!$A$1:$G$454,7,FALSE),1)</f>
        <v>429171</v>
      </c>
      <c r="G381" t="str">
        <f>VLOOKUP(A381,消耗!$A$4:$M$457,13,FALSE)</f>
        <v>[{"ItemId":50009,"Num":8666080},{"ItemId":50007,"Num":184975},{"ItemId":50008,"Num":184975}]</v>
      </c>
      <c r="H381" t="str">
        <f>VLOOKUP(A381,升级奖励!$A$4:$G$457,7,FALSE)</f>
        <v>[{"ItemId":50004,"Num":34630}]</v>
      </c>
      <c r="I381" t="str">
        <f>VLOOKUP(A381,升级前置条件!$A$4:$P$457,16,FALSE)</f>
        <v>[{"ConditionType":"Build","AreaType":"MainBuilding","Lv":18}]</v>
      </c>
    </row>
    <row r="382" spans="1:9">
      <c r="A382">
        <f t="shared" si="6"/>
        <v>21018</v>
      </c>
      <c r="B382" t="s">
        <v>65</v>
      </c>
      <c r="C382" t="s">
        <v>66</v>
      </c>
      <c r="D382">
        <v>18</v>
      </c>
      <c r="E382" t="str">
        <f>VLOOKUP(A382,属性!$B$2:$L$455,11,FALSE)&amp;VLOOKUP(A382,属性!$B$2:$M$455,12,FALSE)</f>
        <v>[{"AttrType":"Production","ItemId":50008,"Value":25200},{"AttrType":"GlobalPower","Value":9000}]</v>
      </c>
      <c r="F382">
        <f>MROUND(VLOOKUP(A382,建造时间!$A$1:$G$454,7,FALSE),1)</f>
        <v>0</v>
      </c>
      <c r="G382" t="str">
        <f>VLOOKUP(A382,消耗!$A$4:$M$457,13,FALSE)</f>
        <v>[]</v>
      </c>
      <c r="H382" t="str">
        <f>VLOOKUP(A382,升级奖励!$A$4:$G$457,7,FALSE)</f>
        <v>[{"ItemId":50004,"Num":51945}]</v>
      </c>
      <c r="I382" t="str">
        <f>VLOOKUP(A382,升级前置条件!$A$4:$P$457,16,FALSE)</f>
        <v>[]</v>
      </c>
    </row>
    <row r="383" spans="1:9">
      <c r="A383">
        <f t="shared" si="6"/>
        <v>22001</v>
      </c>
      <c r="B383" t="s">
        <v>67</v>
      </c>
      <c r="C383" t="s">
        <v>68</v>
      </c>
      <c r="D383">
        <v>1</v>
      </c>
      <c r="E383" t="str">
        <f>VLOOKUP(A383,属性!$B$2:$L$455,11,FALSE)&amp;VLOOKUP(A383,属性!$B$2:$M$455,12,FALSE)</f>
        <v>[{"AttrType":"Production","ItemId":50008,"Value":720},{"AttrType":"GlobalPower","Value":500}]</v>
      </c>
      <c r="F383">
        <f>MROUND(VLOOKUP(A383,建造时间!$A$1:$G$454,7,FALSE),1)</f>
        <v>3</v>
      </c>
      <c r="G383" t="str">
        <f>VLOOKUP(A383,消耗!$A$4:$M$457,13,FALSE)</f>
        <v>[{"ItemId":50009,"Num":300},{"ItemId":50007,"Num":100},{"ItemId":50008,"Num":100}]</v>
      </c>
      <c r="H383" t="str">
        <f>VLOOKUP(A383,升级奖励!$A$4:$G$457,7,FALSE)</f>
        <v>[{"ItemId":50004,"Num":30}]</v>
      </c>
      <c r="I383" t="str">
        <f>VLOOKUP(A383,升级前置条件!$A$4:$P$457,16,FALSE)</f>
        <v>[{"ConditionType":"Build","AreaType":"MainBuilding","Lv":2}]</v>
      </c>
    </row>
    <row r="384" spans="1:9">
      <c r="A384">
        <f t="shared" si="6"/>
        <v>22002</v>
      </c>
      <c r="B384" t="s">
        <v>67</v>
      </c>
      <c r="C384" t="s">
        <v>68</v>
      </c>
      <c r="D384">
        <v>2</v>
      </c>
      <c r="E384" t="str">
        <f>VLOOKUP(A384,属性!$B$2:$L$455,11,FALSE)&amp;VLOOKUP(A384,属性!$B$2:$M$455,12,FALSE)</f>
        <v>[{"AttrType":"Production","ItemId":50008,"Value":2160},{"AttrType":"GlobalPower","Value":1000}]</v>
      </c>
      <c r="F384">
        <f>MROUND(VLOOKUP(A384,建造时间!$A$1:$G$454,7,FALSE),1)</f>
        <v>6</v>
      </c>
      <c r="G384" t="str">
        <f>VLOOKUP(A384,消耗!$A$4:$M$457,13,FALSE)</f>
        <v>[{"ItemId":50009,"Num":570},{"ItemId":50007,"Num":160},{"ItemId":50008,"Num":160}]</v>
      </c>
      <c r="H384" t="str">
        <f>VLOOKUP(A384,升级奖励!$A$4:$G$457,7,FALSE)</f>
        <v>[{"ItemId":50004,"Num":45}]</v>
      </c>
      <c r="I384" t="str">
        <f>VLOOKUP(A384,升级前置条件!$A$4:$P$457,16,FALSE)</f>
        <v>[{"ConditionType":"Build","AreaType":"MainBuilding","Lv":3}]</v>
      </c>
    </row>
    <row r="385" spans="1:9">
      <c r="A385">
        <f t="shared" si="6"/>
        <v>22003</v>
      </c>
      <c r="B385" t="s">
        <v>67</v>
      </c>
      <c r="C385" t="s">
        <v>68</v>
      </c>
      <c r="D385">
        <v>3</v>
      </c>
      <c r="E385" t="str">
        <f>VLOOKUP(A385,属性!$B$2:$L$455,11,FALSE)&amp;VLOOKUP(A385,属性!$B$2:$M$455,12,FALSE)</f>
        <v>[{"AttrType":"Production","ItemId":50008,"Value":3600},{"AttrType":"GlobalPower","Value":1500}]</v>
      </c>
      <c r="F385">
        <f>MROUND(VLOOKUP(A385,建造时间!$A$1:$G$454,7,FALSE),1)</f>
        <v>13</v>
      </c>
      <c r="G385" t="str">
        <f>VLOOKUP(A385,消耗!$A$4:$M$457,13,FALSE)</f>
        <v>[{"ItemId":50009,"Num":1085},{"ItemId":50007,"Num":255},{"ItemId":50008,"Num":255}]</v>
      </c>
      <c r="H385" t="str">
        <f>VLOOKUP(A385,升级奖励!$A$4:$G$457,7,FALSE)</f>
        <v>[{"ItemId":50004,"Num":70}]</v>
      </c>
      <c r="I385" t="str">
        <f>VLOOKUP(A385,升级前置条件!$A$4:$P$457,16,FALSE)</f>
        <v>[{"ConditionType":"Build","AreaType":"MainBuilding","Lv":4}]</v>
      </c>
    </row>
    <row r="386" spans="1:9">
      <c r="A386">
        <f t="shared" si="6"/>
        <v>22004</v>
      </c>
      <c r="B386" t="s">
        <v>67</v>
      </c>
      <c r="C386" t="s">
        <v>68</v>
      </c>
      <c r="D386">
        <v>4</v>
      </c>
      <c r="E386" t="str">
        <f>VLOOKUP(A386,属性!$B$2:$L$455,11,FALSE)&amp;VLOOKUP(A386,属性!$B$2:$M$455,12,FALSE)</f>
        <v>[{"AttrType":"Production","ItemId":50008,"Value":5040},{"AttrType":"GlobalPower","Value":2000}]</v>
      </c>
      <c r="F386">
        <f>MROUND(VLOOKUP(A386,建造时间!$A$1:$G$454,7,FALSE),1)</f>
        <v>28</v>
      </c>
      <c r="G386" t="str">
        <f>VLOOKUP(A386,消耗!$A$4:$M$457,13,FALSE)</f>
        <v>[{"ItemId":50009,"Num":2060},{"ItemId":50007,"Num":410},{"ItemId":50008,"Num":410}]</v>
      </c>
      <c r="H386" t="str">
        <f>VLOOKUP(A386,升级奖励!$A$4:$G$457,7,FALSE)</f>
        <v>[{"ItemId":50004,"Num":110}]</v>
      </c>
      <c r="I386" t="str">
        <f>VLOOKUP(A386,升级前置条件!$A$4:$P$457,16,FALSE)</f>
        <v>[{"ConditionType":"Build","AreaType":"MainBuilding","Lv":5}]</v>
      </c>
    </row>
    <row r="387" spans="1:9">
      <c r="A387">
        <f t="shared" si="6"/>
        <v>22005</v>
      </c>
      <c r="B387" t="s">
        <v>67</v>
      </c>
      <c r="C387" t="s">
        <v>68</v>
      </c>
      <c r="D387">
        <v>5</v>
      </c>
      <c r="E387" t="str">
        <f>VLOOKUP(A387,属性!$B$2:$L$455,11,FALSE)&amp;VLOOKUP(A387,属性!$B$2:$M$455,12,FALSE)</f>
        <v>[{"AttrType":"Production","ItemId":50008,"Value":6480},{"AttrType":"GlobalPower","Value":2500}]</v>
      </c>
      <c r="F387">
        <f>MROUND(VLOOKUP(A387,建造时间!$A$1:$G$454,7,FALSE),1)</f>
        <v>58</v>
      </c>
      <c r="G387" t="str">
        <f>VLOOKUP(A387,消耗!$A$4:$M$457,13,FALSE)</f>
        <v>[{"ItemId":50009,"Num":3915},{"ItemId":50007,"Num":655},{"ItemId":50008,"Num":655}]</v>
      </c>
      <c r="H387" t="str">
        <f>VLOOKUP(A387,升级奖励!$A$4:$G$457,7,FALSE)</f>
        <v>[{"ItemId":50004,"Num":170}]</v>
      </c>
      <c r="I387" t="str">
        <f>VLOOKUP(A387,升级前置条件!$A$4:$P$457,16,FALSE)</f>
        <v>[{"ConditionType":"Build","AreaType":"MainBuilding","Lv":6}]</v>
      </c>
    </row>
    <row r="388" spans="1:9">
      <c r="A388">
        <f t="shared" si="6"/>
        <v>22006</v>
      </c>
      <c r="B388" t="s">
        <v>67</v>
      </c>
      <c r="C388" t="s">
        <v>68</v>
      </c>
      <c r="D388">
        <v>6</v>
      </c>
      <c r="E388" t="str">
        <f>VLOOKUP(A388,属性!$B$2:$L$455,11,FALSE)&amp;VLOOKUP(A388,属性!$B$2:$M$455,12,FALSE)</f>
        <v>[{"AttrType":"Production","ItemId":50008,"Value":7920},{"AttrType":"GlobalPower","Value":3000}]</v>
      </c>
      <c r="F388">
        <f>MROUND(VLOOKUP(A388,建造时间!$A$1:$G$454,7,FALSE),1)</f>
        <v>123</v>
      </c>
      <c r="G388" t="str">
        <f>VLOOKUP(A388,消耗!$A$4:$M$457,13,FALSE)</f>
        <v>[{"ItemId":50009,"Num":7440},{"ItemId":50007,"Num":1050},{"ItemId":50008,"Num":1050}]</v>
      </c>
      <c r="H388" t="str">
        <f>VLOOKUP(A388,升级奖励!$A$4:$G$457,7,FALSE)</f>
        <v>[{"ItemId":50004,"Num":265}]</v>
      </c>
      <c r="I388" t="str">
        <f>VLOOKUP(A388,升级前置条件!$A$4:$P$457,16,FALSE)</f>
        <v>[{"ConditionType":"Build","AreaType":"MainBuilding","Lv":7}]</v>
      </c>
    </row>
    <row r="389" spans="1:9">
      <c r="A389">
        <f t="shared" si="6"/>
        <v>22007</v>
      </c>
      <c r="B389" t="s">
        <v>67</v>
      </c>
      <c r="C389" t="s">
        <v>68</v>
      </c>
      <c r="D389">
        <v>7</v>
      </c>
      <c r="E389" t="str">
        <f>VLOOKUP(A389,属性!$B$2:$L$455,11,FALSE)&amp;VLOOKUP(A389,属性!$B$2:$M$455,12,FALSE)</f>
        <v>[{"AttrType":"Production","ItemId":50008,"Value":9360},{"AttrType":"GlobalPower","Value":3500}]</v>
      </c>
      <c r="F389">
        <f>MROUND(VLOOKUP(A389,建造时间!$A$1:$G$454,7,FALSE),1)</f>
        <v>257</v>
      </c>
      <c r="G389" t="str">
        <f>VLOOKUP(A389,消耗!$A$4:$M$457,13,FALSE)</f>
        <v>[{"ItemId":50009,"Num":14135},{"ItemId":50007,"Num":1680},{"ItemId":50008,"Num":1680}]</v>
      </c>
      <c r="H389" t="str">
        <f>VLOOKUP(A389,升级奖励!$A$4:$G$457,7,FALSE)</f>
        <v>[{"ItemId":50004,"Num":410}]</v>
      </c>
      <c r="I389" t="str">
        <f>VLOOKUP(A389,升级前置条件!$A$4:$P$457,16,FALSE)</f>
        <v>[{"ConditionType":"Build","AreaType":"MainBuilding","Lv":8}]</v>
      </c>
    </row>
    <row r="390" spans="1:9">
      <c r="A390">
        <f t="shared" si="6"/>
        <v>22008</v>
      </c>
      <c r="B390" t="s">
        <v>67</v>
      </c>
      <c r="C390" t="s">
        <v>68</v>
      </c>
      <c r="D390">
        <v>8</v>
      </c>
      <c r="E390" t="str">
        <f>VLOOKUP(A390,属性!$B$2:$L$455,11,FALSE)&amp;VLOOKUP(A390,属性!$B$2:$M$455,12,FALSE)</f>
        <v>[{"AttrType":"Production","ItemId":50008,"Value":10800},{"AttrType":"GlobalPower","Value":4000}]</v>
      </c>
      <c r="F390">
        <f>MROUND(VLOOKUP(A390,建造时间!$A$1:$G$454,7,FALSE),1)</f>
        <v>540</v>
      </c>
      <c r="G390" t="str">
        <f>VLOOKUP(A390,消耗!$A$4:$M$457,13,FALSE)</f>
        <v>[{"ItemId":50009,"Num":26855},{"ItemId":50007,"Num":2690},{"ItemId":50008,"Num":2690}]</v>
      </c>
      <c r="H390" t="str">
        <f>VLOOKUP(A390,升级奖励!$A$4:$G$457,7,FALSE)</f>
        <v>[{"ItemId":50004,"Num":635}]</v>
      </c>
      <c r="I390" t="str">
        <f>VLOOKUP(A390,升级前置条件!$A$4:$P$457,16,FALSE)</f>
        <v>[{"ConditionType":"Build","AreaType":"MainBuilding","Lv":9}]</v>
      </c>
    </row>
    <row r="391" spans="1:9">
      <c r="A391">
        <f t="shared" si="6"/>
        <v>22009</v>
      </c>
      <c r="B391" t="s">
        <v>67</v>
      </c>
      <c r="C391" t="s">
        <v>68</v>
      </c>
      <c r="D391">
        <v>9</v>
      </c>
      <c r="E391" t="str">
        <f>VLOOKUP(A391,属性!$B$2:$L$455,11,FALSE)&amp;VLOOKUP(A391,属性!$B$2:$M$455,12,FALSE)</f>
        <v>[{"AttrType":"Production","ItemId":50008,"Value":12240},{"AttrType":"GlobalPower","Value":4500}]</v>
      </c>
      <c r="F391">
        <f>MROUND(VLOOKUP(A391,建造时间!$A$1:$G$454,7,FALSE),1)</f>
        <v>1135</v>
      </c>
      <c r="G391" t="str">
        <f>VLOOKUP(A391,消耗!$A$4:$M$457,13,FALSE)</f>
        <v>[{"ItemId":50009,"Num":51025},{"ItemId":50007,"Num":4305},{"ItemId":50008,"Num":4305}]</v>
      </c>
      <c r="H391" t="str">
        <f>VLOOKUP(A391,升级奖励!$A$4:$G$457,7,FALSE)</f>
        <v>[{"ItemId":50004,"Num":985}]</v>
      </c>
      <c r="I391" t="str">
        <f>VLOOKUP(A391,升级前置条件!$A$4:$P$457,16,FALSE)</f>
        <v>[{"ConditionType":"Build","AreaType":"MainBuilding","Lv":10}]</v>
      </c>
    </row>
    <row r="392" spans="1:9">
      <c r="A392">
        <f t="shared" si="6"/>
        <v>22010</v>
      </c>
      <c r="B392" t="s">
        <v>67</v>
      </c>
      <c r="C392" t="s">
        <v>68</v>
      </c>
      <c r="D392">
        <v>10</v>
      </c>
      <c r="E392" t="str">
        <f>VLOOKUP(A392,属性!$B$2:$L$455,11,FALSE)&amp;VLOOKUP(A392,属性!$B$2:$M$455,12,FALSE)</f>
        <v>[{"AttrType":"Production","ItemId":50008,"Value":13680},{"AttrType":"GlobalPower","Value":5000}]</v>
      </c>
      <c r="F392">
        <f>MROUND(VLOOKUP(A392,建造时间!$A$1:$G$454,7,FALSE),1)</f>
        <v>2383</v>
      </c>
      <c r="G392" t="str">
        <f>VLOOKUP(A392,消耗!$A$4:$M$457,13,FALSE)</f>
        <v>[{"ItemId":50009,"Num":96950},{"ItemId":50007,"Num":6890},{"ItemId":50008,"Num":6890}]</v>
      </c>
      <c r="H392" t="str">
        <f>VLOOKUP(A392,升级奖励!$A$4:$G$457,7,FALSE)</f>
        <v>[{"ItemId":50004,"Num":1525}]</v>
      </c>
      <c r="I392" t="str">
        <f>VLOOKUP(A392,升级前置条件!$A$4:$P$457,16,FALSE)</f>
        <v>[{"ConditionType":"Build","AreaType":"MainBuilding","Lv":11}]</v>
      </c>
    </row>
    <row r="393" spans="1:9">
      <c r="A393">
        <f t="shared" si="6"/>
        <v>22011</v>
      </c>
      <c r="B393" t="s">
        <v>67</v>
      </c>
      <c r="C393" t="s">
        <v>68</v>
      </c>
      <c r="D393">
        <v>11</v>
      </c>
      <c r="E393" t="str">
        <f>VLOOKUP(A393,属性!$B$2:$L$455,11,FALSE)&amp;VLOOKUP(A393,属性!$B$2:$M$455,12,FALSE)</f>
        <v>[{"AttrType":"Production","ItemId":50008,"Value":15120},{"AttrType":"GlobalPower","Value":5500}]</v>
      </c>
      <c r="F393">
        <f>MROUND(VLOOKUP(A393,建造时间!$A$1:$G$454,7,FALSE),1)</f>
        <v>5004</v>
      </c>
      <c r="G393" t="str">
        <f>VLOOKUP(A393,消耗!$A$4:$M$457,13,FALSE)</f>
        <v>[{"ItemId":50009,"Num":184205},{"ItemId":50007,"Num":11025},{"ItemId":50008,"Num":11025}]</v>
      </c>
      <c r="H393" t="str">
        <f>VLOOKUP(A393,升级奖励!$A$4:$G$457,7,FALSE)</f>
        <v>[{"ItemId":50004,"Num":2365}]</v>
      </c>
      <c r="I393" t="str">
        <f>VLOOKUP(A393,升级前置条件!$A$4:$P$457,16,FALSE)</f>
        <v>[{"ConditionType":"Build","AreaType":"MainBuilding","Lv":12}]</v>
      </c>
    </row>
    <row r="394" spans="1:9">
      <c r="A394">
        <f t="shared" si="6"/>
        <v>22012</v>
      </c>
      <c r="B394" t="s">
        <v>67</v>
      </c>
      <c r="C394" t="s">
        <v>68</v>
      </c>
      <c r="D394">
        <v>12</v>
      </c>
      <c r="E394" t="str">
        <f>VLOOKUP(A394,属性!$B$2:$L$455,11,FALSE)&amp;VLOOKUP(A394,属性!$B$2:$M$455,12,FALSE)</f>
        <v>[{"AttrType":"Production","ItemId":50008,"Value":16560},{"AttrType":"GlobalPower","Value":6000}]</v>
      </c>
      <c r="F394">
        <f>MROUND(VLOOKUP(A394,建造时间!$A$1:$G$454,7,FALSE),1)</f>
        <v>10508</v>
      </c>
      <c r="G394" t="str">
        <f>VLOOKUP(A394,消耗!$A$4:$M$457,13,FALSE)</f>
        <v>[{"ItemId":50009,"Num":349990},{"ItemId":50007,"Num":17640},{"ItemId":50008,"Num":17640}]</v>
      </c>
      <c r="H394" t="str">
        <f>VLOOKUP(A394,升级奖励!$A$4:$G$457,7,FALSE)</f>
        <v>[{"ItemId":50004,"Num":3665}]</v>
      </c>
      <c r="I394" t="str">
        <f>VLOOKUP(A394,升级前置条件!$A$4:$P$457,16,FALSE)</f>
        <v>[{"ConditionType":"Build","AreaType":"MainBuilding","Lv":13}]</v>
      </c>
    </row>
    <row r="395" spans="1:9">
      <c r="A395">
        <f t="shared" si="6"/>
        <v>22013</v>
      </c>
      <c r="B395" t="s">
        <v>67</v>
      </c>
      <c r="C395" t="s">
        <v>68</v>
      </c>
      <c r="D395">
        <v>13</v>
      </c>
      <c r="E395" t="str">
        <f>VLOOKUP(A395,属性!$B$2:$L$455,11,FALSE)&amp;VLOOKUP(A395,属性!$B$2:$M$455,12,FALSE)</f>
        <v>[{"AttrType":"Production","ItemId":50008,"Value":18000},{"AttrType":"GlobalPower","Value":6500}]</v>
      </c>
      <c r="F395">
        <f>MROUND(VLOOKUP(A395,建造时间!$A$1:$G$454,7,FALSE),1)</f>
        <v>22067</v>
      </c>
      <c r="G395" t="str">
        <f>VLOOKUP(A395,消耗!$A$4:$M$457,13,FALSE)</f>
        <v>[{"ItemId":50009,"Num":664980},{"ItemId":50007,"Num":28225},{"ItemId":50008,"Num":28225}]</v>
      </c>
      <c r="H395" t="str">
        <f>VLOOKUP(A395,升级奖励!$A$4:$G$457,7,FALSE)</f>
        <v>[{"ItemId":50004,"Num":5680}]</v>
      </c>
      <c r="I395" t="str">
        <f>VLOOKUP(A395,升级前置条件!$A$4:$P$457,16,FALSE)</f>
        <v>[{"ConditionType":"Build","AreaType":"MainBuilding","Lv":14}]</v>
      </c>
    </row>
    <row r="396" spans="1:9">
      <c r="A396">
        <f t="shared" si="6"/>
        <v>22014</v>
      </c>
      <c r="B396" t="s">
        <v>67</v>
      </c>
      <c r="C396" t="s">
        <v>68</v>
      </c>
      <c r="D396">
        <v>14</v>
      </c>
      <c r="E396" t="str">
        <f>VLOOKUP(A396,属性!$B$2:$L$455,11,FALSE)&amp;VLOOKUP(A396,属性!$B$2:$M$455,12,FALSE)</f>
        <v>[{"AttrType":"Production","ItemId":50008,"Value":19440},{"AttrType":"GlobalPower","Value":7000}]</v>
      </c>
      <c r="F396">
        <f>MROUND(VLOOKUP(A396,建造时间!$A$1:$G$454,7,FALSE),1)</f>
        <v>46342</v>
      </c>
      <c r="G396" t="str">
        <f>VLOOKUP(A396,消耗!$A$4:$M$457,13,FALSE)</f>
        <v>[{"ItemId":50009,"Num":1263460},{"ItemId":50007,"Num":45160},{"ItemId":50008,"Num":45160}]</v>
      </c>
      <c r="H396" t="str">
        <f>VLOOKUP(A396,升级奖励!$A$4:$G$457,7,FALSE)</f>
        <v>[{"ItemId":50004,"Num":8805}]</v>
      </c>
      <c r="I396" t="str">
        <f>VLOOKUP(A396,升级前置条件!$A$4:$P$457,16,FALSE)</f>
        <v>[{"ConditionType":"Build","AreaType":"MainBuilding","Lv":15}]</v>
      </c>
    </row>
    <row r="397" spans="1:9">
      <c r="A397">
        <f t="shared" si="6"/>
        <v>22015</v>
      </c>
      <c r="B397" t="s">
        <v>67</v>
      </c>
      <c r="C397" t="s">
        <v>68</v>
      </c>
      <c r="D397">
        <v>15</v>
      </c>
      <c r="E397" t="str">
        <f>VLOOKUP(A397,属性!$B$2:$L$455,11,FALSE)&amp;VLOOKUP(A397,属性!$B$2:$M$455,12,FALSE)</f>
        <v>[{"AttrType":"Production","ItemId":50008,"Value":20880},{"AttrType":"GlobalPower","Value":7500}]</v>
      </c>
      <c r="F397">
        <f>MROUND(VLOOKUP(A397,建造时间!$A$1:$G$454,7,FALSE),1)</f>
        <v>97318</v>
      </c>
      <c r="G397" t="str">
        <f>VLOOKUP(A397,消耗!$A$4:$M$457,13,FALSE)</f>
        <v>[{"ItemId":50009,"Num":2400575},{"ItemId":50007,"Num":72255},{"ItemId":50008,"Num":72255}]</v>
      </c>
      <c r="H397" t="str">
        <f>VLOOKUP(A397,升级奖励!$A$4:$G$457,7,FALSE)</f>
        <v>[{"ItemId":50004,"Num":13650}]</v>
      </c>
      <c r="I397" t="str">
        <f>VLOOKUP(A397,升级前置条件!$A$4:$P$457,16,FALSE)</f>
        <v>[{"ConditionType":"Build","AreaType":"MainBuilding","Lv":16}]</v>
      </c>
    </row>
    <row r="398" spans="1:9">
      <c r="A398">
        <f t="shared" si="6"/>
        <v>22016</v>
      </c>
      <c r="B398" t="s">
        <v>67</v>
      </c>
      <c r="C398" t="s">
        <v>68</v>
      </c>
      <c r="D398">
        <v>16</v>
      </c>
      <c r="E398" t="str">
        <f>VLOOKUP(A398,属性!$B$2:$L$455,11,FALSE)&amp;VLOOKUP(A398,属性!$B$2:$M$455,12,FALSE)</f>
        <v>[{"AttrType":"Production","ItemId":50008,"Value":22320},{"AttrType":"GlobalPower","Value":8000}]</v>
      </c>
      <c r="F398">
        <f>MROUND(VLOOKUP(A398,建造时间!$A$1:$G$454,7,FALSE),1)</f>
        <v>204367</v>
      </c>
      <c r="G398" t="str">
        <f>VLOOKUP(A398,消耗!$A$4:$M$457,13,FALSE)</f>
        <v>[{"ItemId":50009,"Num":4561095},{"ItemId":50007,"Num":115610},{"ItemId":50008,"Num":115610}]</v>
      </c>
      <c r="H398" t="str">
        <f>VLOOKUP(A398,升级奖励!$A$4:$G$457,7,FALSE)</f>
        <v>[{"ItemId":50004,"Num":21160}]</v>
      </c>
      <c r="I398" t="str">
        <f>VLOOKUP(A398,升级前置条件!$A$4:$P$457,16,FALSE)</f>
        <v>[{"ConditionType":"Build","AreaType":"MainBuilding","Lv":17}]</v>
      </c>
    </row>
    <row r="399" spans="1:9">
      <c r="A399">
        <f t="shared" si="6"/>
        <v>22017</v>
      </c>
      <c r="B399" t="s">
        <v>67</v>
      </c>
      <c r="C399" t="s">
        <v>68</v>
      </c>
      <c r="D399">
        <v>17</v>
      </c>
      <c r="E399" t="str">
        <f>VLOOKUP(A399,属性!$B$2:$L$455,11,FALSE)&amp;VLOOKUP(A399,属性!$B$2:$M$455,12,FALSE)</f>
        <v>[{"AttrType":"Production","ItemId":50008,"Value":23760},{"AttrType":"GlobalPower","Value":8500}]</v>
      </c>
      <c r="F399">
        <f>MROUND(VLOOKUP(A399,建造时间!$A$1:$G$454,7,FALSE),1)</f>
        <v>429171</v>
      </c>
      <c r="G399" t="str">
        <f>VLOOKUP(A399,消耗!$A$4:$M$457,13,FALSE)</f>
        <v>[{"ItemId":50009,"Num":8666080},{"ItemId":50007,"Num":184975},{"ItemId":50008,"Num":184975}]</v>
      </c>
      <c r="H399" t="str">
        <f>VLOOKUP(A399,升级奖励!$A$4:$G$457,7,FALSE)</f>
        <v>[{"ItemId":50004,"Num":32800}]</v>
      </c>
      <c r="I399" t="str">
        <f>VLOOKUP(A399,升级前置条件!$A$4:$P$457,16,FALSE)</f>
        <v>[{"ConditionType":"Build","AreaType":"MainBuilding","Lv":18}]</v>
      </c>
    </row>
    <row r="400" spans="1:9">
      <c r="A400">
        <f t="shared" si="6"/>
        <v>22018</v>
      </c>
      <c r="B400" t="s">
        <v>67</v>
      </c>
      <c r="C400" t="s">
        <v>68</v>
      </c>
      <c r="D400">
        <v>18</v>
      </c>
      <c r="E400" t="str">
        <f>VLOOKUP(A400,属性!$B$2:$L$455,11,FALSE)&amp;VLOOKUP(A400,属性!$B$2:$M$455,12,FALSE)</f>
        <v>[{"AttrType":"Production","ItemId":50008,"Value":25200},{"AttrType":"GlobalPower","Value":9000}]</v>
      </c>
      <c r="F400">
        <f>MROUND(VLOOKUP(A400,建造时间!$A$1:$G$454,7,FALSE),1)</f>
        <v>0</v>
      </c>
      <c r="G400" t="str">
        <f>VLOOKUP(A400,消耗!$A$4:$M$457,13,FALSE)</f>
        <v>[]</v>
      </c>
      <c r="H400" t="str">
        <f>VLOOKUP(A400,升级奖励!$A$4:$G$457,7,FALSE)</f>
        <v>[{"ItemId":50004,"Num":50840}]</v>
      </c>
      <c r="I400" t="str">
        <f>VLOOKUP(A400,升级前置条件!$A$4:$P$457,16,FALSE)</f>
        <v>[]</v>
      </c>
    </row>
    <row r="401" spans="1:9">
      <c r="A401">
        <f t="shared" si="6"/>
        <v>23001</v>
      </c>
      <c r="B401" t="s">
        <v>69</v>
      </c>
      <c r="C401" t="s">
        <v>70</v>
      </c>
      <c r="D401">
        <v>1</v>
      </c>
      <c r="E401" t="str">
        <f>VLOOKUP(A401,属性!$B$2:$L$455,11,FALSE)&amp;VLOOKUP(A401,属性!$B$2:$M$455,12,FALSE)</f>
        <v>[{"AttrType":"Production","ItemId":50008,"Value":720},{"AttrType":"GlobalPower","Value":500}]</v>
      </c>
      <c r="F401">
        <f>MROUND(VLOOKUP(A401,建造时间!$A$1:$G$454,7,FALSE),1)</f>
        <v>3</v>
      </c>
      <c r="G401" t="str">
        <f>VLOOKUP(A401,消耗!$A$4:$M$457,13,FALSE)</f>
        <v>[{"ItemId":50009,"Num":300},{"ItemId":50007,"Num":100},{"ItemId":50008,"Num":100}]</v>
      </c>
      <c r="H401" t="str">
        <f>VLOOKUP(A401,升级奖励!$A$4:$G$457,7,FALSE)</f>
        <v>[{"ItemId":50004,"Num":50}]</v>
      </c>
      <c r="I401" t="str">
        <f>VLOOKUP(A401,升级前置条件!$A$4:$P$457,16,FALSE)</f>
        <v>[{"ConditionType":"Build","AreaType":"MainBuilding","Lv":2}]</v>
      </c>
    </row>
    <row r="402" spans="1:9">
      <c r="A402">
        <f t="shared" si="6"/>
        <v>23002</v>
      </c>
      <c r="B402" t="s">
        <v>69</v>
      </c>
      <c r="C402" t="s">
        <v>70</v>
      </c>
      <c r="D402">
        <v>2</v>
      </c>
      <c r="E402" t="str">
        <f>VLOOKUP(A402,属性!$B$2:$L$455,11,FALSE)&amp;VLOOKUP(A402,属性!$B$2:$M$455,12,FALSE)</f>
        <v>[{"AttrType":"Production","ItemId":50008,"Value":2160},{"AttrType":"GlobalPower","Value":1000}]</v>
      </c>
      <c r="F402">
        <f>MROUND(VLOOKUP(A402,建造时间!$A$1:$G$454,7,FALSE),1)</f>
        <v>6</v>
      </c>
      <c r="G402" t="str">
        <f>VLOOKUP(A402,消耗!$A$4:$M$457,13,FALSE)</f>
        <v>[{"ItemId":50009,"Num":570},{"ItemId":50007,"Num":160},{"ItemId":50008,"Num":160}]</v>
      </c>
      <c r="H402" t="str">
        <f>VLOOKUP(A402,升级奖励!$A$4:$G$457,7,FALSE)</f>
        <v>[{"ItemId":50004,"Num":75}]</v>
      </c>
      <c r="I402" t="str">
        <f>VLOOKUP(A402,升级前置条件!$A$4:$P$457,16,FALSE)</f>
        <v>[{"ConditionType":"Build","AreaType":"MainBuilding","Lv":3}]</v>
      </c>
    </row>
    <row r="403" spans="1:9">
      <c r="A403">
        <f t="shared" si="6"/>
        <v>23003</v>
      </c>
      <c r="B403" t="s">
        <v>69</v>
      </c>
      <c r="C403" t="s">
        <v>70</v>
      </c>
      <c r="D403">
        <v>3</v>
      </c>
      <c r="E403" t="str">
        <f>VLOOKUP(A403,属性!$B$2:$L$455,11,FALSE)&amp;VLOOKUP(A403,属性!$B$2:$M$455,12,FALSE)</f>
        <v>[{"AttrType":"Production","ItemId":50008,"Value":3600},{"AttrType":"GlobalPower","Value":1500}]</v>
      </c>
      <c r="F403">
        <f>MROUND(VLOOKUP(A403,建造时间!$A$1:$G$454,7,FALSE),1)</f>
        <v>13</v>
      </c>
      <c r="G403" t="str">
        <f>VLOOKUP(A403,消耗!$A$4:$M$457,13,FALSE)</f>
        <v>[{"ItemId":50009,"Num":1085},{"ItemId":50007,"Num":255},{"ItemId":50008,"Num":255}]</v>
      </c>
      <c r="H403" t="str">
        <f>VLOOKUP(A403,升级奖励!$A$4:$G$457,7,FALSE)</f>
        <v>[{"ItemId":50004,"Num":115}]</v>
      </c>
      <c r="I403" t="str">
        <f>VLOOKUP(A403,升级前置条件!$A$4:$P$457,16,FALSE)</f>
        <v>[{"ConditionType":"Build","AreaType":"MainBuilding","Lv":4}]</v>
      </c>
    </row>
    <row r="404" spans="1:9">
      <c r="A404">
        <f t="shared" si="6"/>
        <v>23004</v>
      </c>
      <c r="B404" t="s">
        <v>69</v>
      </c>
      <c r="C404" t="s">
        <v>70</v>
      </c>
      <c r="D404">
        <v>4</v>
      </c>
      <c r="E404" t="str">
        <f>VLOOKUP(A404,属性!$B$2:$L$455,11,FALSE)&amp;VLOOKUP(A404,属性!$B$2:$M$455,12,FALSE)</f>
        <v>[{"AttrType":"Production","ItemId":50008,"Value":5040},{"AttrType":"GlobalPower","Value":2000}]</v>
      </c>
      <c r="F404">
        <f>MROUND(VLOOKUP(A404,建造时间!$A$1:$G$454,7,FALSE),1)</f>
        <v>28</v>
      </c>
      <c r="G404" t="str">
        <f>VLOOKUP(A404,消耗!$A$4:$M$457,13,FALSE)</f>
        <v>[{"ItemId":50009,"Num":2060},{"ItemId":50007,"Num":410},{"ItemId":50008,"Num":410}]</v>
      </c>
      <c r="H404" t="str">
        <f>VLOOKUP(A404,升级奖励!$A$4:$G$457,7,FALSE)</f>
        <v>[{"ItemId":50004,"Num":175}]</v>
      </c>
      <c r="I404" t="str">
        <f>VLOOKUP(A404,升级前置条件!$A$4:$P$457,16,FALSE)</f>
        <v>[{"ConditionType":"Build","AreaType":"MainBuilding","Lv":5}]</v>
      </c>
    </row>
    <row r="405" spans="1:9">
      <c r="A405">
        <f t="shared" si="6"/>
        <v>23005</v>
      </c>
      <c r="B405" t="s">
        <v>69</v>
      </c>
      <c r="C405" t="s">
        <v>70</v>
      </c>
      <c r="D405">
        <v>5</v>
      </c>
      <c r="E405" t="str">
        <f>VLOOKUP(A405,属性!$B$2:$L$455,11,FALSE)&amp;VLOOKUP(A405,属性!$B$2:$M$455,12,FALSE)</f>
        <v>[{"AttrType":"Production","ItemId":50008,"Value":6480},{"AttrType":"GlobalPower","Value":2500}]</v>
      </c>
      <c r="F405">
        <f>MROUND(VLOOKUP(A405,建造时间!$A$1:$G$454,7,FALSE),1)</f>
        <v>58</v>
      </c>
      <c r="G405" t="str">
        <f>VLOOKUP(A405,消耗!$A$4:$M$457,13,FALSE)</f>
        <v>[{"ItemId":50009,"Num":3915},{"ItemId":50007,"Num":655},{"ItemId":50008,"Num":655}]</v>
      </c>
      <c r="H405" t="str">
        <f>VLOOKUP(A405,升级奖励!$A$4:$G$457,7,FALSE)</f>
        <v>[{"ItemId":50004,"Num":265}]</v>
      </c>
      <c r="I405" t="str">
        <f>VLOOKUP(A405,升级前置条件!$A$4:$P$457,16,FALSE)</f>
        <v>[{"ConditionType":"Build","AreaType":"MainBuilding","Lv":6}]</v>
      </c>
    </row>
    <row r="406" spans="1:9">
      <c r="A406">
        <f t="shared" si="6"/>
        <v>23006</v>
      </c>
      <c r="B406" t="s">
        <v>69</v>
      </c>
      <c r="C406" t="s">
        <v>70</v>
      </c>
      <c r="D406">
        <v>6</v>
      </c>
      <c r="E406" t="str">
        <f>VLOOKUP(A406,属性!$B$2:$L$455,11,FALSE)&amp;VLOOKUP(A406,属性!$B$2:$M$455,12,FALSE)</f>
        <v>[{"AttrType":"Production","ItemId":50008,"Value":7920},{"AttrType":"GlobalPower","Value":3000}]</v>
      </c>
      <c r="F406">
        <f>MROUND(VLOOKUP(A406,建造时间!$A$1:$G$454,7,FALSE),1)</f>
        <v>123</v>
      </c>
      <c r="G406" t="str">
        <f>VLOOKUP(A406,消耗!$A$4:$M$457,13,FALSE)</f>
        <v>[{"ItemId":50009,"Num":7440},{"ItemId":50007,"Num":1050},{"ItemId":50008,"Num":1050}]</v>
      </c>
      <c r="H406" t="str">
        <f>VLOOKUP(A406,升级奖励!$A$4:$G$457,7,FALSE)</f>
        <v>[{"ItemId":50004,"Num":400}]</v>
      </c>
      <c r="I406" t="str">
        <f>VLOOKUP(A406,升级前置条件!$A$4:$P$457,16,FALSE)</f>
        <v>[{"ConditionType":"Build","AreaType":"MainBuilding","Lv":7}]</v>
      </c>
    </row>
    <row r="407" spans="1:9">
      <c r="A407">
        <f t="shared" si="6"/>
        <v>23007</v>
      </c>
      <c r="B407" t="s">
        <v>69</v>
      </c>
      <c r="C407" t="s">
        <v>70</v>
      </c>
      <c r="D407">
        <v>7</v>
      </c>
      <c r="E407" t="str">
        <f>VLOOKUP(A407,属性!$B$2:$L$455,11,FALSE)&amp;VLOOKUP(A407,属性!$B$2:$M$455,12,FALSE)</f>
        <v>[{"AttrType":"Production","ItemId":50008,"Value":9360},{"AttrType":"GlobalPower","Value":3500}]</v>
      </c>
      <c r="F407">
        <f>MROUND(VLOOKUP(A407,建造时间!$A$1:$G$454,7,FALSE),1)</f>
        <v>257</v>
      </c>
      <c r="G407" t="str">
        <f>VLOOKUP(A407,消耗!$A$4:$M$457,13,FALSE)</f>
        <v>[{"ItemId":50009,"Num":14135},{"ItemId":50007,"Num":1680},{"ItemId":50008,"Num":1680}]</v>
      </c>
      <c r="H407" t="str">
        <f>VLOOKUP(A407,升级奖励!$A$4:$G$457,7,FALSE)</f>
        <v>[{"ItemId":50004,"Num":600}]</v>
      </c>
      <c r="I407" t="str">
        <f>VLOOKUP(A407,升级前置条件!$A$4:$P$457,16,FALSE)</f>
        <v>[{"ConditionType":"Build","AreaType":"MainBuilding","Lv":8}]</v>
      </c>
    </row>
    <row r="408" spans="1:9">
      <c r="A408">
        <f t="shared" ref="A408:A458" si="7">IF(B408=B407,A407+1,MROUND(A407+1000,1000)+1)</f>
        <v>23008</v>
      </c>
      <c r="B408" t="s">
        <v>69</v>
      </c>
      <c r="C408" t="s">
        <v>70</v>
      </c>
      <c r="D408">
        <v>8</v>
      </c>
      <c r="E408" t="str">
        <f>VLOOKUP(A408,属性!$B$2:$L$455,11,FALSE)&amp;VLOOKUP(A408,属性!$B$2:$M$455,12,FALSE)</f>
        <v>[{"AttrType":"Production","ItemId":50008,"Value":10800},{"AttrType":"GlobalPower","Value":4000}]</v>
      </c>
      <c r="F408">
        <f>MROUND(VLOOKUP(A408,建造时间!$A$1:$G$454,7,FALSE),1)</f>
        <v>540</v>
      </c>
      <c r="G408" t="str">
        <f>VLOOKUP(A408,消耗!$A$4:$M$457,13,FALSE)</f>
        <v>[{"ItemId":50009,"Num":26855},{"ItemId":50007,"Num":2690},{"ItemId":50008,"Num":2690}]</v>
      </c>
      <c r="H408" t="str">
        <f>VLOOKUP(A408,升级奖励!$A$4:$G$457,7,FALSE)</f>
        <v>[{"ItemId":50004,"Num":900}]</v>
      </c>
      <c r="I408" t="str">
        <f>VLOOKUP(A408,升级前置条件!$A$4:$P$457,16,FALSE)</f>
        <v>[{"ConditionType":"Build","AreaType":"MainBuilding","Lv":9}]</v>
      </c>
    </row>
    <row r="409" spans="1:9">
      <c r="A409">
        <f t="shared" si="7"/>
        <v>23009</v>
      </c>
      <c r="B409" t="s">
        <v>69</v>
      </c>
      <c r="C409" t="s">
        <v>70</v>
      </c>
      <c r="D409">
        <v>9</v>
      </c>
      <c r="E409" t="str">
        <f>VLOOKUP(A409,属性!$B$2:$L$455,11,FALSE)&amp;VLOOKUP(A409,属性!$B$2:$M$455,12,FALSE)</f>
        <v>[{"AttrType":"Production","ItemId":50008,"Value":12240},{"AttrType":"GlobalPower","Value":4500}]</v>
      </c>
      <c r="F409">
        <f>MROUND(VLOOKUP(A409,建造时间!$A$1:$G$454,7,FALSE),1)</f>
        <v>1135</v>
      </c>
      <c r="G409" t="str">
        <f>VLOOKUP(A409,消耗!$A$4:$M$457,13,FALSE)</f>
        <v>[{"ItemId":50009,"Num":51025},{"ItemId":50007,"Num":4305},{"ItemId":50008,"Num":4305}]</v>
      </c>
      <c r="H409" t="str">
        <f>VLOOKUP(A409,升级奖励!$A$4:$G$457,7,FALSE)</f>
        <v>[{"ItemId":50004,"Num":1350}]</v>
      </c>
      <c r="I409" t="str">
        <f>VLOOKUP(A409,升级前置条件!$A$4:$P$457,16,FALSE)</f>
        <v>[{"ConditionType":"Build","AreaType":"MainBuilding","Lv":10}]</v>
      </c>
    </row>
    <row r="410" spans="1:9">
      <c r="A410">
        <f t="shared" si="7"/>
        <v>23010</v>
      </c>
      <c r="B410" t="s">
        <v>69</v>
      </c>
      <c r="C410" t="s">
        <v>70</v>
      </c>
      <c r="D410">
        <v>10</v>
      </c>
      <c r="E410" t="str">
        <f>VLOOKUP(A410,属性!$B$2:$L$455,11,FALSE)&amp;VLOOKUP(A410,属性!$B$2:$M$455,12,FALSE)</f>
        <v>[{"AttrType":"Production","ItemId":50008,"Value":13680},{"AttrType":"GlobalPower","Value":5000}]</v>
      </c>
      <c r="F410">
        <f>MROUND(VLOOKUP(A410,建造时间!$A$1:$G$454,7,FALSE),1)</f>
        <v>2383</v>
      </c>
      <c r="G410" t="str">
        <f>VLOOKUP(A410,消耗!$A$4:$M$457,13,FALSE)</f>
        <v>[{"ItemId":50009,"Num":96950},{"ItemId":50007,"Num":6890},{"ItemId":50008,"Num":6890}]</v>
      </c>
      <c r="H410" t="str">
        <f>VLOOKUP(A410,升级奖励!$A$4:$G$457,7,FALSE)</f>
        <v>[{"ItemId":50004,"Num":2025}]</v>
      </c>
      <c r="I410" t="str">
        <f>VLOOKUP(A410,升级前置条件!$A$4:$P$457,16,FALSE)</f>
        <v>[{"ConditionType":"Build","AreaType":"MainBuilding","Lv":11}]</v>
      </c>
    </row>
    <row r="411" spans="1:9">
      <c r="A411">
        <f t="shared" si="7"/>
        <v>23011</v>
      </c>
      <c r="B411" t="s">
        <v>69</v>
      </c>
      <c r="C411" t="s">
        <v>70</v>
      </c>
      <c r="D411">
        <v>11</v>
      </c>
      <c r="E411" t="str">
        <f>VLOOKUP(A411,属性!$B$2:$L$455,11,FALSE)&amp;VLOOKUP(A411,属性!$B$2:$M$455,12,FALSE)</f>
        <v>[{"AttrType":"Production","ItemId":50008,"Value":15120},{"AttrType":"GlobalPower","Value":5500}]</v>
      </c>
      <c r="F411">
        <f>MROUND(VLOOKUP(A411,建造时间!$A$1:$G$454,7,FALSE),1)</f>
        <v>5004</v>
      </c>
      <c r="G411" t="str">
        <f>VLOOKUP(A411,消耗!$A$4:$M$457,13,FALSE)</f>
        <v>[{"ItemId":50009,"Num":184205},{"ItemId":50007,"Num":11025},{"ItemId":50008,"Num":11025}]</v>
      </c>
      <c r="H411" t="str">
        <f>VLOOKUP(A411,升级奖励!$A$4:$G$457,7,FALSE)</f>
        <v>[{"ItemId":50004,"Num":3040}]</v>
      </c>
      <c r="I411" t="str">
        <f>VLOOKUP(A411,升级前置条件!$A$4:$P$457,16,FALSE)</f>
        <v>[{"ConditionType":"Build","AreaType":"MainBuilding","Lv":12}]</v>
      </c>
    </row>
    <row r="412" spans="1:9">
      <c r="A412">
        <f t="shared" si="7"/>
        <v>23012</v>
      </c>
      <c r="B412" t="s">
        <v>69</v>
      </c>
      <c r="C412" t="s">
        <v>70</v>
      </c>
      <c r="D412">
        <v>12</v>
      </c>
      <c r="E412" t="str">
        <f>VLOOKUP(A412,属性!$B$2:$L$455,11,FALSE)&amp;VLOOKUP(A412,属性!$B$2:$M$455,12,FALSE)</f>
        <v>[{"AttrType":"Production","ItemId":50008,"Value":16560},{"AttrType":"GlobalPower","Value":6000}]</v>
      </c>
      <c r="F412">
        <f>MROUND(VLOOKUP(A412,建造时间!$A$1:$G$454,7,FALSE),1)</f>
        <v>10508</v>
      </c>
      <c r="G412" t="str">
        <f>VLOOKUP(A412,消耗!$A$4:$M$457,13,FALSE)</f>
        <v>[{"ItemId":50009,"Num":349990},{"ItemId":50007,"Num":17640},{"ItemId":50008,"Num":17640}]</v>
      </c>
      <c r="H412" t="str">
        <f>VLOOKUP(A412,升级奖励!$A$4:$G$457,7,FALSE)</f>
        <v>[{"ItemId":50004,"Num":4560}]</v>
      </c>
      <c r="I412" t="str">
        <f>VLOOKUP(A412,升级前置条件!$A$4:$P$457,16,FALSE)</f>
        <v>[{"ConditionType":"Build","AreaType":"MainBuilding","Lv":13}]</v>
      </c>
    </row>
    <row r="413" spans="1:9">
      <c r="A413">
        <f t="shared" si="7"/>
        <v>23013</v>
      </c>
      <c r="B413" t="s">
        <v>69</v>
      </c>
      <c r="C413" t="s">
        <v>70</v>
      </c>
      <c r="D413">
        <v>13</v>
      </c>
      <c r="E413" t="str">
        <f>VLOOKUP(A413,属性!$B$2:$L$455,11,FALSE)&amp;VLOOKUP(A413,属性!$B$2:$M$455,12,FALSE)</f>
        <v>[{"AttrType":"Production","ItemId":50008,"Value":18000},{"AttrType":"GlobalPower","Value":6500}]</v>
      </c>
      <c r="F413">
        <f>MROUND(VLOOKUP(A413,建造时间!$A$1:$G$454,7,FALSE),1)</f>
        <v>22067</v>
      </c>
      <c r="G413" t="str">
        <f>VLOOKUP(A413,消耗!$A$4:$M$457,13,FALSE)</f>
        <v>[{"ItemId":50009,"Num":664980},{"ItemId":50007,"Num":28225},{"ItemId":50008,"Num":28225}]</v>
      </c>
      <c r="H413" t="str">
        <f>VLOOKUP(A413,升级奖励!$A$4:$G$457,7,FALSE)</f>
        <v>[{"ItemId":50004,"Num":6840}]</v>
      </c>
      <c r="I413" t="str">
        <f>VLOOKUP(A413,升级前置条件!$A$4:$P$457,16,FALSE)</f>
        <v>[{"ConditionType":"Build","AreaType":"MainBuilding","Lv":14}]</v>
      </c>
    </row>
    <row r="414" spans="1:9">
      <c r="A414">
        <f t="shared" si="7"/>
        <v>23014</v>
      </c>
      <c r="B414" t="s">
        <v>69</v>
      </c>
      <c r="C414" t="s">
        <v>70</v>
      </c>
      <c r="D414">
        <v>14</v>
      </c>
      <c r="E414" t="str">
        <f>VLOOKUP(A414,属性!$B$2:$L$455,11,FALSE)&amp;VLOOKUP(A414,属性!$B$2:$M$455,12,FALSE)</f>
        <v>[{"AttrType":"Production","ItemId":50008,"Value":19440},{"AttrType":"GlobalPower","Value":7000}]</v>
      </c>
      <c r="F414">
        <f>MROUND(VLOOKUP(A414,建造时间!$A$1:$G$454,7,FALSE),1)</f>
        <v>46342</v>
      </c>
      <c r="G414" t="str">
        <f>VLOOKUP(A414,消耗!$A$4:$M$457,13,FALSE)</f>
        <v>[{"ItemId":50009,"Num":1263460},{"ItemId":50007,"Num":45160},{"ItemId":50008,"Num":45160}]</v>
      </c>
      <c r="H414" t="str">
        <f>VLOOKUP(A414,升级奖励!$A$4:$G$457,7,FALSE)</f>
        <v>[{"ItemId":50004,"Num":10260}]</v>
      </c>
      <c r="I414" t="str">
        <f>VLOOKUP(A414,升级前置条件!$A$4:$P$457,16,FALSE)</f>
        <v>[{"ConditionType":"Build","AreaType":"MainBuilding","Lv":15}]</v>
      </c>
    </row>
    <row r="415" spans="1:9">
      <c r="A415">
        <f t="shared" si="7"/>
        <v>23015</v>
      </c>
      <c r="B415" t="s">
        <v>69</v>
      </c>
      <c r="C415" t="s">
        <v>70</v>
      </c>
      <c r="D415">
        <v>15</v>
      </c>
      <c r="E415" t="str">
        <f>VLOOKUP(A415,属性!$B$2:$L$455,11,FALSE)&amp;VLOOKUP(A415,属性!$B$2:$M$455,12,FALSE)</f>
        <v>[{"AttrType":"Production","ItemId":50008,"Value":20880},{"AttrType":"GlobalPower","Value":7500}]</v>
      </c>
      <c r="F415">
        <f>MROUND(VLOOKUP(A415,建造时间!$A$1:$G$454,7,FALSE),1)</f>
        <v>97318</v>
      </c>
      <c r="G415" t="str">
        <f>VLOOKUP(A415,消耗!$A$4:$M$457,13,FALSE)</f>
        <v>[{"ItemId":50009,"Num":2400575},{"ItemId":50007,"Num":72255},{"ItemId":50008,"Num":72255}]</v>
      </c>
      <c r="H415" t="str">
        <f>VLOOKUP(A415,升级奖励!$A$4:$G$457,7,FALSE)</f>
        <v>[{"ItemId":50004,"Num":15390}]</v>
      </c>
      <c r="I415" t="str">
        <f>VLOOKUP(A415,升级前置条件!$A$4:$P$457,16,FALSE)</f>
        <v>[{"ConditionType":"Build","AreaType":"MainBuilding","Lv":16}]</v>
      </c>
    </row>
    <row r="416" spans="1:9">
      <c r="A416">
        <f t="shared" si="7"/>
        <v>23016</v>
      </c>
      <c r="B416" t="s">
        <v>69</v>
      </c>
      <c r="C416" t="s">
        <v>70</v>
      </c>
      <c r="D416">
        <v>16</v>
      </c>
      <c r="E416" t="str">
        <f>VLOOKUP(A416,属性!$B$2:$L$455,11,FALSE)&amp;VLOOKUP(A416,属性!$B$2:$M$455,12,FALSE)</f>
        <v>[{"AttrType":"Production","ItemId":50008,"Value":22320},{"AttrType":"GlobalPower","Value":8000}]</v>
      </c>
      <c r="F416">
        <f>MROUND(VLOOKUP(A416,建造时间!$A$1:$G$454,7,FALSE),1)</f>
        <v>204367</v>
      </c>
      <c r="G416" t="str">
        <f>VLOOKUP(A416,消耗!$A$4:$M$457,13,FALSE)</f>
        <v>[{"ItemId":50009,"Num":4561095},{"ItemId":50007,"Num":115610},{"ItemId":50008,"Num":115610}]</v>
      </c>
      <c r="H416" t="str">
        <f>VLOOKUP(A416,升级奖励!$A$4:$G$457,7,FALSE)</f>
        <v>[{"ItemId":50004,"Num":23085}]</v>
      </c>
      <c r="I416" t="str">
        <f>VLOOKUP(A416,升级前置条件!$A$4:$P$457,16,FALSE)</f>
        <v>[{"ConditionType":"Build","AreaType":"MainBuilding","Lv":17}]</v>
      </c>
    </row>
    <row r="417" spans="1:9">
      <c r="A417">
        <f t="shared" si="7"/>
        <v>23017</v>
      </c>
      <c r="B417" t="s">
        <v>69</v>
      </c>
      <c r="C417" t="s">
        <v>70</v>
      </c>
      <c r="D417">
        <v>17</v>
      </c>
      <c r="E417" t="str">
        <f>VLOOKUP(A417,属性!$B$2:$L$455,11,FALSE)&amp;VLOOKUP(A417,属性!$B$2:$M$455,12,FALSE)</f>
        <v>[{"AttrType":"Production","ItemId":50008,"Value":23760},{"AttrType":"GlobalPower","Value":8500}]</v>
      </c>
      <c r="F417">
        <f>MROUND(VLOOKUP(A417,建造时间!$A$1:$G$454,7,FALSE),1)</f>
        <v>429171</v>
      </c>
      <c r="G417" t="str">
        <f>VLOOKUP(A417,消耗!$A$4:$M$457,13,FALSE)</f>
        <v>[{"ItemId":50009,"Num":8666080},{"ItemId":50007,"Num":184975},{"ItemId":50008,"Num":184975}]</v>
      </c>
      <c r="H417" t="str">
        <f>VLOOKUP(A417,升级奖励!$A$4:$G$457,7,FALSE)</f>
        <v>[{"ItemId":50004,"Num":34630}]</v>
      </c>
      <c r="I417" t="str">
        <f>VLOOKUP(A417,升级前置条件!$A$4:$P$457,16,FALSE)</f>
        <v>[{"ConditionType":"Build","AreaType":"MainBuilding","Lv":18}]</v>
      </c>
    </row>
    <row r="418" spans="1:9">
      <c r="A418">
        <f t="shared" si="7"/>
        <v>23018</v>
      </c>
      <c r="B418" t="s">
        <v>69</v>
      </c>
      <c r="C418" t="s">
        <v>70</v>
      </c>
      <c r="D418">
        <v>18</v>
      </c>
      <c r="E418" t="str">
        <f>VLOOKUP(A418,属性!$B$2:$L$455,11,FALSE)&amp;VLOOKUP(A418,属性!$B$2:$M$455,12,FALSE)</f>
        <v>[{"AttrType":"Production","ItemId":50008,"Value":25200},{"AttrType":"GlobalPower","Value":9000}]</v>
      </c>
      <c r="F418">
        <f>MROUND(VLOOKUP(A418,建造时间!$A$1:$G$454,7,FALSE),1)</f>
        <v>0</v>
      </c>
      <c r="G418" t="str">
        <f>VLOOKUP(A418,消耗!$A$4:$M$457,13,FALSE)</f>
        <v>[]</v>
      </c>
      <c r="H418" t="str">
        <f>VLOOKUP(A418,升级奖励!$A$4:$G$457,7,FALSE)</f>
        <v>[{"ItemId":50004,"Num":51945}]</v>
      </c>
      <c r="I418" t="str">
        <f>VLOOKUP(A418,升级前置条件!$A$4:$P$457,16,FALSE)</f>
        <v>[]</v>
      </c>
    </row>
    <row r="419" spans="1:9">
      <c r="A419">
        <f t="shared" si="7"/>
        <v>24001</v>
      </c>
      <c r="B419" t="s">
        <v>71</v>
      </c>
      <c r="C419" t="s">
        <v>72</v>
      </c>
      <c r="D419">
        <v>1</v>
      </c>
      <c r="E419" t="str">
        <f>VLOOKUP(A419,属性!$B$2:$L$455,11,FALSE)&amp;VLOOKUP(A419,属性!$B$2:$M$455,12,FALSE)</f>
        <v>[{"AttrType":"GlobalPower","Value":800}]</v>
      </c>
      <c r="F419">
        <f>MROUND(VLOOKUP(A419,建造时间!$A$1:$G$454,7,FALSE),1)</f>
        <v>3</v>
      </c>
      <c r="G419" t="str">
        <f>VLOOKUP(A419,消耗!$A$4:$M$457,13,FALSE)</f>
        <v>[{"ItemId":50009,"Num":800},{"ItemId":50007,"Num":750},{"ItemId":50008,"Num":750}]</v>
      </c>
      <c r="H419" t="str">
        <f>VLOOKUP(A419,升级奖励!$A$4:$G$457,7,FALSE)</f>
        <v>[{"ItemId":50004,"Num":200}]</v>
      </c>
      <c r="I419" t="str">
        <f>VLOOKUP(A419,升级前置条件!$A$4:$P$457,16,FALSE)</f>
        <v>[{"ConditionType":"Build","AreaType":"MainBuilding","Lv":4}]</v>
      </c>
    </row>
    <row r="420" spans="1:9">
      <c r="A420">
        <f t="shared" si="7"/>
        <v>24002</v>
      </c>
      <c r="B420" t="s">
        <v>71</v>
      </c>
      <c r="C420" t="s">
        <v>72</v>
      </c>
      <c r="D420">
        <v>2</v>
      </c>
      <c r="E420" t="str">
        <f>VLOOKUP(A420,属性!$B$2:$L$455,11,FALSE)&amp;VLOOKUP(A420,属性!$B$2:$M$455,12,FALSE)</f>
        <v>[{"AttrType":"GlobalPower","Value":1600}]</v>
      </c>
      <c r="F420">
        <f>MROUND(VLOOKUP(A420,建造时间!$A$1:$G$454,7,FALSE),1)</f>
        <v>17</v>
      </c>
      <c r="G420" t="str">
        <f>VLOOKUP(A420,消耗!$A$4:$M$457,13,FALSE)</f>
        <v>[]</v>
      </c>
      <c r="H420" t="str">
        <f>VLOOKUP(A420,升级奖励!$A$4:$G$457,7,FALSE)</f>
        <v>[{"ItemId":50004,"Num":500}]</v>
      </c>
      <c r="I420" t="str">
        <f>VLOOKUP(A420,升级前置条件!$A$4:$P$457,16,FALSE)</f>
        <v>[]</v>
      </c>
    </row>
    <row r="421" spans="1:9">
      <c r="A421">
        <f t="shared" si="7"/>
        <v>25001</v>
      </c>
      <c r="B421" t="s">
        <v>73</v>
      </c>
      <c r="C421" t="s">
        <v>74</v>
      </c>
      <c r="D421">
        <v>1</v>
      </c>
      <c r="E421" t="str">
        <f>VLOOKUP(A421,属性!$B$2:$L$455,11,FALSE)&amp;VLOOKUP(A421,属性!$B$2:$M$455,12,FALSE)</f>
        <v>[{"AttrType":"GlobalPower","Value":800}]</v>
      </c>
      <c r="F421">
        <f>MROUND(VLOOKUP(A421,建造时间!$A$1:$G$454,7,FALSE),1)</f>
        <v>3</v>
      </c>
      <c r="G421" t="str">
        <f>VLOOKUP(A421,消耗!$A$4:$M$457,13,FALSE)</f>
        <v>[{"ItemId":50009,"Num":800},{"ItemId":50007,"Num":750},{"ItemId":50008,"Num":750}]</v>
      </c>
      <c r="H421" t="str">
        <f>VLOOKUP(A421,升级奖励!$A$4:$G$457,7,FALSE)</f>
        <v>[{"ItemId":50004,"Num":200}]</v>
      </c>
      <c r="I421" t="str">
        <f>VLOOKUP(A421,升级前置条件!$A$4:$P$457,16,FALSE)</f>
        <v>[{"ConditionType":"Build","AreaType":"MainBuilding","Lv":6}]</v>
      </c>
    </row>
    <row r="422" spans="1:9">
      <c r="A422">
        <f t="shared" si="7"/>
        <v>25002</v>
      </c>
      <c r="B422" t="s">
        <v>73</v>
      </c>
      <c r="C422" t="s">
        <v>74</v>
      </c>
      <c r="D422">
        <v>2</v>
      </c>
      <c r="E422" t="str">
        <f>VLOOKUP(A422,属性!$B$2:$L$455,11,FALSE)&amp;VLOOKUP(A422,属性!$B$2:$M$455,12,FALSE)</f>
        <v>[{"AttrType":"GlobalPower","Value":1600}]</v>
      </c>
      <c r="F422">
        <f>MROUND(VLOOKUP(A422,建造时间!$A$1:$G$454,7,FALSE),1)</f>
        <v>17</v>
      </c>
      <c r="G422" t="str">
        <f>VLOOKUP(A422,消耗!$A$4:$M$457,13,FALSE)</f>
        <v>[]</v>
      </c>
      <c r="H422" t="str">
        <f>VLOOKUP(A422,升级奖励!$A$4:$G$457,7,FALSE)</f>
        <v>[{"ItemId":50004,"Num":500}]</v>
      </c>
      <c r="I422" t="str">
        <f>VLOOKUP(A422,升级前置条件!$A$4:$P$457,16,FALSE)</f>
        <v>[]</v>
      </c>
    </row>
    <row r="423" spans="1:9">
      <c r="A423">
        <f t="shared" si="7"/>
        <v>26001</v>
      </c>
      <c r="B423" t="s">
        <v>75</v>
      </c>
      <c r="C423" t="s">
        <v>76</v>
      </c>
      <c r="D423">
        <v>1</v>
      </c>
      <c r="E423" t="str">
        <f>VLOOKUP(A423,属性!$B$2:$L$455,11,FALSE)&amp;VLOOKUP(A423,属性!$B$2:$M$455,12,FALSE)</f>
        <v>[{"AttrType":"GlobalPower","Value":800}]</v>
      </c>
      <c r="F423">
        <f>MROUND(VLOOKUP(A423,建造时间!$A$1:$G$454,7,FALSE),1)</f>
        <v>3</v>
      </c>
      <c r="G423" t="str">
        <f>VLOOKUP(A423,消耗!$A$4:$M$457,13,FALSE)</f>
        <v>[{"ItemId":50009,"Num":300},{"ItemId":50007,"Num":100},{"ItemId":50008,"Num":100}]</v>
      </c>
      <c r="H423" t="str">
        <f>VLOOKUP(A423,升级奖励!$A$4:$G$457,7,FALSE)</f>
        <v>[{"ItemId":50004,"Num":30}]</v>
      </c>
      <c r="I423" t="str">
        <f>VLOOKUP(A423,升级前置条件!$A$4:$P$457,16,FALSE)</f>
        <v>[{"ConditionType":"Build","AreaType":"MainBuilding","Lv":2}]</v>
      </c>
    </row>
    <row r="424" spans="1:9">
      <c r="A424">
        <f t="shared" si="7"/>
        <v>26002</v>
      </c>
      <c r="B424" t="s">
        <v>75</v>
      </c>
      <c r="C424" t="s">
        <v>76</v>
      </c>
      <c r="D424">
        <v>2</v>
      </c>
      <c r="E424" t="str">
        <f>VLOOKUP(A424,属性!$B$2:$L$455,11,FALSE)&amp;VLOOKUP(A424,属性!$B$2:$M$455,12,FALSE)</f>
        <v>[{"AttrType":"GlobalPower","Value":1600}]</v>
      </c>
      <c r="F424">
        <f>MROUND(VLOOKUP(A424,建造时间!$A$1:$G$454,7,FALSE),1)</f>
        <v>6</v>
      </c>
      <c r="G424" t="str">
        <f>VLOOKUP(A424,消耗!$A$4:$M$457,13,FALSE)</f>
        <v>[{"ItemId":50009,"Num":570},{"ItemId":50007,"Num":160},{"ItemId":50008,"Num":160}]</v>
      </c>
      <c r="H424" t="str">
        <f>VLOOKUP(A424,升级奖励!$A$4:$G$457,7,FALSE)</f>
        <v>[{"ItemId":50004,"Num":45}]</v>
      </c>
      <c r="I424" t="str">
        <f>VLOOKUP(A424,升级前置条件!$A$4:$P$457,16,FALSE)</f>
        <v>[{"ConditionType":"Build","AreaType":"MainBuilding","Lv":3}]</v>
      </c>
    </row>
    <row r="425" spans="1:9">
      <c r="A425">
        <f t="shared" si="7"/>
        <v>26003</v>
      </c>
      <c r="B425" t="s">
        <v>75</v>
      </c>
      <c r="C425" t="s">
        <v>76</v>
      </c>
      <c r="D425">
        <v>3</v>
      </c>
      <c r="E425" t="str">
        <f>VLOOKUP(A425,属性!$B$2:$L$455,11,FALSE)&amp;VLOOKUP(A425,属性!$B$2:$M$455,12,FALSE)</f>
        <v>[{"AttrType":"GlobalPower","Value":2400}]</v>
      </c>
      <c r="F425">
        <f>MROUND(VLOOKUP(A425,建造时间!$A$1:$G$454,7,FALSE),1)</f>
        <v>13</v>
      </c>
      <c r="G425" t="str">
        <f>VLOOKUP(A425,消耗!$A$4:$M$457,13,FALSE)</f>
        <v>[{"ItemId":50009,"Num":1085},{"ItemId":50007,"Num":255},{"ItemId":50008,"Num":255}]</v>
      </c>
      <c r="H425" t="str">
        <f>VLOOKUP(A425,升级奖励!$A$4:$G$457,7,FALSE)</f>
        <v>[{"ItemId":50004,"Num":70}]</v>
      </c>
      <c r="I425" t="str">
        <f>VLOOKUP(A425,升级前置条件!$A$4:$P$457,16,FALSE)</f>
        <v>[{"ConditionType":"Build","AreaType":"MainBuilding","Lv":4}]</v>
      </c>
    </row>
    <row r="426" spans="1:9">
      <c r="A426">
        <f t="shared" si="7"/>
        <v>26004</v>
      </c>
      <c r="B426" t="s">
        <v>75</v>
      </c>
      <c r="C426" t="s">
        <v>76</v>
      </c>
      <c r="D426">
        <v>4</v>
      </c>
      <c r="E426" t="str">
        <f>VLOOKUP(A426,属性!$B$2:$L$455,11,FALSE)&amp;VLOOKUP(A426,属性!$B$2:$M$455,12,FALSE)</f>
        <v>[{"AttrType":"GlobalPower","Value":3200}]</v>
      </c>
      <c r="F426">
        <f>MROUND(VLOOKUP(A426,建造时间!$A$1:$G$454,7,FALSE),1)</f>
        <v>28</v>
      </c>
      <c r="G426" t="str">
        <f>VLOOKUP(A426,消耗!$A$4:$M$457,13,FALSE)</f>
        <v>[{"ItemId":50009,"Num":2060},{"ItemId":50007,"Num":410},{"ItemId":50008,"Num":410}]</v>
      </c>
      <c r="H426" t="str">
        <f>VLOOKUP(A426,升级奖励!$A$4:$G$457,7,FALSE)</f>
        <v>[{"ItemId":50004,"Num":110}]</v>
      </c>
      <c r="I426" t="str">
        <f>VLOOKUP(A426,升级前置条件!$A$4:$P$457,16,FALSE)</f>
        <v>[{"ConditionType":"Build","AreaType":"MainBuilding","Lv":5}]</v>
      </c>
    </row>
    <row r="427" spans="1:9">
      <c r="A427">
        <f t="shared" si="7"/>
        <v>26005</v>
      </c>
      <c r="B427" t="s">
        <v>75</v>
      </c>
      <c r="C427" t="s">
        <v>76</v>
      </c>
      <c r="D427">
        <v>5</v>
      </c>
      <c r="E427" t="str">
        <f>VLOOKUP(A427,属性!$B$2:$L$455,11,FALSE)&amp;VLOOKUP(A427,属性!$B$2:$M$455,12,FALSE)</f>
        <v>[{"AttrType":"GlobalPower","Value":4000}]</v>
      </c>
      <c r="F427">
        <f>MROUND(VLOOKUP(A427,建造时间!$A$1:$G$454,7,FALSE),1)</f>
        <v>58</v>
      </c>
      <c r="G427" t="str">
        <f>VLOOKUP(A427,消耗!$A$4:$M$457,13,FALSE)</f>
        <v>[{"ItemId":50009,"Num":3915},{"ItemId":50007,"Num":655},{"ItemId":50008,"Num":655}]</v>
      </c>
      <c r="H427" t="str">
        <f>VLOOKUP(A427,升级奖励!$A$4:$G$457,7,FALSE)</f>
        <v>[{"ItemId":50004,"Num":170}]</v>
      </c>
      <c r="I427" t="str">
        <f>VLOOKUP(A427,升级前置条件!$A$4:$P$457,16,FALSE)</f>
        <v>[{"ConditionType":"Build","AreaType":"MainBuilding","Lv":6}]</v>
      </c>
    </row>
    <row r="428" spans="1:9">
      <c r="A428">
        <f t="shared" si="7"/>
        <v>26006</v>
      </c>
      <c r="B428" t="s">
        <v>75</v>
      </c>
      <c r="C428" t="s">
        <v>76</v>
      </c>
      <c r="D428">
        <v>6</v>
      </c>
      <c r="E428" t="str">
        <f>VLOOKUP(A428,属性!$B$2:$L$455,11,FALSE)&amp;VLOOKUP(A428,属性!$B$2:$M$455,12,FALSE)</f>
        <v>[{"AttrType":"GlobalPower","Value":4800}]</v>
      </c>
      <c r="F428">
        <f>MROUND(VLOOKUP(A428,建造时间!$A$1:$G$454,7,FALSE),1)</f>
        <v>123</v>
      </c>
      <c r="G428" t="str">
        <f>VLOOKUP(A428,消耗!$A$4:$M$457,13,FALSE)</f>
        <v>[{"ItemId":50009,"Num":7440},{"ItemId":50007,"Num":1050},{"ItemId":50008,"Num":1050}]</v>
      </c>
      <c r="H428" t="str">
        <f>VLOOKUP(A428,升级奖励!$A$4:$G$457,7,FALSE)</f>
        <v>[{"ItemId":50004,"Num":265}]</v>
      </c>
      <c r="I428" t="str">
        <f>VLOOKUP(A428,升级前置条件!$A$4:$P$457,16,FALSE)</f>
        <v>[{"ConditionType":"Build","AreaType":"MainBuilding","Lv":7}]</v>
      </c>
    </row>
    <row r="429" spans="1:9">
      <c r="A429">
        <f t="shared" si="7"/>
        <v>26007</v>
      </c>
      <c r="B429" t="s">
        <v>75</v>
      </c>
      <c r="C429" t="s">
        <v>76</v>
      </c>
      <c r="D429">
        <v>7</v>
      </c>
      <c r="E429" t="str">
        <f>VLOOKUP(A429,属性!$B$2:$L$455,11,FALSE)&amp;VLOOKUP(A429,属性!$B$2:$M$455,12,FALSE)</f>
        <v>[{"AttrType":"GlobalPower","Value":5600}]</v>
      </c>
      <c r="F429">
        <f>MROUND(VLOOKUP(A429,建造时间!$A$1:$G$454,7,FALSE),1)</f>
        <v>257</v>
      </c>
      <c r="G429" t="str">
        <f>VLOOKUP(A429,消耗!$A$4:$M$457,13,FALSE)</f>
        <v>[{"ItemId":50009,"Num":14135},{"ItemId":50007,"Num":1680},{"ItemId":50008,"Num":1680}]</v>
      </c>
      <c r="H429" t="str">
        <f>VLOOKUP(A429,升级奖励!$A$4:$G$457,7,FALSE)</f>
        <v>[{"ItemId":50004,"Num":410}]</v>
      </c>
      <c r="I429" t="str">
        <f>VLOOKUP(A429,升级前置条件!$A$4:$P$457,16,FALSE)</f>
        <v>[{"ConditionType":"Build","AreaType":"MainBuilding","Lv":8}]</v>
      </c>
    </row>
    <row r="430" spans="1:9">
      <c r="A430">
        <f t="shared" si="7"/>
        <v>26008</v>
      </c>
      <c r="B430" t="s">
        <v>75</v>
      </c>
      <c r="C430" t="s">
        <v>76</v>
      </c>
      <c r="D430">
        <v>8</v>
      </c>
      <c r="E430" t="str">
        <f>VLOOKUP(A430,属性!$B$2:$L$455,11,FALSE)&amp;VLOOKUP(A430,属性!$B$2:$M$455,12,FALSE)</f>
        <v>[{"AttrType":"GlobalPower","Value":6400}]</v>
      </c>
      <c r="F430">
        <f>MROUND(VLOOKUP(A430,建造时间!$A$1:$G$454,7,FALSE),1)</f>
        <v>540</v>
      </c>
      <c r="G430" t="str">
        <f>VLOOKUP(A430,消耗!$A$4:$M$457,13,FALSE)</f>
        <v>[{"ItemId":50009,"Num":26855},{"ItemId":50007,"Num":2690},{"ItemId":50008,"Num":2690}]</v>
      </c>
      <c r="H430" t="str">
        <f>VLOOKUP(A430,升级奖励!$A$4:$G$457,7,FALSE)</f>
        <v>[{"ItemId":50004,"Num":635}]</v>
      </c>
      <c r="I430" t="str">
        <f>VLOOKUP(A430,升级前置条件!$A$4:$P$457,16,FALSE)</f>
        <v>[{"ConditionType":"Build","AreaType":"MainBuilding","Lv":9}]</v>
      </c>
    </row>
    <row r="431" spans="1:9">
      <c r="A431">
        <f t="shared" si="7"/>
        <v>26009</v>
      </c>
      <c r="B431" t="s">
        <v>75</v>
      </c>
      <c r="C431" t="s">
        <v>76</v>
      </c>
      <c r="D431">
        <v>9</v>
      </c>
      <c r="E431" t="str">
        <f>VLOOKUP(A431,属性!$B$2:$L$455,11,FALSE)&amp;VLOOKUP(A431,属性!$B$2:$M$455,12,FALSE)</f>
        <v>[{"AttrType":"GlobalPower","Value":7200}]</v>
      </c>
      <c r="F431">
        <f>MROUND(VLOOKUP(A431,建造时间!$A$1:$G$454,7,FALSE),1)</f>
        <v>1135</v>
      </c>
      <c r="G431" t="str">
        <f>VLOOKUP(A431,消耗!$A$4:$M$457,13,FALSE)</f>
        <v>[{"ItemId":50009,"Num":51025},{"ItemId":50007,"Num":4305},{"ItemId":50008,"Num":4305}]</v>
      </c>
      <c r="H431" t="str">
        <f>VLOOKUP(A431,升级奖励!$A$4:$G$457,7,FALSE)</f>
        <v>[{"ItemId":50004,"Num":985}]</v>
      </c>
      <c r="I431" t="str">
        <f>VLOOKUP(A431,升级前置条件!$A$4:$P$457,16,FALSE)</f>
        <v>[{"ConditionType":"Build","AreaType":"MainBuilding","Lv":10}]</v>
      </c>
    </row>
    <row r="432" spans="1:9">
      <c r="A432">
        <f t="shared" si="7"/>
        <v>26010</v>
      </c>
      <c r="B432" t="s">
        <v>75</v>
      </c>
      <c r="C432" t="s">
        <v>76</v>
      </c>
      <c r="D432">
        <v>10</v>
      </c>
      <c r="E432" t="str">
        <f>VLOOKUP(A432,属性!$B$2:$L$455,11,FALSE)&amp;VLOOKUP(A432,属性!$B$2:$M$455,12,FALSE)</f>
        <v>[{"AttrType":"GlobalPower","Value":8000}]</v>
      </c>
      <c r="F432">
        <f>MROUND(VLOOKUP(A432,建造时间!$A$1:$G$454,7,FALSE),1)</f>
        <v>2383</v>
      </c>
      <c r="G432" t="str">
        <f>VLOOKUP(A432,消耗!$A$4:$M$457,13,FALSE)</f>
        <v>[{"ItemId":50009,"Num":96950},{"ItemId":50007,"Num":6890},{"ItemId":50008,"Num":6890}]</v>
      </c>
      <c r="H432" t="str">
        <f>VLOOKUP(A432,升级奖励!$A$4:$G$457,7,FALSE)</f>
        <v>[{"ItemId":50004,"Num":1525}]</v>
      </c>
      <c r="I432" t="str">
        <f>VLOOKUP(A432,升级前置条件!$A$4:$P$457,16,FALSE)</f>
        <v>[{"ConditionType":"Build","AreaType":"MainBuilding","Lv":11}]</v>
      </c>
    </row>
    <row r="433" spans="1:9">
      <c r="A433">
        <f t="shared" si="7"/>
        <v>26011</v>
      </c>
      <c r="B433" t="s">
        <v>75</v>
      </c>
      <c r="C433" t="s">
        <v>76</v>
      </c>
      <c r="D433">
        <v>11</v>
      </c>
      <c r="E433" t="str">
        <f>VLOOKUP(A433,属性!$B$2:$L$455,11,FALSE)&amp;VLOOKUP(A433,属性!$B$2:$M$455,12,FALSE)</f>
        <v>[{"AttrType":"GlobalPower","Value":8800}]</v>
      </c>
      <c r="F433">
        <f>MROUND(VLOOKUP(A433,建造时间!$A$1:$G$454,7,FALSE),1)</f>
        <v>5004</v>
      </c>
      <c r="G433" t="str">
        <f>VLOOKUP(A433,消耗!$A$4:$M$457,13,FALSE)</f>
        <v>[{"ItemId":50009,"Num":184205},{"ItemId":50007,"Num":11025},{"ItemId":50008,"Num":11025}]</v>
      </c>
      <c r="H433" t="str">
        <f>VLOOKUP(A433,升级奖励!$A$4:$G$457,7,FALSE)</f>
        <v>[{"ItemId":50004,"Num":2365}]</v>
      </c>
      <c r="I433" t="str">
        <f>VLOOKUP(A433,升级前置条件!$A$4:$P$457,16,FALSE)</f>
        <v>[{"ConditionType":"Build","AreaType":"MainBuilding","Lv":12}]</v>
      </c>
    </row>
    <row r="434" spans="1:9">
      <c r="A434">
        <f t="shared" si="7"/>
        <v>26012</v>
      </c>
      <c r="B434" t="s">
        <v>75</v>
      </c>
      <c r="C434" t="s">
        <v>76</v>
      </c>
      <c r="D434">
        <v>12</v>
      </c>
      <c r="E434" t="str">
        <f>VLOOKUP(A434,属性!$B$2:$L$455,11,FALSE)&amp;VLOOKUP(A434,属性!$B$2:$M$455,12,FALSE)</f>
        <v>[{"AttrType":"GlobalPower","Value":9600}]</v>
      </c>
      <c r="F434">
        <f>MROUND(VLOOKUP(A434,建造时间!$A$1:$G$454,7,FALSE),1)</f>
        <v>10508</v>
      </c>
      <c r="G434" t="str">
        <f>VLOOKUP(A434,消耗!$A$4:$M$457,13,FALSE)</f>
        <v>[{"ItemId":50009,"Num":349990},{"ItemId":50007,"Num":17640},{"ItemId":50008,"Num":17640}]</v>
      </c>
      <c r="H434" t="str">
        <f>VLOOKUP(A434,升级奖励!$A$4:$G$457,7,FALSE)</f>
        <v>[{"ItemId":50004,"Num":3665}]</v>
      </c>
      <c r="I434" t="str">
        <f>VLOOKUP(A434,升级前置条件!$A$4:$P$457,16,FALSE)</f>
        <v>[{"ConditionType":"Build","AreaType":"MainBuilding","Lv":13}]</v>
      </c>
    </row>
    <row r="435" spans="1:9">
      <c r="A435">
        <f t="shared" si="7"/>
        <v>26013</v>
      </c>
      <c r="B435" t="s">
        <v>75</v>
      </c>
      <c r="C435" t="s">
        <v>76</v>
      </c>
      <c r="D435">
        <v>13</v>
      </c>
      <c r="E435" t="str">
        <f>VLOOKUP(A435,属性!$B$2:$L$455,11,FALSE)&amp;VLOOKUP(A435,属性!$B$2:$M$455,12,FALSE)</f>
        <v>[{"AttrType":"GlobalPower","Value":10400}]</v>
      </c>
      <c r="F435">
        <f>MROUND(VLOOKUP(A435,建造时间!$A$1:$G$454,7,FALSE),1)</f>
        <v>22067</v>
      </c>
      <c r="G435" t="str">
        <f>VLOOKUP(A435,消耗!$A$4:$M$457,13,FALSE)</f>
        <v>[{"ItemId":50009,"Num":664980},{"ItemId":50007,"Num":28225},{"ItemId":50008,"Num":28225}]</v>
      </c>
      <c r="H435" t="str">
        <f>VLOOKUP(A435,升级奖励!$A$4:$G$457,7,FALSE)</f>
        <v>[{"ItemId":50004,"Num":5680}]</v>
      </c>
      <c r="I435" t="str">
        <f>VLOOKUP(A435,升级前置条件!$A$4:$P$457,16,FALSE)</f>
        <v>[{"ConditionType":"Build","AreaType":"MainBuilding","Lv":14}]</v>
      </c>
    </row>
    <row r="436" spans="1:9">
      <c r="A436">
        <f t="shared" si="7"/>
        <v>26014</v>
      </c>
      <c r="B436" t="s">
        <v>75</v>
      </c>
      <c r="C436" t="s">
        <v>76</v>
      </c>
      <c r="D436">
        <v>14</v>
      </c>
      <c r="E436" t="str">
        <f>VLOOKUP(A436,属性!$B$2:$L$455,11,FALSE)&amp;VLOOKUP(A436,属性!$B$2:$M$455,12,FALSE)</f>
        <v>[{"AttrType":"GlobalPower","Value":11200}]</v>
      </c>
      <c r="F436">
        <f>MROUND(VLOOKUP(A436,建造时间!$A$1:$G$454,7,FALSE),1)</f>
        <v>46342</v>
      </c>
      <c r="G436" t="str">
        <f>VLOOKUP(A436,消耗!$A$4:$M$457,13,FALSE)</f>
        <v>[{"ItemId":50009,"Num":1263460},{"ItemId":50007,"Num":45160},{"ItemId":50008,"Num":45160}]</v>
      </c>
      <c r="H436" t="str">
        <f>VLOOKUP(A436,升级奖励!$A$4:$G$457,7,FALSE)</f>
        <v>[{"ItemId":50004,"Num":8805}]</v>
      </c>
      <c r="I436" t="str">
        <f>VLOOKUP(A436,升级前置条件!$A$4:$P$457,16,FALSE)</f>
        <v>[{"ConditionType":"Build","AreaType":"MainBuilding","Lv":15}]</v>
      </c>
    </row>
    <row r="437" spans="1:9">
      <c r="A437">
        <f t="shared" si="7"/>
        <v>26015</v>
      </c>
      <c r="B437" t="s">
        <v>75</v>
      </c>
      <c r="C437" t="s">
        <v>76</v>
      </c>
      <c r="D437">
        <v>15</v>
      </c>
      <c r="E437" t="str">
        <f>VLOOKUP(A437,属性!$B$2:$L$455,11,FALSE)&amp;VLOOKUP(A437,属性!$B$2:$M$455,12,FALSE)</f>
        <v>[{"AttrType":"GlobalPower","Value":12000}]</v>
      </c>
      <c r="F437">
        <f>MROUND(VLOOKUP(A437,建造时间!$A$1:$G$454,7,FALSE),1)</f>
        <v>97318</v>
      </c>
      <c r="G437" t="str">
        <f>VLOOKUP(A437,消耗!$A$4:$M$457,13,FALSE)</f>
        <v>[{"ItemId":50009,"Num":2400575},{"ItemId":50007,"Num":72255},{"ItemId":50008,"Num":72255}]</v>
      </c>
      <c r="H437" t="str">
        <f>VLOOKUP(A437,升级奖励!$A$4:$G$457,7,FALSE)</f>
        <v>[{"ItemId":50004,"Num":13650}]</v>
      </c>
      <c r="I437" t="str">
        <f>VLOOKUP(A437,升级前置条件!$A$4:$P$457,16,FALSE)</f>
        <v>[{"ConditionType":"Build","AreaType":"MainBuilding","Lv":16}]</v>
      </c>
    </row>
    <row r="438" spans="1:9">
      <c r="A438">
        <f t="shared" si="7"/>
        <v>26016</v>
      </c>
      <c r="B438" t="s">
        <v>75</v>
      </c>
      <c r="C438" t="s">
        <v>76</v>
      </c>
      <c r="D438">
        <v>16</v>
      </c>
      <c r="E438" t="str">
        <f>VLOOKUP(A438,属性!$B$2:$L$455,11,FALSE)&amp;VLOOKUP(A438,属性!$B$2:$M$455,12,FALSE)</f>
        <v>[{"AttrType":"GlobalPower","Value":12800}]</v>
      </c>
      <c r="F438">
        <f>MROUND(VLOOKUP(A438,建造时间!$A$1:$G$454,7,FALSE),1)</f>
        <v>204367</v>
      </c>
      <c r="G438" t="str">
        <f>VLOOKUP(A438,消耗!$A$4:$M$457,13,FALSE)</f>
        <v>[{"ItemId":50009,"Num":4561095},{"ItemId":50007,"Num":115610},{"ItemId":50008,"Num":115610}]</v>
      </c>
      <c r="H438" t="str">
        <f>VLOOKUP(A438,升级奖励!$A$4:$G$457,7,FALSE)</f>
        <v>[{"ItemId":50004,"Num":21160}]</v>
      </c>
      <c r="I438" t="str">
        <f>VLOOKUP(A438,升级前置条件!$A$4:$P$457,16,FALSE)</f>
        <v>[{"ConditionType":"Build","AreaType":"MainBuilding","Lv":17}]</v>
      </c>
    </row>
    <row r="439" spans="1:9">
      <c r="A439">
        <f t="shared" si="7"/>
        <v>26017</v>
      </c>
      <c r="B439" t="s">
        <v>75</v>
      </c>
      <c r="C439" t="s">
        <v>76</v>
      </c>
      <c r="D439">
        <v>17</v>
      </c>
      <c r="E439" t="str">
        <f>VLOOKUP(A439,属性!$B$2:$L$455,11,FALSE)&amp;VLOOKUP(A439,属性!$B$2:$M$455,12,FALSE)</f>
        <v>[{"AttrType":"GlobalPower","Value":13600}]</v>
      </c>
      <c r="F439">
        <f>MROUND(VLOOKUP(A439,建造时间!$A$1:$G$454,7,FALSE),1)</f>
        <v>429171</v>
      </c>
      <c r="G439" t="str">
        <f>VLOOKUP(A439,消耗!$A$4:$M$457,13,FALSE)</f>
        <v>[{"ItemId":50009,"Num":8666080},{"ItemId":50007,"Num":184975},{"ItemId":50008,"Num":184975}]</v>
      </c>
      <c r="H439" t="str">
        <f>VLOOKUP(A439,升级奖励!$A$4:$G$457,7,FALSE)</f>
        <v>[{"ItemId":50004,"Num":32800}]</v>
      </c>
      <c r="I439" t="str">
        <f>VLOOKUP(A439,升级前置条件!$A$4:$P$457,16,FALSE)</f>
        <v>[{"ConditionType":"Build","AreaType":"MainBuilding","Lv":18}]</v>
      </c>
    </row>
    <row r="440" spans="1:9">
      <c r="A440">
        <f t="shared" si="7"/>
        <v>26018</v>
      </c>
      <c r="B440" t="s">
        <v>75</v>
      </c>
      <c r="C440" t="s">
        <v>76</v>
      </c>
      <c r="D440">
        <v>18</v>
      </c>
      <c r="E440" t="str">
        <f>VLOOKUP(A440,属性!$B$2:$L$455,11,FALSE)&amp;VLOOKUP(A440,属性!$B$2:$M$455,12,FALSE)</f>
        <v>[{"AttrType":"GlobalPower","Value":14400}]</v>
      </c>
      <c r="F440">
        <f>MROUND(VLOOKUP(A440,建造时间!$A$1:$G$454,7,FALSE),1)</f>
        <v>0</v>
      </c>
      <c r="G440" t="str">
        <f>VLOOKUP(A440,消耗!$A$4:$M$457,13,FALSE)</f>
        <v>[]</v>
      </c>
      <c r="H440" t="str">
        <f>VLOOKUP(A440,升级奖励!$A$4:$G$457,7,FALSE)</f>
        <v>[{"ItemId":50004,"Num":50840}]</v>
      </c>
      <c r="I440" t="str">
        <f>VLOOKUP(A440,升级前置条件!$A$4:$P$457,16,FALSE)</f>
        <v>[]</v>
      </c>
    </row>
    <row r="441" spans="1:9">
      <c r="A441">
        <f t="shared" si="7"/>
        <v>27001</v>
      </c>
      <c r="B441" t="s">
        <v>77</v>
      </c>
      <c r="C441" t="s">
        <v>78</v>
      </c>
      <c r="D441">
        <v>1</v>
      </c>
      <c r="E441" t="str">
        <f>VLOOKUP(A441,属性!$B$2:$L$455,11,FALSE)&amp;VLOOKUP(A441,属性!$B$2:$M$455,12,FALSE)</f>
        <v>[{"AttrType":"FreeBiuldTime","Value":600},{"AttrType":"GlobalPower","Value":500}]</v>
      </c>
      <c r="F441">
        <f>MROUND(VLOOKUP(A441,建造时间!$A$1:$G$454,7,FALSE),1)</f>
        <v>3</v>
      </c>
      <c r="G441" t="str">
        <f>VLOOKUP(A441,消耗!$A$4:$M$457,13,FALSE)</f>
        <v>[{"ItemId":50009,"Num":300},{"ItemId":50007,"Num":100},{"ItemId":50008,"Num":100}]</v>
      </c>
      <c r="H441" t="str">
        <f>VLOOKUP(A441,升级奖励!$A$4:$G$457,7,FALSE)</f>
        <v>[{"ItemId":50004,"Num":50}]</v>
      </c>
      <c r="I441" t="str">
        <f>VLOOKUP(A441,升级前置条件!$A$4:$P$457,16,FALSE)</f>
        <v>[{"ConditionType":"Build","AreaType":"MainBuilding","Lv":2}]</v>
      </c>
    </row>
    <row r="442" spans="1:9">
      <c r="A442">
        <f t="shared" si="7"/>
        <v>27002</v>
      </c>
      <c r="B442" t="s">
        <v>77</v>
      </c>
      <c r="C442" t="s">
        <v>78</v>
      </c>
      <c r="D442">
        <v>2</v>
      </c>
      <c r="E442" t="str">
        <f>VLOOKUP(A442,属性!$B$2:$L$455,11,FALSE)&amp;VLOOKUP(A442,属性!$B$2:$M$455,12,FALSE)</f>
        <v>[{"AttrType":"FreeBiuldTime","Value":615},{"AttrType":"GlobalPower","Value":1000}]</v>
      </c>
      <c r="F442">
        <f>MROUND(VLOOKUP(A442,建造时间!$A$1:$G$454,7,FALSE),1)</f>
        <v>6</v>
      </c>
      <c r="G442" t="str">
        <f>VLOOKUP(A442,消耗!$A$4:$M$457,13,FALSE)</f>
        <v>[{"ItemId":50009,"Num":570},{"ItemId":50007,"Num":160},{"ItemId":50008,"Num":160}]</v>
      </c>
      <c r="H442" t="str">
        <f>VLOOKUP(A442,升级奖励!$A$4:$G$457,7,FALSE)</f>
        <v>[{"ItemId":50004,"Num":75}]</v>
      </c>
      <c r="I442" t="str">
        <f>VLOOKUP(A442,升级前置条件!$A$4:$P$457,16,FALSE)</f>
        <v>[{"ConditionType":"Build","AreaType":"MainBuilding","Lv":3}]</v>
      </c>
    </row>
    <row r="443" spans="1:9">
      <c r="A443">
        <f t="shared" si="7"/>
        <v>27003</v>
      </c>
      <c r="B443" t="s">
        <v>77</v>
      </c>
      <c r="C443" t="s">
        <v>78</v>
      </c>
      <c r="D443">
        <v>3</v>
      </c>
      <c r="E443" t="str">
        <f>VLOOKUP(A443,属性!$B$2:$L$455,11,FALSE)&amp;VLOOKUP(A443,属性!$B$2:$M$455,12,FALSE)</f>
        <v>[{"AttrType":"FreeBiuldTime","Value":630},{"AttrType":"GlobalPower","Value":1500}]</v>
      </c>
      <c r="F443">
        <f>MROUND(VLOOKUP(A443,建造时间!$A$1:$G$454,7,FALSE),1)</f>
        <v>13</v>
      </c>
      <c r="G443" t="str">
        <f>VLOOKUP(A443,消耗!$A$4:$M$457,13,FALSE)</f>
        <v>[{"ItemId":50009,"Num":1085},{"ItemId":50007,"Num":255},{"ItemId":50008,"Num":255}]</v>
      </c>
      <c r="H443" t="str">
        <f>VLOOKUP(A443,升级奖励!$A$4:$G$457,7,FALSE)</f>
        <v>[{"ItemId":50004,"Num":115}]</v>
      </c>
      <c r="I443" t="str">
        <f>VLOOKUP(A443,升级前置条件!$A$4:$P$457,16,FALSE)</f>
        <v>[{"ConditionType":"Build","AreaType":"MainBuilding","Lv":4}]</v>
      </c>
    </row>
    <row r="444" spans="1:9">
      <c r="A444">
        <f t="shared" si="7"/>
        <v>27004</v>
      </c>
      <c r="B444" t="s">
        <v>77</v>
      </c>
      <c r="C444" t="s">
        <v>78</v>
      </c>
      <c r="D444">
        <v>4</v>
      </c>
      <c r="E444" t="str">
        <f>VLOOKUP(A444,属性!$B$2:$L$455,11,FALSE)&amp;VLOOKUP(A444,属性!$B$2:$M$455,12,FALSE)</f>
        <v>[{"AttrType":"FreeBiuldTime","Value":645},{"AttrType":"GlobalPower","Value":2000}]</v>
      </c>
      <c r="F444">
        <f>MROUND(VLOOKUP(A444,建造时间!$A$1:$G$454,7,FALSE),1)</f>
        <v>28</v>
      </c>
      <c r="G444" t="str">
        <f>VLOOKUP(A444,消耗!$A$4:$M$457,13,FALSE)</f>
        <v>[{"ItemId":50009,"Num":2060},{"ItemId":50007,"Num":410},{"ItemId":50008,"Num":410}]</v>
      </c>
      <c r="H444" t="str">
        <f>VLOOKUP(A444,升级奖励!$A$4:$G$457,7,FALSE)</f>
        <v>[{"ItemId":50004,"Num":175}]</v>
      </c>
      <c r="I444" t="str">
        <f>VLOOKUP(A444,升级前置条件!$A$4:$P$457,16,FALSE)</f>
        <v>[{"ConditionType":"Build","AreaType":"MainBuilding","Lv":5}]</v>
      </c>
    </row>
    <row r="445" spans="1:9">
      <c r="A445">
        <f t="shared" si="7"/>
        <v>27005</v>
      </c>
      <c r="B445" t="s">
        <v>77</v>
      </c>
      <c r="C445" t="s">
        <v>78</v>
      </c>
      <c r="D445">
        <v>5</v>
      </c>
      <c r="E445" t="str">
        <f>VLOOKUP(A445,属性!$B$2:$L$455,11,FALSE)&amp;VLOOKUP(A445,属性!$B$2:$M$455,12,FALSE)</f>
        <v>[{"AttrType":"FreeBiuldTime","Value":660},{"AttrType":"GlobalPower","Value":2500}]</v>
      </c>
      <c r="F445">
        <f>MROUND(VLOOKUP(A445,建造时间!$A$1:$G$454,7,FALSE),1)</f>
        <v>58</v>
      </c>
      <c r="G445" t="str">
        <f>VLOOKUP(A445,消耗!$A$4:$M$457,13,FALSE)</f>
        <v>[{"ItemId":50009,"Num":3915},{"ItemId":50007,"Num":655},{"ItemId":50008,"Num":655}]</v>
      </c>
      <c r="H445" t="str">
        <f>VLOOKUP(A445,升级奖励!$A$4:$G$457,7,FALSE)</f>
        <v>[{"ItemId":50004,"Num":265}]</v>
      </c>
      <c r="I445" t="str">
        <f>VLOOKUP(A445,升级前置条件!$A$4:$P$457,16,FALSE)</f>
        <v>[{"ConditionType":"Build","AreaType":"MainBuilding","Lv":6}]</v>
      </c>
    </row>
    <row r="446" spans="1:9">
      <c r="A446">
        <f t="shared" si="7"/>
        <v>27006</v>
      </c>
      <c r="B446" t="s">
        <v>77</v>
      </c>
      <c r="C446" t="s">
        <v>78</v>
      </c>
      <c r="D446">
        <v>6</v>
      </c>
      <c r="E446" t="str">
        <f>VLOOKUP(A446,属性!$B$2:$L$455,11,FALSE)&amp;VLOOKUP(A446,属性!$B$2:$M$455,12,FALSE)</f>
        <v>[{"AttrType":"FreeBiuldTime","Value":675},{"AttrType":"GlobalPower","Value":3000}]</v>
      </c>
      <c r="F446">
        <f>MROUND(VLOOKUP(A446,建造时间!$A$1:$G$454,7,FALSE),1)</f>
        <v>123</v>
      </c>
      <c r="G446" t="str">
        <f>VLOOKUP(A446,消耗!$A$4:$M$457,13,FALSE)</f>
        <v>[{"ItemId":50009,"Num":7440},{"ItemId":50007,"Num":1050},{"ItemId":50008,"Num":1050}]</v>
      </c>
      <c r="H446" t="str">
        <f>VLOOKUP(A446,升级奖励!$A$4:$G$457,7,FALSE)</f>
        <v>[{"ItemId":50004,"Num":400}]</v>
      </c>
      <c r="I446" t="str">
        <f>VLOOKUP(A446,升级前置条件!$A$4:$P$457,16,FALSE)</f>
        <v>[{"ConditionType":"Build","AreaType":"MainBuilding","Lv":7}]</v>
      </c>
    </row>
    <row r="447" spans="1:9">
      <c r="A447">
        <f t="shared" si="7"/>
        <v>27007</v>
      </c>
      <c r="B447" t="s">
        <v>77</v>
      </c>
      <c r="C447" t="s">
        <v>78</v>
      </c>
      <c r="D447">
        <v>7</v>
      </c>
      <c r="E447" t="str">
        <f>VLOOKUP(A447,属性!$B$2:$L$455,11,FALSE)&amp;VLOOKUP(A447,属性!$B$2:$M$455,12,FALSE)</f>
        <v>[{"AttrType":"FreeBiuldTime","Value":690},{"AttrType":"GlobalPower","Value":3500}]</v>
      </c>
      <c r="F447">
        <f>MROUND(VLOOKUP(A447,建造时间!$A$1:$G$454,7,FALSE),1)</f>
        <v>257</v>
      </c>
      <c r="G447" t="str">
        <f>VLOOKUP(A447,消耗!$A$4:$M$457,13,FALSE)</f>
        <v>[{"ItemId":50009,"Num":14135},{"ItemId":50007,"Num":1680},{"ItemId":50008,"Num":1680}]</v>
      </c>
      <c r="H447" t="str">
        <f>VLOOKUP(A447,升级奖励!$A$4:$G$457,7,FALSE)</f>
        <v>[{"ItemId":50004,"Num":600}]</v>
      </c>
      <c r="I447" t="str">
        <f>VLOOKUP(A447,升级前置条件!$A$4:$P$457,16,FALSE)</f>
        <v>[{"ConditionType":"Build","AreaType":"MainBuilding","Lv":8}]</v>
      </c>
    </row>
    <row r="448" spans="1:9">
      <c r="A448">
        <f t="shared" si="7"/>
        <v>27008</v>
      </c>
      <c r="B448" t="s">
        <v>77</v>
      </c>
      <c r="C448" t="s">
        <v>78</v>
      </c>
      <c r="D448">
        <v>8</v>
      </c>
      <c r="E448" t="str">
        <f>VLOOKUP(A448,属性!$B$2:$L$455,11,FALSE)&amp;VLOOKUP(A448,属性!$B$2:$M$455,12,FALSE)</f>
        <v>[{"AttrType":"FreeBiuldTime","Value":705},{"AttrType":"GlobalPower","Value":4000}]</v>
      </c>
      <c r="F448">
        <f>MROUND(VLOOKUP(A448,建造时间!$A$1:$G$454,7,FALSE),1)</f>
        <v>540</v>
      </c>
      <c r="G448" t="str">
        <f>VLOOKUP(A448,消耗!$A$4:$M$457,13,FALSE)</f>
        <v>[{"ItemId":50009,"Num":26855},{"ItemId":50007,"Num":2690},{"ItemId":50008,"Num":2690}]</v>
      </c>
      <c r="H448" t="str">
        <f>VLOOKUP(A448,升级奖励!$A$4:$G$457,7,FALSE)</f>
        <v>[{"ItemId":50004,"Num":900}]</v>
      </c>
      <c r="I448" t="str">
        <f>VLOOKUP(A448,升级前置条件!$A$4:$P$457,16,FALSE)</f>
        <v>[{"ConditionType":"Build","AreaType":"MainBuilding","Lv":9}]</v>
      </c>
    </row>
    <row r="449" spans="1:9">
      <c r="A449">
        <f t="shared" si="7"/>
        <v>27009</v>
      </c>
      <c r="B449" t="s">
        <v>77</v>
      </c>
      <c r="C449" t="s">
        <v>78</v>
      </c>
      <c r="D449">
        <v>9</v>
      </c>
      <c r="E449" t="str">
        <f>VLOOKUP(A449,属性!$B$2:$L$455,11,FALSE)&amp;VLOOKUP(A449,属性!$B$2:$M$455,12,FALSE)</f>
        <v>[{"AttrType":"FreeBiuldTime","Value":720},{"AttrType":"GlobalPower","Value":4500}]</v>
      </c>
      <c r="F449">
        <f>MROUND(VLOOKUP(A449,建造时间!$A$1:$G$454,7,FALSE),1)</f>
        <v>1135</v>
      </c>
      <c r="G449" t="str">
        <f>VLOOKUP(A449,消耗!$A$4:$M$457,13,FALSE)</f>
        <v>[{"ItemId":50009,"Num":51025},{"ItemId":50007,"Num":4305},{"ItemId":50008,"Num":4305}]</v>
      </c>
      <c r="H449" t="str">
        <f>VLOOKUP(A449,升级奖励!$A$4:$G$457,7,FALSE)</f>
        <v>[{"ItemId":50004,"Num":1350}]</v>
      </c>
      <c r="I449" t="str">
        <f>VLOOKUP(A449,升级前置条件!$A$4:$P$457,16,FALSE)</f>
        <v>[{"ConditionType":"Build","AreaType":"MainBuilding","Lv":10}]</v>
      </c>
    </row>
    <row r="450" spans="1:9">
      <c r="A450">
        <f t="shared" si="7"/>
        <v>27010</v>
      </c>
      <c r="B450" t="s">
        <v>77</v>
      </c>
      <c r="C450" t="s">
        <v>78</v>
      </c>
      <c r="D450">
        <v>10</v>
      </c>
      <c r="E450" t="str">
        <f>VLOOKUP(A450,属性!$B$2:$L$455,11,FALSE)&amp;VLOOKUP(A450,属性!$B$2:$M$455,12,FALSE)</f>
        <v>[{"AttrType":"FreeBiuldTime","Value":735},{"AttrType":"GlobalPower","Value":5000}]</v>
      </c>
      <c r="F450">
        <f>MROUND(VLOOKUP(A450,建造时间!$A$1:$G$454,7,FALSE),1)</f>
        <v>2383</v>
      </c>
      <c r="G450" t="str">
        <f>VLOOKUP(A450,消耗!$A$4:$M$457,13,FALSE)</f>
        <v>[{"ItemId":50009,"Num":96950},{"ItemId":50007,"Num":6890},{"ItemId":50008,"Num":6890}]</v>
      </c>
      <c r="H450" t="str">
        <f>VLOOKUP(A450,升级奖励!$A$4:$G$457,7,FALSE)</f>
        <v>[{"ItemId":50004,"Num":2025}]</v>
      </c>
      <c r="I450" t="str">
        <f>VLOOKUP(A450,升级前置条件!$A$4:$P$457,16,FALSE)</f>
        <v>[{"ConditionType":"Build","AreaType":"MainBuilding","Lv":11}]</v>
      </c>
    </row>
    <row r="451" spans="1:9">
      <c r="A451">
        <f t="shared" si="7"/>
        <v>27011</v>
      </c>
      <c r="B451" t="s">
        <v>77</v>
      </c>
      <c r="C451" t="s">
        <v>78</v>
      </c>
      <c r="D451">
        <v>11</v>
      </c>
      <c r="E451" t="str">
        <f>VLOOKUP(A451,属性!$B$2:$L$455,11,FALSE)&amp;VLOOKUP(A451,属性!$B$2:$M$455,12,FALSE)</f>
        <v>[{"AttrType":"FreeBiuldTime","Value":750},{"AttrType":"GlobalPower","Value":5500}]</v>
      </c>
      <c r="F451">
        <f>MROUND(VLOOKUP(A451,建造时间!$A$1:$G$454,7,FALSE),1)</f>
        <v>5004</v>
      </c>
      <c r="G451" t="str">
        <f>VLOOKUP(A451,消耗!$A$4:$M$457,13,FALSE)</f>
        <v>[{"ItemId":50009,"Num":184205},{"ItemId":50007,"Num":11025},{"ItemId":50008,"Num":11025}]</v>
      </c>
      <c r="H451" t="str">
        <f>VLOOKUP(A451,升级奖励!$A$4:$G$457,7,FALSE)</f>
        <v>[{"ItemId":50004,"Num":3040}]</v>
      </c>
      <c r="I451" t="str">
        <f>VLOOKUP(A451,升级前置条件!$A$4:$P$457,16,FALSE)</f>
        <v>[{"ConditionType":"Build","AreaType":"MainBuilding","Lv":12}]</v>
      </c>
    </row>
    <row r="452" spans="1:9">
      <c r="A452">
        <f t="shared" si="7"/>
        <v>27012</v>
      </c>
      <c r="B452" t="s">
        <v>77</v>
      </c>
      <c r="C452" t="s">
        <v>78</v>
      </c>
      <c r="D452">
        <v>12</v>
      </c>
      <c r="E452" t="str">
        <f>VLOOKUP(A452,属性!$B$2:$L$455,11,FALSE)&amp;VLOOKUP(A452,属性!$B$2:$M$455,12,FALSE)</f>
        <v>[{"AttrType":"FreeBiuldTime","Value":765},{"AttrType":"GlobalPower","Value":6000}]</v>
      </c>
      <c r="F452">
        <f>MROUND(VLOOKUP(A452,建造时间!$A$1:$G$454,7,FALSE),1)</f>
        <v>10508</v>
      </c>
      <c r="G452" t="str">
        <f>VLOOKUP(A452,消耗!$A$4:$M$457,13,FALSE)</f>
        <v>[{"ItemId":50009,"Num":349990},{"ItemId":50007,"Num":17640},{"ItemId":50008,"Num":17640}]</v>
      </c>
      <c r="H452" t="str">
        <f>VLOOKUP(A452,升级奖励!$A$4:$G$457,7,FALSE)</f>
        <v>[{"ItemId":50004,"Num":4560}]</v>
      </c>
      <c r="I452" t="str">
        <f>VLOOKUP(A452,升级前置条件!$A$4:$P$457,16,FALSE)</f>
        <v>[{"ConditionType":"Build","AreaType":"MainBuilding","Lv":13}]</v>
      </c>
    </row>
    <row r="453" spans="1:9">
      <c r="A453">
        <f t="shared" si="7"/>
        <v>27013</v>
      </c>
      <c r="B453" t="s">
        <v>77</v>
      </c>
      <c r="C453" t="s">
        <v>78</v>
      </c>
      <c r="D453">
        <v>13</v>
      </c>
      <c r="E453" t="str">
        <f>VLOOKUP(A453,属性!$B$2:$L$455,11,FALSE)&amp;VLOOKUP(A453,属性!$B$2:$M$455,12,FALSE)</f>
        <v>[{"AttrType":"FreeBiuldTime","Value":780},{"AttrType":"GlobalPower","Value":6500}]</v>
      </c>
      <c r="F453">
        <f>MROUND(VLOOKUP(A453,建造时间!$A$1:$G$454,7,FALSE),1)</f>
        <v>22067</v>
      </c>
      <c r="G453" t="str">
        <f>VLOOKUP(A453,消耗!$A$4:$M$457,13,FALSE)</f>
        <v>[{"ItemId":50009,"Num":664980},{"ItemId":50007,"Num":28225},{"ItemId":50008,"Num":28225}]</v>
      </c>
      <c r="H453" t="str">
        <f>VLOOKUP(A453,升级奖励!$A$4:$G$457,7,FALSE)</f>
        <v>[{"ItemId":50004,"Num":6840}]</v>
      </c>
      <c r="I453" t="str">
        <f>VLOOKUP(A453,升级前置条件!$A$4:$P$457,16,FALSE)</f>
        <v>[{"ConditionType":"Build","AreaType":"MainBuilding","Lv":14}]</v>
      </c>
    </row>
    <row r="454" spans="1:9">
      <c r="A454">
        <f t="shared" si="7"/>
        <v>27014</v>
      </c>
      <c r="B454" t="s">
        <v>77</v>
      </c>
      <c r="C454" t="s">
        <v>78</v>
      </c>
      <c r="D454">
        <v>14</v>
      </c>
      <c r="E454" t="str">
        <f>VLOOKUP(A454,属性!$B$2:$L$455,11,FALSE)&amp;VLOOKUP(A454,属性!$B$2:$M$455,12,FALSE)</f>
        <v>[{"AttrType":"FreeBiuldTime","Value":795},{"AttrType":"GlobalPower","Value":7000}]</v>
      </c>
      <c r="F454">
        <f>MROUND(VLOOKUP(A454,建造时间!$A$1:$G$454,7,FALSE),1)</f>
        <v>46342</v>
      </c>
      <c r="G454" t="str">
        <f>VLOOKUP(A454,消耗!$A$4:$M$457,13,FALSE)</f>
        <v>[{"ItemId":50009,"Num":1263460},{"ItemId":50007,"Num":45160},{"ItemId":50008,"Num":45160}]</v>
      </c>
      <c r="H454" t="str">
        <f>VLOOKUP(A454,升级奖励!$A$4:$G$457,7,FALSE)</f>
        <v>[{"ItemId":50004,"Num":10260}]</v>
      </c>
      <c r="I454" t="str">
        <f>VLOOKUP(A454,升级前置条件!$A$4:$P$457,16,FALSE)</f>
        <v>[{"ConditionType":"Build","AreaType":"MainBuilding","Lv":15}]</v>
      </c>
    </row>
    <row r="455" spans="1:9">
      <c r="A455">
        <f t="shared" si="7"/>
        <v>27015</v>
      </c>
      <c r="B455" t="s">
        <v>77</v>
      </c>
      <c r="C455" t="s">
        <v>78</v>
      </c>
      <c r="D455">
        <v>15</v>
      </c>
      <c r="E455" t="str">
        <f>VLOOKUP(A455,属性!$B$2:$L$455,11,FALSE)&amp;VLOOKUP(A455,属性!$B$2:$M$455,12,FALSE)</f>
        <v>[{"AttrType":"FreeBiuldTime","Value":810},{"AttrType":"GlobalPower","Value":7500}]</v>
      </c>
      <c r="F455">
        <f>MROUND(VLOOKUP(A455,建造时间!$A$1:$G$454,7,FALSE),1)</f>
        <v>97318</v>
      </c>
      <c r="G455" t="str">
        <f>VLOOKUP(A455,消耗!$A$4:$M$457,13,FALSE)</f>
        <v>[{"ItemId":50009,"Num":2400575},{"ItemId":50007,"Num":72255},{"ItemId":50008,"Num":72255}]</v>
      </c>
      <c r="H455" t="str">
        <f>VLOOKUP(A455,升级奖励!$A$4:$G$457,7,FALSE)</f>
        <v>[{"ItemId":50004,"Num":15390}]</v>
      </c>
      <c r="I455" t="str">
        <f>VLOOKUP(A455,升级前置条件!$A$4:$P$457,16,FALSE)</f>
        <v>[{"ConditionType":"Build","AreaType":"MainBuilding","Lv":16}]</v>
      </c>
    </row>
    <row r="456" spans="1:9">
      <c r="A456">
        <f t="shared" si="7"/>
        <v>27016</v>
      </c>
      <c r="B456" t="s">
        <v>77</v>
      </c>
      <c r="C456" t="s">
        <v>78</v>
      </c>
      <c r="D456">
        <v>16</v>
      </c>
      <c r="E456" t="str">
        <f>VLOOKUP(A456,属性!$B$2:$L$455,11,FALSE)&amp;VLOOKUP(A456,属性!$B$2:$M$455,12,FALSE)</f>
        <v>[{"AttrType":"FreeBiuldTime","Value":825},{"AttrType":"GlobalPower","Value":8000}]</v>
      </c>
      <c r="F456">
        <f>MROUND(VLOOKUP(A456,建造时间!$A$1:$G$454,7,FALSE),1)</f>
        <v>204367</v>
      </c>
      <c r="G456" t="str">
        <f>VLOOKUP(A456,消耗!$A$4:$M$457,13,FALSE)</f>
        <v>[{"ItemId":50009,"Num":4561095},{"ItemId":50007,"Num":115610},{"ItemId":50008,"Num":115610}]</v>
      </c>
      <c r="H456" t="str">
        <f>VLOOKUP(A456,升级奖励!$A$4:$G$457,7,FALSE)</f>
        <v>[{"ItemId":50004,"Num":23085}]</v>
      </c>
      <c r="I456" t="str">
        <f>VLOOKUP(A456,升级前置条件!$A$4:$P$457,16,FALSE)</f>
        <v>[{"ConditionType":"Build","AreaType":"MainBuilding","Lv":17}]</v>
      </c>
    </row>
    <row r="457" spans="1:9">
      <c r="A457">
        <f t="shared" si="7"/>
        <v>27017</v>
      </c>
      <c r="B457" t="s">
        <v>77</v>
      </c>
      <c r="C457" t="s">
        <v>78</v>
      </c>
      <c r="D457">
        <v>17</v>
      </c>
      <c r="E457" t="str">
        <f>VLOOKUP(A457,属性!$B$2:$L$455,11,FALSE)&amp;VLOOKUP(A457,属性!$B$2:$M$455,12,FALSE)</f>
        <v>[{"AttrType":"FreeBiuldTime","Value":840},{"AttrType":"GlobalPower","Value":8500}]</v>
      </c>
      <c r="F457">
        <f>MROUND(VLOOKUP(A457,建造时间!$A$1:$G$454,7,FALSE),1)</f>
        <v>429171</v>
      </c>
      <c r="G457" t="str">
        <f>VLOOKUP(A457,消耗!$A$4:$M$457,13,FALSE)</f>
        <v>[{"ItemId":50009,"Num":8666080},{"ItemId":50007,"Num":184975},{"ItemId":50008,"Num":184975}]</v>
      </c>
      <c r="H457" t="str">
        <f>VLOOKUP(A457,升级奖励!$A$4:$G$457,7,FALSE)</f>
        <v>[{"ItemId":50004,"Num":34630}]</v>
      </c>
      <c r="I457" t="str">
        <f>VLOOKUP(A457,升级前置条件!$A$4:$P$457,16,FALSE)</f>
        <v>[{"ConditionType":"Build","AreaType":"MainBuilding","Lv":18}]</v>
      </c>
    </row>
    <row r="458" spans="1:9">
      <c r="A458">
        <f t="shared" si="7"/>
        <v>27018</v>
      </c>
      <c r="B458" t="s">
        <v>77</v>
      </c>
      <c r="C458" t="s">
        <v>78</v>
      </c>
      <c r="D458">
        <v>18</v>
      </c>
      <c r="E458" t="str">
        <f>VLOOKUP(A458,属性!$B$2:$L$455,11,FALSE)&amp;VLOOKUP(A458,属性!$B$2:$M$455,12,FALSE)</f>
        <v>[{"AttrType":"FreeBiuldTime","Value":855},{"AttrType":"GlobalPower","Value":9000}]</v>
      </c>
      <c r="F458">
        <f>MROUND(VLOOKUP(A458,建造时间!$A$1:$G$454,7,FALSE),1)</f>
        <v>0</v>
      </c>
      <c r="G458" t="str">
        <f>VLOOKUP(A458,消耗!$A$4:$M$457,13,FALSE)</f>
        <v>[]</v>
      </c>
      <c r="H458" t="str">
        <f>VLOOKUP(A458,升级奖励!$A$4:$G$457,7,FALSE)</f>
        <v>[{"ItemId":50004,"Num":51945}]</v>
      </c>
      <c r="I458" t="str">
        <f>VLOOKUP(A458,升级前置条件!$A$4:$P$457,16,FALSE)</f>
        <v>[]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57"/>
  <sheetViews>
    <sheetView workbookViewId="0">
      <selection activeCell="C41" sqref="C41"/>
    </sheetView>
  </sheetViews>
  <sheetFormatPr defaultColWidth="9" defaultRowHeight="13.5"/>
  <cols>
    <col min="1" max="1" width="6.375" customWidth="1"/>
    <col min="2" max="2" width="19.625" customWidth="1"/>
    <col min="3" max="3" width="22.625" customWidth="1"/>
    <col min="4" max="4" width="18.25" customWidth="1"/>
    <col min="5" max="5" width="6.125" customWidth="1"/>
    <col min="6" max="6" width="19.375" customWidth="1"/>
    <col min="7" max="7" width="6.125" customWidth="1"/>
    <col min="8" max="8" width="22.625" customWidth="1"/>
    <col min="9" max="9" width="6.125" customWidth="1"/>
    <col min="10" max="10" width="18.25" customWidth="1"/>
    <col min="11" max="11" width="6.125" customWidth="1"/>
    <col min="12" max="12" width="70.125" customWidth="1"/>
    <col min="13" max="13" width="83.875" customWidth="1"/>
    <col min="14" max="14" width="72.625" customWidth="1"/>
    <col min="15" max="15" width="19.375" customWidth="1"/>
    <col min="23" max="23" width="14" customWidth="1"/>
  </cols>
  <sheetData>
    <row r="1" spans="16:25">
      <c r="P1" t="s">
        <v>79</v>
      </c>
      <c r="R1" t="s">
        <v>80</v>
      </c>
      <c r="S1" t="s">
        <v>81</v>
      </c>
      <c r="T1" t="s">
        <v>82</v>
      </c>
      <c r="X1" t="s">
        <v>83</v>
      </c>
      <c r="Y1" t="s">
        <v>84</v>
      </c>
    </row>
    <row r="2" spans="19:25">
      <c r="S2" t="s">
        <v>85</v>
      </c>
      <c r="T2" t="s">
        <v>86</v>
      </c>
      <c r="X2" t="s">
        <v>87</v>
      </c>
      <c r="Y2" t="s">
        <v>88</v>
      </c>
    </row>
    <row r="3" spans="4:20">
      <c r="D3" t="s">
        <v>89</v>
      </c>
      <c r="E3" t="s">
        <v>90</v>
      </c>
      <c r="F3" t="s">
        <v>91</v>
      </c>
      <c r="G3" t="s">
        <v>92</v>
      </c>
      <c r="H3" t="s">
        <v>93</v>
      </c>
      <c r="I3" t="s">
        <v>94</v>
      </c>
      <c r="J3" t="s">
        <v>95</v>
      </c>
      <c r="K3" t="s">
        <v>96</v>
      </c>
      <c r="S3" t="s">
        <v>97</v>
      </c>
      <c r="T3" t="s">
        <v>98</v>
      </c>
    </row>
    <row r="4" spans="1:16">
      <c r="A4">
        <v>1001</v>
      </c>
      <c r="B4" t="s">
        <v>25</v>
      </c>
      <c r="C4" t="s">
        <v>26</v>
      </c>
      <c r="D4" t="s">
        <v>81</v>
      </c>
      <c r="E4">
        <v>3</v>
      </c>
      <c r="L4" t="str">
        <f>IF(D4="","",_xlfn.IFNA(VLOOKUP(D4,$S$1:$T$3,2,FALSE)&amp;E4&amp;$X$1,$T$2&amp;$X$2&amp;D4&amp;$X$2&amp;$Y$2&amp;E4))</f>
        <v>{"ConditionType":"Star","StarCount":3}</v>
      </c>
      <c r="M4" t="str">
        <f>IF(F4="","",_xlfn.IFNA(VLOOKUP(F4,$S$1:$T$3,2,FALSE)&amp;G4&amp;$X$1,$T$2&amp;$X$2&amp;F4&amp;$X$2&amp;$Y$2&amp;G4&amp;"}"))</f>
        <v/>
      </c>
      <c r="N4" t="str">
        <f>IF(H4="","",_xlfn.IFNA(VLOOKUP(H4,$S$1:$T$3,2,FALSE)&amp;I4&amp;$X$1,$T$2&amp;$X$2&amp;H4&amp;$X$2&amp;$Y$2&amp;I4&amp;"}"))</f>
        <v/>
      </c>
      <c r="O4" t="str">
        <f>IF(J4="","",_xlfn.IFNA(VLOOKUP(J4,$S$1:$T$3,2,FALSE)&amp;K4&amp;$X$1,$T$2&amp;$X$2&amp;J4&amp;$X$2&amp;$Y$2&amp;K4))</f>
        <v/>
      </c>
      <c r="P4" t="str">
        <f>$R$1&amp;_xlfn.TEXTJOIN($P$1,TRUE,L4:O4)&amp;$Y$1</f>
        <v>[{"ConditionType":"Star","StarCount":3}]</v>
      </c>
    </row>
    <row r="5" spans="1:16">
      <c r="A5">
        <f t="shared" ref="A5:A68" si="0">IF(B5=B4,A4+1,MROUND(A4+1000,1000)+1)</f>
        <v>1002</v>
      </c>
      <c r="B5" t="s">
        <v>25</v>
      </c>
      <c r="C5" t="s">
        <v>26</v>
      </c>
      <c r="D5" t="s">
        <v>81</v>
      </c>
      <c r="E5">
        <v>6</v>
      </c>
      <c r="L5" t="str">
        <f t="shared" ref="L5:L20" si="1">IF(D5="","",_xlfn.IFNA(VLOOKUP(D5,$S$1:$T$3,2,FALSE)&amp;E5&amp;$X$1,$T$2&amp;$X$2&amp;D5&amp;$X$2&amp;$Y$2&amp;E5))</f>
        <v>{"ConditionType":"Star","StarCount":6}</v>
      </c>
      <c r="M5" t="str">
        <f t="shared" ref="M5:M68" si="2">IF(F5="","",_xlfn.IFNA(VLOOKUP(F5,$S$1:$T$3,2,FALSE)&amp;G5&amp;$X$1,$T$2&amp;$X$2&amp;F5&amp;$X$2&amp;$Y$2&amp;G5&amp;"}"))</f>
        <v/>
      </c>
      <c r="N5" t="str">
        <f t="shared" ref="N5:N68" si="3">IF(H5="","",_xlfn.IFNA(VLOOKUP(H5,$S$1:$T$3,2,FALSE)&amp;I5&amp;$X$1,$T$2&amp;$X$2&amp;H5&amp;$X$2&amp;$Y$2&amp;I5&amp;"}"))</f>
        <v/>
      </c>
      <c r="O5" t="str">
        <f t="shared" ref="O5:O68" si="4">IF(J5="","",_xlfn.IFNA(VLOOKUP(J5,$S$1:$T$3,2,FALSE)&amp;K5&amp;$X$1,$T$2&amp;$X$2&amp;J5&amp;$X$2&amp;$Y$2&amp;K5))</f>
        <v/>
      </c>
      <c r="P5" t="str">
        <f t="shared" ref="P5:P68" si="5">$R$1&amp;_xlfn.TEXTJOIN($P$1,TRUE,L5:O5)&amp;$Y$1</f>
        <v>[{"ConditionType":"Star","StarCount":6}]</v>
      </c>
    </row>
    <row r="6" spans="1:16">
      <c r="A6">
        <f t="shared" si="0"/>
        <v>1003</v>
      </c>
      <c r="B6" t="s">
        <v>25</v>
      </c>
      <c r="C6" t="s">
        <v>26</v>
      </c>
      <c r="D6" t="s">
        <v>81</v>
      </c>
      <c r="E6">
        <v>12</v>
      </c>
      <c r="L6" t="str">
        <f t="shared" si="1"/>
        <v>{"ConditionType":"Star","StarCount":12}</v>
      </c>
      <c r="M6" t="str">
        <f t="shared" si="2"/>
        <v/>
      </c>
      <c r="N6" t="str">
        <f t="shared" si="3"/>
        <v/>
      </c>
      <c r="O6" t="str">
        <f t="shared" si="4"/>
        <v/>
      </c>
      <c r="P6" t="str">
        <f t="shared" si="5"/>
        <v>[{"ConditionType":"Star","StarCount":12}]</v>
      </c>
    </row>
    <row r="7" spans="1:16">
      <c r="A7">
        <f t="shared" si="0"/>
        <v>1004</v>
      </c>
      <c r="B7" t="s">
        <v>25</v>
      </c>
      <c r="C7" t="s">
        <v>26</v>
      </c>
      <c r="D7" t="s">
        <v>81</v>
      </c>
      <c r="E7">
        <v>18</v>
      </c>
      <c r="L7" t="str">
        <f t="shared" si="1"/>
        <v>{"ConditionType":"Star","StarCount":18}</v>
      </c>
      <c r="M7" t="str">
        <f t="shared" si="2"/>
        <v/>
      </c>
      <c r="N7" t="str">
        <f t="shared" si="3"/>
        <v/>
      </c>
      <c r="O7" t="str">
        <f t="shared" si="4"/>
        <v/>
      </c>
      <c r="P7" t="str">
        <f t="shared" si="5"/>
        <v>[{"ConditionType":"Star","StarCount":18}]</v>
      </c>
    </row>
    <row r="8" spans="1:16">
      <c r="A8">
        <f t="shared" si="0"/>
        <v>1005</v>
      </c>
      <c r="B8" t="s">
        <v>25</v>
      </c>
      <c r="C8" t="s">
        <v>26</v>
      </c>
      <c r="D8" t="s">
        <v>81</v>
      </c>
      <c r="E8">
        <v>27</v>
      </c>
      <c r="L8" t="str">
        <f t="shared" si="1"/>
        <v>{"ConditionType":"Star","StarCount":27}</v>
      </c>
      <c r="M8" t="str">
        <f t="shared" si="2"/>
        <v/>
      </c>
      <c r="N8" t="str">
        <f t="shared" si="3"/>
        <v/>
      </c>
      <c r="O8" t="str">
        <f t="shared" si="4"/>
        <v/>
      </c>
      <c r="P8" t="str">
        <f t="shared" si="5"/>
        <v>[{"ConditionType":"Star","StarCount":27}]</v>
      </c>
    </row>
    <row r="9" spans="1:16">
      <c r="A9">
        <f t="shared" si="0"/>
        <v>1006</v>
      </c>
      <c r="B9" t="s">
        <v>25</v>
      </c>
      <c r="C9" t="s">
        <v>26</v>
      </c>
      <c r="D9" t="s">
        <v>81</v>
      </c>
      <c r="E9">
        <v>31</v>
      </c>
      <c r="L9" t="str">
        <f t="shared" si="1"/>
        <v>{"ConditionType":"Star","StarCount":31}</v>
      </c>
      <c r="M9" t="str">
        <f t="shared" si="2"/>
        <v/>
      </c>
      <c r="N9" t="str">
        <f t="shared" si="3"/>
        <v/>
      </c>
      <c r="O9" t="str">
        <f t="shared" si="4"/>
        <v/>
      </c>
      <c r="P9" t="str">
        <f t="shared" si="5"/>
        <v>[{"ConditionType":"Star","StarCount":31}]</v>
      </c>
    </row>
    <row r="10" spans="1:16">
      <c r="A10">
        <f t="shared" si="0"/>
        <v>1007</v>
      </c>
      <c r="B10" t="s">
        <v>25</v>
      </c>
      <c r="C10" t="s">
        <v>26</v>
      </c>
      <c r="D10" t="s">
        <v>81</v>
      </c>
      <c r="E10">
        <v>42</v>
      </c>
      <c r="L10" t="str">
        <f t="shared" si="1"/>
        <v>{"ConditionType":"Star","StarCount":42}</v>
      </c>
      <c r="M10" t="str">
        <f t="shared" si="2"/>
        <v/>
      </c>
      <c r="N10" t="str">
        <f t="shared" si="3"/>
        <v/>
      </c>
      <c r="O10" t="str">
        <f t="shared" si="4"/>
        <v/>
      </c>
      <c r="P10" t="str">
        <f t="shared" si="5"/>
        <v>[{"ConditionType":"Star","StarCount":42}]</v>
      </c>
    </row>
    <row r="11" spans="1:16">
      <c r="A11">
        <f t="shared" si="0"/>
        <v>1008</v>
      </c>
      <c r="B11" t="s">
        <v>25</v>
      </c>
      <c r="C11" t="s">
        <v>26</v>
      </c>
      <c r="D11" t="s">
        <v>81</v>
      </c>
      <c r="E11">
        <v>54</v>
      </c>
      <c r="L11" t="str">
        <f t="shared" si="1"/>
        <v>{"ConditionType":"Star","StarCount":54}</v>
      </c>
      <c r="M11" t="str">
        <f t="shared" si="2"/>
        <v/>
      </c>
      <c r="N11" t="str">
        <f t="shared" si="3"/>
        <v/>
      </c>
      <c r="O11" t="str">
        <f t="shared" si="4"/>
        <v/>
      </c>
      <c r="P11" t="str">
        <f t="shared" si="5"/>
        <v>[{"ConditionType":"Star","StarCount":54}]</v>
      </c>
    </row>
    <row r="12" spans="1:16">
      <c r="A12">
        <f t="shared" si="0"/>
        <v>1009</v>
      </c>
      <c r="B12" t="s">
        <v>25</v>
      </c>
      <c r="C12" t="s">
        <v>26</v>
      </c>
      <c r="D12" t="s">
        <v>81</v>
      </c>
      <c r="E12">
        <v>67</v>
      </c>
      <c r="L12" t="str">
        <f t="shared" si="1"/>
        <v>{"ConditionType":"Star","StarCount":67}</v>
      </c>
      <c r="M12" t="str">
        <f t="shared" si="2"/>
        <v/>
      </c>
      <c r="N12" t="str">
        <f t="shared" si="3"/>
        <v/>
      </c>
      <c r="O12" t="str">
        <f t="shared" si="4"/>
        <v/>
      </c>
      <c r="P12" t="str">
        <f t="shared" si="5"/>
        <v>[{"ConditionType":"Star","StarCount":67}]</v>
      </c>
    </row>
    <row r="13" spans="1:16">
      <c r="A13">
        <f t="shared" si="0"/>
        <v>1010</v>
      </c>
      <c r="B13" t="s">
        <v>25</v>
      </c>
      <c r="C13" t="s">
        <v>26</v>
      </c>
      <c r="D13" t="s">
        <v>81</v>
      </c>
      <c r="E13">
        <v>74</v>
      </c>
      <c r="L13" t="str">
        <f t="shared" si="1"/>
        <v>{"ConditionType":"Star","StarCount":74}</v>
      </c>
      <c r="M13" t="str">
        <f t="shared" si="2"/>
        <v/>
      </c>
      <c r="N13" t="str">
        <f t="shared" si="3"/>
        <v/>
      </c>
      <c r="O13" t="str">
        <f t="shared" si="4"/>
        <v/>
      </c>
      <c r="P13" t="str">
        <f t="shared" si="5"/>
        <v>[{"ConditionType":"Star","StarCount":74}]</v>
      </c>
    </row>
    <row r="14" spans="1:16">
      <c r="A14">
        <f t="shared" si="0"/>
        <v>1011</v>
      </c>
      <c r="B14" t="s">
        <v>25</v>
      </c>
      <c r="C14" t="s">
        <v>26</v>
      </c>
      <c r="D14" t="s">
        <v>81</v>
      </c>
      <c r="E14">
        <v>81</v>
      </c>
      <c r="L14" t="str">
        <f t="shared" si="1"/>
        <v>{"ConditionType":"Star","StarCount":81}</v>
      </c>
      <c r="M14" t="str">
        <f t="shared" si="2"/>
        <v/>
      </c>
      <c r="N14" t="str">
        <f t="shared" si="3"/>
        <v/>
      </c>
      <c r="O14" t="str">
        <f t="shared" si="4"/>
        <v/>
      </c>
      <c r="P14" t="str">
        <f t="shared" si="5"/>
        <v>[{"ConditionType":"Star","StarCount":81}]</v>
      </c>
    </row>
    <row r="15" spans="1:16">
      <c r="A15">
        <f t="shared" si="0"/>
        <v>1012</v>
      </c>
      <c r="B15" t="s">
        <v>25</v>
      </c>
      <c r="C15" t="s">
        <v>26</v>
      </c>
      <c r="D15" t="s">
        <v>81</v>
      </c>
      <c r="E15">
        <v>87</v>
      </c>
      <c r="L15" t="str">
        <f t="shared" si="1"/>
        <v>{"ConditionType":"Star","StarCount":87}</v>
      </c>
      <c r="M15" t="str">
        <f t="shared" si="2"/>
        <v/>
      </c>
      <c r="N15" t="str">
        <f t="shared" si="3"/>
        <v/>
      </c>
      <c r="O15" t="str">
        <f t="shared" si="4"/>
        <v/>
      </c>
      <c r="P15" t="str">
        <f t="shared" si="5"/>
        <v>[{"ConditionType":"Star","StarCount":87}]</v>
      </c>
    </row>
    <row r="16" spans="1:16">
      <c r="A16">
        <f t="shared" si="0"/>
        <v>1013</v>
      </c>
      <c r="B16" t="s">
        <v>25</v>
      </c>
      <c r="C16" t="s">
        <v>26</v>
      </c>
      <c r="D16" t="s">
        <v>81</v>
      </c>
      <c r="E16">
        <v>94</v>
      </c>
      <c r="L16" t="str">
        <f t="shared" si="1"/>
        <v>{"ConditionType":"Star","StarCount":94}</v>
      </c>
      <c r="M16" t="str">
        <f t="shared" si="2"/>
        <v/>
      </c>
      <c r="N16" t="str">
        <f t="shared" si="3"/>
        <v/>
      </c>
      <c r="O16" t="str">
        <f t="shared" si="4"/>
        <v/>
      </c>
      <c r="P16" t="str">
        <f t="shared" si="5"/>
        <v>[{"ConditionType":"Star","StarCount":94}]</v>
      </c>
    </row>
    <row r="17" spans="1:16">
      <c r="A17">
        <f t="shared" si="0"/>
        <v>1014</v>
      </c>
      <c r="B17" t="s">
        <v>25</v>
      </c>
      <c r="C17" t="s">
        <v>26</v>
      </c>
      <c r="D17" t="s">
        <v>81</v>
      </c>
      <c r="E17">
        <v>101</v>
      </c>
      <c r="L17" t="str">
        <f t="shared" si="1"/>
        <v>{"ConditionType":"Star","StarCount":101}</v>
      </c>
      <c r="M17" t="str">
        <f t="shared" si="2"/>
        <v/>
      </c>
      <c r="N17" t="str">
        <f t="shared" si="3"/>
        <v/>
      </c>
      <c r="O17" t="str">
        <f t="shared" si="4"/>
        <v/>
      </c>
      <c r="P17" t="str">
        <f t="shared" si="5"/>
        <v>[{"ConditionType":"Star","StarCount":101}]</v>
      </c>
    </row>
    <row r="18" spans="1:16">
      <c r="A18">
        <f t="shared" si="0"/>
        <v>1015</v>
      </c>
      <c r="B18" t="s">
        <v>25</v>
      </c>
      <c r="C18" t="s">
        <v>26</v>
      </c>
      <c r="D18" t="s">
        <v>81</v>
      </c>
      <c r="E18">
        <v>108</v>
      </c>
      <c r="L18" t="str">
        <f t="shared" si="1"/>
        <v>{"ConditionType":"Star","StarCount":108}</v>
      </c>
      <c r="M18" t="str">
        <f t="shared" si="2"/>
        <v/>
      </c>
      <c r="N18" t="str">
        <f t="shared" si="3"/>
        <v/>
      </c>
      <c r="O18" t="str">
        <f t="shared" si="4"/>
        <v/>
      </c>
      <c r="P18" t="str">
        <f t="shared" si="5"/>
        <v>[{"ConditionType":"Star","StarCount":108}]</v>
      </c>
    </row>
    <row r="19" spans="1:16">
      <c r="A19">
        <f t="shared" si="0"/>
        <v>1016</v>
      </c>
      <c r="B19" t="s">
        <v>25</v>
      </c>
      <c r="C19" t="s">
        <v>26</v>
      </c>
      <c r="D19" t="s">
        <v>81</v>
      </c>
      <c r="E19">
        <v>114</v>
      </c>
      <c r="L19" t="str">
        <f t="shared" si="1"/>
        <v>{"ConditionType":"Star","StarCount":114}</v>
      </c>
      <c r="M19" t="str">
        <f t="shared" si="2"/>
        <v/>
      </c>
      <c r="N19" t="str">
        <f t="shared" si="3"/>
        <v/>
      </c>
      <c r="O19" t="str">
        <f t="shared" si="4"/>
        <v/>
      </c>
      <c r="P19" t="str">
        <f t="shared" si="5"/>
        <v>[{"ConditionType":"Star","StarCount":114}]</v>
      </c>
    </row>
    <row r="20" spans="1:16">
      <c r="A20">
        <f t="shared" si="0"/>
        <v>1017</v>
      </c>
      <c r="B20" t="s">
        <v>25</v>
      </c>
      <c r="C20" t="s">
        <v>26</v>
      </c>
      <c r="D20" t="s">
        <v>81</v>
      </c>
      <c r="E20">
        <v>121</v>
      </c>
      <c r="L20" t="str">
        <f t="shared" si="1"/>
        <v>{"ConditionType":"Star","StarCount":121}</v>
      </c>
      <c r="M20" t="str">
        <f t="shared" si="2"/>
        <v/>
      </c>
      <c r="N20" t="str">
        <f t="shared" si="3"/>
        <v/>
      </c>
      <c r="O20" t="str">
        <f t="shared" si="4"/>
        <v/>
      </c>
      <c r="P20" t="str">
        <f t="shared" si="5"/>
        <v>[{"ConditionType":"Star","StarCount":121}]</v>
      </c>
    </row>
    <row r="21" spans="1:16">
      <c r="A21">
        <f t="shared" si="0"/>
        <v>1018</v>
      </c>
      <c r="B21" t="s">
        <v>25</v>
      </c>
      <c r="C21" t="s">
        <v>26</v>
      </c>
      <c r="L21" t="str">
        <f>IF(D21="","",_xlfn.IFNA(VLOOKUP(D21,$S$1:$T$3,2,FALSE)&amp;E21&amp;$X$1,$T$2&amp;$X$2&amp;D21&amp;$X$2&amp;$Y$2&amp;E21))</f>
        <v/>
      </c>
      <c r="M21" t="str">
        <f t="shared" si="2"/>
        <v/>
      </c>
      <c r="N21" t="str">
        <f t="shared" si="3"/>
        <v/>
      </c>
      <c r="O21" t="str">
        <f t="shared" si="4"/>
        <v/>
      </c>
      <c r="P21" t="str">
        <f t="shared" si="5"/>
        <v>[]</v>
      </c>
    </row>
    <row r="22" spans="1:16">
      <c r="A22">
        <f t="shared" si="0"/>
        <v>2001</v>
      </c>
      <c r="B22" t="s">
        <v>27</v>
      </c>
      <c r="C22" t="s">
        <v>28</v>
      </c>
      <c r="D22" t="s">
        <v>26</v>
      </c>
      <c r="E22">
        <v>2</v>
      </c>
      <c r="L22" t="str">
        <f>IF(D22="","",_xlfn.IFNA(VLOOKUP(D22,$S$1:$T$3,2,FALSE)&amp;E22&amp;$X$1,$T$2&amp;$X$2&amp;D22&amp;$X$2&amp;$Y$2&amp;E22&amp;"}"))</f>
        <v>{"ConditionType":"Build","AreaType":"MainBuilding","Lv":2}</v>
      </c>
      <c r="M22" t="str">
        <f t="shared" si="2"/>
        <v/>
      </c>
      <c r="N22" t="str">
        <f t="shared" si="3"/>
        <v/>
      </c>
      <c r="O22" t="str">
        <f t="shared" si="4"/>
        <v/>
      </c>
      <c r="P22" t="str">
        <f t="shared" si="5"/>
        <v>[{"ConditionType":"Build","AreaType":"MainBuilding","Lv":2}]</v>
      </c>
    </row>
    <row r="23" spans="1:16">
      <c r="A23">
        <f t="shared" si="0"/>
        <v>2002</v>
      </c>
      <c r="B23" t="s">
        <v>27</v>
      </c>
      <c r="C23" t="s">
        <v>28</v>
      </c>
      <c r="D23" t="s">
        <v>26</v>
      </c>
      <c r="E23">
        <v>3</v>
      </c>
      <c r="L23" t="str">
        <f t="shared" ref="L23:L86" si="6">IF(D23="","",_xlfn.IFNA(VLOOKUP(D23,$S$1:$T$3,2,FALSE)&amp;E23&amp;$X$1,$T$2&amp;$X$2&amp;D23&amp;$X$2&amp;$Y$2&amp;E23&amp;"}"))</f>
        <v>{"ConditionType":"Build","AreaType":"MainBuilding","Lv":3}</v>
      </c>
      <c r="M23" t="str">
        <f t="shared" si="2"/>
        <v/>
      </c>
      <c r="N23" t="str">
        <f t="shared" si="3"/>
        <v/>
      </c>
      <c r="O23" t="str">
        <f t="shared" si="4"/>
        <v/>
      </c>
      <c r="P23" t="str">
        <f t="shared" si="5"/>
        <v>[{"ConditionType":"Build","AreaType":"MainBuilding","Lv":3}]</v>
      </c>
    </row>
    <row r="24" spans="1:16">
      <c r="A24">
        <f t="shared" si="0"/>
        <v>2003</v>
      </c>
      <c r="B24" t="s">
        <v>27</v>
      </c>
      <c r="C24" t="s">
        <v>28</v>
      </c>
      <c r="D24" t="s">
        <v>26</v>
      </c>
      <c r="E24">
        <v>4</v>
      </c>
      <c r="L24" t="str">
        <f t="shared" si="6"/>
        <v>{"ConditionType":"Build","AreaType":"MainBuilding","Lv":4}</v>
      </c>
      <c r="M24" t="str">
        <f t="shared" si="2"/>
        <v/>
      </c>
      <c r="N24" t="str">
        <f t="shared" si="3"/>
        <v/>
      </c>
      <c r="O24" t="str">
        <f t="shared" si="4"/>
        <v/>
      </c>
      <c r="P24" t="str">
        <f t="shared" si="5"/>
        <v>[{"ConditionType":"Build","AreaType":"MainBuilding","Lv":4}]</v>
      </c>
    </row>
    <row r="25" spans="1:16">
      <c r="A25">
        <f t="shared" si="0"/>
        <v>2004</v>
      </c>
      <c r="B25" t="s">
        <v>27</v>
      </c>
      <c r="C25" t="s">
        <v>28</v>
      </c>
      <c r="D25" t="s">
        <v>26</v>
      </c>
      <c r="E25">
        <v>5</v>
      </c>
      <c r="L25" t="str">
        <f t="shared" si="6"/>
        <v>{"ConditionType":"Build","AreaType":"MainBuilding","Lv":5}</v>
      </c>
      <c r="M25" t="str">
        <f t="shared" si="2"/>
        <v/>
      </c>
      <c r="N25" t="str">
        <f t="shared" si="3"/>
        <v/>
      </c>
      <c r="O25" t="str">
        <f t="shared" si="4"/>
        <v/>
      </c>
      <c r="P25" t="str">
        <f t="shared" si="5"/>
        <v>[{"ConditionType":"Build","AreaType":"MainBuilding","Lv":5}]</v>
      </c>
    </row>
    <row r="26" spans="1:16">
      <c r="A26">
        <f t="shared" si="0"/>
        <v>2005</v>
      </c>
      <c r="B26" t="s">
        <v>27</v>
      </c>
      <c r="C26" t="s">
        <v>28</v>
      </c>
      <c r="D26" t="s">
        <v>26</v>
      </c>
      <c r="E26">
        <v>6</v>
      </c>
      <c r="L26" t="str">
        <f t="shared" si="6"/>
        <v>{"ConditionType":"Build","AreaType":"MainBuilding","Lv":6}</v>
      </c>
      <c r="M26" t="str">
        <f t="shared" si="2"/>
        <v/>
      </c>
      <c r="N26" t="str">
        <f t="shared" si="3"/>
        <v/>
      </c>
      <c r="O26" t="str">
        <f t="shared" si="4"/>
        <v/>
      </c>
      <c r="P26" t="str">
        <f t="shared" si="5"/>
        <v>[{"ConditionType":"Build","AreaType":"MainBuilding","Lv":6}]</v>
      </c>
    </row>
    <row r="27" spans="1:16">
      <c r="A27">
        <f t="shared" si="0"/>
        <v>2006</v>
      </c>
      <c r="B27" t="s">
        <v>27</v>
      </c>
      <c r="C27" t="s">
        <v>28</v>
      </c>
      <c r="D27" t="s">
        <v>26</v>
      </c>
      <c r="E27">
        <v>7</v>
      </c>
      <c r="L27" t="str">
        <f t="shared" si="6"/>
        <v>{"ConditionType":"Build","AreaType":"MainBuilding","Lv":7}</v>
      </c>
      <c r="M27" t="str">
        <f t="shared" si="2"/>
        <v/>
      </c>
      <c r="N27" t="str">
        <f t="shared" si="3"/>
        <v/>
      </c>
      <c r="O27" t="str">
        <f t="shared" si="4"/>
        <v/>
      </c>
      <c r="P27" t="str">
        <f t="shared" si="5"/>
        <v>[{"ConditionType":"Build","AreaType":"MainBuilding","Lv":7}]</v>
      </c>
    </row>
    <row r="28" spans="1:16">
      <c r="A28">
        <f t="shared" si="0"/>
        <v>2007</v>
      </c>
      <c r="B28" t="s">
        <v>27</v>
      </c>
      <c r="C28" t="s">
        <v>28</v>
      </c>
      <c r="D28" t="s">
        <v>26</v>
      </c>
      <c r="E28">
        <v>8</v>
      </c>
      <c r="L28" t="str">
        <f t="shared" si="6"/>
        <v>{"ConditionType":"Build","AreaType":"MainBuilding","Lv":8}</v>
      </c>
      <c r="M28" t="str">
        <f t="shared" si="2"/>
        <v/>
      </c>
      <c r="N28" t="str">
        <f t="shared" si="3"/>
        <v/>
      </c>
      <c r="O28" t="str">
        <f t="shared" si="4"/>
        <v/>
      </c>
      <c r="P28" t="str">
        <f t="shared" si="5"/>
        <v>[{"ConditionType":"Build","AreaType":"MainBuilding","Lv":8}]</v>
      </c>
    </row>
    <row r="29" spans="1:16">
      <c r="A29">
        <f t="shared" si="0"/>
        <v>2008</v>
      </c>
      <c r="B29" t="s">
        <v>27</v>
      </c>
      <c r="C29" t="s">
        <v>28</v>
      </c>
      <c r="D29" t="s">
        <v>26</v>
      </c>
      <c r="E29">
        <v>9</v>
      </c>
      <c r="L29" t="str">
        <f t="shared" si="6"/>
        <v>{"ConditionType":"Build","AreaType":"MainBuilding","Lv":9}</v>
      </c>
      <c r="M29" t="str">
        <f t="shared" si="2"/>
        <v/>
      </c>
      <c r="N29" t="str">
        <f t="shared" si="3"/>
        <v/>
      </c>
      <c r="O29" t="str">
        <f t="shared" si="4"/>
        <v/>
      </c>
      <c r="P29" t="str">
        <f t="shared" si="5"/>
        <v>[{"ConditionType":"Build","AreaType":"MainBuilding","Lv":9}]</v>
      </c>
    </row>
    <row r="30" spans="1:16">
      <c r="A30">
        <f t="shared" si="0"/>
        <v>2009</v>
      </c>
      <c r="B30" t="s">
        <v>27</v>
      </c>
      <c r="C30" t="s">
        <v>28</v>
      </c>
      <c r="D30" t="s">
        <v>26</v>
      </c>
      <c r="E30">
        <v>10</v>
      </c>
      <c r="L30" t="str">
        <f t="shared" si="6"/>
        <v>{"ConditionType":"Build","AreaType":"MainBuilding","Lv":10}</v>
      </c>
      <c r="M30" t="str">
        <f t="shared" si="2"/>
        <v/>
      </c>
      <c r="N30" t="str">
        <f t="shared" si="3"/>
        <v/>
      </c>
      <c r="O30" t="str">
        <f t="shared" si="4"/>
        <v/>
      </c>
      <c r="P30" t="str">
        <f t="shared" si="5"/>
        <v>[{"ConditionType":"Build","AreaType":"MainBuilding","Lv":10}]</v>
      </c>
    </row>
    <row r="31" spans="1:16">
      <c r="A31">
        <f t="shared" si="0"/>
        <v>2010</v>
      </c>
      <c r="B31" t="s">
        <v>27</v>
      </c>
      <c r="C31" t="s">
        <v>28</v>
      </c>
      <c r="D31" t="s">
        <v>26</v>
      </c>
      <c r="E31">
        <v>11</v>
      </c>
      <c r="L31" t="str">
        <f t="shared" si="6"/>
        <v>{"ConditionType":"Build","AreaType":"MainBuilding","Lv":11}</v>
      </c>
      <c r="M31" t="str">
        <f t="shared" si="2"/>
        <v/>
      </c>
      <c r="N31" t="str">
        <f t="shared" si="3"/>
        <v/>
      </c>
      <c r="O31" t="str">
        <f t="shared" si="4"/>
        <v/>
      </c>
      <c r="P31" t="str">
        <f t="shared" si="5"/>
        <v>[{"ConditionType":"Build","AreaType":"MainBuilding","Lv":11}]</v>
      </c>
    </row>
    <row r="32" spans="1:16">
      <c r="A32">
        <f t="shared" si="0"/>
        <v>2011</v>
      </c>
      <c r="B32" t="s">
        <v>27</v>
      </c>
      <c r="C32" t="s">
        <v>28</v>
      </c>
      <c r="D32" t="s">
        <v>26</v>
      </c>
      <c r="E32">
        <v>12</v>
      </c>
      <c r="L32" t="str">
        <f t="shared" si="6"/>
        <v>{"ConditionType":"Build","AreaType":"MainBuilding","Lv":12}</v>
      </c>
      <c r="M32" t="str">
        <f t="shared" si="2"/>
        <v/>
      </c>
      <c r="N32" t="str">
        <f t="shared" si="3"/>
        <v/>
      </c>
      <c r="O32" t="str">
        <f t="shared" si="4"/>
        <v/>
      </c>
      <c r="P32" t="str">
        <f t="shared" si="5"/>
        <v>[{"ConditionType":"Build","AreaType":"MainBuilding","Lv":12}]</v>
      </c>
    </row>
    <row r="33" spans="1:16">
      <c r="A33">
        <f t="shared" si="0"/>
        <v>2012</v>
      </c>
      <c r="B33" t="s">
        <v>27</v>
      </c>
      <c r="C33" t="s">
        <v>28</v>
      </c>
      <c r="D33" t="s">
        <v>26</v>
      </c>
      <c r="E33">
        <v>13</v>
      </c>
      <c r="L33" t="str">
        <f t="shared" si="6"/>
        <v>{"ConditionType":"Build","AreaType":"MainBuilding","Lv":13}</v>
      </c>
      <c r="M33" t="str">
        <f t="shared" si="2"/>
        <v/>
      </c>
      <c r="N33" t="str">
        <f t="shared" si="3"/>
        <v/>
      </c>
      <c r="O33" t="str">
        <f t="shared" si="4"/>
        <v/>
      </c>
      <c r="P33" t="str">
        <f t="shared" si="5"/>
        <v>[{"ConditionType":"Build","AreaType":"MainBuilding","Lv":13}]</v>
      </c>
    </row>
    <row r="34" spans="1:16">
      <c r="A34">
        <f t="shared" si="0"/>
        <v>2013</v>
      </c>
      <c r="B34" t="s">
        <v>27</v>
      </c>
      <c r="C34" t="s">
        <v>28</v>
      </c>
      <c r="D34" t="s">
        <v>26</v>
      </c>
      <c r="E34">
        <v>14</v>
      </c>
      <c r="L34" t="str">
        <f t="shared" si="6"/>
        <v>{"ConditionType":"Build","AreaType":"MainBuilding","Lv":14}</v>
      </c>
      <c r="M34" t="str">
        <f t="shared" si="2"/>
        <v/>
      </c>
      <c r="N34" t="str">
        <f t="shared" si="3"/>
        <v/>
      </c>
      <c r="O34" t="str">
        <f t="shared" si="4"/>
        <v/>
      </c>
      <c r="P34" t="str">
        <f t="shared" si="5"/>
        <v>[{"ConditionType":"Build","AreaType":"MainBuilding","Lv":14}]</v>
      </c>
    </row>
    <row r="35" spans="1:16">
      <c r="A35">
        <f t="shared" si="0"/>
        <v>2014</v>
      </c>
      <c r="B35" t="s">
        <v>27</v>
      </c>
      <c r="C35" t="s">
        <v>28</v>
      </c>
      <c r="D35" t="s">
        <v>26</v>
      </c>
      <c r="E35">
        <v>15</v>
      </c>
      <c r="L35" t="str">
        <f t="shared" si="6"/>
        <v>{"ConditionType":"Build","AreaType":"MainBuilding","Lv":15}</v>
      </c>
      <c r="M35" t="str">
        <f t="shared" si="2"/>
        <v/>
      </c>
      <c r="N35" t="str">
        <f t="shared" si="3"/>
        <v/>
      </c>
      <c r="O35" t="str">
        <f t="shared" si="4"/>
        <v/>
      </c>
      <c r="P35" t="str">
        <f t="shared" si="5"/>
        <v>[{"ConditionType":"Build","AreaType":"MainBuilding","Lv":15}]</v>
      </c>
    </row>
    <row r="36" spans="1:16">
      <c r="A36">
        <f t="shared" si="0"/>
        <v>2015</v>
      </c>
      <c r="B36" t="s">
        <v>27</v>
      </c>
      <c r="C36" t="s">
        <v>28</v>
      </c>
      <c r="D36" t="s">
        <v>26</v>
      </c>
      <c r="E36">
        <v>16</v>
      </c>
      <c r="L36" t="str">
        <f t="shared" si="6"/>
        <v>{"ConditionType":"Build","AreaType":"MainBuilding","Lv":16}</v>
      </c>
      <c r="M36" t="str">
        <f t="shared" si="2"/>
        <v/>
      </c>
      <c r="N36" t="str">
        <f t="shared" si="3"/>
        <v/>
      </c>
      <c r="O36" t="str">
        <f t="shared" si="4"/>
        <v/>
      </c>
      <c r="P36" t="str">
        <f t="shared" si="5"/>
        <v>[{"ConditionType":"Build","AreaType":"MainBuilding","Lv":16}]</v>
      </c>
    </row>
    <row r="37" spans="1:16">
      <c r="A37">
        <f t="shared" si="0"/>
        <v>2016</v>
      </c>
      <c r="B37" t="s">
        <v>27</v>
      </c>
      <c r="C37" t="s">
        <v>28</v>
      </c>
      <c r="D37" t="s">
        <v>26</v>
      </c>
      <c r="E37">
        <v>17</v>
      </c>
      <c r="L37" t="str">
        <f t="shared" si="6"/>
        <v>{"ConditionType":"Build","AreaType":"MainBuilding","Lv":17}</v>
      </c>
      <c r="M37" t="str">
        <f t="shared" si="2"/>
        <v/>
      </c>
      <c r="N37" t="str">
        <f t="shared" si="3"/>
        <v/>
      </c>
      <c r="O37" t="str">
        <f t="shared" si="4"/>
        <v/>
      </c>
      <c r="P37" t="str">
        <f t="shared" si="5"/>
        <v>[{"ConditionType":"Build","AreaType":"MainBuilding","Lv":17}]</v>
      </c>
    </row>
    <row r="38" spans="1:16">
      <c r="A38">
        <f t="shared" si="0"/>
        <v>2017</v>
      </c>
      <c r="B38" t="s">
        <v>27</v>
      </c>
      <c r="C38" t="s">
        <v>28</v>
      </c>
      <c r="D38" t="s">
        <v>26</v>
      </c>
      <c r="E38">
        <v>18</v>
      </c>
      <c r="L38" t="str">
        <f t="shared" si="6"/>
        <v>{"ConditionType":"Build","AreaType":"MainBuilding","Lv":18}</v>
      </c>
      <c r="M38" t="str">
        <f t="shared" si="2"/>
        <v/>
      </c>
      <c r="N38" t="str">
        <f t="shared" si="3"/>
        <v/>
      </c>
      <c r="O38" t="str">
        <f t="shared" si="4"/>
        <v/>
      </c>
      <c r="P38" t="str">
        <f t="shared" si="5"/>
        <v>[{"ConditionType":"Build","AreaType":"MainBuilding","Lv":18}]</v>
      </c>
    </row>
    <row r="39" spans="1:16">
      <c r="A39">
        <f t="shared" si="0"/>
        <v>2018</v>
      </c>
      <c r="B39" t="s">
        <v>27</v>
      </c>
      <c r="C39" t="s">
        <v>28</v>
      </c>
      <c r="L39" t="str">
        <f t="shared" si="6"/>
        <v/>
      </c>
      <c r="M39" t="str">
        <f t="shared" si="2"/>
        <v/>
      </c>
      <c r="N39" t="str">
        <f t="shared" si="3"/>
        <v/>
      </c>
      <c r="O39" t="str">
        <f t="shared" si="4"/>
        <v/>
      </c>
      <c r="P39" t="str">
        <f t="shared" si="5"/>
        <v>[]</v>
      </c>
    </row>
    <row r="40" spans="1:16">
      <c r="A40">
        <f t="shared" si="0"/>
        <v>3001</v>
      </c>
      <c r="B40" t="s">
        <v>29</v>
      </c>
      <c r="C40" t="s">
        <v>30</v>
      </c>
      <c r="D40" t="s">
        <v>26</v>
      </c>
      <c r="E40">
        <v>2</v>
      </c>
      <c r="L40" t="str">
        <f t="shared" si="6"/>
        <v>{"ConditionType":"Build","AreaType":"MainBuilding","Lv":2}</v>
      </c>
      <c r="M40" t="str">
        <f t="shared" si="2"/>
        <v/>
      </c>
      <c r="N40" t="str">
        <f t="shared" si="3"/>
        <v/>
      </c>
      <c r="O40" t="str">
        <f t="shared" si="4"/>
        <v/>
      </c>
      <c r="P40" t="str">
        <f t="shared" si="5"/>
        <v>[{"ConditionType":"Build","AreaType":"MainBuilding","Lv":2}]</v>
      </c>
    </row>
    <row r="41" spans="1:16">
      <c r="A41">
        <f t="shared" si="0"/>
        <v>3002</v>
      </c>
      <c r="B41" t="s">
        <v>29</v>
      </c>
      <c r="C41" t="s">
        <v>30</v>
      </c>
      <c r="D41" t="s">
        <v>26</v>
      </c>
      <c r="E41">
        <v>3</v>
      </c>
      <c r="L41" t="str">
        <f t="shared" si="6"/>
        <v>{"ConditionType":"Build","AreaType":"MainBuilding","Lv":3}</v>
      </c>
      <c r="M41" t="str">
        <f t="shared" si="2"/>
        <v/>
      </c>
      <c r="N41" t="str">
        <f t="shared" si="3"/>
        <v/>
      </c>
      <c r="O41" t="str">
        <f t="shared" si="4"/>
        <v/>
      </c>
      <c r="P41" t="str">
        <f t="shared" si="5"/>
        <v>[{"ConditionType":"Build","AreaType":"MainBuilding","Lv":3}]</v>
      </c>
    </row>
    <row r="42" spans="1:16">
      <c r="A42">
        <f t="shared" si="0"/>
        <v>3003</v>
      </c>
      <c r="B42" t="s">
        <v>29</v>
      </c>
      <c r="C42" t="s">
        <v>30</v>
      </c>
      <c r="D42" t="s">
        <v>26</v>
      </c>
      <c r="E42">
        <v>4</v>
      </c>
      <c r="L42" t="str">
        <f t="shared" si="6"/>
        <v>{"ConditionType":"Build","AreaType":"MainBuilding","Lv":4}</v>
      </c>
      <c r="M42" t="str">
        <f t="shared" si="2"/>
        <v/>
      </c>
      <c r="N42" t="str">
        <f t="shared" si="3"/>
        <v/>
      </c>
      <c r="O42" t="str">
        <f t="shared" si="4"/>
        <v/>
      </c>
      <c r="P42" t="str">
        <f t="shared" si="5"/>
        <v>[{"ConditionType":"Build","AreaType":"MainBuilding","Lv":4}]</v>
      </c>
    </row>
    <row r="43" spans="1:16">
      <c r="A43">
        <f t="shared" si="0"/>
        <v>3004</v>
      </c>
      <c r="B43" t="s">
        <v>29</v>
      </c>
      <c r="C43" t="s">
        <v>30</v>
      </c>
      <c r="D43" t="s">
        <v>26</v>
      </c>
      <c r="E43">
        <v>5</v>
      </c>
      <c r="L43" t="str">
        <f t="shared" si="6"/>
        <v>{"ConditionType":"Build","AreaType":"MainBuilding","Lv":5}</v>
      </c>
      <c r="M43" t="str">
        <f t="shared" si="2"/>
        <v/>
      </c>
      <c r="N43" t="str">
        <f t="shared" si="3"/>
        <v/>
      </c>
      <c r="O43" t="str">
        <f t="shared" si="4"/>
        <v/>
      </c>
      <c r="P43" t="str">
        <f t="shared" si="5"/>
        <v>[{"ConditionType":"Build","AreaType":"MainBuilding","Lv":5}]</v>
      </c>
    </row>
    <row r="44" spans="1:16">
      <c r="A44">
        <f t="shared" si="0"/>
        <v>3005</v>
      </c>
      <c r="B44" t="s">
        <v>29</v>
      </c>
      <c r="C44" t="s">
        <v>30</v>
      </c>
      <c r="D44" t="s">
        <v>26</v>
      </c>
      <c r="E44">
        <v>6</v>
      </c>
      <c r="L44" t="str">
        <f t="shared" si="6"/>
        <v>{"ConditionType":"Build","AreaType":"MainBuilding","Lv":6}</v>
      </c>
      <c r="M44" t="str">
        <f t="shared" si="2"/>
        <v/>
      </c>
      <c r="N44" t="str">
        <f t="shared" si="3"/>
        <v/>
      </c>
      <c r="O44" t="str">
        <f t="shared" si="4"/>
        <v/>
      </c>
      <c r="P44" t="str">
        <f t="shared" si="5"/>
        <v>[{"ConditionType":"Build","AreaType":"MainBuilding","Lv":6}]</v>
      </c>
    </row>
    <row r="45" spans="1:16">
      <c r="A45">
        <f t="shared" si="0"/>
        <v>3006</v>
      </c>
      <c r="B45" t="s">
        <v>29</v>
      </c>
      <c r="C45" t="s">
        <v>30</v>
      </c>
      <c r="D45" t="s">
        <v>26</v>
      </c>
      <c r="E45">
        <v>7</v>
      </c>
      <c r="L45" t="str">
        <f t="shared" si="6"/>
        <v>{"ConditionType":"Build","AreaType":"MainBuilding","Lv":7}</v>
      </c>
      <c r="M45" t="str">
        <f t="shared" si="2"/>
        <v/>
      </c>
      <c r="N45" t="str">
        <f t="shared" si="3"/>
        <v/>
      </c>
      <c r="O45" t="str">
        <f t="shared" si="4"/>
        <v/>
      </c>
      <c r="P45" t="str">
        <f t="shared" si="5"/>
        <v>[{"ConditionType":"Build","AreaType":"MainBuilding","Lv":7}]</v>
      </c>
    </row>
    <row r="46" spans="1:16">
      <c r="A46">
        <f t="shared" si="0"/>
        <v>3007</v>
      </c>
      <c r="B46" t="s">
        <v>29</v>
      </c>
      <c r="C46" t="s">
        <v>30</v>
      </c>
      <c r="D46" t="s">
        <v>26</v>
      </c>
      <c r="E46">
        <v>8</v>
      </c>
      <c r="L46" t="str">
        <f t="shared" si="6"/>
        <v>{"ConditionType":"Build","AreaType":"MainBuilding","Lv":8}</v>
      </c>
      <c r="M46" t="str">
        <f t="shared" si="2"/>
        <v/>
      </c>
      <c r="N46" t="str">
        <f t="shared" si="3"/>
        <v/>
      </c>
      <c r="O46" t="str">
        <f t="shared" si="4"/>
        <v/>
      </c>
      <c r="P46" t="str">
        <f t="shared" si="5"/>
        <v>[{"ConditionType":"Build","AreaType":"MainBuilding","Lv":8}]</v>
      </c>
    </row>
    <row r="47" spans="1:16">
      <c r="A47">
        <f t="shared" si="0"/>
        <v>3008</v>
      </c>
      <c r="B47" t="s">
        <v>29</v>
      </c>
      <c r="C47" t="s">
        <v>30</v>
      </c>
      <c r="D47" t="s">
        <v>26</v>
      </c>
      <c r="E47">
        <v>9</v>
      </c>
      <c r="L47" t="str">
        <f t="shared" si="6"/>
        <v>{"ConditionType":"Build","AreaType":"MainBuilding","Lv":9}</v>
      </c>
      <c r="M47" t="str">
        <f t="shared" si="2"/>
        <v/>
      </c>
      <c r="N47" t="str">
        <f t="shared" si="3"/>
        <v/>
      </c>
      <c r="O47" t="str">
        <f t="shared" si="4"/>
        <v/>
      </c>
      <c r="P47" t="str">
        <f t="shared" si="5"/>
        <v>[{"ConditionType":"Build","AreaType":"MainBuilding","Lv":9}]</v>
      </c>
    </row>
    <row r="48" spans="1:16">
      <c r="A48">
        <f t="shared" si="0"/>
        <v>3009</v>
      </c>
      <c r="B48" t="s">
        <v>29</v>
      </c>
      <c r="C48" t="s">
        <v>30</v>
      </c>
      <c r="D48" t="s">
        <v>26</v>
      </c>
      <c r="E48">
        <v>10</v>
      </c>
      <c r="L48" t="str">
        <f t="shared" si="6"/>
        <v>{"ConditionType":"Build","AreaType":"MainBuilding","Lv":10}</v>
      </c>
      <c r="M48" t="str">
        <f t="shared" si="2"/>
        <v/>
      </c>
      <c r="N48" t="str">
        <f t="shared" si="3"/>
        <v/>
      </c>
      <c r="O48" t="str">
        <f t="shared" si="4"/>
        <v/>
      </c>
      <c r="P48" t="str">
        <f t="shared" si="5"/>
        <v>[{"ConditionType":"Build","AreaType":"MainBuilding","Lv":10}]</v>
      </c>
    </row>
    <row r="49" spans="1:16">
      <c r="A49">
        <f t="shared" si="0"/>
        <v>3010</v>
      </c>
      <c r="B49" t="s">
        <v>29</v>
      </c>
      <c r="C49" t="s">
        <v>30</v>
      </c>
      <c r="D49" t="s">
        <v>26</v>
      </c>
      <c r="E49">
        <v>11</v>
      </c>
      <c r="L49" t="str">
        <f t="shared" si="6"/>
        <v>{"ConditionType":"Build","AreaType":"MainBuilding","Lv":11}</v>
      </c>
      <c r="M49" t="str">
        <f t="shared" si="2"/>
        <v/>
      </c>
      <c r="N49" t="str">
        <f t="shared" si="3"/>
        <v/>
      </c>
      <c r="O49" t="str">
        <f t="shared" si="4"/>
        <v/>
      </c>
      <c r="P49" t="str">
        <f t="shared" si="5"/>
        <v>[{"ConditionType":"Build","AreaType":"MainBuilding","Lv":11}]</v>
      </c>
    </row>
    <row r="50" spans="1:16">
      <c r="A50">
        <f t="shared" si="0"/>
        <v>3011</v>
      </c>
      <c r="B50" t="s">
        <v>29</v>
      </c>
      <c r="C50" t="s">
        <v>30</v>
      </c>
      <c r="D50" t="s">
        <v>26</v>
      </c>
      <c r="E50">
        <v>12</v>
      </c>
      <c r="L50" t="str">
        <f t="shared" si="6"/>
        <v>{"ConditionType":"Build","AreaType":"MainBuilding","Lv":12}</v>
      </c>
      <c r="M50" t="str">
        <f t="shared" si="2"/>
        <v/>
      </c>
      <c r="N50" t="str">
        <f t="shared" si="3"/>
        <v/>
      </c>
      <c r="O50" t="str">
        <f t="shared" si="4"/>
        <v/>
      </c>
      <c r="P50" t="str">
        <f t="shared" si="5"/>
        <v>[{"ConditionType":"Build","AreaType":"MainBuilding","Lv":12}]</v>
      </c>
    </row>
    <row r="51" spans="1:16">
      <c r="A51">
        <f t="shared" si="0"/>
        <v>3012</v>
      </c>
      <c r="B51" t="s">
        <v>29</v>
      </c>
      <c r="C51" t="s">
        <v>30</v>
      </c>
      <c r="D51" t="s">
        <v>26</v>
      </c>
      <c r="E51">
        <v>13</v>
      </c>
      <c r="L51" t="str">
        <f t="shared" si="6"/>
        <v>{"ConditionType":"Build","AreaType":"MainBuilding","Lv":13}</v>
      </c>
      <c r="M51" t="str">
        <f t="shared" si="2"/>
        <v/>
      </c>
      <c r="N51" t="str">
        <f t="shared" si="3"/>
        <v/>
      </c>
      <c r="O51" t="str">
        <f t="shared" si="4"/>
        <v/>
      </c>
      <c r="P51" t="str">
        <f t="shared" si="5"/>
        <v>[{"ConditionType":"Build","AreaType":"MainBuilding","Lv":13}]</v>
      </c>
    </row>
    <row r="52" spans="1:16">
      <c r="A52">
        <f t="shared" si="0"/>
        <v>3013</v>
      </c>
      <c r="B52" t="s">
        <v>29</v>
      </c>
      <c r="C52" t="s">
        <v>30</v>
      </c>
      <c r="D52" t="s">
        <v>26</v>
      </c>
      <c r="E52">
        <v>14</v>
      </c>
      <c r="L52" t="str">
        <f t="shared" si="6"/>
        <v>{"ConditionType":"Build","AreaType":"MainBuilding","Lv":14}</v>
      </c>
      <c r="M52" t="str">
        <f t="shared" si="2"/>
        <v/>
      </c>
      <c r="N52" t="str">
        <f t="shared" si="3"/>
        <v/>
      </c>
      <c r="O52" t="str">
        <f t="shared" si="4"/>
        <v/>
      </c>
      <c r="P52" t="str">
        <f t="shared" si="5"/>
        <v>[{"ConditionType":"Build","AreaType":"MainBuilding","Lv":14}]</v>
      </c>
    </row>
    <row r="53" spans="1:16">
      <c r="A53">
        <f t="shared" si="0"/>
        <v>3014</v>
      </c>
      <c r="B53" t="s">
        <v>29</v>
      </c>
      <c r="C53" t="s">
        <v>30</v>
      </c>
      <c r="D53" t="s">
        <v>26</v>
      </c>
      <c r="E53">
        <v>15</v>
      </c>
      <c r="L53" t="str">
        <f t="shared" si="6"/>
        <v>{"ConditionType":"Build","AreaType":"MainBuilding","Lv":15}</v>
      </c>
      <c r="M53" t="str">
        <f t="shared" si="2"/>
        <v/>
      </c>
      <c r="N53" t="str">
        <f t="shared" si="3"/>
        <v/>
      </c>
      <c r="O53" t="str">
        <f t="shared" si="4"/>
        <v/>
      </c>
      <c r="P53" t="str">
        <f t="shared" si="5"/>
        <v>[{"ConditionType":"Build","AreaType":"MainBuilding","Lv":15}]</v>
      </c>
    </row>
    <row r="54" spans="1:16">
      <c r="A54">
        <f t="shared" si="0"/>
        <v>3015</v>
      </c>
      <c r="B54" t="s">
        <v>29</v>
      </c>
      <c r="C54" t="s">
        <v>30</v>
      </c>
      <c r="D54" t="s">
        <v>26</v>
      </c>
      <c r="E54">
        <v>16</v>
      </c>
      <c r="L54" t="str">
        <f t="shared" si="6"/>
        <v>{"ConditionType":"Build","AreaType":"MainBuilding","Lv":16}</v>
      </c>
      <c r="M54" t="str">
        <f t="shared" si="2"/>
        <v/>
      </c>
      <c r="N54" t="str">
        <f t="shared" si="3"/>
        <v/>
      </c>
      <c r="O54" t="str">
        <f t="shared" si="4"/>
        <v/>
      </c>
      <c r="P54" t="str">
        <f t="shared" si="5"/>
        <v>[{"ConditionType":"Build","AreaType":"MainBuilding","Lv":16}]</v>
      </c>
    </row>
    <row r="55" spans="1:16">
      <c r="A55">
        <f t="shared" si="0"/>
        <v>3016</v>
      </c>
      <c r="B55" t="s">
        <v>29</v>
      </c>
      <c r="C55" t="s">
        <v>30</v>
      </c>
      <c r="D55" t="s">
        <v>26</v>
      </c>
      <c r="E55">
        <v>17</v>
      </c>
      <c r="L55" t="str">
        <f t="shared" si="6"/>
        <v>{"ConditionType":"Build","AreaType":"MainBuilding","Lv":17}</v>
      </c>
      <c r="M55" t="str">
        <f t="shared" si="2"/>
        <v/>
      </c>
      <c r="N55" t="str">
        <f t="shared" si="3"/>
        <v/>
      </c>
      <c r="O55" t="str">
        <f t="shared" si="4"/>
        <v/>
      </c>
      <c r="P55" t="str">
        <f t="shared" si="5"/>
        <v>[{"ConditionType":"Build","AreaType":"MainBuilding","Lv":17}]</v>
      </c>
    </row>
    <row r="56" spans="1:16">
      <c r="A56">
        <f t="shared" si="0"/>
        <v>3017</v>
      </c>
      <c r="B56" t="s">
        <v>29</v>
      </c>
      <c r="C56" t="s">
        <v>30</v>
      </c>
      <c r="D56" t="s">
        <v>26</v>
      </c>
      <c r="E56">
        <v>18</v>
      </c>
      <c r="L56" t="str">
        <f t="shared" si="6"/>
        <v>{"ConditionType":"Build","AreaType":"MainBuilding","Lv":18}</v>
      </c>
      <c r="M56" t="str">
        <f t="shared" si="2"/>
        <v/>
      </c>
      <c r="N56" t="str">
        <f t="shared" si="3"/>
        <v/>
      </c>
      <c r="O56" t="str">
        <f t="shared" si="4"/>
        <v/>
      </c>
      <c r="P56" t="str">
        <f t="shared" si="5"/>
        <v>[{"ConditionType":"Build","AreaType":"MainBuilding","Lv":18}]</v>
      </c>
    </row>
    <row r="57" spans="1:16">
      <c r="A57">
        <f t="shared" si="0"/>
        <v>3018</v>
      </c>
      <c r="B57" t="s">
        <v>29</v>
      </c>
      <c r="C57" t="s">
        <v>30</v>
      </c>
      <c r="L57" t="str">
        <f t="shared" si="6"/>
        <v/>
      </c>
      <c r="M57" t="str">
        <f t="shared" si="2"/>
        <v/>
      </c>
      <c r="N57" t="str">
        <f t="shared" si="3"/>
        <v/>
      </c>
      <c r="O57" t="str">
        <f t="shared" si="4"/>
        <v/>
      </c>
      <c r="P57" t="str">
        <f t="shared" si="5"/>
        <v>[]</v>
      </c>
    </row>
    <row r="58" spans="1:16">
      <c r="A58">
        <f t="shared" si="0"/>
        <v>4001</v>
      </c>
      <c r="B58" t="s">
        <v>31</v>
      </c>
      <c r="C58" t="s">
        <v>32</v>
      </c>
      <c r="D58" t="s">
        <v>26</v>
      </c>
      <c r="E58">
        <v>2</v>
      </c>
      <c r="L58" t="str">
        <f t="shared" si="6"/>
        <v>{"ConditionType":"Build","AreaType":"MainBuilding","Lv":2}</v>
      </c>
      <c r="M58" t="str">
        <f t="shared" si="2"/>
        <v/>
      </c>
      <c r="N58" t="str">
        <f t="shared" si="3"/>
        <v/>
      </c>
      <c r="O58" t="str">
        <f t="shared" si="4"/>
        <v/>
      </c>
      <c r="P58" t="str">
        <f t="shared" si="5"/>
        <v>[{"ConditionType":"Build","AreaType":"MainBuilding","Lv":2}]</v>
      </c>
    </row>
    <row r="59" spans="1:16">
      <c r="A59">
        <f t="shared" si="0"/>
        <v>4002</v>
      </c>
      <c r="B59" t="s">
        <v>31</v>
      </c>
      <c r="C59" t="s">
        <v>32</v>
      </c>
      <c r="D59" t="s">
        <v>26</v>
      </c>
      <c r="E59">
        <v>3</v>
      </c>
      <c r="L59" t="str">
        <f t="shared" si="6"/>
        <v>{"ConditionType":"Build","AreaType":"MainBuilding","Lv":3}</v>
      </c>
      <c r="M59" t="str">
        <f t="shared" si="2"/>
        <v/>
      </c>
      <c r="N59" t="str">
        <f t="shared" si="3"/>
        <v/>
      </c>
      <c r="O59" t="str">
        <f t="shared" si="4"/>
        <v/>
      </c>
      <c r="P59" t="str">
        <f t="shared" si="5"/>
        <v>[{"ConditionType":"Build","AreaType":"MainBuilding","Lv":3}]</v>
      </c>
    </row>
    <row r="60" spans="1:16">
      <c r="A60">
        <f t="shared" si="0"/>
        <v>4003</v>
      </c>
      <c r="B60" t="s">
        <v>31</v>
      </c>
      <c r="C60" t="s">
        <v>32</v>
      </c>
      <c r="D60" t="s">
        <v>26</v>
      </c>
      <c r="E60">
        <v>4</v>
      </c>
      <c r="L60" t="str">
        <f t="shared" si="6"/>
        <v>{"ConditionType":"Build","AreaType":"MainBuilding","Lv":4}</v>
      </c>
      <c r="M60" t="str">
        <f t="shared" si="2"/>
        <v/>
      </c>
      <c r="N60" t="str">
        <f t="shared" si="3"/>
        <v/>
      </c>
      <c r="O60" t="str">
        <f t="shared" si="4"/>
        <v/>
      </c>
      <c r="P60" t="str">
        <f t="shared" si="5"/>
        <v>[{"ConditionType":"Build","AreaType":"MainBuilding","Lv":4}]</v>
      </c>
    </row>
    <row r="61" spans="1:16">
      <c r="A61">
        <f t="shared" si="0"/>
        <v>4004</v>
      </c>
      <c r="B61" t="s">
        <v>31</v>
      </c>
      <c r="C61" t="s">
        <v>32</v>
      </c>
      <c r="D61" t="s">
        <v>26</v>
      </c>
      <c r="E61">
        <v>5</v>
      </c>
      <c r="L61" t="str">
        <f t="shared" si="6"/>
        <v>{"ConditionType":"Build","AreaType":"MainBuilding","Lv":5}</v>
      </c>
      <c r="M61" t="str">
        <f t="shared" si="2"/>
        <v/>
      </c>
      <c r="N61" t="str">
        <f t="shared" si="3"/>
        <v/>
      </c>
      <c r="O61" t="str">
        <f t="shared" si="4"/>
        <v/>
      </c>
      <c r="P61" t="str">
        <f t="shared" si="5"/>
        <v>[{"ConditionType":"Build","AreaType":"MainBuilding","Lv":5}]</v>
      </c>
    </row>
    <row r="62" spans="1:16">
      <c r="A62">
        <f t="shared" si="0"/>
        <v>4005</v>
      </c>
      <c r="B62" t="s">
        <v>31</v>
      </c>
      <c r="C62" t="s">
        <v>32</v>
      </c>
      <c r="D62" t="s">
        <v>26</v>
      </c>
      <c r="E62">
        <v>6</v>
      </c>
      <c r="L62" t="str">
        <f t="shared" si="6"/>
        <v>{"ConditionType":"Build","AreaType":"MainBuilding","Lv":6}</v>
      </c>
      <c r="M62" t="str">
        <f t="shared" si="2"/>
        <v/>
      </c>
      <c r="N62" t="str">
        <f t="shared" si="3"/>
        <v/>
      </c>
      <c r="O62" t="str">
        <f t="shared" si="4"/>
        <v/>
      </c>
      <c r="P62" t="str">
        <f t="shared" si="5"/>
        <v>[{"ConditionType":"Build","AreaType":"MainBuilding","Lv":6}]</v>
      </c>
    </row>
    <row r="63" spans="1:16">
      <c r="A63">
        <f t="shared" si="0"/>
        <v>4006</v>
      </c>
      <c r="B63" t="s">
        <v>31</v>
      </c>
      <c r="C63" t="s">
        <v>32</v>
      </c>
      <c r="D63" t="s">
        <v>26</v>
      </c>
      <c r="E63">
        <v>7</v>
      </c>
      <c r="L63" t="str">
        <f t="shared" si="6"/>
        <v>{"ConditionType":"Build","AreaType":"MainBuilding","Lv":7}</v>
      </c>
      <c r="M63" t="str">
        <f t="shared" si="2"/>
        <v/>
      </c>
      <c r="N63" t="str">
        <f t="shared" si="3"/>
        <v/>
      </c>
      <c r="O63" t="str">
        <f t="shared" si="4"/>
        <v/>
      </c>
      <c r="P63" t="str">
        <f t="shared" si="5"/>
        <v>[{"ConditionType":"Build","AreaType":"MainBuilding","Lv":7}]</v>
      </c>
    </row>
    <row r="64" spans="1:16">
      <c r="A64">
        <f t="shared" si="0"/>
        <v>4007</v>
      </c>
      <c r="B64" t="s">
        <v>31</v>
      </c>
      <c r="C64" t="s">
        <v>32</v>
      </c>
      <c r="D64" t="s">
        <v>26</v>
      </c>
      <c r="E64">
        <v>8</v>
      </c>
      <c r="L64" t="str">
        <f t="shared" si="6"/>
        <v>{"ConditionType":"Build","AreaType":"MainBuilding","Lv":8}</v>
      </c>
      <c r="M64" t="str">
        <f t="shared" si="2"/>
        <v/>
      </c>
      <c r="N64" t="str">
        <f t="shared" si="3"/>
        <v/>
      </c>
      <c r="O64" t="str">
        <f t="shared" si="4"/>
        <v/>
      </c>
      <c r="P64" t="str">
        <f t="shared" si="5"/>
        <v>[{"ConditionType":"Build","AreaType":"MainBuilding","Lv":8}]</v>
      </c>
    </row>
    <row r="65" spans="1:16">
      <c r="A65">
        <f t="shared" si="0"/>
        <v>4008</v>
      </c>
      <c r="B65" t="s">
        <v>31</v>
      </c>
      <c r="C65" t="s">
        <v>32</v>
      </c>
      <c r="D65" t="s">
        <v>26</v>
      </c>
      <c r="E65">
        <v>9</v>
      </c>
      <c r="L65" t="str">
        <f t="shared" si="6"/>
        <v>{"ConditionType":"Build","AreaType":"MainBuilding","Lv":9}</v>
      </c>
      <c r="M65" t="str">
        <f t="shared" si="2"/>
        <v/>
      </c>
      <c r="N65" t="str">
        <f t="shared" si="3"/>
        <v/>
      </c>
      <c r="O65" t="str">
        <f t="shared" si="4"/>
        <v/>
      </c>
      <c r="P65" t="str">
        <f t="shared" si="5"/>
        <v>[{"ConditionType":"Build","AreaType":"MainBuilding","Lv":9}]</v>
      </c>
    </row>
    <row r="66" spans="1:16">
      <c r="A66">
        <f t="shared" si="0"/>
        <v>4009</v>
      </c>
      <c r="B66" t="s">
        <v>31</v>
      </c>
      <c r="C66" t="s">
        <v>32</v>
      </c>
      <c r="D66" t="s">
        <v>26</v>
      </c>
      <c r="E66">
        <v>10</v>
      </c>
      <c r="L66" t="str">
        <f t="shared" si="6"/>
        <v>{"ConditionType":"Build","AreaType":"MainBuilding","Lv":10}</v>
      </c>
      <c r="M66" t="str">
        <f t="shared" si="2"/>
        <v/>
      </c>
      <c r="N66" t="str">
        <f t="shared" si="3"/>
        <v/>
      </c>
      <c r="O66" t="str">
        <f t="shared" si="4"/>
        <v/>
      </c>
      <c r="P66" t="str">
        <f t="shared" si="5"/>
        <v>[{"ConditionType":"Build","AreaType":"MainBuilding","Lv":10}]</v>
      </c>
    </row>
    <row r="67" spans="1:16">
      <c r="A67">
        <f t="shared" si="0"/>
        <v>4010</v>
      </c>
      <c r="B67" t="s">
        <v>31</v>
      </c>
      <c r="C67" t="s">
        <v>32</v>
      </c>
      <c r="D67" t="s">
        <v>26</v>
      </c>
      <c r="E67">
        <v>11</v>
      </c>
      <c r="L67" t="str">
        <f t="shared" si="6"/>
        <v>{"ConditionType":"Build","AreaType":"MainBuilding","Lv":11}</v>
      </c>
      <c r="M67" t="str">
        <f t="shared" si="2"/>
        <v/>
      </c>
      <c r="N67" t="str">
        <f t="shared" si="3"/>
        <v/>
      </c>
      <c r="O67" t="str">
        <f t="shared" si="4"/>
        <v/>
      </c>
      <c r="P67" t="str">
        <f t="shared" si="5"/>
        <v>[{"ConditionType":"Build","AreaType":"MainBuilding","Lv":11}]</v>
      </c>
    </row>
    <row r="68" spans="1:16">
      <c r="A68">
        <f t="shared" si="0"/>
        <v>4011</v>
      </c>
      <c r="B68" t="s">
        <v>31</v>
      </c>
      <c r="C68" t="s">
        <v>32</v>
      </c>
      <c r="D68" t="s">
        <v>26</v>
      </c>
      <c r="E68">
        <v>12</v>
      </c>
      <c r="L68" t="str">
        <f t="shared" si="6"/>
        <v>{"ConditionType":"Build","AreaType":"MainBuilding","Lv":12}</v>
      </c>
      <c r="M68" t="str">
        <f t="shared" si="2"/>
        <v/>
      </c>
      <c r="N68" t="str">
        <f t="shared" si="3"/>
        <v/>
      </c>
      <c r="O68" t="str">
        <f t="shared" si="4"/>
        <v/>
      </c>
      <c r="P68" t="str">
        <f t="shared" si="5"/>
        <v>[{"ConditionType":"Build","AreaType":"MainBuilding","Lv":12}]</v>
      </c>
    </row>
    <row r="69" spans="1:16">
      <c r="A69">
        <f t="shared" ref="A69:A132" si="7">IF(B69=B68,A68+1,MROUND(A68+1000,1000)+1)</f>
        <v>4012</v>
      </c>
      <c r="B69" t="s">
        <v>31</v>
      </c>
      <c r="C69" t="s">
        <v>32</v>
      </c>
      <c r="D69" t="s">
        <v>26</v>
      </c>
      <c r="E69">
        <v>13</v>
      </c>
      <c r="L69" t="str">
        <f t="shared" si="6"/>
        <v>{"ConditionType":"Build","AreaType":"MainBuilding","Lv":13}</v>
      </c>
      <c r="M69" t="str">
        <f t="shared" ref="M69:M132" si="8">IF(F69="","",_xlfn.IFNA(VLOOKUP(F69,$S$1:$T$3,2,FALSE)&amp;G69&amp;$X$1,$T$2&amp;$X$2&amp;F69&amp;$X$2&amp;$Y$2&amp;G69&amp;"}"))</f>
        <v/>
      </c>
      <c r="N69" t="str">
        <f t="shared" ref="N69:N132" si="9">IF(H69="","",_xlfn.IFNA(VLOOKUP(H69,$S$1:$T$3,2,FALSE)&amp;I69&amp;$X$1,$T$2&amp;$X$2&amp;H69&amp;$X$2&amp;$Y$2&amp;I69&amp;"}"))</f>
        <v/>
      </c>
      <c r="O69" t="str">
        <f t="shared" ref="O69:O132" si="10">IF(J69="","",_xlfn.IFNA(VLOOKUP(J69,$S$1:$T$3,2,FALSE)&amp;K69&amp;$X$1,$T$2&amp;$X$2&amp;J69&amp;$X$2&amp;$Y$2&amp;K69))</f>
        <v/>
      </c>
      <c r="P69" t="str">
        <f t="shared" ref="P69:P132" si="11">$R$1&amp;_xlfn.TEXTJOIN($P$1,TRUE,L69:O69)&amp;$Y$1</f>
        <v>[{"ConditionType":"Build","AreaType":"MainBuilding","Lv":13}]</v>
      </c>
    </row>
    <row r="70" spans="1:16">
      <c r="A70">
        <f t="shared" si="7"/>
        <v>4013</v>
      </c>
      <c r="B70" t="s">
        <v>31</v>
      </c>
      <c r="C70" t="s">
        <v>32</v>
      </c>
      <c r="D70" t="s">
        <v>26</v>
      </c>
      <c r="E70">
        <v>14</v>
      </c>
      <c r="L70" t="str">
        <f t="shared" si="6"/>
        <v>{"ConditionType":"Build","AreaType":"MainBuilding","Lv":14}</v>
      </c>
      <c r="M70" t="str">
        <f t="shared" si="8"/>
        <v/>
      </c>
      <c r="N70" t="str">
        <f t="shared" si="9"/>
        <v/>
      </c>
      <c r="O70" t="str">
        <f t="shared" si="10"/>
        <v/>
      </c>
      <c r="P70" t="str">
        <f t="shared" si="11"/>
        <v>[{"ConditionType":"Build","AreaType":"MainBuilding","Lv":14}]</v>
      </c>
    </row>
    <row r="71" spans="1:16">
      <c r="A71">
        <f t="shared" si="7"/>
        <v>4014</v>
      </c>
      <c r="B71" t="s">
        <v>31</v>
      </c>
      <c r="C71" t="s">
        <v>32</v>
      </c>
      <c r="D71" t="s">
        <v>26</v>
      </c>
      <c r="E71">
        <v>15</v>
      </c>
      <c r="L71" t="str">
        <f t="shared" si="6"/>
        <v>{"ConditionType":"Build","AreaType":"MainBuilding","Lv":15}</v>
      </c>
      <c r="M71" t="str">
        <f t="shared" si="8"/>
        <v/>
      </c>
      <c r="N71" t="str">
        <f t="shared" si="9"/>
        <v/>
      </c>
      <c r="O71" t="str">
        <f t="shared" si="10"/>
        <v/>
      </c>
      <c r="P71" t="str">
        <f t="shared" si="11"/>
        <v>[{"ConditionType":"Build","AreaType":"MainBuilding","Lv":15}]</v>
      </c>
    </row>
    <row r="72" spans="1:16">
      <c r="A72">
        <f t="shared" si="7"/>
        <v>4015</v>
      </c>
      <c r="B72" t="s">
        <v>31</v>
      </c>
      <c r="C72" t="s">
        <v>32</v>
      </c>
      <c r="D72" t="s">
        <v>26</v>
      </c>
      <c r="E72">
        <v>16</v>
      </c>
      <c r="L72" t="str">
        <f t="shared" si="6"/>
        <v>{"ConditionType":"Build","AreaType":"MainBuilding","Lv":16}</v>
      </c>
      <c r="M72" t="str">
        <f t="shared" si="8"/>
        <v/>
      </c>
      <c r="N72" t="str">
        <f t="shared" si="9"/>
        <v/>
      </c>
      <c r="O72" t="str">
        <f t="shared" si="10"/>
        <v/>
      </c>
      <c r="P72" t="str">
        <f t="shared" si="11"/>
        <v>[{"ConditionType":"Build","AreaType":"MainBuilding","Lv":16}]</v>
      </c>
    </row>
    <row r="73" spans="1:16">
      <c r="A73">
        <f t="shared" si="7"/>
        <v>4016</v>
      </c>
      <c r="B73" t="s">
        <v>31</v>
      </c>
      <c r="C73" t="s">
        <v>32</v>
      </c>
      <c r="D73" t="s">
        <v>26</v>
      </c>
      <c r="E73">
        <v>17</v>
      </c>
      <c r="L73" t="str">
        <f t="shared" si="6"/>
        <v>{"ConditionType":"Build","AreaType":"MainBuilding","Lv":17}</v>
      </c>
      <c r="M73" t="str">
        <f t="shared" si="8"/>
        <v/>
      </c>
      <c r="N73" t="str">
        <f t="shared" si="9"/>
        <v/>
      </c>
      <c r="O73" t="str">
        <f t="shared" si="10"/>
        <v/>
      </c>
      <c r="P73" t="str">
        <f t="shared" si="11"/>
        <v>[{"ConditionType":"Build","AreaType":"MainBuilding","Lv":17}]</v>
      </c>
    </row>
    <row r="74" spans="1:16">
      <c r="A74">
        <f t="shared" si="7"/>
        <v>4017</v>
      </c>
      <c r="B74" t="s">
        <v>31</v>
      </c>
      <c r="C74" t="s">
        <v>32</v>
      </c>
      <c r="D74" t="s">
        <v>26</v>
      </c>
      <c r="E74">
        <v>18</v>
      </c>
      <c r="L74" t="str">
        <f t="shared" si="6"/>
        <v>{"ConditionType":"Build","AreaType":"MainBuilding","Lv":18}</v>
      </c>
      <c r="M74" t="str">
        <f t="shared" si="8"/>
        <v/>
      </c>
      <c r="N74" t="str">
        <f t="shared" si="9"/>
        <v/>
      </c>
      <c r="O74" t="str">
        <f t="shared" si="10"/>
        <v/>
      </c>
      <c r="P74" t="str">
        <f t="shared" si="11"/>
        <v>[{"ConditionType":"Build","AreaType":"MainBuilding","Lv":18}]</v>
      </c>
    </row>
    <row r="75" spans="1:16">
      <c r="A75">
        <f t="shared" si="7"/>
        <v>4018</v>
      </c>
      <c r="B75" t="s">
        <v>31</v>
      </c>
      <c r="C75" t="s">
        <v>32</v>
      </c>
      <c r="L75" t="str">
        <f t="shared" si="6"/>
        <v/>
      </c>
      <c r="M75" t="str">
        <f t="shared" si="8"/>
        <v/>
      </c>
      <c r="N75" t="str">
        <f t="shared" si="9"/>
        <v/>
      </c>
      <c r="O75" t="str">
        <f t="shared" si="10"/>
        <v/>
      </c>
      <c r="P75" t="str">
        <f t="shared" si="11"/>
        <v>[]</v>
      </c>
    </row>
    <row r="76" spans="1:16">
      <c r="A76">
        <f t="shared" si="7"/>
        <v>5001</v>
      </c>
      <c r="B76" t="s">
        <v>33</v>
      </c>
      <c r="C76" t="s">
        <v>34</v>
      </c>
      <c r="D76" t="s">
        <v>26</v>
      </c>
      <c r="E76">
        <v>2</v>
      </c>
      <c r="L76" t="str">
        <f t="shared" si="6"/>
        <v>{"ConditionType":"Build","AreaType":"MainBuilding","Lv":2}</v>
      </c>
      <c r="M76" t="str">
        <f t="shared" si="8"/>
        <v/>
      </c>
      <c r="N76" t="str">
        <f t="shared" si="9"/>
        <v/>
      </c>
      <c r="O76" t="str">
        <f t="shared" si="10"/>
        <v/>
      </c>
      <c r="P76" t="str">
        <f t="shared" si="11"/>
        <v>[{"ConditionType":"Build","AreaType":"MainBuilding","Lv":2}]</v>
      </c>
    </row>
    <row r="77" spans="1:16">
      <c r="A77">
        <f t="shared" si="7"/>
        <v>5002</v>
      </c>
      <c r="B77" t="s">
        <v>33</v>
      </c>
      <c r="C77" t="s">
        <v>34</v>
      </c>
      <c r="D77" t="s">
        <v>26</v>
      </c>
      <c r="E77">
        <v>3</v>
      </c>
      <c r="L77" t="str">
        <f t="shared" si="6"/>
        <v>{"ConditionType":"Build","AreaType":"MainBuilding","Lv":3}</v>
      </c>
      <c r="M77" t="str">
        <f t="shared" si="8"/>
        <v/>
      </c>
      <c r="N77" t="str">
        <f t="shared" si="9"/>
        <v/>
      </c>
      <c r="O77" t="str">
        <f t="shared" si="10"/>
        <v/>
      </c>
      <c r="P77" t="str">
        <f t="shared" si="11"/>
        <v>[{"ConditionType":"Build","AreaType":"MainBuilding","Lv":3}]</v>
      </c>
    </row>
    <row r="78" spans="1:16">
      <c r="A78">
        <f t="shared" si="7"/>
        <v>5003</v>
      </c>
      <c r="B78" t="s">
        <v>33</v>
      </c>
      <c r="C78" t="s">
        <v>34</v>
      </c>
      <c r="D78" t="s">
        <v>26</v>
      </c>
      <c r="E78">
        <v>4</v>
      </c>
      <c r="L78" t="str">
        <f t="shared" si="6"/>
        <v>{"ConditionType":"Build","AreaType":"MainBuilding","Lv":4}</v>
      </c>
      <c r="M78" t="str">
        <f t="shared" si="8"/>
        <v/>
      </c>
      <c r="N78" t="str">
        <f t="shared" si="9"/>
        <v/>
      </c>
      <c r="O78" t="str">
        <f t="shared" si="10"/>
        <v/>
      </c>
      <c r="P78" t="str">
        <f t="shared" si="11"/>
        <v>[{"ConditionType":"Build","AreaType":"MainBuilding","Lv":4}]</v>
      </c>
    </row>
    <row r="79" spans="1:16">
      <c r="A79">
        <f t="shared" si="7"/>
        <v>5004</v>
      </c>
      <c r="B79" t="s">
        <v>33</v>
      </c>
      <c r="C79" t="s">
        <v>34</v>
      </c>
      <c r="D79" t="s">
        <v>26</v>
      </c>
      <c r="E79">
        <v>5</v>
      </c>
      <c r="L79" t="str">
        <f t="shared" si="6"/>
        <v>{"ConditionType":"Build","AreaType":"MainBuilding","Lv":5}</v>
      </c>
      <c r="M79" t="str">
        <f t="shared" si="8"/>
        <v/>
      </c>
      <c r="N79" t="str">
        <f t="shared" si="9"/>
        <v/>
      </c>
      <c r="O79" t="str">
        <f t="shared" si="10"/>
        <v/>
      </c>
      <c r="P79" t="str">
        <f t="shared" si="11"/>
        <v>[{"ConditionType":"Build","AreaType":"MainBuilding","Lv":5}]</v>
      </c>
    </row>
    <row r="80" spans="1:16">
      <c r="A80">
        <f t="shared" si="7"/>
        <v>5005</v>
      </c>
      <c r="B80" t="s">
        <v>33</v>
      </c>
      <c r="C80" t="s">
        <v>34</v>
      </c>
      <c r="D80" t="s">
        <v>26</v>
      </c>
      <c r="E80">
        <v>6</v>
      </c>
      <c r="L80" t="str">
        <f t="shared" si="6"/>
        <v>{"ConditionType":"Build","AreaType":"MainBuilding","Lv":6}</v>
      </c>
      <c r="M80" t="str">
        <f t="shared" si="8"/>
        <v/>
      </c>
      <c r="N80" t="str">
        <f t="shared" si="9"/>
        <v/>
      </c>
      <c r="O80" t="str">
        <f t="shared" si="10"/>
        <v/>
      </c>
      <c r="P80" t="str">
        <f t="shared" si="11"/>
        <v>[{"ConditionType":"Build","AreaType":"MainBuilding","Lv":6}]</v>
      </c>
    </row>
    <row r="81" spans="1:16">
      <c r="A81">
        <f t="shared" si="7"/>
        <v>5006</v>
      </c>
      <c r="B81" t="s">
        <v>33</v>
      </c>
      <c r="C81" t="s">
        <v>34</v>
      </c>
      <c r="D81" t="s">
        <v>26</v>
      </c>
      <c r="E81">
        <v>7</v>
      </c>
      <c r="L81" t="str">
        <f t="shared" si="6"/>
        <v>{"ConditionType":"Build","AreaType":"MainBuilding","Lv":7}</v>
      </c>
      <c r="M81" t="str">
        <f t="shared" si="8"/>
        <v/>
      </c>
      <c r="N81" t="str">
        <f t="shared" si="9"/>
        <v/>
      </c>
      <c r="O81" t="str">
        <f t="shared" si="10"/>
        <v/>
      </c>
      <c r="P81" t="str">
        <f t="shared" si="11"/>
        <v>[{"ConditionType":"Build","AreaType":"MainBuilding","Lv":7}]</v>
      </c>
    </row>
    <row r="82" spans="1:16">
      <c r="A82">
        <f t="shared" si="7"/>
        <v>5007</v>
      </c>
      <c r="B82" t="s">
        <v>33</v>
      </c>
      <c r="C82" t="s">
        <v>34</v>
      </c>
      <c r="D82" t="s">
        <v>26</v>
      </c>
      <c r="E82">
        <v>8</v>
      </c>
      <c r="L82" t="str">
        <f t="shared" si="6"/>
        <v>{"ConditionType":"Build","AreaType":"MainBuilding","Lv":8}</v>
      </c>
      <c r="M82" t="str">
        <f t="shared" si="8"/>
        <v/>
      </c>
      <c r="N82" t="str">
        <f t="shared" si="9"/>
        <v/>
      </c>
      <c r="O82" t="str">
        <f t="shared" si="10"/>
        <v/>
      </c>
      <c r="P82" t="str">
        <f t="shared" si="11"/>
        <v>[{"ConditionType":"Build","AreaType":"MainBuilding","Lv":8}]</v>
      </c>
    </row>
    <row r="83" spans="1:16">
      <c r="A83">
        <f t="shared" si="7"/>
        <v>5008</v>
      </c>
      <c r="B83" t="s">
        <v>33</v>
      </c>
      <c r="C83" t="s">
        <v>34</v>
      </c>
      <c r="D83" t="s">
        <v>26</v>
      </c>
      <c r="E83">
        <v>9</v>
      </c>
      <c r="L83" t="str">
        <f t="shared" si="6"/>
        <v>{"ConditionType":"Build","AreaType":"MainBuilding","Lv":9}</v>
      </c>
      <c r="M83" t="str">
        <f t="shared" si="8"/>
        <v/>
      </c>
      <c r="N83" t="str">
        <f t="shared" si="9"/>
        <v/>
      </c>
      <c r="O83" t="str">
        <f t="shared" si="10"/>
        <v/>
      </c>
      <c r="P83" t="str">
        <f t="shared" si="11"/>
        <v>[{"ConditionType":"Build","AreaType":"MainBuilding","Lv":9}]</v>
      </c>
    </row>
    <row r="84" spans="1:16">
      <c r="A84">
        <f t="shared" si="7"/>
        <v>5009</v>
      </c>
      <c r="B84" t="s">
        <v>33</v>
      </c>
      <c r="C84" t="s">
        <v>34</v>
      </c>
      <c r="D84" t="s">
        <v>26</v>
      </c>
      <c r="E84">
        <v>10</v>
      </c>
      <c r="L84" t="str">
        <f t="shared" si="6"/>
        <v>{"ConditionType":"Build","AreaType":"MainBuilding","Lv":10}</v>
      </c>
      <c r="M84" t="str">
        <f t="shared" si="8"/>
        <v/>
      </c>
      <c r="N84" t="str">
        <f t="shared" si="9"/>
        <v/>
      </c>
      <c r="O84" t="str">
        <f t="shared" si="10"/>
        <v/>
      </c>
      <c r="P84" t="str">
        <f t="shared" si="11"/>
        <v>[{"ConditionType":"Build","AreaType":"MainBuilding","Lv":10}]</v>
      </c>
    </row>
    <row r="85" spans="1:16">
      <c r="A85">
        <f t="shared" si="7"/>
        <v>5010</v>
      </c>
      <c r="B85" t="s">
        <v>33</v>
      </c>
      <c r="C85" t="s">
        <v>34</v>
      </c>
      <c r="D85" t="s">
        <v>26</v>
      </c>
      <c r="E85">
        <v>11</v>
      </c>
      <c r="L85" t="str">
        <f t="shared" si="6"/>
        <v>{"ConditionType":"Build","AreaType":"MainBuilding","Lv":11}</v>
      </c>
      <c r="M85" t="str">
        <f t="shared" si="8"/>
        <v/>
      </c>
      <c r="N85" t="str">
        <f t="shared" si="9"/>
        <v/>
      </c>
      <c r="O85" t="str">
        <f t="shared" si="10"/>
        <v/>
      </c>
      <c r="P85" t="str">
        <f t="shared" si="11"/>
        <v>[{"ConditionType":"Build","AreaType":"MainBuilding","Lv":11}]</v>
      </c>
    </row>
    <row r="86" spans="1:16">
      <c r="A86">
        <f t="shared" si="7"/>
        <v>5011</v>
      </c>
      <c r="B86" t="s">
        <v>33</v>
      </c>
      <c r="C86" t="s">
        <v>34</v>
      </c>
      <c r="D86" t="s">
        <v>26</v>
      </c>
      <c r="E86">
        <v>12</v>
      </c>
      <c r="L86" t="str">
        <f t="shared" si="6"/>
        <v>{"ConditionType":"Build","AreaType":"MainBuilding","Lv":12}</v>
      </c>
      <c r="M86" t="str">
        <f t="shared" si="8"/>
        <v/>
      </c>
      <c r="N86" t="str">
        <f t="shared" si="9"/>
        <v/>
      </c>
      <c r="O86" t="str">
        <f t="shared" si="10"/>
        <v/>
      </c>
      <c r="P86" t="str">
        <f t="shared" si="11"/>
        <v>[{"ConditionType":"Build","AreaType":"MainBuilding","Lv":12}]</v>
      </c>
    </row>
    <row r="87" spans="1:16">
      <c r="A87">
        <f t="shared" si="7"/>
        <v>5012</v>
      </c>
      <c r="B87" t="s">
        <v>33</v>
      </c>
      <c r="C87" t="s">
        <v>34</v>
      </c>
      <c r="D87" t="s">
        <v>26</v>
      </c>
      <c r="E87">
        <v>13</v>
      </c>
      <c r="L87" t="str">
        <f t="shared" ref="L87:L150" si="12">IF(D87="","",_xlfn.IFNA(VLOOKUP(D87,$S$1:$T$3,2,FALSE)&amp;E87&amp;$X$1,$T$2&amp;$X$2&amp;D87&amp;$X$2&amp;$Y$2&amp;E87&amp;"}"))</f>
        <v>{"ConditionType":"Build","AreaType":"MainBuilding","Lv":13}</v>
      </c>
      <c r="M87" t="str">
        <f t="shared" si="8"/>
        <v/>
      </c>
      <c r="N87" t="str">
        <f t="shared" si="9"/>
        <v/>
      </c>
      <c r="O87" t="str">
        <f t="shared" si="10"/>
        <v/>
      </c>
      <c r="P87" t="str">
        <f t="shared" si="11"/>
        <v>[{"ConditionType":"Build","AreaType":"MainBuilding","Lv":13}]</v>
      </c>
    </row>
    <row r="88" spans="1:16">
      <c r="A88">
        <f t="shared" si="7"/>
        <v>5013</v>
      </c>
      <c r="B88" t="s">
        <v>33</v>
      </c>
      <c r="C88" t="s">
        <v>34</v>
      </c>
      <c r="D88" t="s">
        <v>26</v>
      </c>
      <c r="E88">
        <v>14</v>
      </c>
      <c r="L88" t="str">
        <f t="shared" si="12"/>
        <v>{"ConditionType":"Build","AreaType":"MainBuilding","Lv":14}</v>
      </c>
      <c r="M88" t="str">
        <f t="shared" si="8"/>
        <v/>
      </c>
      <c r="N88" t="str">
        <f t="shared" si="9"/>
        <v/>
      </c>
      <c r="O88" t="str">
        <f t="shared" si="10"/>
        <v/>
      </c>
      <c r="P88" t="str">
        <f t="shared" si="11"/>
        <v>[{"ConditionType":"Build","AreaType":"MainBuilding","Lv":14}]</v>
      </c>
    </row>
    <row r="89" spans="1:16">
      <c r="A89">
        <f t="shared" si="7"/>
        <v>5014</v>
      </c>
      <c r="B89" t="s">
        <v>33</v>
      </c>
      <c r="C89" t="s">
        <v>34</v>
      </c>
      <c r="D89" t="s">
        <v>26</v>
      </c>
      <c r="E89">
        <v>15</v>
      </c>
      <c r="L89" t="str">
        <f t="shared" si="12"/>
        <v>{"ConditionType":"Build","AreaType":"MainBuilding","Lv":15}</v>
      </c>
      <c r="M89" t="str">
        <f t="shared" si="8"/>
        <v/>
      </c>
      <c r="N89" t="str">
        <f t="shared" si="9"/>
        <v/>
      </c>
      <c r="O89" t="str">
        <f t="shared" si="10"/>
        <v/>
      </c>
      <c r="P89" t="str">
        <f t="shared" si="11"/>
        <v>[{"ConditionType":"Build","AreaType":"MainBuilding","Lv":15}]</v>
      </c>
    </row>
    <row r="90" spans="1:16">
      <c r="A90">
        <f t="shared" si="7"/>
        <v>5015</v>
      </c>
      <c r="B90" t="s">
        <v>33</v>
      </c>
      <c r="C90" t="s">
        <v>34</v>
      </c>
      <c r="D90" t="s">
        <v>26</v>
      </c>
      <c r="E90">
        <v>16</v>
      </c>
      <c r="L90" t="str">
        <f t="shared" si="12"/>
        <v>{"ConditionType":"Build","AreaType":"MainBuilding","Lv":16}</v>
      </c>
      <c r="M90" t="str">
        <f t="shared" si="8"/>
        <v/>
      </c>
      <c r="N90" t="str">
        <f t="shared" si="9"/>
        <v/>
      </c>
      <c r="O90" t="str">
        <f t="shared" si="10"/>
        <v/>
      </c>
      <c r="P90" t="str">
        <f t="shared" si="11"/>
        <v>[{"ConditionType":"Build","AreaType":"MainBuilding","Lv":16}]</v>
      </c>
    </row>
    <row r="91" spans="1:16">
      <c r="A91">
        <f t="shared" si="7"/>
        <v>5016</v>
      </c>
      <c r="B91" t="s">
        <v>33</v>
      </c>
      <c r="C91" t="s">
        <v>34</v>
      </c>
      <c r="D91" t="s">
        <v>26</v>
      </c>
      <c r="E91">
        <v>17</v>
      </c>
      <c r="L91" t="str">
        <f t="shared" si="12"/>
        <v>{"ConditionType":"Build","AreaType":"MainBuilding","Lv":17}</v>
      </c>
      <c r="M91" t="str">
        <f t="shared" si="8"/>
        <v/>
      </c>
      <c r="N91" t="str">
        <f t="shared" si="9"/>
        <v/>
      </c>
      <c r="O91" t="str">
        <f t="shared" si="10"/>
        <v/>
      </c>
      <c r="P91" t="str">
        <f t="shared" si="11"/>
        <v>[{"ConditionType":"Build","AreaType":"MainBuilding","Lv":17}]</v>
      </c>
    </row>
    <row r="92" spans="1:16">
      <c r="A92">
        <f t="shared" si="7"/>
        <v>5017</v>
      </c>
      <c r="B92" t="s">
        <v>33</v>
      </c>
      <c r="C92" t="s">
        <v>34</v>
      </c>
      <c r="D92" t="s">
        <v>26</v>
      </c>
      <c r="E92">
        <v>18</v>
      </c>
      <c r="L92" t="str">
        <f t="shared" si="12"/>
        <v>{"ConditionType":"Build","AreaType":"MainBuilding","Lv":18}</v>
      </c>
      <c r="M92" t="str">
        <f t="shared" si="8"/>
        <v/>
      </c>
      <c r="N92" t="str">
        <f t="shared" si="9"/>
        <v/>
      </c>
      <c r="O92" t="str">
        <f t="shared" si="10"/>
        <v/>
      </c>
      <c r="P92" t="str">
        <f t="shared" si="11"/>
        <v>[{"ConditionType":"Build","AreaType":"MainBuilding","Lv":18}]</v>
      </c>
    </row>
    <row r="93" spans="1:16">
      <c r="A93">
        <f t="shared" si="7"/>
        <v>5018</v>
      </c>
      <c r="B93" t="s">
        <v>33</v>
      </c>
      <c r="C93" t="s">
        <v>34</v>
      </c>
      <c r="L93" t="str">
        <f t="shared" si="12"/>
        <v/>
      </c>
      <c r="M93" t="str">
        <f t="shared" si="8"/>
        <v/>
      </c>
      <c r="N93" t="str">
        <f t="shared" si="9"/>
        <v/>
      </c>
      <c r="O93" t="str">
        <f t="shared" si="10"/>
        <v/>
      </c>
      <c r="P93" t="str">
        <f t="shared" si="11"/>
        <v>[]</v>
      </c>
    </row>
    <row r="94" spans="1:16">
      <c r="A94">
        <f t="shared" si="7"/>
        <v>6001</v>
      </c>
      <c r="B94" t="s">
        <v>35</v>
      </c>
      <c r="C94" t="s">
        <v>36</v>
      </c>
      <c r="D94" t="s">
        <v>26</v>
      </c>
      <c r="E94">
        <v>2</v>
      </c>
      <c r="L94" t="str">
        <f t="shared" si="12"/>
        <v>{"ConditionType":"Build","AreaType":"MainBuilding","Lv":2}</v>
      </c>
      <c r="M94" t="str">
        <f t="shared" si="8"/>
        <v/>
      </c>
      <c r="N94" t="str">
        <f t="shared" si="9"/>
        <v/>
      </c>
      <c r="O94" t="str">
        <f t="shared" si="10"/>
        <v/>
      </c>
      <c r="P94" t="str">
        <f t="shared" si="11"/>
        <v>[{"ConditionType":"Build","AreaType":"MainBuilding","Lv":2}]</v>
      </c>
    </row>
    <row r="95" spans="1:16">
      <c r="A95">
        <f t="shared" si="7"/>
        <v>6002</v>
      </c>
      <c r="B95" t="s">
        <v>35</v>
      </c>
      <c r="C95" t="s">
        <v>36</v>
      </c>
      <c r="D95" t="s">
        <v>26</v>
      </c>
      <c r="E95">
        <v>3</v>
      </c>
      <c r="L95" t="str">
        <f t="shared" si="12"/>
        <v>{"ConditionType":"Build","AreaType":"MainBuilding","Lv":3}</v>
      </c>
      <c r="M95" t="str">
        <f t="shared" si="8"/>
        <v/>
      </c>
      <c r="N95" t="str">
        <f t="shared" si="9"/>
        <v/>
      </c>
      <c r="O95" t="str">
        <f t="shared" si="10"/>
        <v/>
      </c>
      <c r="P95" t="str">
        <f t="shared" si="11"/>
        <v>[{"ConditionType":"Build","AreaType":"MainBuilding","Lv":3}]</v>
      </c>
    </row>
    <row r="96" spans="1:16">
      <c r="A96">
        <f t="shared" si="7"/>
        <v>6003</v>
      </c>
      <c r="B96" t="s">
        <v>35</v>
      </c>
      <c r="C96" t="s">
        <v>36</v>
      </c>
      <c r="D96" t="s">
        <v>26</v>
      </c>
      <c r="E96">
        <v>4</v>
      </c>
      <c r="L96" t="str">
        <f t="shared" si="12"/>
        <v>{"ConditionType":"Build","AreaType":"MainBuilding","Lv":4}</v>
      </c>
      <c r="M96" t="str">
        <f t="shared" si="8"/>
        <v/>
      </c>
      <c r="N96" t="str">
        <f t="shared" si="9"/>
        <v/>
      </c>
      <c r="O96" t="str">
        <f t="shared" si="10"/>
        <v/>
      </c>
      <c r="P96" t="str">
        <f t="shared" si="11"/>
        <v>[{"ConditionType":"Build","AreaType":"MainBuilding","Lv":4}]</v>
      </c>
    </row>
    <row r="97" spans="1:16">
      <c r="A97">
        <f t="shared" si="7"/>
        <v>6004</v>
      </c>
      <c r="B97" t="s">
        <v>35</v>
      </c>
      <c r="C97" t="s">
        <v>36</v>
      </c>
      <c r="D97" t="s">
        <v>26</v>
      </c>
      <c r="E97">
        <v>5</v>
      </c>
      <c r="L97" t="str">
        <f t="shared" si="12"/>
        <v>{"ConditionType":"Build","AreaType":"MainBuilding","Lv":5}</v>
      </c>
      <c r="M97" t="str">
        <f t="shared" si="8"/>
        <v/>
      </c>
      <c r="N97" t="str">
        <f t="shared" si="9"/>
        <v/>
      </c>
      <c r="O97" t="str">
        <f t="shared" si="10"/>
        <v/>
      </c>
      <c r="P97" t="str">
        <f t="shared" si="11"/>
        <v>[{"ConditionType":"Build","AreaType":"MainBuilding","Lv":5}]</v>
      </c>
    </row>
    <row r="98" spans="1:16">
      <c r="A98">
        <f t="shared" si="7"/>
        <v>6005</v>
      </c>
      <c r="B98" t="s">
        <v>35</v>
      </c>
      <c r="C98" t="s">
        <v>36</v>
      </c>
      <c r="D98" t="s">
        <v>26</v>
      </c>
      <c r="E98">
        <v>6</v>
      </c>
      <c r="L98" t="str">
        <f t="shared" si="12"/>
        <v>{"ConditionType":"Build","AreaType":"MainBuilding","Lv":6}</v>
      </c>
      <c r="M98" t="str">
        <f t="shared" si="8"/>
        <v/>
      </c>
      <c r="N98" t="str">
        <f t="shared" si="9"/>
        <v/>
      </c>
      <c r="O98" t="str">
        <f t="shared" si="10"/>
        <v/>
      </c>
      <c r="P98" t="str">
        <f t="shared" si="11"/>
        <v>[{"ConditionType":"Build","AreaType":"MainBuilding","Lv":6}]</v>
      </c>
    </row>
    <row r="99" spans="1:16">
      <c r="A99">
        <f t="shared" si="7"/>
        <v>6006</v>
      </c>
      <c r="B99" t="s">
        <v>35</v>
      </c>
      <c r="C99" t="s">
        <v>36</v>
      </c>
      <c r="D99" t="s">
        <v>26</v>
      </c>
      <c r="E99">
        <v>7</v>
      </c>
      <c r="L99" t="str">
        <f t="shared" si="12"/>
        <v>{"ConditionType":"Build","AreaType":"MainBuilding","Lv":7}</v>
      </c>
      <c r="M99" t="str">
        <f t="shared" si="8"/>
        <v/>
      </c>
      <c r="N99" t="str">
        <f t="shared" si="9"/>
        <v/>
      </c>
      <c r="O99" t="str">
        <f t="shared" si="10"/>
        <v/>
      </c>
      <c r="P99" t="str">
        <f t="shared" si="11"/>
        <v>[{"ConditionType":"Build","AreaType":"MainBuilding","Lv":7}]</v>
      </c>
    </row>
    <row r="100" spans="1:16">
      <c r="A100">
        <f t="shared" si="7"/>
        <v>6007</v>
      </c>
      <c r="B100" t="s">
        <v>35</v>
      </c>
      <c r="C100" t="s">
        <v>36</v>
      </c>
      <c r="D100" t="s">
        <v>26</v>
      </c>
      <c r="E100">
        <v>8</v>
      </c>
      <c r="L100" t="str">
        <f t="shared" si="12"/>
        <v>{"ConditionType":"Build","AreaType":"MainBuilding","Lv":8}</v>
      </c>
      <c r="M100" t="str">
        <f t="shared" si="8"/>
        <v/>
      </c>
      <c r="N100" t="str">
        <f t="shared" si="9"/>
        <v/>
      </c>
      <c r="O100" t="str">
        <f t="shared" si="10"/>
        <v/>
      </c>
      <c r="P100" t="str">
        <f t="shared" si="11"/>
        <v>[{"ConditionType":"Build","AreaType":"MainBuilding","Lv":8}]</v>
      </c>
    </row>
    <row r="101" spans="1:16">
      <c r="A101">
        <f t="shared" si="7"/>
        <v>6008</v>
      </c>
      <c r="B101" t="s">
        <v>35</v>
      </c>
      <c r="C101" t="s">
        <v>36</v>
      </c>
      <c r="D101" t="s">
        <v>26</v>
      </c>
      <c r="E101">
        <v>9</v>
      </c>
      <c r="L101" t="str">
        <f t="shared" si="12"/>
        <v>{"ConditionType":"Build","AreaType":"MainBuilding","Lv":9}</v>
      </c>
      <c r="M101" t="str">
        <f t="shared" si="8"/>
        <v/>
      </c>
      <c r="N101" t="str">
        <f t="shared" si="9"/>
        <v/>
      </c>
      <c r="O101" t="str">
        <f t="shared" si="10"/>
        <v/>
      </c>
      <c r="P101" t="str">
        <f t="shared" si="11"/>
        <v>[{"ConditionType":"Build","AreaType":"MainBuilding","Lv":9}]</v>
      </c>
    </row>
    <row r="102" spans="1:16">
      <c r="A102">
        <f t="shared" si="7"/>
        <v>6009</v>
      </c>
      <c r="B102" t="s">
        <v>35</v>
      </c>
      <c r="C102" t="s">
        <v>36</v>
      </c>
      <c r="D102" t="s">
        <v>26</v>
      </c>
      <c r="E102">
        <v>10</v>
      </c>
      <c r="L102" t="str">
        <f t="shared" si="12"/>
        <v>{"ConditionType":"Build","AreaType":"MainBuilding","Lv":10}</v>
      </c>
      <c r="M102" t="str">
        <f t="shared" si="8"/>
        <v/>
      </c>
      <c r="N102" t="str">
        <f t="shared" si="9"/>
        <v/>
      </c>
      <c r="O102" t="str">
        <f t="shared" si="10"/>
        <v/>
      </c>
      <c r="P102" t="str">
        <f t="shared" si="11"/>
        <v>[{"ConditionType":"Build","AreaType":"MainBuilding","Lv":10}]</v>
      </c>
    </row>
    <row r="103" spans="1:16">
      <c r="A103">
        <f t="shared" si="7"/>
        <v>6010</v>
      </c>
      <c r="B103" t="s">
        <v>35</v>
      </c>
      <c r="C103" t="s">
        <v>36</v>
      </c>
      <c r="D103" t="s">
        <v>26</v>
      </c>
      <c r="E103">
        <v>11</v>
      </c>
      <c r="L103" t="str">
        <f t="shared" si="12"/>
        <v>{"ConditionType":"Build","AreaType":"MainBuilding","Lv":11}</v>
      </c>
      <c r="M103" t="str">
        <f t="shared" si="8"/>
        <v/>
      </c>
      <c r="N103" t="str">
        <f t="shared" si="9"/>
        <v/>
      </c>
      <c r="O103" t="str">
        <f t="shared" si="10"/>
        <v/>
      </c>
      <c r="P103" t="str">
        <f t="shared" si="11"/>
        <v>[{"ConditionType":"Build","AreaType":"MainBuilding","Lv":11}]</v>
      </c>
    </row>
    <row r="104" spans="1:16">
      <c r="A104">
        <f t="shared" si="7"/>
        <v>6011</v>
      </c>
      <c r="B104" t="s">
        <v>35</v>
      </c>
      <c r="C104" t="s">
        <v>36</v>
      </c>
      <c r="D104" t="s">
        <v>26</v>
      </c>
      <c r="E104">
        <v>12</v>
      </c>
      <c r="L104" t="str">
        <f t="shared" si="12"/>
        <v>{"ConditionType":"Build","AreaType":"MainBuilding","Lv":12}</v>
      </c>
      <c r="M104" t="str">
        <f t="shared" si="8"/>
        <v/>
      </c>
      <c r="N104" t="str">
        <f t="shared" si="9"/>
        <v/>
      </c>
      <c r="O104" t="str">
        <f t="shared" si="10"/>
        <v/>
      </c>
      <c r="P104" t="str">
        <f t="shared" si="11"/>
        <v>[{"ConditionType":"Build","AreaType":"MainBuilding","Lv":12}]</v>
      </c>
    </row>
    <row r="105" spans="1:16">
      <c r="A105">
        <f t="shared" si="7"/>
        <v>6012</v>
      </c>
      <c r="B105" t="s">
        <v>35</v>
      </c>
      <c r="C105" t="s">
        <v>36</v>
      </c>
      <c r="D105" t="s">
        <v>26</v>
      </c>
      <c r="E105">
        <v>13</v>
      </c>
      <c r="L105" t="str">
        <f t="shared" si="12"/>
        <v>{"ConditionType":"Build","AreaType":"MainBuilding","Lv":13}</v>
      </c>
      <c r="M105" t="str">
        <f t="shared" si="8"/>
        <v/>
      </c>
      <c r="N105" t="str">
        <f t="shared" si="9"/>
        <v/>
      </c>
      <c r="O105" t="str">
        <f t="shared" si="10"/>
        <v/>
      </c>
      <c r="P105" t="str">
        <f t="shared" si="11"/>
        <v>[{"ConditionType":"Build","AreaType":"MainBuilding","Lv":13}]</v>
      </c>
    </row>
    <row r="106" spans="1:16">
      <c r="A106">
        <f t="shared" si="7"/>
        <v>6013</v>
      </c>
      <c r="B106" t="s">
        <v>35</v>
      </c>
      <c r="C106" t="s">
        <v>36</v>
      </c>
      <c r="D106" t="s">
        <v>26</v>
      </c>
      <c r="E106">
        <v>14</v>
      </c>
      <c r="L106" t="str">
        <f t="shared" si="12"/>
        <v>{"ConditionType":"Build","AreaType":"MainBuilding","Lv":14}</v>
      </c>
      <c r="M106" t="str">
        <f t="shared" si="8"/>
        <v/>
      </c>
      <c r="N106" t="str">
        <f t="shared" si="9"/>
        <v/>
      </c>
      <c r="O106" t="str">
        <f t="shared" si="10"/>
        <v/>
      </c>
      <c r="P106" t="str">
        <f t="shared" si="11"/>
        <v>[{"ConditionType":"Build","AreaType":"MainBuilding","Lv":14}]</v>
      </c>
    </row>
    <row r="107" spans="1:16">
      <c r="A107">
        <f t="shared" si="7"/>
        <v>6014</v>
      </c>
      <c r="B107" t="s">
        <v>35</v>
      </c>
      <c r="C107" t="s">
        <v>36</v>
      </c>
      <c r="D107" t="s">
        <v>26</v>
      </c>
      <c r="E107">
        <v>15</v>
      </c>
      <c r="L107" t="str">
        <f t="shared" si="12"/>
        <v>{"ConditionType":"Build","AreaType":"MainBuilding","Lv":15}</v>
      </c>
      <c r="M107" t="str">
        <f t="shared" si="8"/>
        <v/>
      </c>
      <c r="N107" t="str">
        <f t="shared" si="9"/>
        <v/>
      </c>
      <c r="O107" t="str">
        <f t="shared" si="10"/>
        <v/>
      </c>
      <c r="P107" t="str">
        <f t="shared" si="11"/>
        <v>[{"ConditionType":"Build","AreaType":"MainBuilding","Lv":15}]</v>
      </c>
    </row>
    <row r="108" spans="1:16">
      <c r="A108">
        <f t="shared" si="7"/>
        <v>6015</v>
      </c>
      <c r="B108" t="s">
        <v>35</v>
      </c>
      <c r="C108" t="s">
        <v>36</v>
      </c>
      <c r="D108" t="s">
        <v>26</v>
      </c>
      <c r="E108">
        <v>16</v>
      </c>
      <c r="L108" t="str">
        <f t="shared" si="12"/>
        <v>{"ConditionType":"Build","AreaType":"MainBuilding","Lv":16}</v>
      </c>
      <c r="M108" t="str">
        <f t="shared" si="8"/>
        <v/>
      </c>
      <c r="N108" t="str">
        <f t="shared" si="9"/>
        <v/>
      </c>
      <c r="O108" t="str">
        <f t="shared" si="10"/>
        <v/>
      </c>
      <c r="P108" t="str">
        <f t="shared" si="11"/>
        <v>[{"ConditionType":"Build","AreaType":"MainBuilding","Lv":16}]</v>
      </c>
    </row>
    <row r="109" spans="1:16">
      <c r="A109">
        <f t="shared" si="7"/>
        <v>6016</v>
      </c>
      <c r="B109" t="s">
        <v>35</v>
      </c>
      <c r="C109" t="s">
        <v>36</v>
      </c>
      <c r="D109" t="s">
        <v>26</v>
      </c>
      <c r="E109">
        <v>17</v>
      </c>
      <c r="L109" t="str">
        <f t="shared" si="12"/>
        <v>{"ConditionType":"Build","AreaType":"MainBuilding","Lv":17}</v>
      </c>
      <c r="M109" t="str">
        <f t="shared" si="8"/>
        <v/>
      </c>
      <c r="N109" t="str">
        <f t="shared" si="9"/>
        <v/>
      </c>
      <c r="O109" t="str">
        <f t="shared" si="10"/>
        <v/>
      </c>
      <c r="P109" t="str">
        <f t="shared" si="11"/>
        <v>[{"ConditionType":"Build","AreaType":"MainBuilding","Lv":17}]</v>
      </c>
    </row>
    <row r="110" spans="1:16">
      <c r="A110">
        <f t="shared" si="7"/>
        <v>6017</v>
      </c>
      <c r="B110" t="s">
        <v>35</v>
      </c>
      <c r="C110" t="s">
        <v>36</v>
      </c>
      <c r="D110" t="s">
        <v>26</v>
      </c>
      <c r="E110">
        <v>18</v>
      </c>
      <c r="L110" t="str">
        <f t="shared" si="12"/>
        <v>{"ConditionType":"Build","AreaType":"MainBuilding","Lv":18}</v>
      </c>
      <c r="M110" t="str">
        <f t="shared" si="8"/>
        <v/>
      </c>
      <c r="N110" t="str">
        <f t="shared" si="9"/>
        <v/>
      </c>
      <c r="O110" t="str">
        <f t="shared" si="10"/>
        <v/>
      </c>
      <c r="P110" t="str">
        <f t="shared" si="11"/>
        <v>[{"ConditionType":"Build","AreaType":"MainBuilding","Lv":18}]</v>
      </c>
    </row>
    <row r="111" spans="1:16">
      <c r="A111">
        <f t="shared" si="7"/>
        <v>6018</v>
      </c>
      <c r="B111" t="s">
        <v>35</v>
      </c>
      <c r="C111" t="s">
        <v>36</v>
      </c>
      <c r="L111" t="str">
        <f t="shared" si="12"/>
        <v/>
      </c>
      <c r="M111" t="str">
        <f t="shared" si="8"/>
        <v/>
      </c>
      <c r="N111" t="str">
        <f t="shared" si="9"/>
        <v/>
      </c>
      <c r="O111" t="str">
        <f t="shared" si="10"/>
        <v/>
      </c>
      <c r="P111" t="str">
        <f t="shared" si="11"/>
        <v>[]</v>
      </c>
    </row>
    <row r="112" spans="1:16">
      <c r="A112">
        <f t="shared" si="7"/>
        <v>7001</v>
      </c>
      <c r="B112" t="s">
        <v>37</v>
      </c>
      <c r="C112" t="s">
        <v>38</v>
      </c>
      <c r="D112" t="s">
        <v>26</v>
      </c>
      <c r="E112">
        <v>2</v>
      </c>
      <c r="L112" t="str">
        <f t="shared" si="12"/>
        <v>{"ConditionType":"Build","AreaType":"MainBuilding","Lv":2}</v>
      </c>
      <c r="M112" t="str">
        <f t="shared" si="8"/>
        <v/>
      </c>
      <c r="N112" t="str">
        <f t="shared" si="9"/>
        <v/>
      </c>
      <c r="O112" t="str">
        <f t="shared" si="10"/>
        <v/>
      </c>
      <c r="P112" t="str">
        <f t="shared" si="11"/>
        <v>[{"ConditionType":"Build","AreaType":"MainBuilding","Lv":2}]</v>
      </c>
    </row>
    <row r="113" spans="1:16">
      <c r="A113">
        <f t="shared" si="7"/>
        <v>7002</v>
      </c>
      <c r="B113" t="s">
        <v>37</v>
      </c>
      <c r="C113" t="s">
        <v>38</v>
      </c>
      <c r="D113" t="s">
        <v>26</v>
      </c>
      <c r="E113">
        <v>3</v>
      </c>
      <c r="L113" t="str">
        <f t="shared" si="12"/>
        <v>{"ConditionType":"Build","AreaType":"MainBuilding","Lv":3}</v>
      </c>
      <c r="M113" t="str">
        <f t="shared" si="8"/>
        <v/>
      </c>
      <c r="N113" t="str">
        <f t="shared" si="9"/>
        <v/>
      </c>
      <c r="O113" t="str">
        <f t="shared" si="10"/>
        <v/>
      </c>
      <c r="P113" t="str">
        <f t="shared" si="11"/>
        <v>[{"ConditionType":"Build","AreaType":"MainBuilding","Lv":3}]</v>
      </c>
    </row>
    <row r="114" spans="1:16">
      <c r="A114">
        <f t="shared" si="7"/>
        <v>7003</v>
      </c>
      <c r="B114" t="s">
        <v>37</v>
      </c>
      <c r="C114" t="s">
        <v>38</v>
      </c>
      <c r="D114" t="s">
        <v>26</v>
      </c>
      <c r="E114">
        <v>4</v>
      </c>
      <c r="L114" t="str">
        <f t="shared" si="12"/>
        <v>{"ConditionType":"Build","AreaType":"MainBuilding","Lv":4}</v>
      </c>
      <c r="M114" t="str">
        <f t="shared" si="8"/>
        <v/>
      </c>
      <c r="N114" t="str">
        <f t="shared" si="9"/>
        <v/>
      </c>
      <c r="O114" t="str">
        <f t="shared" si="10"/>
        <v/>
      </c>
      <c r="P114" t="str">
        <f t="shared" si="11"/>
        <v>[{"ConditionType":"Build","AreaType":"MainBuilding","Lv":4}]</v>
      </c>
    </row>
    <row r="115" spans="1:16">
      <c r="A115">
        <f t="shared" si="7"/>
        <v>7004</v>
      </c>
      <c r="B115" t="s">
        <v>37</v>
      </c>
      <c r="C115" t="s">
        <v>38</v>
      </c>
      <c r="D115" t="s">
        <v>26</v>
      </c>
      <c r="E115">
        <v>5</v>
      </c>
      <c r="L115" t="str">
        <f t="shared" si="12"/>
        <v>{"ConditionType":"Build","AreaType":"MainBuilding","Lv":5}</v>
      </c>
      <c r="M115" t="str">
        <f t="shared" si="8"/>
        <v/>
      </c>
      <c r="N115" t="str">
        <f t="shared" si="9"/>
        <v/>
      </c>
      <c r="O115" t="str">
        <f t="shared" si="10"/>
        <v/>
      </c>
      <c r="P115" t="str">
        <f t="shared" si="11"/>
        <v>[{"ConditionType":"Build","AreaType":"MainBuilding","Lv":5}]</v>
      </c>
    </row>
    <row r="116" spans="1:16">
      <c r="A116">
        <f t="shared" si="7"/>
        <v>7005</v>
      </c>
      <c r="B116" t="s">
        <v>37</v>
      </c>
      <c r="C116" t="s">
        <v>38</v>
      </c>
      <c r="D116" t="s">
        <v>26</v>
      </c>
      <c r="E116">
        <v>6</v>
      </c>
      <c r="L116" t="str">
        <f t="shared" si="12"/>
        <v>{"ConditionType":"Build","AreaType":"MainBuilding","Lv":6}</v>
      </c>
      <c r="M116" t="str">
        <f t="shared" si="8"/>
        <v/>
      </c>
      <c r="N116" t="str">
        <f t="shared" si="9"/>
        <v/>
      </c>
      <c r="O116" t="str">
        <f t="shared" si="10"/>
        <v/>
      </c>
      <c r="P116" t="str">
        <f t="shared" si="11"/>
        <v>[{"ConditionType":"Build","AreaType":"MainBuilding","Lv":6}]</v>
      </c>
    </row>
    <row r="117" spans="1:16">
      <c r="A117">
        <f t="shared" si="7"/>
        <v>7006</v>
      </c>
      <c r="B117" t="s">
        <v>37</v>
      </c>
      <c r="C117" t="s">
        <v>38</v>
      </c>
      <c r="D117" t="s">
        <v>26</v>
      </c>
      <c r="E117">
        <v>7</v>
      </c>
      <c r="L117" t="str">
        <f t="shared" si="12"/>
        <v>{"ConditionType":"Build","AreaType":"MainBuilding","Lv":7}</v>
      </c>
      <c r="M117" t="str">
        <f t="shared" si="8"/>
        <v/>
      </c>
      <c r="N117" t="str">
        <f t="shared" si="9"/>
        <v/>
      </c>
      <c r="O117" t="str">
        <f t="shared" si="10"/>
        <v/>
      </c>
      <c r="P117" t="str">
        <f t="shared" si="11"/>
        <v>[{"ConditionType":"Build","AreaType":"MainBuilding","Lv":7}]</v>
      </c>
    </row>
    <row r="118" spans="1:16">
      <c r="A118">
        <f t="shared" si="7"/>
        <v>7007</v>
      </c>
      <c r="B118" t="s">
        <v>37</v>
      </c>
      <c r="C118" t="s">
        <v>38</v>
      </c>
      <c r="D118" t="s">
        <v>26</v>
      </c>
      <c r="E118">
        <v>8</v>
      </c>
      <c r="L118" t="str">
        <f t="shared" si="12"/>
        <v>{"ConditionType":"Build","AreaType":"MainBuilding","Lv":8}</v>
      </c>
      <c r="M118" t="str">
        <f t="shared" si="8"/>
        <v/>
      </c>
      <c r="N118" t="str">
        <f t="shared" si="9"/>
        <v/>
      </c>
      <c r="O118" t="str">
        <f t="shared" si="10"/>
        <v/>
      </c>
      <c r="P118" t="str">
        <f t="shared" si="11"/>
        <v>[{"ConditionType":"Build","AreaType":"MainBuilding","Lv":8}]</v>
      </c>
    </row>
    <row r="119" spans="1:16">
      <c r="A119">
        <f t="shared" si="7"/>
        <v>7008</v>
      </c>
      <c r="B119" t="s">
        <v>37</v>
      </c>
      <c r="C119" t="s">
        <v>38</v>
      </c>
      <c r="D119" t="s">
        <v>26</v>
      </c>
      <c r="E119">
        <v>9</v>
      </c>
      <c r="L119" t="str">
        <f t="shared" si="12"/>
        <v>{"ConditionType":"Build","AreaType":"MainBuilding","Lv":9}</v>
      </c>
      <c r="M119" t="str">
        <f t="shared" si="8"/>
        <v/>
      </c>
      <c r="N119" t="str">
        <f t="shared" si="9"/>
        <v/>
      </c>
      <c r="O119" t="str">
        <f t="shared" si="10"/>
        <v/>
      </c>
      <c r="P119" t="str">
        <f t="shared" si="11"/>
        <v>[{"ConditionType":"Build","AreaType":"MainBuilding","Lv":9}]</v>
      </c>
    </row>
    <row r="120" spans="1:16">
      <c r="A120">
        <f t="shared" si="7"/>
        <v>7009</v>
      </c>
      <c r="B120" t="s">
        <v>37</v>
      </c>
      <c r="C120" t="s">
        <v>38</v>
      </c>
      <c r="D120" t="s">
        <v>26</v>
      </c>
      <c r="E120">
        <v>10</v>
      </c>
      <c r="L120" t="str">
        <f t="shared" si="12"/>
        <v>{"ConditionType":"Build","AreaType":"MainBuilding","Lv":10}</v>
      </c>
      <c r="M120" t="str">
        <f t="shared" si="8"/>
        <v/>
      </c>
      <c r="N120" t="str">
        <f t="shared" si="9"/>
        <v/>
      </c>
      <c r="O120" t="str">
        <f t="shared" si="10"/>
        <v/>
      </c>
      <c r="P120" t="str">
        <f t="shared" si="11"/>
        <v>[{"ConditionType":"Build","AreaType":"MainBuilding","Lv":10}]</v>
      </c>
    </row>
    <row r="121" spans="1:16">
      <c r="A121">
        <f t="shared" si="7"/>
        <v>7010</v>
      </c>
      <c r="B121" t="s">
        <v>37</v>
      </c>
      <c r="C121" t="s">
        <v>38</v>
      </c>
      <c r="D121" t="s">
        <v>26</v>
      </c>
      <c r="E121">
        <v>11</v>
      </c>
      <c r="L121" t="str">
        <f t="shared" si="12"/>
        <v>{"ConditionType":"Build","AreaType":"MainBuilding","Lv":11}</v>
      </c>
      <c r="M121" t="str">
        <f t="shared" si="8"/>
        <v/>
      </c>
      <c r="N121" t="str">
        <f t="shared" si="9"/>
        <v/>
      </c>
      <c r="O121" t="str">
        <f t="shared" si="10"/>
        <v/>
      </c>
      <c r="P121" t="str">
        <f t="shared" si="11"/>
        <v>[{"ConditionType":"Build","AreaType":"MainBuilding","Lv":11}]</v>
      </c>
    </row>
    <row r="122" spans="1:16">
      <c r="A122">
        <f t="shared" si="7"/>
        <v>7011</v>
      </c>
      <c r="B122" t="s">
        <v>37</v>
      </c>
      <c r="C122" t="s">
        <v>38</v>
      </c>
      <c r="D122" t="s">
        <v>26</v>
      </c>
      <c r="E122">
        <v>12</v>
      </c>
      <c r="L122" t="str">
        <f t="shared" si="12"/>
        <v>{"ConditionType":"Build","AreaType":"MainBuilding","Lv":12}</v>
      </c>
      <c r="M122" t="str">
        <f t="shared" si="8"/>
        <v/>
      </c>
      <c r="N122" t="str">
        <f t="shared" si="9"/>
        <v/>
      </c>
      <c r="O122" t="str">
        <f t="shared" si="10"/>
        <v/>
      </c>
      <c r="P122" t="str">
        <f t="shared" si="11"/>
        <v>[{"ConditionType":"Build","AreaType":"MainBuilding","Lv":12}]</v>
      </c>
    </row>
    <row r="123" spans="1:16">
      <c r="A123">
        <f t="shared" si="7"/>
        <v>7012</v>
      </c>
      <c r="B123" t="s">
        <v>37</v>
      </c>
      <c r="C123" t="s">
        <v>38</v>
      </c>
      <c r="D123" t="s">
        <v>26</v>
      </c>
      <c r="E123">
        <v>13</v>
      </c>
      <c r="L123" t="str">
        <f t="shared" si="12"/>
        <v>{"ConditionType":"Build","AreaType":"MainBuilding","Lv":13}</v>
      </c>
      <c r="M123" t="str">
        <f t="shared" si="8"/>
        <v/>
      </c>
      <c r="N123" t="str">
        <f t="shared" si="9"/>
        <v/>
      </c>
      <c r="O123" t="str">
        <f t="shared" si="10"/>
        <v/>
      </c>
      <c r="P123" t="str">
        <f t="shared" si="11"/>
        <v>[{"ConditionType":"Build","AreaType":"MainBuilding","Lv":13}]</v>
      </c>
    </row>
    <row r="124" spans="1:16">
      <c r="A124">
        <f t="shared" si="7"/>
        <v>7013</v>
      </c>
      <c r="B124" t="s">
        <v>37</v>
      </c>
      <c r="C124" t="s">
        <v>38</v>
      </c>
      <c r="D124" t="s">
        <v>26</v>
      </c>
      <c r="E124">
        <v>14</v>
      </c>
      <c r="L124" t="str">
        <f t="shared" si="12"/>
        <v>{"ConditionType":"Build","AreaType":"MainBuilding","Lv":14}</v>
      </c>
      <c r="M124" t="str">
        <f t="shared" si="8"/>
        <v/>
      </c>
      <c r="N124" t="str">
        <f t="shared" si="9"/>
        <v/>
      </c>
      <c r="O124" t="str">
        <f t="shared" si="10"/>
        <v/>
      </c>
      <c r="P124" t="str">
        <f t="shared" si="11"/>
        <v>[{"ConditionType":"Build","AreaType":"MainBuilding","Lv":14}]</v>
      </c>
    </row>
    <row r="125" spans="1:16">
      <c r="A125">
        <f t="shared" si="7"/>
        <v>7014</v>
      </c>
      <c r="B125" t="s">
        <v>37</v>
      </c>
      <c r="C125" t="s">
        <v>38</v>
      </c>
      <c r="D125" t="s">
        <v>26</v>
      </c>
      <c r="E125">
        <v>15</v>
      </c>
      <c r="L125" t="str">
        <f t="shared" si="12"/>
        <v>{"ConditionType":"Build","AreaType":"MainBuilding","Lv":15}</v>
      </c>
      <c r="M125" t="str">
        <f t="shared" si="8"/>
        <v/>
      </c>
      <c r="N125" t="str">
        <f t="shared" si="9"/>
        <v/>
      </c>
      <c r="O125" t="str">
        <f t="shared" si="10"/>
        <v/>
      </c>
      <c r="P125" t="str">
        <f t="shared" si="11"/>
        <v>[{"ConditionType":"Build","AreaType":"MainBuilding","Lv":15}]</v>
      </c>
    </row>
    <row r="126" spans="1:16">
      <c r="A126">
        <f t="shared" si="7"/>
        <v>7015</v>
      </c>
      <c r="B126" t="s">
        <v>37</v>
      </c>
      <c r="C126" t="s">
        <v>38</v>
      </c>
      <c r="D126" t="s">
        <v>26</v>
      </c>
      <c r="E126">
        <v>16</v>
      </c>
      <c r="L126" t="str">
        <f t="shared" si="12"/>
        <v>{"ConditionType":"Build","AreaType":"MainBuilding","Lv":16}</v>
      </c>
      <c r="M126" t="str">
        <f t="shared" si="8"/>
        <v/>
      </c>
      <c r="N126" t="str">
        <f t="shared" si="9"/>
        <v/>
      </c>
      <c r="O126" t="str">
        <f t="shared" si="10"/>
        <v/>
      </c>
      <c r="P126" t="str">
        <f t="shared" si="11"/>
        <v>[{"ConditionType":"Build","AreaType":"MainBuilding","Lv":16}]</v>
      </c>
    </row>
    <row r="127" spans="1:16">
      <c r="A127">
        <f t="shared" si="7"/>
        <v>7016</v>
      </c>
      <c r="B127" t="s">
        <v>37</v>
      </c>
      <c r="C127" t="s">
        <v>38</v>
      </c>
      <c r="D127" t="s">
        <v>26</v>
      </c>
      <c r="E127">
        <v>17</v>
      </c>
      <c r="L127" t="str">
        <f t="shared" si="12"/>
        <v>{"ConditionType":"Build","AreaType":"MainBuilding","Lv":17}</v>
      </c>
      <c r="M127" t="str">
        <f t="shared" si="8"/>
        <v/>
      </c>
      <c r="N127" t="str">
        <f t="shared" si="9"/>
        <v/>
      </c>
      <c r="O127" t="str">
        <f t="shared" si="10"/>
        <v/>
      </c>
      <c r="P127" t="str">
        <f t="shared" si="11"/>
        <v>[{"ConditionType":"Build","AreaType":"MainBuilding","Lv":17}]</v>
      </c>
    </row>
    <row r="128" spans="1:16">
      <c r="A128">
        <f t="shared" si="7"/>
        <v>7017</v>
      </c>
      <c r="B128" t="s">
        <v>37</v>
      </c>
      <c r="C128" t="s">
        <v>38</v>
      </c>
      <c r="D128" t="s">
        <v>26</v>
      </c>
      <c r="E128">
        <v>18</v>
      </c>
      <c r="L128" t="str">
        <f t="shared" si="12"/>
        <v>{"ConditionType":"Build","AreaType":"MainBuilding","Lv":18}</v>
      </c>
      <c r="M128" t="str">
        <f t="shared" si="8"/>
        <v/>
      </c>
      <c r="N128" t="str">
        <f t="shared" si="9"/>
        <v/>
      </c>
      <c r="O128" t="str">
        <f t="shared" si="10"/>
        <v/>
      </c>
      <c r="P128" t="str">
        <f t="shared" si="11"/>
        <v>[{"ConditionType":"Build","AreaType":"MainBuilding","Lv":18}]</v>
      </c>
    </row>
    <row r="129" spans="1:16">
      <c r="A129">
        <f t="shared" si="7"/>
        <v>7018</v>
      </c>
      <c r="B129" t="s">
        <v>37</v>
      </c>
      <c r="C129" t="s">
        <v>38</v>
      </c>
      <c r="L129" t="str">
        <f t="shared" si="12"/>
        <v/>
      </c>
      <c r="M129" t="str">
        <f t="shared" si="8"/>
        <v/>
      </c>
      <c r="N129" t="str">
        <f t="shared" si="9"/>
        <v/>
      </c>
      <c r="O129" t="str">
        <f t="shared" si="10"/>
        <v/>
      </c>
      <c r="P129" t="str">
        <f t="shared" si="11"/>
        <v>[]</v>
      </c>
    </row>
    <row r="130" spans="1:16">
      <c r="A130">
        <f t="shared" si="7"/>
        <v>8001</v>
      </c>
      <c r="B130" t="s">
        <v>39</v>
      </c>
      <c r="C130" t="s">
        <v>40</v>
      </c>
      <c r="D130" t="s">
        <v>26</v>
      </c>
      <c r="E130">
        <v>2</v>
      </c>
      <c r="L130" t="str">
        <f t="shared" si="12"/>
        <v>{"ConditionType":"Build","AreaType":"MainBuilding","Lv":2}</v>
      </c>
      <c r="M130" t="str">
        <f t="shared" si="8"/>
        <v/>
      </c>
      <c r="N130" t="str">
        <f t="shared" si="9"/>
        <v/>
      </c>
      <c r="O130" t="str">
        <f t="shared" si="10"/>
        <v/>
      </c>
      <c r="P130" t="str">
        <f t="shared" si="11"/>
        <v>[{"ConditionType":"Build","AreaType":"MainBuilding","Lv":2}]</v>
      </c>
    </row>
    <row r="131" spans="1:16">
      <c r="A131">
        <f t="shared" si="7"/>
        <v>8002</v>
      </c>
      <c r="B131" t="s">
        <v>39</v>
      </c>
      <c r="C131" t="s">
        <v>40</v>
      </c>
      <c r="D131" t="s">
        <v>26</v>
      </c>
      <c r="E131">
        <v>3</v>
      </c>
      <c r="L131" t="str">
        <f t="shared" si="12"/>
        <v>{"ConditionType":"Build","AreaType":"MainBuilding","Lv":3}</v>
      </c>
      <c r="M131" t="str">
        <f t="shared" si="8"/>
        <v/>
      </c>
      <c r="N131" t="str">
        <f t="shared" si="9"/>
        <v/>
      </c>
      <c r="O131" t="str">
        <f t="shared" si="10"/>
        <v/>
      </c>
      <c r="P131" t="str">
        <f t="shared" si="11"/>
        <v>[{"ConditionType":"Build","AreaType":"MainBuilding","Lv":3}]</v>
      </c>
    </row>
    <row r="132" spans="1:16">
      <c r="A132">
        <f t="shared" si="7"/>
        <v>8003</v>
      </c>
      <c r="B132" t="s">
        <v>39</v>
      </c>
      <c r="C132" t="s">
        <v>40</v>
      </c>
      <c r="D132" t="s">
        <v>26</v>
      </c>
      <c r="E132">
        <v>4</v>
      </c>
      <c r="L132" t="str">
        <f t="shared" si="12"/>
        <v>{"ConditionType":"Build","AreaType":"MainBuilding","Lv":4}</v>
      </c>
      <c r="M132" t="str">
        <f t="shared" si="8"/>
        <v/>
      </c>
      <c r="N132" t="str">
        <f t="shared" si="9"/>
        <v/>
      </c>
      <c r="O132" t="str">
        <f t="shared" si="10"/>
        <v/>
      </c>
      <c r="P132" t="str">
        <f t="shared" si="11"/>
        <v>[{"ConditionType":"Build","AreaType":"MainBuilding","Lv":4}]</v>
      </c>
    </row>
    <row r="133" spans="1:16">
      <c r="A133">
        <f t="shared" ref="A133:A196" si="13">IF(B133=B132,A132+1,MROUND(A132+1000,1000)+1)</f>
        <v>8004</v>
      </c>
      <c r="B133" t="s">
        <v>39</v>
      </c>
      <c r="C133" t="s">
        <v>40</v>
      </c>
      <c r="D133" t="s">
        <v>26</v>
      </c>
      <c r="E133">
        <v>5</v>
      </c>
      <c r="L133" t="str">
        <f t="shared" si="12"/>
        <v>{"ConditionType":"Build","AreaType":"MainBuilding","Lv":5}</v>
      </c>
      <c r="M133" t="str">
        <f t="shared" ref="M133:M196" si="14">IF(F133="","",_xlfn.IFNA(VLOOKUP(F133,$S$1:$T$3,2,FALSE)&amp;G133&amp;$X$1,$T$2&amp;$X$2&amp;F133&amp;$X$2&amp;$Y$2&amp;G133&amp;"}"))</f>
        <v/>
      </c>
      <c r="N133" t="str">
        <f t="shared" ref="N133:N196" si="15">IF(H133="","",_xlfn.IFNA(VLOOKUP(H133,$S$1:$T$3,2,FALSE)&amp;I133&amp;$X$1,$T$2&amp;$X$2&amp;H133&amp;$X$2&amp;$Y$2&amp;I133&amp;"}"))</f>
        <v/>
      </c>
      <c r="O133" t="str">
        <f t="shared" ref="O133:O196" si="16">IF(J133="","",_xlfn.IFNA(VLOOKUP(J133,$S$1:$T$3,2,FALSE)&amp;K133&amp;$X$1,$T$2&amp;$X$2&amp;J133&amp;$X$2&amp;$Y$2&amp;K133))</f>
        <v/>
      </c>
      <c r="P133" t="str">
        <f t="shared" ref="P133:P196" si="17">$R$1&amp;_xlfn.TEXTJOIN($P$1,TRUE,L133:O133)&amp;$Y$1</f>
        <v>[{"ConditionType":"Build","AreaType":"MainBuilding","Lv":5}]</v>
      </c>
    </row>
    <row r="134" spans="1:16">
      <c r="A134">
        <f t="shared" si="13"/>
        <v>8005</v>
      </c>
      <c r="B134" t="s">
        <v>39</v>
      </c>
      <c r="C134" t="s">
        <v>40</v>
      </c>
      <c r="D134" t="s">
        <v>26</v>
      </c>
      <c r="E134">
        <v>6</v>
      </c>
      <c r="L134" t="str">
        <f t="shared" si="12"/>
        <v>{"ConditionType":"Build","AreaType":"MainBuilding","Lv":6}</v>
      </c>
      <c r="M134" t="str">
        <f t="shared" si="14"/>
        <v/>
      </c>
      <c r="N134" t="str">
        <f t="shared" si="15"/>
        <v/>
      </c>
      <c r="O134" t="str">
        <f t="shared" si="16"/>
        <v/>
      </c>
      <c r="P134" t="str">
        <f t="shared" si="17"/>
        <v>[{"ConditionType":"Build","AreaType":"MainBuilding","Lv":6}]</v>
      </c>
    </row>
    <row r="135" spans="1:16">
      <c r="A135">
        <f t="shared" si="13"/>
        <v>8006</v>
      </c>
      <c r="B135" t="s">
        <v>39</v>
      </c>
      <c r="C135" t="s">
        <v>40</v>
      </c>
      <c r="D135" t="s">
        <v>26</v>
      </c>
      <c r="E135">
        <v>7</v>
      </c>
      <c r="L135" t="str">
        <f t="shared" si="12"/>
        <v>{"ConditionType":"Build","AreaType":"MainBuilding","Lv":7}</v>
      </c>
      <c r="M135" t="str">
        <f t="shared" si="14"/>
        <v/>
      </c>
      <c r="N135" t="str">
        <f t="shared" si="15"/>
        <v/>
      </c>
      <c r="O135" t="str">
        <f t="shared" si="16"/>
        <v/>
      </c>
      <c r="P135" t="str">
        <f t="shared" si="17"/>
        <v>[{"ConditionType":"Build","AreaType":"MainBuilding","Lv":7}]</v>
      </c>
    </row>
    <row r="136" spans="1:16">
      <c r="A136">
        <f t="shared" si="13"/>
        <v>8007</v>
      </c>
      <c r="B136" t="s">
        <v>39</v>
      </c>
      <c r="C136" t="s">
        <v>40</v>
      </c>
      <c r="D136" t="s">
        <v>26</v>
      </c>
      <c r="E136">
        <v>8</v>
      </c>
      <c r="L136" t="str">
        <f t="shared" si="12"/>
        <v>{"ConditionType":"Build","AreaType":"MainBuilding","Lv":8}</v>
      </c>
      <c r="M136" t="str">
        <f t="shared" si="14"/>
        <v/>
      </c>
      <c r="N136" t="str">
        <f t="shared" si="15"/>
        <v/>
      </c>
      <c r="O136" t="str">
        <f t="shared" si="16"/>
        <v/>
      </c>
      <c r="P136" t="str">
        <f t="shared" si="17"/>
        <v>[{"ConditionType":"Build","AreaType":"MainBuilding","Lv":8}]</v>
      </c>
    </row>
    <row r="137" spans="1:16">
      <c r="A137">
        <f t="shared" si="13"/>
        <v>8008</v>
      </c>
      <c r="B137" t="s">
        <v>39</v>
      </c>
      <c r="C137" t="s">
        <v>40</v>
      </c>
      <c r="D137" t="s">
        <v>26</v>
      </c>
      <c r="E137">
        <v>9</v>
      </c>
      <c r="L137" t="str">
        <f t="shared" si="12"/>
        <v>{"ConditionType":"Build","AreaType":"MainBuilding","Lv":9}</v>
      </c>
      <c r="M137" t="str">
        <f t="shared" si="14"/>
        <v/>
      </c>
      <c r="N137" t="str">
        <f t="shared" si="15"/>
        <v/>
      </c>
      <c r="O137" t="str">
        <f t="shared" si="16"/>
        <v/>
      </c>
      <c r="P137" t="str">
        <f t="shared" si="17"/>
        <v>[{"ConditionType":"Build","AreaType":"MainBuilding","Lv":9}]</v>
      </c>
    </row>
    <row r="138" spans="1:16">
      <c r="A138">
        <f t="shared" si="13"/>
        <v>8009</v>
      </c>
      <c r="B138" t="s">
        <v>39</v>
      </c>
      <c r="C138" t="s">
        <v>40</v>
      </c>
      <c r="D138" t="s">
        <v>26</v>
      </c>
      <c r="E138">
        <v>10</v>
      </c>
      <c r="L138" t="str">
        <f t="shared" si="12"/>
        <v>{"ConditionType":"Build","AreaType":"MainBuilding","Lv":10}</v>
      </c>
      <c r="M138" t="str">
        <f t="shared" si="14"/>
        <v/>
      </c>
      <c r="N138" t="str">
        <f t="shared" si="15"/>
        <v/>
      </c>
      <c r="O138" t="str">
        <f t="shared" si="16"/>
        <v/>
      </c>
      <c r="P138" t="str">
        <f t="shared" si="17"/>
        <v>[{"ConditionType":"Build","AreaType":"MainBuilding","Lv":10}]</v>
      </c>
    </row>
    <row r="139" spans="1:16">
      <c r="A139">
        <f t="shared" si="13"/>
        <v>8010</v>
      </c>
      <c r="B139" t="s">
        <v>39</v>
      </c>
      <c r="C139" t="s">
        <v>40</v>
      </c>
      <c r="D139" t="s">
        <v>26</v>
      </c>
      <c r="E139">
        <v>11</v>
      </c>
      <c r="L139" t="str">
        <f t="shared" si="12"/>
        <v>{"ConditionType":"Build","AreaType":"MainBuilding","Lv":11}</v>
      </c>
      <c r="M139" t="str">
        <f t="shared" si="14"/>
        <v/>
      </c>
      <c r="N139" t="str">
        <f t="shared" si="15"/>
        <v/>
      </c>
      <c r="O139" t="str">
        <f t="shared" si="16"/>
        <v/>
      </c>
      <c r="P139" t="str">
        <f t="shared" si="17"/>
        <v>[{"ConditionType":"Build","AreaType":"MainBuilding","Lv":11}]</v>
      </c>
    </row>
    <row r="140" spans="1:16">
      <c r="A140">
        <f t="shared" si="13"/>
        <v>8011</v>
      </c>
      <c r="B140" t="s">
        <v>39</v>
      </c>
      <c r="C140" t="s">
        <v>40</v>
      </c>
      <c r="D140" t="s">
        <v>26</v>
      </c>
      <c r="E140">
        <v>12</v>
      </c>
      <c r="L140" t="str">
        <f t="shared" si="12"/>
        <v>{"ConditionType":"Build","AreaType":"MainBuilding","Lv":12}</v>
      </c>
      <c r="M140" t="str">
        <f t="shared" si="14"/>
        <v/>
      </c>
      <c r="N140" t="str">
        <f t="shared" si="15"/>
        <v/>
      </c>
      <c r="O140" t="str">
        <f t="shared" si="16"/>
        <v/>
      </c>
      <c r="P140" t="str">
        <f t="shared" si="17"/>
        <v>[{"ConditionType":"Build","AreaType":"MainBuilding","Lv":12}]</v>
      </c>
    </row>
    <row r="141" spans="1:16">
      <c r="A141">
        <f t="shared" si="13"/>
        <v>8012</v>
      </c>
      <c r="B141" t="s">
        <v>39</v>
      </c>
      <c r="C141" t="s">
        <v>40</v>
      </c>
      <c r="D141" t="s">
        <v>26</v>
      </c>
      <c r="E141">
        <v>13</v>
      </c>
      <c r="L141" t="str">
        <f t="shared" si="12"/>
        <v>{"ConditionType":"Build","AreaType":"MainBuilding","Lv":13}</v>
      </c>
      <c r="M141" t="str">
        <f t="shared" si="14"/>
        <v/>
      </c>
      <c r="N141" t="str">
        <f t="shared" si="15"/>
        <v/>
      </c>
      <c r="O141" t="str">
        <f t="shared" si="16"/>
        <v/>
      </c>
      <c r="P141" t="str">
        <f t="shared" si="17"/>
        <v>[{"ConditionType":"Build","AreaType":"MainBuilding","Lv":13}]</v>
      </c>
    </row>
    <row r="142" spans="1:16">
      <c r="A142">
        <f t="shared" si="13"/>
        <v>8013</v>
      </c>
      <c r="B142" t="s">
        <v>39</v>
      </c>
      <c r="C142" t="s">
        <v>40</v>
      </c>
      <c r="D142" t="s">
        <v>26</v>
      </c>
      <c r="E142">
        <v>14</v>
      </c>
      <c r="L142" t="str">
        <f t="shared" si="12"/>
        <v>{"ConditionType":"Build","AreaType":"MainBuilding","Lv":14}</v>
      </c>
      <c r="M142" t="str">
        <f t="shared" si="14"/>
        <v/>
      </c>
      <c r="N142" t="str">
        <f t="shared" si="15"/>
        <v/>
      </c>
      <c r="O142" t="str">
        <f t="shared" si="16"/>
        <v/>
      </c>
      <c r="P142" t="str">
        <f t="shared" si="17"/>
        <v>[{"ConditionType":"Build","AreaType":"MainBuilding","Lv":14}]</v>
      </c>
    </row>
    <row r="143" spans="1:16">
      <c r="A143">
        <f t="shared" si="13"/>
        <v>8014</v>
      </c>
      <c r="B143" t="s">
        <v>39</v>
      </c>
      <c r="C143" t="s">
        <v>40</v>
      </c>
      <c r="D143" t="s">
        <v>26</v>
      </c>
      <c r="E143">
        <v>15</v>
      </c>
      <c r="L143" t="str">
        <f t="shared" si="12"/>
        <v>{"ConditionType":"Build","AreaType":"MainBuilding","Lv":15}</v>
      </c>
      <c r="M143" t="str">
        <f t="shared" si="14"/>
        <v/>
      </c>
      <c r="N143" t="str">
        <f t="shared" si="15"/>
        <v/>
      </c>
      <c r="O143" t="str">
        <f t="shared" si="16"/>
        <v/>
      </c>
      <c r="P143" t="str">
        <f t="shared" si="17"/>
        <v>[{"ConditionType":"Build","AreaType":"MainBuilding","Lv":15}]</v>
      </c>
    </row>
    <row r="144" spans="1:16">
      <c r="A144">
        <f t="shared" si="13"/>
        <v>8015</v>
      </c>
      <c r="B144" t="s">
        <v>39</v>
      </c>
      <c r="C144" t="s">
        <v>40</v>
      </c>
      <c r="D144" t="s">
        <v>26</v>
      </c>
      <c r="E144">
        <v>16</v>
      </c>
      <c r="L144" t="str">
        <f t="shared" si="12"/>
        <v>{"ConditionType":"Build","AreaType":"MainBuilding","Lv":16}</v>
      </c>
      <c r="M144" t="str">
        <f t="shared" si="14"/>
        <v/>
      </c>
      <c r="N144" t="str">
        <f t="shared" si="15"/>
        <v/>
      </c>
      <c r="O144" t="str">
        <f t="shared" si="16"/>
        <v/>
      </c>
      <c r="P144" t="str">
        <f t="shared" si="17"/>
        <v>[{"ConditionType":"Build","AreaType":"MainBuilding","Lv":16}]</v>
      </c>
    </row>
    <row r="145" spans="1:16">
      <c r="A145">
        <f t="shared" si="13"/>
        <v>8016</v>
      </c>
      <c r="B145" t="s">
        <v>39</v>
      </c>
      <c r="C145" t="s">
        <v>40</v>
      </c>
      <c r="D145" t="s">
        <v>26</v>
      </c>
      <c r="E145">
        <v>17</v>
      </c>
      <c r="L145" t="str">
        <f t="shared" si="12"/>
        <v>{"ConditionType":"Build","AreaType":"MainBuilding","Lv":17}</v>
      </c>
      <c r="M145" t="str">
        <f t="shared" si="14"/>
        <v/>
      </c>
      <c r="N145" t="str">
        <f t="shared" si="15"/>
        <v/>
      </c>
      <c r="O145" t="str">
        <f t="shared" si="16"/>
        <v/>
      </c>
      <c r="P145" t="str">
        <f t="shared" si="17"/>
        <v>[{"ConditionType":"Build","AreaType":"MainBuilding","Lv":17}]</v>
      </c>
    </row>
    <row r="146" spans="1:16">
      <c r="A146">
        <f t="shared" si="13"/>
        <v>8017</v>
      </c>
      <c r="B146" t="s">
        <v>39</v>
      </c>
      <c r="C146" t="s">
        <v>40</v>
      </c>
      <c r="D146" t="s">
        <v>26</v>
      </c>
      <c r="E146">
        <v>18</v>
      </c>
      <c r="L146" t="str">
        <f t="shared" si="12"/>
        <v>{"ConditionType":"Build","AreaType":"MainBuilding","Lv":18}</v>
      </c>
      <c r="M146" t="str">
        <f t="shared" si="14"/>
        <v/>
      </c>
      <c r="N146" t="str">
        <f t="shared" si="15"/>
        <v/>
      </c>
      <c r="O146" t="str">
        <f t="shared" si="16"/>
        <v/>
      </c>
      <c r="P146" t="str">
        <f t="shared" si="17"/>
        <v>[{"ConditionType":"Build","AreaType":"MainBuilding","Lv":18}]</v>
      </c>
    </row>
    <row r="147" spans="1:16">
      <c r="A147">
        <f t="shared" si="13"/>
        <v>8018</v>
      </c>
      <c r="B147" t="s">
        <v>39</v>
      </c>
      <c r="C147" t="s">
        <v>40</v>
      </c>
      <c r="L147" t="str">
        <f t="shared" si="12"/>
        <v/>
      </c>
      <c r="M147" t="str">
        <f t="shared" si="14"/>
        <v/>
      </c>
      <c r="N147" t="str">
        <f t="shared" si="15"/>
        <v/>
      </c>
      <c r="O147" t="str">
        <f t="shared" si="16"/>
        <v/>
      </c>
      <c r="P147" t="str">
        <f t="shared" si="17"/>
        <v>[]</v>
      </c>
    </row>
    <row r="148" spans="1:16">
      <c r="A148">
        <f t="shared" si="13"/>
        <v>9001</v>
      </c>
      <c r="B148" t="s">
        <v>41</v>
      </c>
      <c r="C148" t="s">
        <v>42</v>
      </c>
      <c r="D148" t="s">
        <v>26</v>
      </c>
      <c r="E148">
        <v>2</v>
      </c>
      <c r="L148" t="str">
        <f t="shared" si="12"/>
        <v>{"ConditionType":"Build","AreaType":"MainBuilding","Lv":2}</v>
      </c>
      <c r="M148" t="str">
        <f t="shared" si="14"/>
        <v/>
      </c>
      <c r="N148" t="str">
        <f t="shared" si="15"/>
        <v/>
      </c>
      <c r="O148" t="str">
        <f t="shared" si="16"/>
        <v/>
      </c>
      <c r="P148" t="str">
        <f t="shared" si="17"/>
        <v>[{"ConditionType":"Build","AreaType":"MainBuilding","Lv":2}]</v>
      </c>
    </row>
    <row r="149" spans="1:16">
      <c r="A149">
        <f t="shared" si="13"/>
        <v>9002</v>
      </c>
      <c r="B149" t="s">
        <v>41</v>
      </c>
      <c r="C149" t="s">
        <v>42</v>
      </c>
      <c r="D149" t="s">
        <v>26</v>
      </c>
      <c r="E149">
        <v>3</v>
      </c>
      <c r="L149" t="str">
        <f t="shared" si="12"/>
        <v>{"ConditionType":"Build","AreaType":"MainBuilding","Lv":3}</v>
      </c>
      <c r="M149" t="str">
        <f t="shared" si="14"/>
        <v/>
      </c>
      <c r="N149" t="str">
        <f t="shared" si="15"/>
        <v/>
      </c>
      <c r="O149" t="str">
        <f t="shared" si="16"/>
        <v/>
      </c>
      <c r="P149" t="str">
        <f t="shared" si="17"/>
        <v>[{"ConditionType":"Build","AreaType":"MainBuilding","Lv":3}]</v>
      </c>
    </row>
    <row r="150" spans="1:16">
      <c r="A150">
        <f t="shared" si="13"/>
        <v>9003</v>
      </c>
      <c r="B150" t="s">
        <v>41</v>
      </c>
      <c r="C150" t="s">
        <v>42</v>
      </c>
      <c r="D150" t="s">
        <v>26</v>
      </c>
      <c r="E150">
        <v>4</v>
      </c>
      <c r="L150" t="str">
        <f t="shared" si="12"/>
        <v>{"ConditionType":"Build","AreaType":"MainBuilding","Lv":4}</v>
      </c>
      <c r="M150" t="str">
        <f t="shared" si="14"/>
        <v/>
      </c>
      <c r="N150" t="str">
        <f t="shared" si="15"/>
        <v/>
      </c>
      <c r="O150" t="str">
        <f t="shared" si="16"/>
        <v/>
      </c>
      <c r="P150" t="str">
        <f t="shared" si="17"/>
        <v>[{"ConditionType":"Build","AreaType":"MainBuilding","Lv":4}]</v>
      </c>
    </row>
    <row r="151" spans="1:16">
      <c r="A151">
        <f t="shared" si="13"/>
        <v>9004</v>
      </c>
      <c r="B151" t="s">
        <v>41</v>
      </c>
      <c r="C151" t="s">
        <v>42</v>
      </c>
      <c r="D151" t="s">
        <v>26</v>
      </c>
      <c r="E151">
        <v>5</v>
      </c>
      <c r="L151" t="str">
        <f t="shared" ref="L151:L214" si="18">IF(D151="","",_xlfn.IFNA(VLOOKUP(D151,$S$1:$T$3,2,FALSE)&amp;E151&amp;$X$1,$T$2&amp;$X$2&amp;D151&amp;$X$2&amp;$Y$2&amp;E151&amp;"}"))</f>
        <v>{"ConditionType":"Build","AreaType":"MainBuilding","Lv":5}</v>
      </c>
      <c r="M151" t="str">
        <f t="shared" si="14"/>
        <v/>
      </c>
      <c r="N151" t="str">
        <f t="shared" si="15"/>
        <v/>
      </c>
      <c r="O151" t="str">
        <f t="shared" si="16"/>
        <v/>
      </c>
      <c r="P151" t="str">
        <f t="shared" si="17"/>
        <v>[{"ConditionType":"Build","AreaType":"MainBuilding","Lv":5}]</v>
      </c>
    </row>
    <row r="152" spans="1:16">
      <c r="A152">
        <f t="shared" si="13"/>
        <v>9005</v>
      </c>
      <c r="B152" t="s">
        <v>41</v>
      </c>
      <c r="C152" t="s">
        <v>42</v>
      </c>
      <c r="D152" t="s">
        <v>26</v>
      </c>
      <c r="E152">
        <v>6</v>
      </c>
      <c r="L152" t="str">
        <f t="shared" si="18"/>
        <v>{"ConditionType":"Build","AreaType":"MainBuilding","Lv":6}</v>
      </c>
      <c r="M152" t="str">
        <f t="shared" si="14"/>
        <v/>
      </c>
      <c r="N152" t="str">
        <f t="shared" si="15"/>
        <v/>
      </c>
      <c r="O152" t="str">
        <f t="shared" si="16"/>
        <v/>
      </c>
      <c r="P152" t="str">
        <f t="shared" si="17"/>
        <v>[{"ConditionType":"Build","AreaType":"MainBuilding","Lv":6}]</v>
      </c>
    </row>
    <row r="153" spans="1:16">
      <c r="A153">
        <f t="shared" si="13"/>
        <v>9006</v>
      </c>
      <c r="B153" t="s">
        <v>41</v>
      </c>
      <c r="C153" t="s">
        <v>42</v>
      </c>
      <c r="D153" t="s">
        <v>26</v>
      </c>
      <c r="E153">
        <v>7</v>
      </c>
      <c r="L153" t="str">
        <f t="shared" si="18"/>
        <v>{"ConditionType":"Build","AreaType":"MainBuilding","Lv":7}</v>
      </c>
      <c r="M153" t="str">
        <f t="shared" si="14"/>
        <v/>
      </c>
      <c r="N153" t="str">
        <f t="shared" si="15"/>
        <v/>
      </c>
      <c r="O153" t="str">
        <f t="shared" si="16"/>
        <v/>
      </c>
      <c r="P153" t="str">
        <f t="shared" si="17"/>
        <v>[{"ConditionType":"Build","AreaType":"MainBuilding","Lv":7}]</v>
      </c>
    </row>
    <row r="154" spans="1:16">
      <c r="A154">
        <f t="shared" si="13"/>
        <v>9007</v>
      </c>
      <c r="B154" t="s">
        <v>41</v>
      </c>
      <c r="C154" t="s">
        <v>42</v>
      </c>
      <c r="D154" t="s">
        <v>26</v>
      </c>
      <c r="E154">
        <v>8</v>
      </c>
      <c r="L154" t="str">
        <f t="shared" si="18"/>
        <v>{"ConditionType":"Build","AreaType":"MainBuilding","Lv":8}</v>
      </c>
      <c r="M154" t="str">
        <f t="shared" si="14"/>
        <v/>
      </c>
      <c r="N154" t="str">
        <f t="shared" si="15"/>
        <v/>
      </c>
      <c r="O154" t="str">
        <f t="shared" si="16"/>
        <v/>
      </c>
      <c r="P154" t="str">
        <f t="shared" si="17"/>
        <v>[{"ConditionType":"Build","AreaType":"MainBuilding","Lv":8}]</v>
      </c>
    </row>
    <row r="155" spans="1:16">
      <c r="A155">
        <f t="shared" si="13"/>
        <v>9008</v>
      </c>
      <c r="B155" t="s">
        <v>41</v>
      </c>
      <c r="C155" t="s">
        <v>42</v>
      </c>
      <c r="D155" t="s">
        <v>26</v>
      </c>
      <c r="E155">
        <v>9</v>
      </c>
      <c r="L155" t="str">
        <f t="shared" si="18"/>
        <v>{"ConditionType":"Build","AreaType":"MainBuilding","Lv":9}</v>
      </c>
      <c r="M155" t="str">
        <f t="shared" si="14"/>
        <v/>
      </c>
      <c r="N155" t="str">
        <f t="shared" si="15"/>
        <v/>
      </c>
      <c r="O155" t="str">
        <f t="shared" si="16"/>
        <v/>
      </c>
      <c r="P155" t="str">
        <f t="shared" si="17"/>
        <v>[{"ConditionType":"Build","AreaType":"MainBuilding","Lv":9}]</v>
      </c>
    </row>
    <row r="156" spans="1:16">
      <c r="A156">
        <f t="shared" si="13"/>
        <v>9009</v>
      </c>
      <c r="B156" t="s">
        <v>41</v>
      </c>
      <c r="C156" t="s">
        <v>42</v>
      </c>
      <c r="D156" t="s">
        <v>26</v>
      </c>
      <c r="E156">
        <v>10</v>
      </c>
      <c r="L156" t="str">
        <f t="shared" si="18"/>
        <v>{"ConditionType":"Build","AreaType":"MainBuilding","Lv":10}</v>
      </c>
      <c r="M156" t="str">
        <f t="shared" si="14"/>
        <v/>
      </c>
      <c r="N156" t="str">
        <f t="shared" si="15"/>
        <v/>
      </c>
      <c r="O156" t="str">
        <f t="shared" si="16"/>
        <v/>
      </c>
      <c r="P156" t="str">
        <f t="shared" si="17"/>
        <v>[{"ConditionType":"Build","AreaType":"MainBuilding","Lv":10}]</v>
      </c>
    </row>
    <row r="157" spans="1:16">
      <c r="A157">
        <f t="shared" si="13"/>
        <v>9010</v>
      </c>
      <c r="B157" t="s">
        <v>41</v>
      </c>
      <c r="C157" t="s">
        <v>42</v>
      </c>
      <c r="D157" t="s">
        <v>26</v>
      </c>
      <c r="E157">
        <v>11</v>
      </c>
      <c r="L157" t="str">
        <f t="shared" si="18"/>
        <v>{"ConditionType":"Build","AreaType":"MainBuilding","Lv":11}</v>
      </c>
      <c r="M157" t="str">
        <f t="shared" si="14"/>
        <v/>
      </c>
      <c r="N157" t="str">
        <f t="shared" si="15"/>
        <v/>
      </c>
      <c r="O157" t="str">
        <f t="shared" si="16"/>
        <v/>
      </c>
      <c r="P157" t="str">
        <f t="shared" si="17"/>
        <v>[{"ConditionType":"Build","AreaType":"MainBuilding","Lv":11}]</v>
      </c>
    </row>
    <row r="158" spans="1:16">
      <c r="A158">
        <f t="shared" si="13"/>
        <v>9011</v>
      </c>
      <c r="B158" t="s">
        <v>41</v>
      </c>
      <c r="C158" t="s">
        <v>42</v>
      </c>
      <c r="D158" t="s">
        <v>26</v>
      </c>
      <c r="E158">
        <v>12</v>
      </c>
      <c r="L158" t="str">
        <f t="shared" si="18"/>
        <v>{"ConditionType":"Build","AreaType":"MainBuilding","Lv":12}</v>
      </c>
      <c r="M158" t="str">
        <f t="shared" si="14"/>
        <v/>
      </c>
      <c r="N158" t="str">
        <f t="shared" si="15"/>
        <v/>
      </c>
      <c r="O158" t="str">
        <f t="shared" si="16"/>
        <v/>
      </c>
      <c r="P158" t="str">
        <f t="shared" si="17"/>
        <v>[{"ConditionType":"Build","AreaType":"MainBuilding","Lv":12}]</v>
      </c>
    </row>
    <row r="159" spans="1:16">
      <c r="A159">
        <f t="shared" si="13"/>
        <v>9012</v>
      </c>
      <c r="B159" t="s">
        <v>41</v>
      </c>
      <c r="C159" t="s">
        <v>42</v>
      </c>
      <c r="D159" t="s">
        <v>26</v>
      </c>
      <c r="E159">
        <v>13</v>
      </c>
      <c r="L159" t="str">
        <f t="shared" si="18"/>
        <v>{"ConditionType":"Build","AreaType":"MainBuilding","Lv":13}</v>
      </c>
      <c r="M159" t="str">
        <f t="shared" si="14"/>
        <v/>
      </c>
      <c r="N159" t="str">
        <f t="shared" si="15"/>
        <v/>
      </c>
      <c r="O159" t="str">
        <f t="shared" si="16"/>
        <v/>
      </c>
      <c r="P159" t="str">
        <f t="shared" si="17"/>
        <v>[{"ConditionType":"Build","AreaType":"MainBuilding","Lv":13}]</v>
      </c>
    </row>
    <row r="160" spans="1:16">
      <c r="A160">
        <f t="shared" si="13"/>
        <v>9013</v>
      </c>
      <c r="B160" t="s">
        <v>41</v>
      </c>
      <c r="C160" t="s">
        <v>42</v>
      </c>
      <c r="D160" t="s">
        <v>26</v>
      </c>
      <c r="E160">
        <v>14</v>
      </c>
      <c r="L160" t="str">
        <f t="shared" si="18"/>
        <v>{"ConditionType":"Build","AreaType":"MainBuilding","Lv":14}</v>
      </c>
      <c r="M160" t="str">
        <f t="shared" si="14"/>
        <v/>
      </c>
      <c r="N160" t="str">
        <f t="shared" si="15"/>
        <v/>
      </c>
      <c r="O160" t="str">
        <f t="shared" si="16"/>
        <v/>
      </c>
      <c r="P160" t="str">
        <f t="shared" si="17"/>
        <v>[{"ConditionType":"Build","AreaType":"MainBuilding","Lv":14}]</v>
      </c>
    </row>
    <row r="161" spans="1:16">
      <c r="A161">
        <f t="shared" si="13"/>
        <v>9014</v>
      </c>
      <c r="B161" t="s">
        <v>41</v>
      </c>
      <c r="C161" t="s">
        <v>42</v>
      </c>
      <c r="D161" t="s">
        <v>26</v>
      </c>
      <c r="E161">
        <v>15</v>
      </c>
      <c r="L161" t="str">
        <f t="shared" si="18"/>
        <v>{"ConditionType":"Build","AreaType":"MainBuilding","Lv":15}</v>
      </c>
      <c r="M161" t="str">
        <f t="shared" si="14"/>
        <v/>
      </c>
      <c r="N161" t="str">
        <f t="shared" si="15"/>
        <v/>
      </c>
      <c r="O161" t="str">
        <f t="shared" si="16"/>
        <v/>
      </c>
      <c r="P161" t="str">
        <f t="shared" si="17"/>
        <v>[{"ConditionType":"Build","AreaType":"MainBuilding","Lv":15}]</v>
      </c>
    </row>
    <row r="162" spans="1:16">
      <c r="A162">
        <f t="shared" si="13"/>
        <v>9015</v>
      </c>
      <c r="B162" t="s">
        <v>41</v>
      </c>
      <c r="C162" t="s">
        <v>42</v>
      </c>
      <c r="D162" t="s">
        <v>26</v>
      </c>
      <c r="E162">
        <v>16</v>
      </c>
      <c r="L162" t="str">
        <f t="shared" si="18"/>
        <v>{"ConditionType":"Build","AreaType":"MainBuilding","Lv":16}</v>
      </c>
      <c r="M162" t="str">
        <f t="shared" si="14"/>
        <v/>
      </c>
      <c r="N162" t="str">
        <f t="shared" si="15"/>
        <v/>
      </c>
      <c r="O162" t="str">
        <f t="shared" si="16"/>
        <v/>
      </c>
      <c r="P162" t="str">
        <f t="shared" si="17"/>
        <v>[{"ConditionType":"Build","AreaType":"MainBuilding","Lv":16}]</v>
      </c>
    </row>
    <row r="163" spans="1:16">
      <c r="A163">
        <f t="shared" si="13"/>
        <v>9016</v>
      </c>
      <c r="B163" t="s">
        <v>41</v>
      </c>
      <c r="C163" t="s">
        <v>42</v>
      </c>
      <c r="D163" t="s">
        <v>26</v>
      </c>
      <c r="E163">
        <v>17</v>
      </c>
      <c r="L163" t="str">
        <f t="shared" si="18"/>
        <v>{"ConditionType":"Build","AreaType":"MainBuilding","Lv":17}</v>
      </c>
      <c r="M163" t="str">
        <f t="shared" si="14"/>
        <v/>
      </c>
      <c r="N163" t="str">
        <f t="shared" si="15"/>
        <v/>
      </c>
      <c r="O163" t="str">
        <f t="shared" si="16"/>
        <v/>
      </c>
      <c r="P163" t="str">
        <f t="shared" si="17"/>
        <v>[{"ConditionType":"Build","AreaType":"MainBuilding","Lv":17}]</v>
      </c>
    </row>
    <row r="164" spans="1:16">
      <c r="A164">
        <f t="shared" si="13"/>
        <v>9017</v>
      </c>
      <c r="B164" t="s">
        <v>41</v>
      </c>
      <c r="C164" t="s">
        <v>42</v>
      </c>
      <c r="D164" t="s">
        <v>26</v>
      </c>
      <c r="E164">
        <v>18</v>
      </c>
      <c r="L164" t="str">
        <f t="shared" si="18"/>
        <v>{"ConditionType":"Build","AreaType":"MainBuilding","Lv":18}</v>
      </c>
      <c r="M164" t="str">
        <f t="shared" si="14"/>
        <v/>
      </c>
      <c r="N164" t="str">
        <f t="shared" si="15"/>
        <v/>
      </c>
      <c r="O164" t="str">
        <f t="shared" si="16"/>
        <v/>
      </c>
      <c r="P164" t="str">
        <f t="shared" si="17"/>
        <v>[{"ConditionType":"Build","AreaType":"MainBuilding","Lv":18}]</v>
      </c>
    </row>
    <row r="165" spans="1:16">
      <c r="A165">
        <f t="shared" si="13"/>
        <v>9018</v>
      </c>
      <c r="B165" t="s">
        <v>41</v>
      </c>
      <c r="C165" t="s">
        <v>42</v>
      </c>
      <c r="L165" t="str">
        <f t="shared" si="18"/>
        <v/>
      </c>
      <c r="M165" t="str">
        <f t="shared" si="14"/>
        <v/>
      </c>
      <c r="N165" t="str">
        <f t="shared" si="15"/>
        <v/>
      </c>
      <c r="O165" t="str">
        <f t="shared" si="16"/>
        <v/>
      </c>
      <c r="P165" t="str">
        <f t="shared" si="17"/>
        <v>[]</v>
      </c>
    </row>
    <row r="166" spans="1:16">
      <c r="A166">
        <f t="shared" si="13"/>
        <v>10001</v>
      </c>
      <c r="B166" t="s">
        <v>43</v>
      </c>
      <c r="C166" t="s">
        <v>44</v>
      </c>
      <c r="D166" t="s">
        <v>26</v>
      </c>
      <c r="E166">
        <v>2</v>
      </c>
      <c r="L166" t="str">
        <f t="shared" si="18"/>
        <v>{"ConditionType":"Build","AreaType":"MainBuilding","Lv":2}</v>
      </c>
      <c r="M166" t="str">
        <f t="shared" si="14"/>
        <v/>
      </c>
      <c r="N166" t="str">
        <f t="shared" si="15"/>
        <v/>
      </c>
      <c r="O166" t="str">
        <f t="shared" si="16"/>
        <v/>
      </c>
      <c r="P166" t="str">
        <f t="shared" si="17"/>
        <v>[{"ConditionType":"Build","AreaType":"MainBuilding","Lv":2}]</v>
      </c>
    </row>
    <row r="167" spans="1:16">
      <c r="A167">
        <f t="shared" si="13"/>
        <v>10002</v>
      </c>
      <c r="B167" t="s">
        <v>43</v>
      </c>
      <c r="C167" t="s">
        <v>44</v>
      </c>
      <c r="D167" t="s">
        <v>26</v>
      </c>
      <c r="E167">
        <v>3</v>
      </c>
      <c r="L167" t="str">
        <f t="shared" si="18"/>
        <v>{"ConditionType":"Build","AreaType":"MainBuilding","Lv":3}</v>
      </c>
      <c r="M167" t="str">
        <f t="shared" si="14"/>
        <v/>
      </c>
      <c r="N167" t="str">
        <f t="shared" si="15"/>
        <v/>
      </c>
      <c r="O167" t="str">
        <f t="shared" si="16"/>
        <v/>
      </c>
      <c r="P167" t="str">
        <f t="shared" si="17"/>
        <v>[{"ConditionType":"Build","AreaType":"MainBuilding","Lv":3}]</v>
      </c>
    </row>
    <row r="168" spans="1:16">
      <c r="A168">
        <f t="shared" si="13"/>
        <v>10003</v>
      </c>
      <c r="B168" t="s">
        <v>43</v>
      </c>
      <c r="C168" t="s">
        <v>44</v>
      </c>
      <c r="D168" t="s">
        <v>26</v>
      </c>
      <c r="E168">
        <v>4</v>
      </c>
      <c r="L168" t="str">
        <f t="shared" si="18"/>
        <v>{"ConditionType":"Build","AreaType":"MainBuilding","Lv":4}</v>
      </c>
      <c r="M168" t="str">
        <f t="shared" si="14"/>
        <v/>
      </c>
      <c r="N168" t="str">
        <f t="shared" si="15"/>
        <v/>
      </c>
      <c r="O168" t="str">
        <f t="shared" si="16"/>
        <v/>
      </c>
      <c r="P168" t="str">
        <f t="shared" si="17"/>
        <v>[{"ConditionType":"Build","AreaType":"MainBuilding","Lv":4}]</v>
      </c>
    </row>
    <row r="169" spans="1:16">
      <c r="A169">
        <f t="shared" si="13"/>
        <v>10004</v>
      </c>
      <c r="B169" t="s">
        <v>43</v>
      </c>
      <c r="C169" t="s">
        <v>44</v>
      </c>
      <c r="D169" t="s">
        <v>26</v>
      </c>
      <c r="E169">
        <v>5</v>
      </c>
      <c r="L169" t="str">
        <f t="shared" si="18"/>
        <v>{"ConditionType":"Build","AreaType":"MainBuilding","Lv":5}</v>
      </c>
      <c r="M169" t="str">
        <f t="shared" si="14"/>
        <v/>
      </c>
      <c r="N169" t="str">
        <f t="shared" si="15"/>
        <v/>
      </c>
      <c r="O169" t="str">
        <f t="shared" si="16"/>
        <v/>
      </c>
      <c r="P169" t="str">
        <f t="shared" si="17"/>
        <v>[{"ConditionType":"Build","AreaType":"MainBuilding","Lv":5}]</v>
      </c>
    </row>
    <row r="170" spans="1:16">
      <c r="A170">
        <f t="shared" si="13"/>
        <v>10005</v>
      </c>
      <c r="B170" t="s">
        <v>43</v>
      </c>
      <c r="C170" t="s">
        <v>44</v>
      </c>
      <c r="D170" t="s">
        <v>26</v>
      </c>
      <c r="E170">
        <v>6</v>
      </c>
      <c r="L170" t="str">
        <f t="shared" si="18"/>
        <v>{"ConditionType":"Build","AreaType":"MainBuilding","Lv":6}</v>
      </c>
      <c r="M170" t="str">
        <f t="shared" si="14"/>
        <v/>
      </c>
      <c r="N170" t="str">
        <f t="shared" si="15"/>
        <v/>
      </c>
      <c r="O170" t="str">
        <f t="shared" si="16"/>
        <v/>
      </c>
      <c r="P170" t="str">
        <f t="shared" si="17"/>
        <v>[{"ConditionType":"Build","AreaType":"MainBuilding","Lv":6}]</v>
      </c>
    </row>
    <row r="171" spans="1:16">
      <c r="A171">
        <f t="shared" si="13"/>
        <v>10006</v>
      </c>
      <c r="B171" t="s">
        <v>43</v>
      </c>
      <c r="C171" t="s">
        <v>44</v>
      </c>
      <c r="D171" t="s">
        <v>26</v>
      </c>
      <c r="E171">
        <v>7</v>
      </c>
      <c r="L171" t="str">
        <f t="shared" si="18"/>
        <v>{"ConditionType":"Build","AreaType":"MainBuilding","Lv":7}</v>
      </c>
      <c r="M171" t="str">
        <f t="shared" si="14"/>
        <v/>
      </c>
      <c r="N171" t="str">
        <f t="shared" si="15"/>
        <v/>
      </c>
      <c r="O171" t="str">
        <f t="shared" si="16"/>
        <v/>
      </c>
      <c r="P171" t="str">
        <f t="shared" si="17"/>
        <v>[{"ConditionType":"Build","AreaType":"MainBuilding","Lv":7}]</v>
      </c>
    </row>
    <row r="172" spans="1:16">
      <c r="A172">
        <f t="shared" si="13"/>
        <v>10007</v>
      </c>
      <c r="B172" t="s">
        <v>43</v>
      </c>
      <c r="C172" t="s">
        <v>44</v>
      </c>
      <c r="D172" t="s">
        <v>26</v>
      </c>
      <c r="E172">
        <v>8</v>
      </c>
      <c r="L172" t="str">
        <f t="shared" si="18"/>
        <v>{"ConditionType":"Build","AreaType":"MainBuilding","Lv":8}</v>
      </c>
      <c r="M172" t="str">
        <f t="shared" si="14"/>
        <v/>
      </c>
      <c r="N172" t="str">
        <f t="shared" si="15"/>
        <v/>
      </c>
      <c r="O172" t="str">
        <f t="shared" si="16"/>
        <v/>
      </c>
      <c r="P172" t="str">
        <f t="shared" si="17"/>
        <v>[{"ConditionType":"Build","AreaType":"MainBuilding","Lv":8}]</v>
      </c>
    </row>
    <row r="173" spans="1:16">
      <c r="A173">
        <f t="shared" si="13"/>
        <v>10008</v>
      </c>
      <c r="B173" t="s">
        <v>43</v>
      </c>
      <c r="C173" t="s">
        <v>44</v>
      </c>
      <c r="D173" t="s">
        <v>26</v>
      </c>
      <c r="E173">
        <v>9</v>
      </c>
      <c r="L173" t="str">
        <f t="shared" si="18"/>
        <v>{"ConditionType":"Build","AreaType":"MainBuilding","Lv":9}</v>
      </c>
      <c r="M173" t="str">
        <f t="shared" si="14"/>
        <v/>
      </c>
      <c r="N173" t="str">
        <f t="shared" si="15"/>
        <v/>
      </c>
      <c r="O173" t="str">
        <f t="shared" si="16"/>
        <v/>
      </c>
      <c r="P173" t="str">
        <f t="shared" si="17"/>
        <v>[{"ConditionType":"Build","AreaType":"MainBuilding","Lv":9}]</v>
      </c>
    </row>
    <row r="174" spans="1:16">
      <c r="A174">
        <f t="shared" si="13"/>
        <v>10009</v>
      </c>
      <c r="B174" t="s">
        <v>43</v>
      </c>
      <c r="C174" t="s">
        <v>44</v>
      </c>
      <c r="D174" t="s">
        <v>26</v>
      </c>
      <c r="E174">
        <v>10</v>
      </c>
      <c r="L174" t="str">
        <f t="shared" si="18"/>
        <v>{"ConditionType":"Build","AreaType":"MainBuilding","Lv":10}</v>
      </c>
      <c r="M174" t="str">
        <f t="shared" si="14"/>
        <v/>
      </c>
      <c r="N174" t="str">
        <f t="shared" si="15"/>
        <v/>
      </c>
      <c r="O174" t="str">
        <f t="shared" si="16"/>
        <v/>
      </c>
      <c r="P174" t="str">
        <f t="shared" si="17"/>
        <v>[{"ConditionType":"Build","AreaType":"MainBuilding","Lv":10}]</v>
      </c>
    </row>
    <row r="175" spans="1:16">
      <c r="A175">
        <f t="shared" si="13"/>
        <v>10010</v>
      </c>
      <c r="B175" t="s">
        <v>43</v>
      </c>
      <c r="C175" t="s">
        <v>44</v>
      </c>
      <c r="D175" t="s">
        <v>26</v>
      </c>
      <c r="E175">
        <v>11</v>
      </c>
      <c r="L175" t="str">
        <f t="shared" si="18"/>
        <v>{"ConditionType":"Build","AreaType":"MainBuilding","Lv":11}</v>
      </c>
      <c r="M175" t="str">
        <f t="shared" si="14"/>
        <v/>
      </c>
      <c r="N175" t="str">
        <f t="shared" si="15"/>
        <v/>
      </c>
      <c r="O175" t="str">
        <f t="shared" si="16"/>
        <v/>
      </c>
      <c r="P175" t="str">
        <f t="shared" si="17"/>
        <v>[{"ConditionType":"Build","AreaType":"MainBuilding","Lv":11}]</v>
      </c>
    </row>
    <row r="176" spans="1:16">
      <c r="A176">
        <f t="shared" si="13"/>
        <v>10011</v>
      </c>
      <c r="B176" t="s">
        <v>43</v>
      </c>
      <c r="C176" t="s">
        <v>44</v>
      </c>
      <c r="D176" t="s">
        <v>26</v>
      </c>
      <c r="E176">
        <v>12</v>
      </c>
      <c r="L176" t="str">
        <f t="shared" si="18"/>
        <v>{"ConditionType":"Build","AreaType":"MainBuilding","Lv":12}</v>
      </c>
      <c r="M176" t="str">
        <f t="shared" si="14"/>
        <v/>
      </c>
      <c r="N176" t="str">
        <f t="shared" si="15"/>
        <v/>
      </c>
      <c r="O176" t="str">
        <f t="shared" si="16"/>
        <v/>
      </c>
      <c r="P176" t="str">
        <f t="shared" si="17"/>
        <v>[{"ConditionType":"Build","AreaType":"MainBuilding","Lv":12}]</v>
      </c>
    </row>
    <row r="177" spans="1:16">
      <c r="A177">
        <f t="shared" si="13"/>
        <v>10012</v>
      </c>
      <c r="B177" t="s">
        <v>43</v>
      </c>
      <c r="C177" t="s">
        <v>44</v>
      </c>
      <c r="D177" t="s">
        <v>26</v>
      </c>
      <c r="E177">
        <v>13</v>
      </c>
      <c r="L177" t="str">
        <f t="shared" si="18"/>
        <v>{"ConditionType":"Build","AreaType":"MainBuilding","Lv":13}</v>
      </c>
      <c r="M177" t="str">
        <f t="shared" si="14"/>
        <v/>
      </c>
      <c r="N177" t="str">
        <f t="shared" si="15"/>
        <v/>
      </c>
      <c r="O177" t="str">
        <f t="shared" si="16"/>
        <v/>
      </c>
      <c r="P177" t="str">
        <f t="shared" si="17"/>
        <v>[{"ConditionType":"Build","AreaType":"MainBuilding","Lv":13}]</v>
      </c>
    </row>
    <row r="178" spans="1:16">
      <c r="A178">
        <f t="shared" si="13"/>
        <v>10013</v>
      </c>
      <c r="B178" t="s">
        <v>43</v>
      </c>
      <c r="C178" t="s">
        <v>44</v>
      </c>
      <c r="D178" t="s">
        <v>26</v>
      </c>
      <c r="E178">
        <v>14</v>
      </c>
      <c r="L178" t="str">
        <f t="shared" si="18"/>
        <v>{"ConditionType":"Build","AreaType":"MainBuilding","Lv":14}</v>
      </c>
      <c r="M178" t="str">
        <f t="shared" si="14"/>
        <v/>
      </c>
      <c r="N178" t="str">
        <f t="shared" si="15"/>
        <v/>
      </c>
      <c r="O178" t="str">
        <f t="shared" si="16"/>
        <v/>
      </c>
      <c r="P178" t="str">
        <f t="shared" si="17"/>
        <v>[{"ConditionType":"Build","AreaType":"MainBuilding","Lv":14}]</v>
      </c>
    </row>
    <row r="179" spans="1:16">
      <c r="A179">
        <f t="shared" si="13"/>
        <v>10014</v>
      </c>
      <c r="B179" t="s">
        <v>43</v>
      </c>
      <c r="C179" t="s">
        <v>44</v>
      </c>
      <c r="D179" t="s">
        <v>26</v>
      </c>
      <c r="E179">
        <v>15</v>
      </c>
      <c r="L179" t="str">
        <f t="shared" si="18"/>
        <v>{"ConditionType":"Build","AreaType":"MainBuilding","Lv":15}</v>
      </c>
      <c r="M179" t="str">
        <f t="shared" si="14"/>
        <v/>
      </c>
      <c r="N179" t="str">
        <f t="shared" si="15"/>
        <v/>
      </c>
      <c r="O179" t="str">
        <f t="shared" si="16"/>
        <v/>
      </c>
      <c r="P179" t="str">
        <f t="shared" si="17"/>
        <v>[{"ConditionType":"Build","AreaType":"MainBuilding","Lv":15}]</v>
      </c>
    </row>
    <row r="180" spans="1:16">
      <c r="A180">
        <f t="shared" si="13"/>
        <v>10015</v>
      </c>
      <c r="B180" t="s">
        <v>43</v>
      </c>
      <c r="C180" t="s">
        <v>44</v>
      </c>
      <c r="D180" t="s">
        <v>26</v>
      </c>
      <c r="E180">
        <v>16</v>
      </c>
      <c r="L180" t="str">
        <f t="shared" si="18"/>
        <v>{"ConditionType":"Build","AreaType":"MainBuilding","Lv":16}</v>
      </c>
      <c r="M180" t="str">
        <f t="shared" si="14"/>
        <v/>
      </c>
      <c r="N180" t="str">
        <f t="shared" si="15"/>
        <v/>
      </c>
      <c r="O180" t="str">
        <f t="shared" si="16"/>
        <v/>
      </c>
      <c r="P180" t="str">
        <f t="shared" si="17"/>
        <v>[{"ConditionType":"Build","AreaType":"MainBuilding","Lv":16}]</v>
      </c>
    </row>
    <row r="181" spans="1:16">
      <c r="A181">
        <f t="shared" si="13"/>
        <v>10016</v>
      </c>
      <c r="B181" t="s">
        <v>43</v>
      </c>
      <c r="C181" t="s">
        <v>44</v>
      </c>
      <c r="D181" t="s">
        <v>26</v>
      </c>
      <c r="E181">
        <v>17</v>
      </c>
      <c r="L181" t="str">
        <f t="shared" si="18"/>
        <v>{"ConditionType":"Build","AreaType":"MainBuilding","Lv":17}</v>
      </c>
      <c r="M181" t="str">
        <f t="shared" si="14"/>
        <v/>
      </c>
      <c r="N181" t="str">
        <f t="shared" si="15"/>
        <v/>
      </c>
      <c r="O181" t="str">
        <f t="shared" si="16"/>
        <v/>
      </c>
      <c r="P181" t="str">
        <f t="shared" si="17"/>
        <v>[{"ConditionType":"Build","AreaType":"MainBuilding","Lv":17}]</v>
      </c>
    </row>
    <row r="182" spans="1:16">
      <c r="A182">
        <f t="shared" si="13"/>
        <v>10017</v>
      </c>
      <c r="B182" t="s">
        <v>43</v>
      </c>
      <c r="C182" t="s">
        <v>44</v>
      </c>
      <c r="D182" t="s">
        <v>26</v>
      </c>
      <c r="E182">
        <v>18</v>
      </c>
      <c r="L182" t="str">
        <f t="shared" si="18"/>
        <v>{"ConditionType":"Build","AreaType":"MainBuilding","Lv":18}</v>
      </c>
      <c r="M182" t="str">
        <f t="shared" si="14"/>
        <v/>
      </c>
      <c r="N182" t="str">
        <f t="shared" si="15"/>
        <v/>
      </c>
      <c r="O182" t="str">
        <f t="shared" si="16"/>
        <v/>
      </c>
      <c r="P182" t="str">
        <f t="shared" si="17"/>
        <v>[{"ConditionType":"Build","AreaType":"MainBuilding","Lv":18}]</v>
      </c>
    </row>
    <row r="183" spans="1:16">
      <c r="A183">
        <f t="shared" si="13"/>
        <v>10018</v>
      </c>
      <c r="B183" t="s">
        <v>43</v>
      </c>
      <c r="C183" t="s">
        <v>44</v>
      </c>
      <c r="L183" t="str">
        <f t="shared" si="18"/>
        <v/>
      </c>
      <c r="M183" t="str">
        <f t="shared" si="14"/>
        <v/>
      </c>
      <c r="N183" t="str">
        <f t="shared" si="15"/>
        <v/>
      </c>
      <c r="O183" t="str">
        <f t="shared" si="16"/>
        <v/>
      </c>
      <c r="P183" t="str">
        <f t="shared" si="17"/>
        <v>[]</v>
      </c>
    </row>
    <row r="184" spans="1:16">
      <c r="A184">
        <f t="shared" si="13"/>
        <v>11001</v>
      </c>
      <c r="B184" t="s">
        <v>45</v>
      </c>
      <c r="C184" t="s">
        <v>46</v>
      </c>
      <c r="D184" t="s">
        <v>26</v>
      </c>
      <c r="E184">
        <v>2</v>
      </c>
      <c r="L184" t="str">
        <f t="shared" si="18"/>
        <v>{"ConditionType":"Build","AreaType":"MainBuilding","Lv":2}</v>
      </c>
      <c r="M184" t="str">
        <f t="shared" si="14"/>
        <v/>
      </c>
      <c r="N184" t="str">
        <f t="shared" si="15"/>
        <v/>
      </c>
      <c r="O184" t="str">
        <f t="shared" si="16"/>
        <v/>
      </c>
      <c r="P184" t="str">
        <f t="shared" si="17"/>
        <v>[{"ConditionType":"Build","AreaType":"MainBuilding","Lv":2}]</v>
      </c>
    </row>
    <row r="185" spans="1:16">
      <c r="A185">
        <f t="shared" si="13"/>
        <v>11002</v>
      </c>
      <c r="B185" t="s">
        <v>45</v>
      </c>
      <c r="C185" t="s">
        <v>46</v>
      </c>
      <c r="D185" t="s">
        <v>26</v>
      </c>
      <c r="E185">
        <v>3</v>
      </c>
      <c r="L185" t="str">
        <f t="shared" si="18"/>
        <v>{"ConditionType":"Build","AreaType":"MainBuilding","Lv":3}</v>
      </c>
      <c r="M185" t="str">
        <f t="shared" si="14"/>
        <v/>
      </c>
      <c r="N185" t="str">
        <f t="shared" si="15"/>
        <v/>
      </c>
      <c r="O185" t="str">
        <f t="shared" si="16"/>
        <v/>
      </c>
      <c r="P185" t="str">
        <f t="shared" si="17"/>
        <v>[{"ConditionType":"Build","AreaType":"MainBuilding","Lv":3}]</v>
      </c>
    </row>
    <row r="186" spans="1:16">
      <c r="A186">
        <f t="shared" si="13"/>
        <v>11003</v>
      </c>
      <c r="B186" t="s">
        <v>45</v>
      </c>
      <c r="C186" t="s">
        <v>46</v>
      </c>
      <c r="D186" t="s">
        <v>26</v>
      </c>
      <c r="E186">
        <v>4</v>
      </c>
      <c r="L186" t="str">
        <f t="shared" si="18"/>
        <v>{"ConditionType":"Build","AreaType":"MainBuilding","Lv":4}</v>
      </c>
      <c r="M186" t="str">
        <f t="shared" si="14"/>
        <v/>
      </c>
      <c r="N186" t="str">
        <f t="shared" si="15"/>
        <v/>
      </c>
      <c r="O186" t="str">
        <f t="shared" si="16"/>
        <v/>
      </c>
      <c r="P186" t="str">
        <f t="shared" si="17"/>
        <v>[{"ConditionType":"Build","AreaType":"MainBuilding","Lv":4}]</v>
      </c>
    </row>
    <row r="187" spans="1:16">
      <c r="A187">
        <f t="shared" si="13"/>
        <v>11004</v>
      </c>
      <c r="B187" t="s">
        <v>45</v>
      </c>
      <c r="C187" t="s">
        <v>46</v>
      </c>
      <c r="D187" t="s">
        <v>26</v>
      </c>
      <c r="E187">
        <v>5</v>
      </c>
      <c r="L187" t="str">
        <f t="shared" si="18"/>
        <v>{"ConditionType":"Build","AreaType":"MainBuilding","Lv":5}</v>
      </c>
      <c r="M187" t="str">
        <f t="shared" si="14"/>
        <v/>
      </c>
      <c r="N187" t="str">
        <f t="shared" si="15"/>
        <v/>
      </c>
      <c r="O187" t="str">
        <f t="shared" si="16"/>
        <v/>
      </c>
      <c r="P187" t="str">
        <f t="shared" si="17"/>
        <v>[{"ConditionType":"Build","AreaType":"MainBuilding","Lv":5}]</v>
      </c>
    </row>
    <row r="188" spans="1:16">
      <c r="A188">
        <f t="shared" si="13"/>
        <v>11005</v>
      </c>
      <c r="B188" t="s">
        <v>45</v>
      </c>
      <c r="C188" t="s">
        <v>46</v>
      </c>
      <c r="D188" t="s">
        <v>26</v>
      </c>
      <c r="E188">
        <v>6</v>
      </c>
      <c r="L188" t="str">
        <f t="shared" si="18"/>
        <v>{"ConditionType":"Build","AreaType":"MainBuilding","Lv":6}</v>
      </c>
      <c r="M188" t="str">
        <f t="shared" si="14"/>
        <v/>
      </c>
      <c r="N188" t="str">
        <f t="shared" si="15"/>
        <v/>
      </c>
      <c r="O188" t="str">
        <f t="shared" si="16"/>
        <v/>
      </c>
      <c r="P188" t="str">
        <f t="shared" si="17"/>
        <v>[{"ConditionType":"Build","AreaType":"MainBuilding","Lv":6}]</v>
      </c>
    </row>
    <row r="189" spans="1:16">
      <c r="A189">
        <f t="shared" si="13"/>
        <v>11006</v>
      </c>
      <c r="B189" t="s">
        <v>45</v>
      </c>
      <c r="C189" t="s">
        <v>46</v>
      </c>
      <c r="D189" t="s">
        <v>26</v>
      </c>
      <c r="E189">
        <v>7</v>
      </c>
      <c r="L189" t="str">
        <f t="shared" si="18"/>
        <v>{"ConditionType":"Build","AreaType":"MainBuilding","Lv":7}</v>
      </c>
      <c r="M189" t="str">
        <f t="shared" si="14"/>
        <v/>
      </c>
      <c r="N189" t="str">
        <f t="shared" si="15"/>
        <v/>
      </c>
      <c r="O189" t="str">
        <f t="shared" si="16"/>
        <v/>
      </c>
      <c r="P189" t="str">
        <f t="shared" si="17"/>
        <v>[{"ConditionType":"Build","AreaType":"MainBuilding","Lv":7}]</v>
      </c>
    </row>
    <row r="190" spans="1:16">
      <c r="A190">
        <f t="shared" si="13"/>
        <v>11007</v>
      </c>
      <c r="B190" t="s">
        <v>45</v>
      </c>
      <c r="C190" t="s">
        <v>46</v>
      </c>
      <c r="D190" t="s">
        <v>26</v>
      </c>
      <c r="E190">
        <v>8</v>
      </c>
      <c r="L190" t="str">
        <f t="shared" si="18"/>
        <v>{"ConditionType":"Build","AreaType":"MainBuilding","Lv":8}</v>
      </c>
      <c r="M190" t="str">
        <f t="shared" si="14"/>
        <v/>
      </c>
      <c r="N190" t="str">
        <f t="shared" si="15"/>
        <v/>
      </c>
      <c r="O190" t="str">
        <f t="shared" si="16"/>
        <v/>
      </c>
      <c r="P190" t="str">
        <f t="shared" si="17"/>
        <v>[{"ConditionType":"Build","AreaType":"MainBuilding","Lv":8}]</v>
      </c>
    </row>
    <row r="191" spans="1:16">
      <c r="A191">
        <f t="shared" si="13"/>
        <v>11008</v>
      </c>
      <c r="B191" t="s">
        <v>45</v>
      </c>
      <c r="C191" t="s">
        <v>46</v>
      </c>
      <c r="D191" t="s">
        <v>26</v>
      </c>
      <c r="E191">
        <v>9</v>
      </c>
      <c r="L191" t="str">
        <f t="shared" si="18"/>
        <v>{"ConditionType":"Build","AreaType":"MainBuilding","Lv":9}</v>
      </c>
      <c r="M191" t="str">
        <f t="shared" si="14"/>
        <v/>
      </c>
      <c r="N191" t="str">
        <f t="shared" si="15"/>
        <v/>
      </c>
      <c r="O191" t="str">
        <f t="shared" si="16"/>
        <v/>
      </c>
      <c r="P191" t="str">
        <f t="shared" si="17"/>
        <v>[{"ConditionType":"Build","AreaType":"MainBuilding","Lv":9}]</v>
      </c>
    </row>
    <row r="192" spans="1:16">
      <c r="A192">
        <f t="shared" si="13"/>
        <v>11009</v>
      </c>
      <c r="B192" t="s">
        <v>45</v>
      </c>
      <c r="C192" t="s">
        <v>46</v>
      </c>
      <c r="D192" t="s">
        <v>26</v>
      </c>
      <c r="E192">
        <v>10</v>
      </c>
      <c r="L192" t="str">
        <f t="shared" si="18"/>
        <v>{"ConditionType":"Build","AreaType":"MainBuilding","Lv":10}</v>
      </c>
      <c r="M192" t="str">
        <f t="shared" si="14"/>
        <v/>
      </c>
      <c r="N192" t="str">
        <f t="shared" si="15"/>
        <v/>
      </c>
      <c r="O192" t="str">
        <f t="shared" si="16"/>
        <v/>
      </c>
      <c r="P192" t="str">
        <f t="shared" si="17"/>
        <v>[{"ConditionType":"Build","AreaType":"MainBuilding","Lv":10}]</v>
      </c>
    </row>
    <row r="193" spans="1:16">
      <c r="A193">
        <f t="shared" si="13"/>
        <v>11010</v>
      </c>
      <c r="B193" t="s">
        <v>45</v>
      </c>
      <c r="C193" t="s">
        <v>46</v>
      </c>
      <c r="D193" t="s">
        <v>26</v>
      </c>
      <c r="E193">
        <v>11</v>
      </c>
      <c r="L193" t="str">
        <f t="shared" si="18"/>
        <v>{"ConditionType":"Build","AreaType":"MainBuilding","Lv":11}</v>
      </c>
      <c r="M193" t="str">
        <f t="shared" si="14"/>
        <v/>
      </c>
      <c r="N193" t="str">
        <f t="shared" si="15"/>
        <v/>
      </c>
      <c r="O193" t="str">
        <f t="shared" si="16"/>
        <v/>
      </c>
      <c r="P193" t="str">
        <f t="shared" si="17"/>
        <v>[{"ConditionType":"Build","AreaType":"MainBuilding","Lv":11}]</v>
      </c>
    </row>
    <row r="194" spans="1:16">
      <c r="A194">
        <f t="shared" si="13"/>
        <v>11011</v>
      </c>
      <c r="B194" t="s">
        <v>45</v>
      </c>
      <c r="C194" t="s">
        <v>46</v>
      </c>
      <c r="D194" t="s">
        <v>26</v>
      </c>
      <c r="E194">
        <v>12</v>
      </c>
      <c r="L194" t="str">
        <f t="shared" si="18"/>
        <v>{"ConditionType":"Build","AreaType":"MainBuilding","Lv":12}</v>
      </c>
      <c r="M194" t="str">
        <f t="shared" si="14"/>
        <v/>
      </c>
      <c r="N194" t="str">
        <f t="shared" si="15"/>
        <v/>
      </c>
      <c r="O194" t="str">
        <f t="shared" si="16"/>
        <v/>
      </c>
      <c r="P194" t="str">
        <f t="shared" si="17"/>
        <v>[{"ConditionType":"Build","AreaType":"MainBuilding","Lv":12}]</v>
      </c>
    </row>
    <row r="195" spans="1:16">
      <c r="A195">
        <f t="shared" si="13"/>
        <v>11012</v>
      </c>
      <c r="B195" t="s">
        <v>45</v>
      </c>
      <c r="C195" t="s">
        <v>46</v>
      </c>
      <c r="D195" t="s">
        <v>26</v>
      </c>
      <c r="E195">
        <v>13</v>
      </c>
      <c r="L195" t="str">
        <f t="shared" si="18"/>
        <v>{"ConditionType":"Build","AreaType":"MainBuilding","Lv":13}</v>
      </c>
      <c r="M195" t="str">
        <f t="shared" si="14"/>
        <v/>
      </c>
      <c r="N195" t="str">
        <f t="shared" si="15"/>
        <v/>
      </c>
      <c r="O195" t="str">
        <f t="shared" si="16"/>
        <v/>
      </c>
      <c r="P195" t="str">
        <f t="shared" si="17"/>
        <v>[{"ConditionType":"Build","AreaType":"MainBuilding","Lv":13}]</v>
      </c>
    </row>
    <row r="196" spans="1:16">
      <c r="A196">
        <f t="shared" si="13"/>
        <v>11013</v>
      </c>
      <c r="B196" t="s">
        <v>45</v>
      </c>
      <c r="C196" t="s">
        <v>46</v>
      </c>
      <c r="D196" t="s">
        <v>26</v>
      </c>
      <c r="E196">
        <v>14</v>
      </c>
      <c r="L196" t="str">
        <f t="shared" si="18"/>
        <v>{"ConditionType":"Build","AreaType":"MainBuilding","Lv":14}</v>
      </c>
      <c r="M196" t="str">
        <f t="shared" si="14"/>
        <v/>
      </c>
      <c r="N196" t="str">
        <f t="shared" si="15"/>
        <v/>
      </c>
      <c r="O196" t="str">
        <f t="shared" si="16"/>
        <v/>
      </c>
      <c r="P196" t="str">
        <f t="shared" si="17"/>
        <v>[{"ConditionType":"Build","AreaType":"MainBuilding","Lv":14}]</v>
      </c>
    </row>
    <row r="197" spans="1:16">
      <c r="A197">
        <f t="shared" ref="A197:A260" si="19">IF(B197=B196,A196+1,MROUND(A196+1000,1000)+1)</f>
        <v>11014</v>
      </c>
      <c r="B197" t="s">
        <v>45</v>
      </c>
      <c r="C197" t="s">
        <v>46</v>
      </c>
      <c r="D197" t="s">
        <v>26</v>
      </c>
      <c r="E197">
        <v>15</v>
      </c>
      <c r="L197" t="str">
        <f t="shared" si="18"/>
        <v>{"ConditionType":"Build","AreaType":"MainBuilding","Lv":15}</v>
      </c>
      <c r="M197" t="str">
        <f t="shared" ref="M197:M260" si="20">IF(F197="","",_xlfn.IFNA(VLOOKUP(F197,$S$1:$T$3,2,FALSE)&amp;G197&amp;$X$1,$T$2&amp;$X$2&amp;F197&amp;$X$2&amp;$Y$2&amp;G197&amp;"}"))</f>
        <v/>
      </c>
      <c r="N197" t="str">
        <f t="shared" ref="N197:N260" si="21">IF(H197="","",_xlfn.IFNA(VLOOKUP(H197,$S$1:$T$3,2,FALSE)&amp;I197&amp;$X$1,$T$2&amp;$X$2&amp;H197&amp;$X$2&amp;$Y$2&amp;I197&amp;"}"))</f>
        <v/>
      </c>
      <c r="O197" t="str">
        <f t="shared" ref="O197:O260" si="22">IF(J197="","",_xlfn.IFNA(VLOOKUP(J197,$S$1:$T$3,2,FALSE)&amp;K197&amp;$X$1,$T$2&amp;$X$2&amp;J197&amp;$X$2&amp;$Y$2&amp;K197))</f>
        <v/>
      </c>
      <c r="P197" t="str">
        <f t="shared" ref="P197:P260" si="23">$R$1&amp;_xlfn.TEXTJOIN($P$1,TRUE,L197:O197)&amp;$Y$1</f>
        <v>[{"ConditionType":"Build","AreaType":"MainBuilding","Lv":15}]</v>
      </c>
    </row>
    <row r="198" spans="1:16">
      <c r="A198">
        <f t="shared" si="19"/>
        <v>11015</v>
      </c>
      <c r="B198" t="s">
        <v>45</v>
      </c>
      <c r="C198" t="s">
        <v>46</v>
      </c>
      <c r="D198" t="s">
        <v>26</v>
      </c>
      <c r="E198">
        <v>16</v>
      </c>
      <c r="L198" t="str">
        <f t="shared" si="18"/>
        <v>{"ConditionType":"Build","AreaType":"MainBuilding","Lv":16}</v>
      </c>
      <c r="M198" t="str">
        <f t="shared" si="20"/>
        <v/>
      </c>
      <c r="N198" t="str">
        <f t="shared" si="21"/>
        <v/>
      </c>
      <c r="O198" t="str">
        <f t="shared" si="22"/>
        <v/>
      </c>
      <c r="P198" t="str">
        <f t="shared" si="23"/>
        <v>[{"ConditionType":"Build","AreaType":"MainBuilding","Lv":16}]</v>
      </c>
    </row>
    <row r="199" spans="1:16">
      <c r="A199">
        <f t="shared" si="19"/>
        <v>11016</v>
      </c>
      <c r="B199" t="s">
        <v>45</v>
      </c>
      <c r="C199" t="s">
        <v>46</v>
      </c>
      <c r="D199" t="s">
        <v>26</v>
      </c>
      <c r="E199">
        <v>17</v>
      </c>
      <c r="L199" t="str">
        <f t="shared" si="18"/>
        <v>{"ConditionType":"Build","AreaType":"MainBuilding","Lv":17}</v>
      </c>
      <c r="M199" t="str">
        <f t="shared" si="20"/>
        <v/>
      </c>
      <c r="N199" t="str">
        <f t="shared" si="21"/>
        <v/>
      </c>
      <c r="O199" t="str">
        <f t="shared" si="22"/>
        <v/>
      </c>
      <c r="P199" t="str">
        <f t="shared" si="23"/>
        <v>[{"ConditionType":"Build","AreaType":"MainBuilding","Lv":17}]</v>
      </c>
    </row>
    <row r="200" spans="1:16">
      <c r="A200">
        <f t="shared" si="19"/>
        <v>11017</v>
      </c>
      <c r="B200" t="s">
        <v>45</v>
      </c>
      <c r="C200" t="s">
        <v>46</v>
      </c>
      <c r="D200" t="s">
        <v>26</v>
      </c>
      <c r="E200">
        <v>18</v>
      </c>
      <c r="L200" t="str">
        <f t="shared" si="18"/>
        <v>{"ConditionType":"Build","AreaType":"MainBuilding","Lv":18}</v>
      </c>
      <c r="M200" t="str">
        <f t="shared" si="20"/>
        <v/>
      </c>
      <c r="N200" t="str">
        <f t="shared" si="21"/>
        <v/>
      </c>
      <c r="O200" t="str">
        <f t="shared" si="22"/>
        <v/>
      </c>
      <c r="P200" t="str">
        <f t="shared" si="23"/>
        <v>[{"ConditionType":"Build","AreaType":"MainBuilding","Lv":18}]</v>
      </c>
    </row>
    <row r="201" spans="1:16">
      <c r="A201">
        <f t="shared" si="19"/>
        <v>11018</v>
      </c>
      <c r="B201" t="s">
        <v>45</v>
      </c>
      <c r="C201" t="s">
        <v>46</v>
      </c>
      <c r="L201" t="str">
        <f t="shared" si="18"/>
        <v/>
      </c>
      <c r="M201" t="str">
        <f t="shared" si="20"/>
        <v/>
      </c>
      <c r="N201" t="str">
        <f t="shared" si="21"/>
        <v/>
      </c>
      <c r="O201" t="str">
        <f t="shared" si="22"/>
        <v/>
      </c>
      <c r="P201" t="str">
        <f t="shared" si="23"/>
        <v>[]</v>
      </c>
    </row>
    <row r="202" spans="1:16">
      <c r="A202">
        <f t="shared" si="19"/>
        <v>12001</v>
      </c>
      <c r="B202" t="s">
        <v>47</v>
      </c>
      <c r="C202" t="s">
        <v>48</v>
      </c>
      <c r="D202" t="s">
        <v>26</v>
      </c>
      <c r="E202">
        <v>2</v>
      </c>
      <c r="L202" t="str">
        <f t="shared" si="18"/>
        <v>{"ConditionType":"Build","AreaType":"MainBuilding","Lv":2}</v>
      </c>
      <c r="M202" t="str">
        <f t="shared" si="20"/>
        <v/>
      </c>
      <c r="N202" t="str">
        <f t="shared" si="21"/>
        <v/>
      </c>
      <c r="O202" t="str">
        <f t="shared" si="22"/>
        <v/>
      </c>
      <c r="P202" t="str">
        <f t="shared" si="23"/>
        <v>[{"ConditionType":"Build","AreaType":"MainBuilding","Lv":2}]</v>
      </c>
    </row>
    <row r="203" spans="1:16">
      <c r="A203">
        <f t="shared" si="19"/>
        <v>12002</v>
      </c>
      <c r="B203" t="s">
        <v>47</v>
      </c>
      <c r="C203" t="s">
        <v>48</v>
      </c>
      <c r="D203" t="s">
        <v>26</v>
      </c>
      <c r="E203">
        <v>3</v>
      </c>
      <c r="L203" t="str">
        <f t="shared" si="18"/>
        <v>{"ConditionType":"Build","AreaType":"MainBuilding","Lv":3}</v>
      </c>
      <c r="M203" t="str">
        <f t="shared" si="20"/>
        <v/>
      </c>
      <c r="N203" t="str">
        <f t="shared" si="21"/>
        <v/>
      </c>
      <c r="O203" t="str">
        <f t="shared" si="22"/>
        <v/>
      </c>
      <c r="P203" t="str">
        <f t="shared" si="23"/>
        <v>[{"ConditionType":"Build","AreaType":"MainBuilding","Lv":3}]</v>
      </c>
    </row>
    <row r="204" spans="1:16">
      <c r="A204">
        <f t="shared" si="19"/>
        <v>12003</v>
      </c>
      <c r="B204" t="s">
        <v>47</v>
      </c>
      <c r="C204" t="s">
        <v>48</v>
      </c>
      <c r="D204" t="s">
        <v>26</v>
      </c>
      <c r="E204">
        <v>4</v>
      </c>
      <c r="L204" t="str">
        <f t="shared" si="18"/>
        <v>{"ConditionType":"Build","AreaType":"MainBuilding","Lv":4}</v>
      </c>
      <c r="M204" t="str">
        <f t="shared" si="20"/>
        <v/>
      </c>
      <c r="N204" t="str">
        <f t="shared" si="21"/>
        <v/>
      </c>
      <c r="O204" t="str">
        <f t="shared" si="22"/>
        <v/>
      </c>
      <c r="P204" t="str">
        <f t="shared" si="23"/>
        <v>[{"ConditionType":"Build","AreaType":"MainBuilding","Lv":4}]</v>
      </c>
    </row>
    <row r="205" spans="1:16">
      <c r="A205">
        <f t="shared" si="19"/>
        <v>12004</v>
      </c>
      <c r="B205" t="s">
        <v>47</v>
      </c>
      <c r="C205" t="s">
        <v>48</v>
      </c>
      <c r="D205" t="s">
        <v>26</v>
      </c>
      <c r="E205">
        <v>5</v>
      </c>
      <c r="L205" t="str">
        <f t="shared" si="18"/>
        <v>{"ConditionType":"Build","AreaType":"MainBuilding","Lv":5}</v>
      </c>
      <c r="M205" t="str">
        <f t="shared" si="20"/>
        <v/>
      </c>
      <c r="N205" t="str">
        <f t="shared" si="21"/>
        <v/>
      </c>
      <c r="O205" t="str">
        <f t="shared" si="22"/>
        <v/>
      </c>
      <c r="P205" t="str">
        <f t="shared" si="23"/>
        <v>[{"ConditionType":"Build","AreaType":"MainBuilding","Lv":5}]</v>
      </c>
    </row>
    <row r="206" spans="1:16">
      <c r="A206">
        <f t="shared" si="19"/>
        <v>12005</v>
      </c>
      <c r="B206" t="s">
        <v>47</v>
      </c>
      <c r="C206" t="s">
        <v>48</v>
      </c>
      <c r="D206" t="s">
        <v>26</v>
      </c>
      <c r="E206">
        <v>6</v>
      </c>
      <c r="L206" t="str">
        <f t="shared" si="18"/>
        <v>{"ConditionType":"Build","AreaType":"MainBuilding","Lv":6}</v>
      </c>
      <c r="M206" t="str">
        <f t="shared" si="20"/>
        <v/>
      </c>
      <c r="N206" t="str">
        <f t="shared" si="21"/>
        <v/>
      </c>
      <c r="O206" t="str">
        <f t="shared" si="22"/>
        <v/>
      </c>
      <c r="P206" t="str">
        <f t="shared" si="23"/>
        <v>[{"ConditionType":"Build","AreaType":"MainBuilding","Lv":6}]</v>
      </c>
    </row>
    <row r="207" spans="1:16">
      <c r="A207">
        <f t="shared" si="19"/>
        <v>12006</v>
      </c>
      <c r="B207" t="s">
        <v>47</v>
      </c>
      <c r="C207" t="s">
        <v>48</v>
      </c>
      <c r="D207" t="s">
        <v>26</v>
      </c>
      <c r="E207">
        <v>7</v>
      </c>
      <c r="L207" t="str">
        <f t="shared" si="18"/>
        <v>{"ConditionType":"Build","AreaType":"MainBuilding","Lv":7}</v>
      </c>
      <c r="M207" t="str">
        <f t="shared" si="20"/>
        <v/>
      </c>
      <c r="N207" t="str">
        <f t="shared" si="21"/>
        <v/>
      </c>
      <c r="O207" t="str">
        <f t="shared" si="22"/>
        <v/>
      </c>
      <c r="P207" t="str">
        <f t="shared" si="23"/>
        <v>[{"ConditionType":"Build","AreaType":"MainBuilding","Lv":7}]</v>
      </c>
    </row>
    <row r="208" spans="1:16">
      <c r="A208">
        <f t="shared" si="19"/>
        <v>12007</v>
      </c>
      <c r="B208" t="s">
        <v>47</v>
      </c>
      <c r="C208" t="s">
        <v>48</v>
      </c>
      <c r="D208" t="s">
        <v>26</v>
      </c>
      <c r="E208">
        <v>8</v>
      </c>
      <c r="L208" t="str">
        <f t="shared" si="18"/>
        <v>{"ConditionType":"Build","AreaType":"MainBuilding","Lv":8}</v>
      </c>
      <c r="M208" t="str">
        <f t="shared" si="20"/>
        <v/>
      </c>
      <c r="N208" t="str">
        <f t="shared" si="21"/>
        <v/>
      </c>
      <c r="O208" t="str">
        <f t="shared" si="22"/>
        <v/>
      </c>
      <c r="P208" t="str">
        <f t="shared" si="23"/>
        <v>[{"ConditionType":"Build","AreaType":"MainBuilding","Lv":8}]</v>
      </c>
    </row>
    <row r="209" spans="1:16">
      <c r="A209">
        <f t="shared" si="19"/>
        <v>12008</v>
      </c>
      <c r="B209" t="s">
        <v>47</v>
      </c>
      <c r="C209" t="s">
        <v>48</v>
      </c>
      <c r="D209" t="s">
        <v>26</v>
      </c>
      <c r="E209">
        <v>9</v>
      </c>
      <c r="L209" t="str">
        <f t="shared" si="18"/>
        <v>{"ConditionType":"Build","AreaType":"MainBuilding","Lv":9}</v>
      </c>
      <c r="M209" t="str">
        <f t="shared" si="20"/>
        <v/>
      </c>
      <c r="N209" t="str">
        <f t="shared" si="21"/>
        <v/>
      </c>
      <c r="O209" t="str">
        <f t="shared" si="22"/>
        <v/>
      </c>
      <c r="P209" t="str">
        <f t="shared" si="23"/>
        <v>[{"ConditionType":"Build","AreaType":"MainBuilding","Lv":9}]</v>
      </c>
    </row>
    <row r="210" spans="1:16">
      <c r="A210">
        <f t="shared" si="19"/>
        <v>12009</v>
      </c>
      <c r="B210" t="s">
        <v>47</v>
      </c>
      <c r="C210" t="s">
        <v>48</v>
      </c>
      <c r="D210" t="s">
        <v>26</v>
      </c>
      <c r="E210">
        <v>10</v>
      </c>
      <c r="L210" t="str">
        <f t="shared" si="18"/>
        <v>{"ConditionType":"Build","AreaType":"MainBuilding","Lv":10}</v>
      </c>
      <c r="M210" t="str">
        <f t="shared" si="20"/>
        <v/>
      </c>
      <c r="N210" t="str">
        <f t="shared" si="21"/>
        <v/>
      </c>
      <c r="O210" t="str">
        <f t="shared" si="22"/>
        <v/>
      </c>
      <c r="P210" t="str">
        <f t="shared" si="23"/>
        <v>[{"ConditionType":"Build","AreaType":"MainBuilding","Lv":10}]</v>
      </c>
    </row>
    <row r="211" spans="1:16">
      <c r="A211">
        <f t="shared" si="19"/>
        <v>12010</v>
      </c>
      <c r="B211" t="s">
        <v>47</v>
      </c>
      <c r="C211" t="s">
        <v>48</v>
      </c>
      <c r="D211" t="s">
        <v>26</v>
      </c>
      <c r="E211">
        <v>11</v>
      </c>
      <c r="L211" t="str">
        <f t="shared" si="18"/>
        <v>{"ConditionType":"Build","AreaType":"MainBuilding","Lv":11}</v>
      </c>
      <c r="M211" t="str">
        <f t="shared" si="20"/>
        <v/>
      </c>
      <c r="N211" t="str">
        <f t="shared" si="21"/>
        <v/>
      </c>
      <c r="O211" t="str">
        <f t="shared" si="22"/>
        <v/>
      </c>
      <c r="P211" t="str">
        <f t="shared" si="23"/>
        <v>[{"ConditionType":"Build","AreaType":"MainBuilding","Lv":11}]</v>
      </c>
    </row>
    <row r="212" spans="1:16">
      <c r="A212">
        <f t="shared" si="19"/>
        <v>12011</v>
      </c>
      <c r="B212" t="s">
        <v>47</v>
      </c>
      <c r="C212" t="s">
        <v>48</v>
      </c>
      <c r="D212" t="s">
        <v>26</v>
      </c>
      <c r="E212">
        <v>12</v>
      </c>
      <c r="L212" t="str">
        <f t="shared" si="18"/>
        <v>{"ConditionType":"Build","AreaType":"MainBuilding","Lv":12}</v>
      </c>
      <c r="M212" t="str">
        <f t="shared" si="20"/>
        <v/>
      </c>
      <c r="N212" t="str">
        <f t="shared" si="21"/>
        <v/>
      </c>
      <c r="O212" t="str">
        <f t="shared" si="22"/>
        <v/>
      </c>
      <c r="P212" t="str">
        <f t="shared" si="23"/>
        <v>[{"ConditionType":"Build","AreaType":"MainBuilding","Lv":12}]</v>
      </c>
    </row>
    <row r="213" spans="1:16">
      <c r="A213">
        <f t="shared" si="19"/>
        <v>12012</v>
      </c>
      <c r="B213" t="s">
        <v>47</v>
      </c>
      <c r="C213" t="s">
        <v>48</v>
      </c>
      <c r="D213" t="s">
        <v>26</v>
      </c>
      <c r="E213">
        <v>13</v>
      </c>
      <c r="L213" t="str">
        <f t="shared" si="18"/>
        <v>{"ConditionType":"Build","AreaType":"MainBuilding","Lv":13}</v>
      </c>
      <c r="M213" t="str">
        <f t="shared" si="20"/>
        <v/>
      </c>
      <c r="N213" t="str">
        <f t="shared" si="21"/>
        <v/>
      </c>
      <c r="O213" t="str">
        <f t="shared" si="22"/>
        <v/>
      </c>
      <c r="P213" t="str">
        <f t="shared" si="23"/>
        <v>[{"ConditionType":"Build","AreaType":"MainBuilding","Lv":13}]</v>
      </c>
    </row>
    <row r="214" spans="1:16">
      <c r="A214">
        <f t="shared" si="19"/>
        <v>12013</v>
      </c>
      <c r="B214" t="s">
        <v>47</v>
      </c>
      <c r="C214" t="s">
        <v>48</v>
      </c>
      <c r="D214" t="s">
        <v>26</v>
      </c>
      <c r="E214">
        <v>14</v>
      </c>
      <c r="L214" t="str">
        <f t="shared" si="18"/>
        <v>{"ConditionType":"Build","AreaType":"MainBuilding","Lv":14}</v>
      </c>
      <c r="M214" t="str">
        <f t="shared" si="20"/>
        <v/>
      </c>
      <c r="N214" t="str">
        <f t="shared" si="21"/>
        <v/>
      </c>
      <c r="O214" t="str">
        <f t="shared" si="22"/>
        <v/>
      </c>
      <c r="P214" t="str">
        <f t="shared" si="23"/>
        <v>[{"ConditionType":"Build","AreaType":"MainBuilding","Lv":14}]</v>
      </c>
    </row>
    <row r="215" spans="1:16">
      <c r="A215">
        <f t="shared" si="19"/>
        <v>12014</v>
      </c>
      <c r="B215" t="s">
        <v>47</v>
      </c>
      <c r="C215" t="s">
        <v>48</v>
      </c>
      <c r="D215" t="s">
        <v>26</v>
      </c>
      <c r="E215">
        <v>15</v>
      </c>
      <c r="L215" t="str">
        <f t="shared" ref="L215:L278" si="24">IF(D215="","",_xlfn.IFNA(VLOOKUP(D215,$S$1:$T$3,2,FALSE)&amp;E215&amp;$X$1,$T$2&amp;$X$2&amp;D215&amp;$X$2&amp;$Y$2&amp;E215&amp;"}"))</f>
        <v>{"ConditionType":"Build","AreaType":"MainBuilding","Lv":15}</v>
      </c>
      <c r="M215" t="str">
        <f t="shared" si="20"/>
        <v/>
      </c>
      <c r="N215" t="str">
        <f t="shared" si="21"/>
        <v/>
      </c>
      <c r="O215" t="str">
        <f t="shared" si="22"/>
        <v/>
      </c>
      <c r="P215" t="str">
        <f t="shared" si="23"/>
        <v>[{"ConditionType":"Build","AreaType":"MainBuilding","Lv":15}]</v>
      </c>
    </row>
    <row r="216" spans="1:16">
      <c r="A216">
        <f t="shared" si="19"/>
        <v>12015</v>
      </c>
      <c r="B216" t="s">
        <v>47</v>
      </c>
      <c r="C216" t="s">
        <v>48</v>
      </c>
      <c r="D216" t="s">
        <v>26</v>
      </c>
      <c r="E216">
        <v>16</v>
      </c>
      <c r="L216" t="str">
        <f t="shared" si="24"/>
        <v>{"ConditionType":"Build","AreaType":"MainBuilding","Lv":16}</v>
      </c>
      <c r="M216" t="str">
        <f t="shared" si="20"/>
        <v/>
      </c>
      <c r="N216" t="str">
        <f t="shared" si="21"/>
        <v/>
      </c>
      <c r="O216" t="str">
        <f t="shared" si="22"/>
        <v/>
      </c>
      <c r="P216" t="str">
        <f t="shared" si="23"/>
        <v>[{"ConditionType":"Build","AreaType":"MainBuilding","Lv":16}]</v>
      </c>
    </row>
    <row r="217" spans="1:16">
      <c r="A217">
        <f t="shared" si="19"/>
        <v>12016</v>
      </c>
      <c r="B217" t="s">
        <v>47</v>
      </c>
      <c r="C217" t="s">
        <v>48</v>
      </c>
      <c r="D217" t="s">
        <v>26</v>
      </c>
      <c r="E217">
        <v>17</v>
      </c>
      <c r="L217" t="str">
        <f t="shared" si="24"/>
        <v>{"ConditionType":"Build","AreaType":"MainBuilding","Lv":17}</v>
      </c>
      <c r="M217" t="str">
        <f t="shared" si="20"/>
        <v/>
      </c>
      <c r="N217" t="str">
        <f t="shared" si="21"/>
        <v/>
      </c>
      <c r="O217" t="str">
        <f t="shared" si="22"/>
        <v/>
      </c>
      <c r="P217" t="str">
        <f t="shared" si="23"/>
        <v>[{"ConditionType":"Build","AreaType":"MainBuilding","Lv":17}]</v>
      </c>
    </row>
    <row r="218" spans="1:16">
      <c r="A218">
        <f t="shared" si="19"/>
        <v>12017</v>
      </c>
      <c r="B218" t="s">
        <v>47</v>
      </c>
      <c r="C218" t="s">
        <v>48</v>
      </c>
      <c r="D218" t="s">
        <v>26</v>
      </c>
      <c r="E218">
        <v>18</v>
      </c>
      <c r="L218" t="str">
        <f t="shared" si="24"/>
        <v>{"ConditionType":"Build","AreaType":"MainBuilding","Lv":18}</v>
      </c>
      <c r="M218" t="str">
        <f t="shared" si="20"/>
        <v/>
      </c>
      <c r="N218" t="str">
        <f t="shared" si="21"/>
        <v/>
      </c>
      <c r="O218" t="str">
        <f t="shared" si="22"/>
        <v/>
      </c>
      <c r="P218" t="str">
        <f t="shared" si="23"/>
        <v>[{"ConditionType":"Build","AreaType":"MainBuilding","Lv":18}]</v>
      </c>
    </row>
    <row r="219" spans="1:16">
      <c r="A219">
        <f t="shared" si="19"/>
        <v>12018</v>
      </c>
      <c r="B219" t="s">
        <v>47</v>
      </c>
      <c r="C219" t="s">
        <v>48</v>
      </c>
      <c r="L219" t="str">
        <f t="shared" si="24"/>
        <v/>
      </c>
      <c r="M219" t="str">
        <f t="shared" si="20"/>
        <v/>
      </c>
      <c r="N219" t="str">
        <f t="shared" si="21"/>
        <v/>
      </c>
      <c r="O219" t="str">
        <f t="shared" si="22"/>
        <v/>
      </c>
      <c r="P219" t="str">
        <f t="shared" si="23"/>
        <v>[]</v>
      </c>
    </row>
    <row r="220" spans="1:16">
      <c r="A220">
        <f t="shared" si="19"/>
        <v>13001</v>
      </c>
      <c r="B220" t="s">
        <v>49</v>
      </c>
      <c r="C220" t="s">
        <v>50</v>
      </c>
      <c r="D220" t="s">
        <v>26</v>
      </c>
      <c r="E220">
        <v>2</v>
      </c>
      <c r="L220" t="str">
        <f t="shared" si="24"/>
        <v>{"ConditionType":"Build","AreaType":"MainBuilding","Lv":2}</v>
      </c>
      <c r="M220" t="str">
        <f t="shared" si="20"/>
        <v/>
      </c>
      <c r="N220" t="str">
        <f t="shared" si="21"/>
        <v/>
      </c>
      <c r="O220" t="str">
        <f t="shared" si="22"/>
        <v/>
      </c>
      <c r="P220" t="str">
        <f t="shared" si="23"/>
        <v>[{"ConditionType":"Build","AreaType":"MainBuilding","Lv":2}]</v>
      </c>
    </row>
    <row r="221" spans="1:16">
      <c r="A221">
        <f t="shared" si="19"/>
        <v>13002</v>
      </c>
      <c r="B221" t="s">
        <v>49</v>
      </c>
      <c r="C221" t="s">
        <v>50</v>
      </c>
      <c r="D221" t="s">
        <v>26</v>
      </c>
      <c r="E221">
        <v>3</v>
      </c>
      <c r="L221" t="str">
        <f t="shared" si="24"/>
        <v>{"ConditionType":"Build","AreaType":"MainBuilding","Lv":3}</v>
      </c>
      <c r="M221" t="str">
        <f t="shared" si="20"/>
        <v/>
      </c>
      <c r="N221" t="str">
        <f t="shared" si="21"/>
        <v/>
      </c>
      <c r="O221" t="str">
        <f t="shared" si="22"/>
        <v/>
      </c>
      <c r="P221" t="str">
        <f t="shared" si="23"/>
        <v>[{"ConditionType":"Build","AreaType":"MainBuilding","Lv":3}]</v>
      </c>
    </row>
    <row r="222" spans="1:16">
      <c r="A222">
        <f t="shared" si="19"/>
        <v>13003</v>
      </c>
      <c r="B222" t="s">
        <v>49</v>
      </c>
      <c r="C222" t="s">
        <v>50</v>
      </c>
      <c r="D222" t="s">
        <v>26</v>
      </c>
      <c r="E222">
        <v>4</v>
      </c>
      <c r="L222" t="str">
        <f t="shared" si="24"/>
        <v>{"ConditionType":"Build","AreaType":"MainBuilding","Lv":4}</v>
      </c>
      <c r="M222" t="str">
        <f t="shared" si="20"/>
        <v/>
      </c>
      <c r="N222" t="str">
        <f t="shared" si="21"/>
        <v/>
      </c>
      <c r="O222" t="str">
        <f t="shared" si="22"/>
        <v/>
      </c>
      <c r="P222" t="str">
        <f t="shared" si="23"/>
        <v>[{"ConditionType":"Build","AreaType":"MainBuilding","Lv":4}]</v>
      </c>
    </row>
    <row r="223" spans="1:16">
      <c r="A223">
        <f t="shared" si="19"/>
        <v>13004</v>
      </c>
      <c r="B223" t="s">
        <v>49</v>
      </c>
      <c r="C223" t="s">
        <v>50</v>
      </c>
      <c r="D223" t="s">
        <v>26</v>
      </c>
      <c r="E223">
        <v>5</v>
      </c>
      <c r="L223" t="str">
        <f t="shared" si="24"/>
        <v>{"ConditionType":"Build","AreaType":"MainBuilding","Lv":5}</v>
      </c>
      <c r="M223" t="str">
        <f t="shared" si="20"/>
        <v/>
      </c>
      <c r="N223" t="str">
        <f t="shared" si="21"/>
        <v/>
      </c>
      <c r="O223" t="str">
        <f t="shared" si="22"/>
        <v/>
      </c>
      <c r="P223" t="str">
        <f t="shared" si="23"/>
        <v>[{"ConditionType":"Build","AreaType":"MainBuilding","Lv":5}]</v>
      </c>
    </row>
    <row r="224" spans="1:16">
      <c r="A224">
        <f t="shared" si="19"/>
        <v>13005</v>
      </c>
      <c r="B224" t="s">
        <v>49</v>
      </c>
      <c r="C224" t="s">
        <v>50</v>
      </c>
      <c r="D224" t="s">
        <v>26</v>
      </c>
      <c r="E224">
        <v>6</v>
      </c>
      <c r="L224" t="str">
        <f t="shared" si="24"/>
        <v>{"ConditionType":"Build","AreaType":"MainBuilding","Lv":6}</v>
      </c>
      <c r="M224" t="str">
        <f t="shared" si="20"/>
        <v/>
      </c>
      <c r="N224" t="str">
        <f t="shared" si="21"/>
        <v/>
      </c>
      <c r="O224" t="str">
        <f t="shared" si="22"/>
        <v/>
      </c>
      <c r="P224" t="str">
        <f t="shared" si="23"/>
        <v>[{"ConditionType":"Build","AreaType":"MainBuilding","Lv":6}]</v>
      </c>
    </row>
    <row r="225" spans="1:16">
      <c r="A225">
        <f t="shared" si="19"/>
        <v>13006</v>
      </c>
      <c r="B225" t="s">
        <v>49</v>
      </c>
      <c r="C225" t="s">
        <v>50</v>
      </c>
      <c r="D225" t="s">
        <v>26</v>
      </c>
      <c r="E225">
        <v>7</v>
      </c>
      <c r="L225" t="str">
        <f t="shared" si="24"/>
        <v>{"ConditionType":"Build","AreaType":"MainBuilding","Lv":7}</v>
      </c>
      <c r="M225" t="str">
        <f t="shared" si="20"/>
        <v/>
      </c>
      <c r="N225" t="str">
        <f t="shared" si="21"/>
        <v/>
      </c>
      <c r="O225" t="str">
        <f t="shared" si="22"/>
        <v/>
      </c>
      <c r="P225" t="str">
        <f t="shared" si="23"/>
        <v>[{"ConditionType":"Build","AreaType":"MainBuilding","Lv":7}]</v>
      </c>
    </row>
    <row r="226" spans="1:16">
      <c r="A226">
        <f t="shared" si="19"/>
        <v>13007</v>
      </c>
      <c r="B226" t="s">
        <v>49</v>
      </c>
      <c r="C226" t="s">
        <v>50</v>
      </c>
      <c r="D226" t="s">
        <v>26</v>
      </c>
      <c r="E226">
        <v>8</v>
      </c>
      <c r="L226" t="str">
        <f t="shared" si="24"/>
        <v>{"ConditionType":"Build","AreaType":"MainBuilding","Lv":8}</v>
      </c>
      <c r="M226" t="str">
        <f t="shared" si="20"/>
        <v/>
      </c>
      <c r="N226" t="str">
        <f t="shared" si="21"/>
        <v/>
      </c>
      <c r="O226" t="str">
        <f t="shared" si="22"/>
        <v/>
      </c>
      <c r="P226" t="str">
        <f t="shared" si="23"/>
        <v>[{"ConditionType":"Build","AreaType":"MainBuilding","Lv":8}]</v>
      </c>
    </row>
    <row r="227" spans="1:16">
      <c r="A227">
        <f t="shared" si="19"/>
        <v>13008</v>
      </c>
      <c r="B227" t="s">
        <v>49</v>
      </c>
      <c r="C227" t="s">
        <v>50</v>
      </c>
      <c r="D227" t="s">
        <v>26</v>
      </c>
      <c r="E227">
        <v>9</v>
      </c>
      <c r="L227" t="str">
        <f t="shared" si="24"/>
        <v>{"ConditionType":"Build","AreaType":"MainBuilding","Lv":9}</v>
      </c>
      <c r="M227" t="str">
        <f t="shared" si="20"/>
        <v/>
      </c>
      <c r="N227" t="str">
        <f t="shared" si="21"/>
        <v/>
      </c>
      <c r="O227" t="str">
        <f t="shared" si="22"/>
        <v/>
      </c>
      <c r="P227" t="str">
        <f t="shared" si="23"/>
        <v>[{"ConditionType":"Build","AreaType":"MainBuilding","Lv":9}]</v>
      </c>
    </row>
    <row r="228" spans="1:16">
      <c r="A228">
        <f t="shared" si="19"/>
        <v>13009</v>
      </c>
      <c r="B228" t="s">
        <v>49</v>
      </c>
      <c r="C228" t="s">
        <v>50</v>
      </c>
      <c r="D228" t="s">
        <v>26</v>
      </c>
      <c r="E228">
        <v>10</v>
      </c>
      <c r="L228" t="str">
        <f t="shared" si="24"/>
        <v>{"ConditionType":"Build","AreaType":"MainBuilding","Lv":10}</v>
      </c>
      <c r="M228" t="str">
        <f t="shared" si="20"/>
        <v/>
      </c>
      <c r="N228" t="str">
        <f t="shared" si="21"/>
        <v/>
      </c>
      <c r="O228" t="str">
        <f t="shared" si="22"/>
        <v/>
      </c>
      <c r="P228" t="str">
        <f t="shared" si="23"/>
        <v>[{"ConditionType":"Build","AreaType":"MainBuilding","Lv":10}]</v>
      </c>
    </row>
    <row r="229" spans="1:16">
      <c r="A229">
        <f t="shared" si="19"/>
        <v>13010</v>
      </c>
      <c r="B229" t="s">
        <v>49</v>
      </c>
      <c r="C229" t="s">
        <v>50</v>
      </c>
      <c r="D229" t="s">
        <v>26</v>
      </c>
      <c r="E229">
        <v>11</v>
      </c>
      <c r="L229" t="str">
        <f t="shared" si="24"/>
        <v>{"ConditionType":"Build","AreaType":"MainBuilding","Lv":11}</v>
      </c>
      <c r="M229" t="str">
        <f t="shared" si="20"/>
        <v/>
      </c>
      <c r="N229" t="str">
        <f t="shared" si="21"/>
        <v/>
      </c>
      <c r="O229" t="str">
        <f t="shared" si="22"/>
        <v/>
      </c>
      <c r="P229" t="str">
        <f t="shared" si="23"/>
        <v>[{"ConditionType":"Build","AreaType":"MainBuilding","Lv":11}]</v>
      </c>
    </row>
    <row r="230" spans="1:16">
      <c r="A230">
        <f t="shared" si="19"/>
        <v>13011</v>
      </c>
      <c r="B230" t="s">
        <v>49</v>
      </c>
      <c r="C230" t="s">
        <v>50</v>
      </c>
      <c r="D230" t="s">
        <v>26</v>
      </c>
      <c r="E230">
        <v>12</v>
      </c>
      <c r="L230" t="str">
        <f t="shared" si="24"/>
        <v>{"ConditionType":"Build","AreaType":"MainBuilding","Lv":12}</v>
      </c>
      <c r="M230" t="str">
        <f t="shared" si="20"/>
        <v/>
      </c>
      <c r="N230" t="str">
        <f t="shared" si="21"/>
        <v/>
      </c>
      <c r="O230" t="str">
        <f t="shared" si="22"/>
        <v/>
      </c>
      <c r="P230" t="str">
        <f t="shared" si="23"/>
        <v>[{"ConditionType":"Build","AreaType":"MainBuilding","Lv":12}]</v>
      </c>
    </row>
    <row r="231" spans="1:16">
      <c r="A231">
        <f t="shared" si="19"/>
        <v>13012</v>
      </c>
      <c r="B231" t="s">
        <v>49</v>
      </c>
      <c r="C231" t="s">
        <v>50</v>
      </c>
      <c r="D231" t="s">
        <v>26</v>
      </c>
      <c r="E231">
        <v>13</v>
      </c>
      <c r="L231" t="str">
        <f t="shared" si="24"/>
        <v>{"ConditionType":"Build","AreaType":"MainBuilding","Lv":13}</v>
      </c>
      <c r="M231" t="str">
        <f t="shared" si="20"/>
        <v/>
      </c>
      <c r="N231" t="str">
        <f t="shared" si="21"/>
        <v/>
      </c>
      <c r="O231" t="str">
        <f t="shared" si="22"/>
        <v/>
      </c>
      <c r="P231" t="str">
        <f t="shared" si="23"/>
        <v>[{"ConditionType":"Build","AreaType":"MainBuilding","Lv":13}]</v>
      </c>
    </row>
    <row r="232" spans="1:16">
      <c r="A232">
        <f t="shared" si="19"/>
        <v>13013</v>
      </c>
      <c r="B232" t="s">
        <v>49</v>
      </c>
      <c r="C232" t="s">
        <v>50</v>
      </c>
      <c r="D232" t="s">
        <v>26</v>
      </c>
      <c r="E232">
        <v>14</v>
      </c>
      <c r="L232" t="str">
        <f t="shared" si="24"/>
        <v>{"ConditionType":"Build","AreaType":"MainBuilding","Lv":14}</v>
      </c>
      <c r="M232" t="str">
        <f t="shared" si="20"/>
        <v/>
      </c>
      <c r="N232" t="str">
        <f t="shared" si="21"/>
        <v/>
      </c>
      <c r="O232" t="str">
        <f t="shared" si="22"/>
        <v/>
      </c>
      <c r="P232" t="str">
        <f t="shared" si="23"/>
        <v>[{"ConditionType":"Build","AreaType":"MainBuilding","Lv":14}]</v>
      </c>
    </row>
    <row r="233" spans="1:16">
      <c r="A233">
        <f t="shared" si="19"/>
        <v>13014</v>
      </c>
      <c r="B233" t="s">
        <v>49</v>
      </c>
      <c r="C233" t="s">
        <v>50</v>
      </c>
      <c r="D233" t="s">
        <v>26</v>
      </c>
      <c r="E233">
        <v>15</v>
      </c>
      <c r="L233" t="str">
        <f t="shared" si="24"/>
        <v>{"ConditionType":"Build","AreaType":"MainBuilding","Lv":15}</v>
      </c>
      <c r="M233" t="str">
        <f t="shared" si="20"/>
        <v/>
      </c>
      <c r="N233" t="str">
        <f t="shared" si="21"/>
        <v/>
      </c>
      <c r="O233" t="str">
        <f t="shared" si="22"/>
        <v/>
      </c>
      <c r="P233" t="str">
        <f t="shared" si="23"/>
        <v>[{"ConditionType":"Build","AreaType":"MainBuilding","Lv":15}]</v>
      </c>
    </row>
    <row r="234" spans="1:16">
      <c r="A234">
        <f t="shared" si="19"/>
        <v>13015</v>
      </c>
      <c r="B234" t="s">
        <v>49</v>
      </c>
      <c r="C234" t="s">
        <v>50</v>
      </c>
      <c r="D234" t="s">
        <v>26</v>
      </c>
      <c r="E234">
        <v>16</v>
      </c>
      <c r="L234" t="str">
        <f t="shared" si="24"/>
        <v>{"ConditionType":"Build","AreaType":"MainBuilding","Lv":16}</v>
      </c>
      <c r="M234" t="str">
        <f t="shared" si="20"/>
        <v/>
      </c>
      <c r="N234" t="str">
        <f t="shared" si="21"/>
        <v/>
      </c>
      <c r="O234" t="str">
        <f t="shared" si="22"/>
        <v/>
      </c>
      <c r="P234" t="str">
        <f t="shared" si="23"/>
        <v>[{"ConditionType":"Build","AreaType":"MainBuilding","Lv":16}]</v>
      </c>
    </row>
    <row r="235" spans="1:16">
      <c r="A235">
        <f t="shared" si="19"/>
        <v>13016</v>
      </c>
      <c r="B235" t="s">
        <v>49</v>
      </c>
      <c r="C235" t="s">
        <v>50</v>
      </c>
      <c r="D235" t="s">
        <v>26</v>
      </c>
      <c r="E235">
        <v>17</v>
      </c>
      <c r="L235" t="str">
        <f t="shared" si="24"/>
        <v>{"ConditionType":"Build","AreaType":"MainBuilding","Lv":17}</v>
      </c>
      <c r="M235" t="str">
        <f t="shared" si="20"/>
        <v/>
      </c>
      <c r="N235" t="str">
        <f t="shared" si="21"/>
        <v/>
      </c>
      <c r="O235" t="str">
        <f t="shared" si="22"/>
        <v/>
      </c>
      <c r="P235" t="str">
        <f t="shared" si="23"/>
        <v>[{"ConditionType":"Build","AreaType":"MainBuilding","Lv":17}]</v>
      </c>
    </row>
    <row r="236" spans="1:16">
      <c r="A236">
        <f t="shared" si="19"/>
        <v>13017</v>
      </c>
      <c r="B236" t="s">
        <v>49</v>
      </c>
      <c r="C236" t="s">
        <v>50</v>
      </c>
      <c r="D236" t="s">
        <v>26</v>
      </c>
      <c r="E236">
        <v>18</v>
      </c>
      <c r="L236" t="str">
        <f t="shared" si="24"/>
        <v>{"ConditionType":"Build","AreaType":"MainBuilding","Lv":18}</v>
      </c>
      <c r="M236" t="str">
        <f t="shared" si="20"/>
        <v/>
      </c>
      <c r="N236" t="str">
        <f t="shared" si="21"/>
        <v/>
      </c>
      <c r="O236" t="str">
        <f t="shared" si="22"/>
        <v/>
      </c>
      <c r="P236" t="str">
        <f t="shared" si="23"/>
        <v>[{"ConditionType":"Build","AreaType":"MainBuilding","Lv":18}]</v>
      </c>
    </row>
    <row r="237" spans="1:16">
      <c r="A237">
        <f t="shared" si="19"/>
        <v>13018</v>
      </c>
      <c r="B237" t="s">
        <v>49</v>
      </c>
      <c r="C237" t="s">
        <v>50</v>
      </c>
      <c r="L237" t="str">
        <f t="shared" si="24"/>
        <v/>
      </c>
      <c r="M237" t="str">
        <f t="shared" si="20"/>
        <v/>
      </c>
      <c r="N237" t="str">
        <f t="shared" si="21"/>
        <v/>
      </c>
      <c r="O237" t="str">
        <f t="shared" si="22"/>
        <v/>
      </c>
      <c r="P237" t="str">
        <f t="shared" si="23"/>
        <v>[]</v>
      </c>
    </row>
    <row r="238" spans="1:16">
      <c r="A238">
        <f t="shared" si="19"/>
        <v>14001</v>
      </c>
      <c r="B238" t="s">
        <v>51</v>
      </c>
      <c r="C238" t="s">
        <v>52</v>
      </c>
      <c r="D238" t="s">
        <v>26</v>
      </c>
      <c r="E238">
        <v>2</v>
      </c>
      <c r="L238" t="str">
        <f t="shared" si="24"/>
        <v>{"ConditionType":"Build","AreaType":"MainBuilding","Lv":2}</v>
      </c>
      <c r="M238" t="str">
        <f t="shared" si="20"/>
        <v/>
      </c>
      <c r="N238" t="str">
        <f t="shared" si="21"/>
        <v/>
      </c>
      <c r="O238" t="str">
        <f t="shared" si="22"/>
        <v/>
      </c>
      <c r="P238" t="str">
        <f t="shared" si="23"/>
        <v>[{"ConditionType":"Build","AreaType":"MainBuilding","Lv":2}]</v>
      </c>
    </row>
    <row r="239" spans="1:16">
      <c r="A239">
        <f t="shared" si="19"/>
        <v>14002</v>
      </c>
      <c r="B239" t="s">
        <v>51</v>
      </c>
      <c r="C239" t="s">
        <v>52</v>
      </c>
      <c r="D239" t="s">
        <v>26</v>
      </c>
      <c r="E239">
        <v>3</v>
      </c>
      <c r="L239" t="str">
        <f t="shared" si="24"/>
        <v>{"ConditionType":"Build","AreaType":"MainBuilding","Lv":3}</v>
      </c>
      <c r="M239" t="str">
        <f t="shared" si="20"/>
        <v/>
      </c>
      <c r="N239" t="str">
        <f t="shared" si="21"/>
        <v/>
      </c>
      <c r="O239" t="str">
        <f t="shared" si="22"/>
        <v/>
      </c>
      <c r="P239" t="str">
        <f t="shared" si="23"/>
        <v>[{"ConditionType":"Build","AreaType":"MainBuilding","Lv":3}]</v>
      </c>
    </row>
    <row r="240" spans="1:16">
      <c r="A240">
        <f t="shared" si="19"/>
        <v>14003</v>
      </c>
      <c r="B240" t="s">
        <v>51</v>
      </c>
      <c r="C240" t="s">
        <v>52</v>
      </c>
      <c r="D240" t="s">
        <v>26</v>
      </c>
      <c r="E240">
        <v>4</v>
      </c>
      <c r="L240" t="str">
        <f t="shared" si="24"/>
        <v>{"ConditionType":"Build","AreaType":"MainBuilding","Lv":4}</v>
      </c>
      <c r="M240" t="str">
        <f t="shared" si="20"/>
        <v/>
      </c>
      <c r="N240" t="str">
        <f t="shared" si="21"/>
        <v/>
      </c>
      <c r="O240" t="str">
        <f t="shared" si="22"/>
        <v/>
      </c>
      <c r="P240" t="str">
        <f t="shared" si="23"/>
        <v>[{"ConditionType":"Build","AreaType":"MainBuilding","Lv":4}]</v>
      </c>
    </row>
    <row r="241" spans="1:16">
      <c r="A241">
        <f t="shared" si="19"/>
        <v>14004</v>
      </c>
      <c r="B241" t="s">
        <v>51</v>
      </c>
      <c r="C241" t="s">
        <v>52</v>
      </c>
      <c r="D241" t="s">
        <v>26</v>
      </c>
      <c r="E241">
        <v>5</v>
      </c>
      <c r="L241" t="str">
        <f t="shared" si="24"/>
        <v>{"ConditionType":"Build","AreaType":"MainBuilding","Lv":5}</v>
      </c>
      <c r="M241" t="str">
        <f t="shared" si="20"/>
        <v/>
      </c>
      <c r="N241" t="str">
        <f t="shared" si="21"/>
        <v/>
      </c>
      <c r="O241" t="str">
        <f t="shared" si="22"/>
        <v/>
      </c>
      <c r="P241" t="str">
        <f t="shared" si="23"/>
        <v>[{"ConditionType":"Build","AreaType":"MainBuilding","Lv":5}]</v>
      </c>
    </row>
    <row r="242" spans="1:16">
      <c r="A242">
        <f t="shared" si="19"/>
        <v>14005</v>
      </c>
      <c r="B242" t="s">
        <v>51</v>
      </c>
      <c r="C242" t="s">
        <v>52</v>
      </c>
      <c r="D242" t="s">
        <v>26</v>
      </c>
      <c r="E242">
        <v>6</v>
      </c>
      <c r="L242" t="str">
        <f t="shared" si="24"/>
        <v>{"ConditionType":"Build","AreaType":"MainBuilding","Lv":6}</v>
      </c>
      <c r="M242" t="str">
        <f t="shared" si="20"/>
        <v/>
      </c>
      <c r="N242" t="str">
        <f t="shared" si="21"/>
        <v/>
      </c>
      <c r="O242" t="str">
        <f t="shared" si="22"/>
        <v/>
      </c>
      <c r="P242" t="str">
        <f t="shared" si="23"/>
        <v>[{"ConditionType":"Build","AreaType":"MainBuilding","Lv":6}]</v>
      </c>
    </row>
    <row r="243" spans="1:16">
      <c r="A243">
        <f t="shared" si="19"/>
        <v>14006</v>
      </c>
      <c r="B243" t="s">
        <v>51</v>
      </c>
      <c r="C243" t="s">
        <v>52</v>
      </c>
      <c r="D243" t="s">
        <v>26</v>
      </c>
      <c r="E243">
        <v>7</v>
      </c>
      <c r="L243" t="str">
        <f t="shared" si="24"/>
        <v>{"ConditionType":"Build","AreaType":"MainBuilding","Lv":7}</v>
      </c>
      <c r="M243" t="str">
        <f t="shared" si="20"/>
        <v/>
      </c>
      <c r="N243" t="str">
        <f t="shared" si="21"/>
        <v/>
      </c>
      <c r="O243" t="str">
        <f t="shared" si="22"/>
        <v/>
      </c>
      <c r="P243" t="str">
        <f t="shared" si="23"/>
        <v>[{"ConditionType":"Build","AreaType":"MainBuilding","Lv":7}]</v>
      </c>
    </row>
    <row r="244" spans="1:16">
      <c r="A244">
        <f t="shared" si="19"/>
        <v>14007</v>
      </c>
      <c r="B244" t="s">
        <v>51</v>
      </c>
      <c r="C244" t="s">
        <v>52</v>
      </c>
      <c r="D244" t="s">
        <v>26</v>
      </c>
      <c r="E244">
        <v>8</v>
      </c>
      <c r="L244" t="str">
        <f t="shared" si="24"/>
        <v>{"ConditionType":"Build","AreaType":"MainBuilding","Lv":8}</v>
      </c>
      <c r="M244" t="str">
        <f t="shared" si="20"/>
        <v/>
      </c>
      <c r="N244" t="str">
        <f t="shared" si="21"/>
        <v/>
      </c>
      <c r="O244" t="str">
        <f t="shared" si="22"/>
        <v/>
      </c>
      <c r="P244" t="str">
        <f t="shared" si="23"/>
        <v>[{"ConditionType":"Build","AreaType":"MainBuilding","Lv":8}]</v>
      </c>
    </row>
    <row r="245" spans="1:16">
      <c r="A245">
        <f t="shared" si="19"/>
        <v>14008</v>
      </c>
      <c r="B245" t="s">
        <v>51</v>
      </c>
      <c r="C245" t="s">
        <v>52</v>
      </c>
      <c r="D245" t="s">
        <v>26</v>
      </c>
      <c r="E245">
        <v>9</v>
      </c>
      <c r="L245" t="str">
        <f t="shared" si="24"/>
        <v>{"ConditionType":"Build","AreaType":"MainBuilding","Lv":9}</v>
      </c>
      <c r="M245" t="str">
        <f t="shared" si="20"/>
        <v/>
      </c>
      <c r="N245" t="str">
        <f t="shared" si="21"/>
        <v/>
      </c>
      <c r="O245" t="str">
        <f t="shared" si="22"/>
        <v/>
      </c>
      <c r="P245" t="str">
        <f t="shared" si="23"/>
        <v>[{"ConditionType":"Build","AreaType":"MainBuilding","Lv":9}]</v>
      </c>
    </row>
    <row r="246" spans="1:16">
      <c r="A246">
        <f t="shared" si="19"/>
        <v>14009</v>
      </c>
      <c r="B246" t="s">
        <v>51</v>
      </c>
      <c r="C246" t="s">
        <v>52</v>
      </c>
      <c r="D246" t="s">
        <v>26</v>
      </c>
      <c r="E246">
        <v>10</v>
      </c>
      <c r="L246" t="str">
        <f t="shared" si="24"/>
        <v>{"ConditionType":"Build","AreaType":"MainBuilding","Lv":10}</v>
      </c>
      <c r="M246" t="str">
        <f t="shared" si="20"/>
        <v/>
      </c>
      <c r="N246" t="str">
        <f t="shared" si="21"/>
        <v/>
      </c>
      <c r="O246" t="str">
        <f t="shared" si="22"/>
        <v/>
      </c>
      <c r="P246" t="str">
        <f t="shared" si="23"/>
        <v>[{"ConditionType":"Build","AreaType":"MainBuilding","Lv":10}]</v>
      </c>
    </row>
    <row r="247" spans="1:16">
      <c r="A247">
        <f t="shared" si="19"/>
        <v>14010</v>
      </c>
      <c r="B247" t="s">
        <v>51</v>
      </c>
      <c r="C247" t="s">
        <v>52</v>
      </c>
      <c r="D247" t="s">
        <v>26</v>
      </c>
      <c r="E247">
        <v>11</v>
      </c>
      <c r="L247" t="str">
        <f t="shared" si="24"/>
        <v>{"ConditionType":"Build","AreaType":"MainBuilding","Lv":11}</v>
      </c>
      <c r="M247" t="str">
        <f t="shared" si="20"/>
        <v/>
      </c>
      <c r="N247" t="str">
        <f t="shared" si="21"/>
        <v/>
      </c>
      <c r="O247" t="str">
        <f t="shared" si="22"/>
        <v/>
      </c>
      <c r="P247" t="str">
        <f t="shared" si="23"/>
        <v>[{"ConditionType":"Build","AreaType":"MainBuilding","Lv":11}]</v>
      </c>
    </row>
    <row r="248" spans="1:16">
      <c r="A248">
        <f t="shared" si="19"/>
        <v>14011</v>
      </c>
      <c r="B248" t="s">
        <v>51</v>
      </c>
      <c r="C248" t="s">
        <v>52</v>
      </c>
      <c r="D248" t="s">
        <v>26</v>
      </c>
      <c r="E248">
        <v>12</v>
      </c>
      <c r="L248" t="str">
        <f t="shared" si="24"/>
        <v>{"ConditionType":"Build","AreaType":"MainBuilding","Lv":12}</v>
      </c>
      <c r="M248" t="str">
        <f t="shared" si="20"/>
        <v/>
      </c>
      <c r="N248" t="str">
        <f t="shared" si="21"/>
        <v/>
      </c>
      <c r="O248" t="str">
        <f t="shared" si="22"/>
        <v/>
      </c>
      <c r="P248" t="str">
        <f t="shared" si="23"/>
        <v>[{"ConditionType":"Build","AreaType":"MainBuilding","Lv":12}]</v>
      </c>
    </row>
    <row r="249" spans="1:16">
      <c r="A249">
        <f t="shared" si="19"/>
        <v>14012</v>
      </c>
      <c r="B249" t="s">
        <v>51</v>
      </c>
      <c r="C249" t="s">
        <v>52</v>
      </c>
      <c r="D249" t="s">
        <v>26</v>
      </c>
      <c r="E249">
        <v>13</v>
      </c>
      <c r="L249" t="str">
        <f t="shared" si="24"/>
        <v>{"ConditionType":"Build","AreaType":"MainBuilding","Lv":13}</v>
      </c>
      <c r="M249" t="str">
        <f t="shared" si="20"/>
        <v/>
      </c>
      <c r="N249" t="str">
        <f t="shared" si="21"/>
        <v/>
      </c>
      <c r="O249" t="str">
        <f t="shared" si="22"/>
        <v/>
      </c>
      <c r="P249" t="str">
        <f t="shared" si="23"/>
        <v>[{"ConditionType":"Build","AreaType":"MainBuilding","Lv":13}]</v>
      </c>
    </row>
    <row r="250" spans="1:16">
      <c r="A250">
        <f t="shared" si="19"/>
        <v>14013</v>
      </c>
      <c r="B250" t="s">
        <v>51</v>
      </c>
      <c r="C250" t="s">
        <v>52</v>
      </c>
      <c r="D250" t="s">
        <v>26</v>
      </c>
      <c r="E250">
        <v>14</v>
      </c>
      <c r="L250" t="str">
        <f t="shared" si="24"/>
        <v>{"ConditionType":"Build","AreaType":"MainBuilding","Lv":14}</v>
      </c>
      <c r="M250" t="str">
        <f t="shared" si="20"/>
        <v/>
      </c>
      <c r="N250" t="str">
        <f t="shared" si="21"/>
        <v/>
      </c>
      <c r="O250" t="str">
        <f t="shared" si="22"/>
        <v/>
      </c>
      <c r="P250" t="str">
        <f t="shared" si="23"/>
        <v>[{"ConditionType":"Build","AreaType":"MainBuilding","Lv":14}]</v>
      </c>
    </row>
    <row r="251" spans="1:16">
      <c r="A251">
        <f t="shared" si="19"/>
        <v>14014</v>
      </c>
      <c r="B251" t="s">
        <v>51</v>
      </c>
      <c r="C251" t="s">
        <v>52</v>
      </c>
      <c r="D251" t="s">
        <v>26</v>
      </c>
      <c r="E251">
        <v>15</v>
      </c>
      <c r="L251" t="str">
        <f t="shared" si="24"/>
        <v>{"ConditionType":"Build","AreaType":"MainBuilding","Lv":15}</v>
      </c>
      <c r="M251" t="str">
        <f t="shared" si="20"/>
        <v/>
      </c>
      <c r="N251" t="str">
        <f t="shared" si="21"/>
        <v/>
      </c>
      <c r="O251" t="str">
        <f t="shared" si="22"/>
        <v/>
      </c>
      <c r="P251" t="str">
        <f t="shared" si="23"/>
        <v>[{"ConditionType":"Build","AreaType":"MainBuilding","Lv":15}]</v>
      </c>
    </row>
    <row r="252" spans="1:16">
      <c r="A252">
        <f t="shared" si="19"/>
        <v>14015</v>
      </c>
      <c r="B252" t="s">
        <v>51</v>
      </c>
      <c r="C252" t="s">
        <v>52</v>
      </c>
      <c r="D252" t="s">
        <v>26</v>
      </c>
      <c r="E252">
        <v>16</v>
      </c>
      <c r="L252" t="str">
        <f t="shared" si="24"/>
        <v>{"ConditionType":"Build","AreaType":"MainBuilding","Lv":16}</v>
      </c>
      <c r="M252" t="str">
        <f t="shared" si="20"/>
        <v/>
      </c>
      <c r="N252" t="str">
        <f t="shared" si="21"/>
        <v/>
      </c>
      <c r="O252" t="str">
        <f t="shared" si="22"/>
        <v/>
      </c>
      <c r="P252" t="str">
        <f t="shared" si="23"/>
        <v>[{"ConditionType":"Build","AreaType":"MainBuilding","Lv":16}]</v>
      </c>
    </row>
    <row r="253" spans="1:16">
      <c r="A253">
        <f t="shared" si="19"/>
        <v>14016</v>
      </c>
      <c r="B253" t="s">
        <v>51</v>
      </c>
      <c r="C253" t="s">
        <v>52</v>
      </c>
      <c r="D253" t="s">
        <v>26</v>
      </c>
      <c r="E253">
        <v>17</v>
      </c>
      <c r="L253" t="str">
        <f t="shared" si="24"/>
        <v>{"ConditionType":"Build","AreaType":"MainBuilding","Lv":17}</v>
      </c>
      <c r="M253" t="str">
        <f t="shared" si="20"/>
        <v/>
      </c>
      <c r="N253" t="str">
        <f t="shared" si="21"/>
        <v/>
      </c>
      <c r="O253" t="str">
        <f t="shared" si="22"/>
        <v/>
      </c>
      <c r="P253" t="str">
        <f t="shared" si="23"/>
        <v>[{"ConditionType":"Build","AreaType":"MainBuilding","Lv":17}]</v>
      </c>
    </row>
    <row r="254" spans="1:16">
      <c r="A254">
        <f t="shared" si="19"/>
        <v>14017</v>
      </c>
      <c r="B254" t="s">
        <v>51</v>
      </c>
      <c r="C254" t="s">
        <v>52</v>
      </c>
      <c r="D254" t="s">
        <v>26</v>
      </c>
      <c r="E254">
        <v>18</v>
      </c>
      <c r="L254" t="str">
        <f t="shared" si="24"/>
        <v>{"ConditionType":"Build","AreaType":"MainBuilding","Lv":18}</v>
      </c>
      <c r="M254" t="str">
        <f t="shared" si="20"/>
        <v/>
      </c>
      <c r="N254" t="str">
        <f t="shared" si="21"/>
        <v/>
      </c>
      <c r="O254" t="str">
        <f t="shared" si="22"/>
        <v/>
      </c>
      <c r="P254" t="str">
        <f t="shared" si="23"/>
        <v>[{"ConditionType":"Build","AreaType":"MainBuilding","Lv":18}]</v>
      </c>
    </row>
    <row r="255" spans="1:16">
      <c r="A255">
        <f t="shared" si="19"/>
        <v>14018</v>
      </c>
      <c r="B255" t="s">
        <v>51</v>
      </c>
      <c r="C255" t="s">
        <v>52</v>
      </c>
      <c r="L255" t="str">
        <f t="shared" si="24"/>
        <v/>
      </c>
      <c r="M255" t="str">
        <f t="shared" si="20"/>
        <v/>
      </c>
      <c r="N255" t="str">
        <f t="shared" si="21"/>
        <v/>
      </c>
      <c r="O255" t="str">
        <f t="shared" si="22"/>
        <v/>
      </c>
      <c r="P255" t="str">
        <f t="shared" si="23"/>
        <v>[]</v>
      </c>
    </row>
    <row r="256" spans="1:16">
      <c r="A256">
        <f t="shared" si="19"/>
        <v>15001</v>
      </c>
      <c r="B256" t="s">
        <v>53</v>
      </c>
      <c r="C256" t="s">
        <v>54</v>
      </c>
      <c r="D256" t="s">
        <v>26</v>
      </c>
      <c r="E256">
        <v>2</v>
      </c>
      <c r="L256" t="str">
        <f t="shared" si="24"/>
        <v>{"ConditionType":"Build","AreaType":"MainBuilding","Lv":2}</v>
      </c>
      <c r="M256" t="str">
        <f t="shared" si="20"/>
        <v/>
      </c>
      <c r="N256" t="str">
        <f t="shared" si="21"/>
        <v/>
      </c>
      <c r="O256" t="str">
        <f t="shared" si="22"/>
        <v/>
      </c>
      <c r="P256" t="str">
        <f t="shared" si="23"/>
        <v>[{"ConditionType":"Build","AreaType":"MainBuilding","Lv":2}]</v>
      </c>
    </row>
    <row r="257" spans="1:16">
      <c r="A257">
        <f t="shared" si="19"/>
        <v>15002</v>
      </c>
      <c r="B257" t="s">
        <v>53</v>
      </c>
      <c r="C257" t="s">
        <v>54</v>
      </c>
      <c r="D257" t="s">
        <v>26</v>
      </c>
      <c r="E257">
        <v>3</v>
      </c>
      <c r="L257" t="str">
        <f t="shared" si="24"/>
        <v>{"ConditionType":"Build","AreaType":"MainBuilding","Lv":3}</v>
      </c>
      <c r="M257" t="str">
        <f t="shared" si="20"/>
        <v/>
      </c>
      <c r="N257" t="str">
        <f t="shared" si="21"/>
        <v/>
      </c>
      <c r="O257" t="str">
        <f t="shared" si="22"/>
        <v/>
      </c>
      <c r="P257" t="str">
        <f t="shared" si="23"/>
        <v>[{"ConditionType":"Build","AreaType":"MainBuilding","Lv":3}]</v>
      </c>
    </row>
    <row r="258" spans="1:16">
      <c r="A258">
        <f t="shared" si="19"/>
        <v>15003</v>
      </c>
      <c r="B258" t="s">
        <v>53</v>
      </c>
      <c r="C258" t="s">
        <v>54</v>
      </c>
      <c r="D258" t="s">
        <v>26</v>
      </c>
      <c r="E258">
        <v>4</v>
      </c>
      <c r="L258" t="str">
        <f t="shared" si="24"/>
        <v>{"ConditionType":"Build","AreaType":"MainBuilding","Lv":4}</v>
      </c>
      <c r="M258" t="str">
        <f t="shared" si="20"/>
        <v/>
      </c>
      <c r="N258" t="str">
        <f t="shared" si="21"/>
        <v/>
      </c>
      <c r="O258" t="str">
        <f t="shared" si="22"/>
        <v/>
      </c>
      <c r="P258" t="str">
        <f t="shared" si="23"/>
        <v>[{"ConditionType":"Build","AreaType":"MainBuilding","Lv":4}]</v>
      </c>
    </row>
    <row r="259" spans="1:16">
      <c r="A259">
        <f t="shared" si="19"/>
        <v>15004</v>
      </c>
      <c r="B259" t="s">
        <v>53</v>
      </c>
      <c r="C259" t="s">
        <v>54</v>
      </c>
      <c r="D259" t="s">
        <v>26</v>
      </c>
      <c r="E259">
        <v>5</v>
      </c>
      <c r="L259" t="str">
        <f t="shared" si="24"/>
        <v>{"ConditionType":"Build","AreaType":"MainBuilding","Lv":5}</v>
      </c>
      <c r="M259" t="str">
        <f t="shared" si="20"/>
        <v/>
      </c>
      <c r="N259" t="str">
        <f t="shared" si="21"/>
        <v/>
      </c>
      <c r="O259" t="str">
        <f t="shared" si="22"/>
        <v/>
      </c>
      <c r="P259" t="str">
        <f t="shared" si="23"/>
        <v>[{"ConditionType":"Build","AreaType":"MainBuilding","Lv":5}]</v>
      </c>
    </row>
    <row r="260" spans="1:16">
      <c r="A260">
        <f t="shared" si="19"/>
        <v>15005</v>
      </c>
      <c r="B260" t="s">
        <v>53</v>
      </c>
      <c r="C260" t="s">
        <v>54</v>
      </c>
      <c r="D260" t="s">
        <v>26</v>
      </c>
      <c r="E260">
        <v>6</v>
      </c>
      <c r="L260" t="str">
        <f t="shared" si="24"/>
        <v>{"ConditionType":"Build","AreaType":"MainBuilding","Lv":6}</v>
      </c>
      <c r="M260" t="str">
        <f t="shared" si="20"/>
        <v/>
      </c>
      <c r="N260" t="str">
        <f t="shared" si="21"/>
        <v/>
      </c>
      <c r="O260" t="str">
        <f t="shared" si="22"/>
        <v/>
      </c>
      <c r="P260" t="str">
        <f t="shared" si="23"/>
        <v>[{"ConditionType":"Build","AreaType":"MainBuilding","Lv":6}]</v>
      </c>
    </row>
    <row r="261" spans="1:16">
      <c r="A261">
        <f t="shared" ref="A261:A324" si="25">IF(B261=B260,A260+1,MROUND(A260+1000,1000)+1)</f>
        <v>15006</v>
      </c>
      <c r="B261" t="s">
        <v>53</v>
      </c>
      <c r="C261" t="s">
        <v>54</v>
      </c>
      <c r="D261" t="s">
        <v>26</v>
      </c>
      <c r="E261">
        <v>7</v>
      </c>
      <c r="L261" t="str">
        <f t="shared" si="24"/>
        <v>{"ConditionType":"Build","AreaType":"MainBuilding","Lv":7}</v>
      </c>
      <c r="M261" t="str">
        <f t="shared" ref="M261:M324" si="26">IF(F261="","",_xlfn.IFNA(VLOOKUP(F261,$S$1:$T$3,2,FALSE)&amp;G261&amp;$X$1,$T$2&amp;$X$2&amp;F261&amp;$X$2&amp;$Y$2&amp;G261&amp;"}"))</f>
        <v/>
      </c>
      <c r="N261" t="str">
        <f t="shared" ref="N261:N324" si="27">IF(H261="","",_xlfn.IFNA(VLOOKUP(H261,$S$1:$T$3,2,FALSE)&amp;I261&amp;$X$1,$T$2&amp;$X$2&amp;H261&amp;$X$2&amp;$Y$2&amp;I261&amp;"}"))</f>
        <v/>
      </c>
      <c r="O261" t="str">
        <f t="shared" ref="O261:O324" si="28">IF(J261="","",_xlfn.IFNA(VLOOKUP(J261,$S$1:$T$3,2,FALSE)&amp;K261&amp;$X$1,$T$2&amp;$X$2&amp;J261&amp;$X$2&amp;$Y$2&amp;K261))</f>
        <v/>
      </c>
      <c r="P261" t="str">
        <f t="shared" ref="P261:P324" si="29">$R$1&amp;_xlfn.TEXTJOIN($P$1,TRUE,L261:O261)&amp;$Y$1</f>
        <v>[{"ConditionType":"Build","AreaType":"MainBuilding","Lv":7}]</v>
      </c>
    </row>
    <row r="262" spans="1:16">
      <c r="A262">
        <f t="shared" si="25"/>
        <v>15007</v>
      </c>
      <c r="B262" t="s">
        <v>53</v>
      </c>
      <c r="C262" t="s">
        <v>54</v>
      </c>
      <c r="D262" t="s">
        <v>26</v>
      </c>
      <c r="E262">
        <v>8</v>
      </c>
      <c r="L262" t="str">
        <f t="shared" si="24"/>
        <v>{"ConditionType":"Build","AreaType":"MainBuilding","Lv":8}</v>
      </c>
      <c r="M262" t="str">
        <f t="shared" si="26"/>
        <v/>
      </c>
      <c r="N262" t="str">
        <f t="shared" si="27"/>
        <v/>
      </c>
      <c r="O262" t="str">
        <f t="shared" si="28"/>
        <v/>
      </c>
      <c r="P262" t="str">
        <f t="shared" si="29"/>
        <v>[{"ConditionType":"Build","AreaType":"MainBuilding","Lv":8}]</v>
      </c>
    </row>
    <row r="263" spans="1:16">
      <c r="A263">
        <f t="shared" si="25"/>
        <v>15008</v>
      </c>
      <c r="B263" t="s">
        <v>53</v>
      </c>
      <c r="C263" t="s">
        <v>54</v>
      </c>
      <c r="D263" t="s">
        <v>26</v>
      </c>
      <c r="E263">
        <v>9</v>
      </c>
      <c r="L263" t="str">
        <f t="shared" si="24"/>
        <v>{"ConditionType":"Build","AreaType":"MainBuilding","Lv":9}</v>
      </c>
      <c r="M263" t="str">
        <f t="shared" si="26"/>
        <v/>
      </c>
      <c r="N263" t="str">
        <f t="shared" si="27"/>
        <v/>
      </c>
      <c r="O263" t="str">
        <f t="shared" si="28"/>
        <v/>
      </c>
      <c r="P263" t="str">
        <f t="shared" si="29"/>
        <v>[{"ConditionType":"Build","AreaType":"MainBuilding","Lv":9}]</v>
      </c>
    </row>
    <row r="264" spans="1:16">
      <c r="A264">
        <f t="shared" si="25"/>
        <v>15009</v>
      </c>
      <c r="B264" t="s">
        <v>53</v>
      </c>
      <c r="C264" t="s">
        <v>54</v>
      </c>
      <c r="D264" t="s">
        <v>26</v>
      </c>
      <c r="E264">
        <v>10</v>
      </c>
      <c r="L264" t="str">
        <f t="shared" si="24"/>
        <v>{"ConditionType":"Build","AreaType":"MainBuilding","Lv":10}</v>
      </c>
      <c r="M264" t="str">
        <f t="shared" si="26"/>
        <v/>
      </c>
      <c r="N264" t="str">
        <f t="shared" si="27"/>
        <v/>
      </c>
      <c r="O264" t="str">
        <f t="shared" si="28"/>
        <v/>
      </c>
      <c r="P264" t="str">
        <f t="shared" si="29"/>
        <v>[{"ConditionType":"Build","AreaType":"MainBuilding","Lv":10}]</v>
      </c>
    </row>
    <row r="265" spans="1:16">
      <c r="A265">
        <f t="shared" si="25"/>
        <v>15010</v>
      </c>
      <c r="B265" t="s">
        <v>53</v>
      </c>
      <c r="C265" t="s">
        <v>54</v>
      </c>
      <c r="D265" t="s">
        <v>26</v>
      </c>
      <c r="E265">
        <v>11</v>
      </c>
      <c r="L265" t="str">
        <f t="shared" si="24"/>
        <v>{"ConditionType":"Build","AreaType":"MainBuilding","Lv":11}</v>
      </c>
      <c r="M265" t="str">
        <f t="shared" si="26"/>
        <v/>
      </c>
      <c r="N265" t="str">
        <f t="shared" si="27"/>
        <v/>
      </c>
      <c r="O265" t="str">
        <f t="shared" si="28"/>
        <v/>
      </c>
      <c r="P265" t="str">
        <f t="shared" si="29"/>
        <v>[{"ConditionType":"Build","AreaType":"MainBuilding","Lv":11}]</v>
      </c>
    </row>
    <row r="266" spans="1:16">
      <c r="A266">
        <f t="shared" si="25"/>
        <v>15011</v>
      </c>
      <c r="B266" t="s">
        <v>53</v>
      </c>
      <c r="C266" t="s">
        <v>54</v>
      </c>
      <c r="D266" t="s">
        <v>26</v>
      </c>
      <c r="E266">
        <v>12</v>
      </c>
      <c r="L266" t="str">
        <f t="shared" si="24"/>
        <v>{"ConditionType":"Build","AreaType":"MainBuilding","Lv":12}</v>
      </c>
      <c r="M266" t="str">
        <f t="shared" si="26"/>
        <v/>
      </c>
      <c r="N266" t="str">
        <f t="shared" si="27"/>
        <v/>
      </c>
      <c r="O266" t="str">
        <f t="shared" si="28"/>
        <v/>
      </c>
      <c r="P266" t="str">
        <f t="shared" si="29"/>
        <v>[{"ConditionType":"Build","AreaType":"MainBuilding","Lv":12}]</v>
      </c>
    </row>
    <row r="267" spans="1:16">
      <c r="A267">
        <f t="shared" si="25"/>
        <v>15012</v>
      </c>
      <c r="B267" t="s">
        <v>53</v>
      </c>
      <c r="C267" t="s">
        <v>54</v>
      </c>
      <c r="D267" t="s">
        <v>26</v>
      </c>
      <c r="E267">
        <v>13</v>
      </c>
      <c r="L267" t="str">
        <f t="shared" si="24"/>
        <v>{"ConditionType":"Build","AreaType":"MainBuilding","Lv":13}</v>
      </c>
      <c r="M267" t="str">
        <f t="shared" si="26"/>
        <v/>
      </c>
      <c r="N267" t="str">
        <f t="shared" si="27"/>
        <v/>
      </c>
      <c r="O267" t="str">
        <f t="shared" si="28"/>
        <v/>
      </c>
      <c r="P267" t="str">
        <f t="shared" si="29"/>
        <v>[{"ConditionType":"Build","AreaType":"MainBuilding","Lv":13}]</v>
      </c>
    </row>
    <row r="268" spans="1:16">
      <c r="A268">
        <f t="shared" si="25"/>
        <v>15013</v>
      </c>
      <c r="B268" t="s">
        <v>53</v>
      </c>
      <c r="C268" t="s">
        <v>54</v>
      </c>
      <c r="D268" t="s">
        <v>26</v>
      </c>
      <c r="E268">
        <v>14</v>
      </c>
      <c r="L268" t="str">
        <f t="shared" si="24"/>
        <v>{"ConditionType":"Build","AreaType":"MainBuilding","Lv":14}</v>
      </c>
      <c r="M268" t="str">
        <f t="shared" si="26"/>
        <v/>
      </c>
      <c r="N268" t="str">
        <f t="shared" si="27"/>
        <v/>
      </c>
      <c r="O268" t="str">
        <f t="shared" si="28"/>
        <v/>
      </c>
      <c r="P268" t="str">
        <f t="shared" si="29"/>
        <v>[{"ConditionType":"Build","AreaType":"MainBuilding","Lv":14}]</v>
      </c>
    </row>
    <row r="269" spans="1:16">
      <c r="A269">
        <f t="shared" si="25"/>
        <v>15014</v>
      </c>
      <c r="B269" t="s">
        <v>53</v>
      </c>
      <c r="C269" t="s">
        <v>54</v>
      </c>
      <c r="D269" t="s">
        <v>26</v>
      </c>
      <c r="E269">
        <v>15</v>
      </c>
      <c r="L269" t="str">
        <f t="shared" si="24"/>
        <v>{"ConditionType":"Build","AreaType":"MainBuilding","Lv":15}</v>
      </c>
      <c r="M269" t="str">
        <f t="shared" si="26"/>
        <v/>
      </c>
      <c r="N269" t="str">
        <f t="shared" si="27"/>
        <v/>
      </c>
      <c r="O269" t="str">
        <f t="shared" si="28"/>
        <v/>
      </c>
      <c r="P269" t="str">
        <f t="shared" si="29"/>
        <v>[{"ConditionType":"Build","AreaType":"MainBuilding","Lv":15}]</v>
      </c>
    </row>
    <row r="270" spans="1:16">
      <c r="A270">
        <f t="shared" si="25"/>
        <v>15015</v>
      </c>
      <c r="B270" t="s">
        <v>53</v>
      </c>
      <c r="C270" t="s">
        <v>54</v>
      </c>
      <c r="D270" t="s">
        <v>26</v>
      </c>
      <c r="E270">
        <v>16</v>
      </c>
      <c r="L270" t="str">
        <f t="shared" si="24"/>
        <v>{"ConditionType":"Build","AreaType":"MainBuilding","Lv":16}</v>
      </c>
      <c r="M270" t="str">
        <f t="shared" si="26"/>
        <v/>
      </c>
      <c r="N270" t="str">
        <f t="shared" si="27"/>
        <v/>
      </c>
      <c r="O270" t="str">
        <f t="shared" si="28"/>
        <v/>
      </c>
      <c r="P270" t="str">
        <f t="shared" si="29"/>
        <v>[{"ConditionType":"Build","AreaType":"MainBuilding","Lv":16}]</v>
      </c>
    </row>
    <row r="271" spans="1:16">
      <c r="A271">
        <f t="shared" si="25"/>
        <v>15016</v>
      </c>
      <c r="B271" t="s">
        <v>53</v>
      </c>
      <c r="C271" t="s">
        <v>54</v>
      </c>
      <c r="D271" t="s">
        <v>26</v>
      </c>
      <c r="E271">
        <v>17</v>
      </c>
      <c r="L271" t="str">
        <f t="shared" si="24"/>
        <v>{"ConditionType":"Build","AreaType":"MainBuilding","Lv":17}</v>
      </c>
      <c r="M271" t="str">
        <f t="shared" si="26"/>
        <v/>
      </c>
      <c r="N271" t="str">
        <f t="shared" si="27"/>
        <v/>
      </c>
      <c r="O271" t="str">
        <f t="shared" si="28"/>
        <v/>
      </c>
      <c r="P271" t="str">
        <f t="shared" si="29"/>
        <v>[{"ConditionType":"Build","AreaType":"MainBuilding","Lv":17}]</v>
      </c>
    </row>
    <row r="272" spans="1:16">
      <c r="A272">
        <f t="shared" si="25"/>
        <v>15017</v>
      </c>
      <c r="B272" t="s">
        <v>53</v>
      </c>
      <c r="C272" t="s">
        <v>54</v>
      </c>
      <c r="D272" t="s">
        <v>26</v>
      </c>
      <c r="E272">
        <v>18</v>
      </c>
      <c r="L272" t="str">
        <f t="shared" si="24"/>
        <v>{"ConditionType":"Build","AreaType":"MainBuilding","Lv":18}</v>
      </c>
      <c r="M272" t="str">
        <f t="shared" si="26"/>
        <v/>
      </c>
      <c r="N272" t="str">
        <f t="shared" si="27"/>
        <v/>
      </c>
      <c r="O272" t="str">
        <f t="shared" si="28"/>
        <v/>
      </c>
      <c r="P272" t="str">
        <f t="shared" si="29"/>
        <v>[{"ConditionType":"Build","AreaType":"MainBuilding","Lv":18}]</v>
      </c>
    </row>
    <row r="273" spans="1:16">
      <c r="A273">
        <f t="shared" si="25"/>
        <v>15018</v>
      </c>
      <c r="B273" t="s">
        <v>53</v>
      </c>
      <c r="C273" t="s">
        <v>54</v>
      </c>
      <c r="L273" t="str">
        <f t="shared" si="24"/>
        <v/>
      </c>
      <c r="M273" t="str">
        <f t="shared" si="26"/>
        <v/>
      </c>
      <c r="N273" t="str">
        <f t="shared" si="27"/>
        <v/>
      </c>
      <c r="O273" t="str">
        <f t="shared" si="28"/>
        <v/>
      </c>
      <c r="P273" t="str">
        <f t="shared" si="29"/>
        <v>[]</v>
      </c>
    </row>
    <row r="274" spans="1:16">
      <c r="A274">
        <f t="shared" si="25"/>
        <v>16001</v>
      </c>
      <c r="B274" t="s">
        <v>55</v>
      </c>
      <c r="C274" t="s">
        <v>56</v>
      </c>
      <c r="D274" t="s">
        <v>26</v>
      </c>
      <c r="E274">
        <v>2</v>
      </c>
      <c r="L274" t="str">
        <f t="shared" si="24"/>
        <v>{"ConditionType":"Build","AreaType":"MainBuilding","Lv":2}</v>
      </c>
      <c r="M274" t="str">
        <f t="shared" si="26"/>
        <v/>
      </c>
      <c r="N274" t="str">
        <f t="shared" si="27"/>
        <v/>
      </c>
      <c r="O274" t="str">
        <f t="shared" si="28"/>
        <v/>
      </c>
      <c r="P274" t="str">
        <f t="shared" si="29"/>
        <v>[{"ConditionType":"Build","AreaType":"MainBuilding","Lv":2}]</v>
      </c>
    </row>
    <row r="275" spans="1:16">
      <c r="A275">
        <f t="shared" si="25"/>
        <v>16002</v>
      </c>
      <c r="B275" t="s">
        <v>55</v>
      </c>
      <c r="C275" t="s">
        <v>56</v>
      </c>
      <c r="D275" t="s">
        <v>26</v>
      </c>
      <c r="E275">
        <v>3</v>
      </c>
      <c r="L275" t="str">
        <f t="shared" si="24"/>
        <v>{"ConditionType":"Build","AreaType":"MainBuilding","Lv":3}</v>
      </c>
      <c r="M275" t="str">
        <f t="shared" si="26"/>
        <v/>
      </c>
      <c r="N275" t="str">
        <f t="shared" si="27"/>
        <v/>
      </c>
      <c r="O275" t="str">
        <f t="shared" si="28"/>
        <v/>
      </c>
      <c r="P275" t="str">
        <f t="shared" si="29"/>
        <v>[{"ConditionType":"Build","AreaType":"MainBuilding","Lv":3}]</v>
      </c>
    </row>
    <row r="276" spans="1:16">
      <c r="A276">
        <f t="shared" si="25"/>
        <v>16003</v>
      </c>
      <c r="B276" t="s">
        <v>55</v>
      </c>
      <c r="C276" t="s">
        <v>56</v>
      </c>
      <c r="D276" t="s">
        <v>26</v>
      </c>
      <c r="E276">
        <v>4</v>
      </c>
      <c r="L276" t="str">
        <f t="shared" si="24"/>
        <v>{"ConditionType":"Build","AreaType":"MainBuilding","Lv":4}</v>
      </c>
      <c r="M276" t="str">
        <f t="shared" si="26"/>
        <v/>
      </c>
      <c r="N276" t="str">
        <f t="shared" si="27"/>
        <v/>
      </c>
      <c r="O276" t="str">
        <f t="shared" si="28"/>
        <v/>
      </c>
      <c r="P276" t="str">
        <f t="shared" si="29"/>
        <v>[{"ConditionType":"Build","AreaType":"MainBuilding","Lv":4}]</v>
      </c>
    </row>
    <row r="277" spans="1:16">
      <c r="A277">
        <f t="shared" si="25"/>
        <v>16004</v>
      </c>
      <c r="B277" t="s">
        <v>55</v>
      </c>
      <c r="C277" t="s">
        <v>56</v>
      </c>
      <c r="D277" t="s">
        <v>26</v>
      </c>
      <c r="E277">
        <v>5</v>
      </c>
      <c r="L277" t="str">
        <f t="shared" si="24"/>
        <v>{"ConditionType":"Build","AreaType":"MainBuilding","Lv":5}</v>
      </c>
      <c r="M277" t="str">
        <f t="shared" si="26"/>
        <v/>
      </c>
      <c r="N277" t="str">
        <f t="shared" si="27"/>
        <v/>
      </c>
      <c r="O277" t="str">
        <f t="shared" si="28"/>
        <v/>
      </c>
      <c r="P277" t="str">
        <f t="shared" si="29"/>
        <v>[{"ConditionType":"Build","AreaType":"MainBuilding","Lv":5}]</v>
      </c>
    </row>
    <row r="278" spans="1:16">
      <c r="A278">
        <f t="shared" si="25"/>
        <v>16005</v>
      </c>
      <c r="B278" t="s">
        <v>55</v>
      </c>
      <c r="C278" t="s">
        <v>56</v>
      </c>
      <c r="D278" t="s">
        <v>26</v>
      </c>
      <c r="E278">
        <v>6</v>
      </c>
      <c r="L278" t="str">
        <f t="shared" si="24"/>
        <v>{"ConditionType":"Build","AreaType":"MainBuilding","Lv":6}</v>
      </c>
      <c r="M278" t="str">
        <f t="shared" si="26"/>
        <v/>
      </c>
      <c r="N278" t="str">
        <f t="shared" si="27"/>
        <v/>
      </c>
      <c r="O278" t="str">
        <f t="shared" si="28"/>
        <v/>
      </c>
      <c r="P278" t="str">
        <f t="shared" si="29"/>
        <v>[{"ConditionType":"Build","AreaType":"MainBuilding","Lv":6}]</v>
      </c>
    </row>
    <row r="279" spans="1:16">
      <c r="A279">
        <f t="shared" si="25"/>
        <v>16006</v>
      </c>
      <c r="B279" t="s">
        <v>55</v>
      </c>
      <c r="C279" t="s">
        <v>56</v>
      </c>
      <c r="D279" t="s">
        <v>26</v>
      </c>
      <c r="E279">
        <v>7</v>
      </c>
      <c r="L279" t="str">
        <f t="shared" ref="L279:L342" si="30">IF(D279="","",_xlfn.IFNA(VLOOKUP(D279,$S$1:$T$3,2,FALSE)&amp;E279&amp;$X$1,$T$2&amp;$X$2&amp;D279&amp;$X$2&amp;$Y$2&amp;E279&amp;"}"))</f>
        <v>{"ConditionType":"Build","AreaType":"MainBuilding","Lv":7}</v>
      </c>
      <c r="M279" t="str">
        <f t="shared" si="26"/>
        <v/>
      </c>
      <c r="N279" t="str">
        <f t="shared" si="27"/>
        <v/>
      </c>
      <c r="O279" t="str">
        <f t="shared" si="28"/>
        <v/>
      </c>
      <c r="P279" t="str">
        <f t="shared" si="29"/>
        <v>[{"ConditionType":"Build","AreaType":"MainBuilding","Lv":7}]</v>
      </c>
    </row>
    <row r="280" spans="1:16">
      <c r="A280">
        <f t="shared" si="25"/>
        <v>16007</v>
      </c>
      <c r="B280" t="s">
        <v>55</v>
      </c>
      <c r="C280" t="s">
        <v>56</v>
      </c>
      <c r="D280" t="s">
        <v>26</v>
      </c>
      <c r="E280">
        <v>8</v>
      </c>
      <c r="L280" t="str">
        <f t="shared" si="30"/>
        <v>{"ConditionType":"Build","AreaType":"MainBuilding","Lv":8}</v>
      </c>
      <c r="M280" t="str">
        <f t="shared" si="26"/>
        <v/>
      </c>
      <c r="N280" t="str">
        <f t="shared" si="27"/>
        <v/>
      </c>
      <c r="O280" t="str">
        <f t="shared" si="28"/>
        <v/>
      </c>
      <c r="P280" t="str">
        <f t="shared" si="29"/>
        <v>[{"ConditionType":"Build","AreaType":"MainBuilding","Lv":8}]</v>
      </c>
    </row>
    <row r="281" spans="1:16">
      <c r="A281">
        <f t="shared" si="25"/>
        <v>16008</v>
      </c>
      <c r="B281" t="s">
        <v>55</v>
      </c>
      <c r="C281" t="s">
        <v>56</v>
      </c>
      <c r="D281" t="s">
        <v>26</v>
      </c>
      <c r="E281">
        <v>9</v>
      </c>
      <c r="L281" t="str">
        <f t="shared" si="30"/>
        <v>{"ConditionType":"Build","AreaType":"MainBuilding","Lv":9}</v>
      </c>
      <c r="M281" t="str">
        <f t="shared" si="26"/>
        <v/>
      </c>
      <c r="N281" t="str">
        <f t="shared" si="27"/>
        <v/>
      </c>
      <c r="O281" t="str">
        <f t="shared" si="28"/>
        <v/>
      </c>
      <c r="P281" t="str">
        <f t="shared" si="29"/>
        <v>[{"ConditionType":"Build","AreaType":"MainBuilding","Lv":9}]</v>
      </c>
    </row>
    <row r="282" spans="1:16">
      <c r="A282">
        <f t="shared" si="25"/>
        <v>16009</v>
      </c>
      <c r="B282" t="s">
        <v>55</v>
      </c>
      <c r="C282" t="s">
        <v>56</v>
      </c>
      <c r="D282" t="s">
        <v>26</v>
      </c>
      <c r="E282">
        <v>10</v>
      </c>
      <c r="L282" t="str">
        <f t="shared" si="30"/>
        <v>{"ConditionType":"Build","AreaType":"MainBuilding","Lv":10}</v>
      </c>
      <c r="M282" t="str">
        <f t="shared" si="26"/>
        <v/>
      </c>
      <c r="N282" t="str">
        <f t="shared" si="27"/>
        <v/>
      </c>
      <c r="O282" t="str">
        <f t="shared" si="28"/>
        <v/>
      </c>
      <c r="P282" t="str">
        <f t="shared" si="29"/>
        <v>[{"ConditionType":"Build","AreaType":"MainBuilding","Lv":10}]</v>
      </c>
    </row>
    <row r="283" spans="1:16">
      <c r="A283">
        <f t="shared" si="25"/>
        <v>16010</v>
      </c>
      <c r="B283" t="s">
        <v>55</v>
      </c>
      <c r="C283" t="s">
        <v>56</v>
      </c>
      <c r="D283" t="s">
        <v>26</v>
      </c>
      <c r="E283">
        <v>11</v>
      </c>
      <c r="L283" t="str">
        <f t="shared" si="30"/>
        <v>{"ConditionType":"Build","AreaType":"MainBuilding","Lv":11}</v>
      </c>
      <c r="M283" t="str">
        <f t="shared" si="26"/>
        <v/>
      </c>
      <c r="N283" t="str">
        <f t="shared" si="27"/>
        <v/>
      </c>
      <c r="O283" t="str">
        <f t="shared" si="28"/>
        <v/>
      </c>
      <c r="P283" t="str">
        <f t="shared" si="29"/>
        <v>[{"ConditionType":"Build","AreaType":"MainBuilding","Lv":11}]</v>
      </c>
    </row>
    <row r="284" spans="1:16">
      <c r="A284">
        <f t="shared" si="25"/>
        <v>16011</v>
      </c>
      <c r="B284" t="s">
        <v>55</v>
      </c>
      <c r="C284" t="s">
        <v>56</v>
      </c>
      <c r="D284" t="s">
        <v>26</v>
      </c>
      <c r="E284">
        <v>12</v>
      </c>
      <c r="L284" t="str">
        <f t="shared" si="30"/>
        <v>{"ConditionType":"Build","AreaType":"MainBuilding","Lv":12}</v>
      </c>
      <c r="M284" t="str">
        <f t="shared" si="26"/>
        <v/>
      </c>
      <c r="N284" t="str">
        <f t="shared" si="27"/>
        <v/>
      </c>
      <c r="O284" t="str">
        <f t="shared" si="28"/>
        <v/>
      </c>
      <c r="P284" t="str">
        <f t="shared" si="29"/>
        <v>[{"ConditionType":"Build","AreaType":"MainBuilding","Lv":12}]</v>
      </c>
    </row>
    <row r="285" spans="1:16">
      <c r="A285">
        <f t="shared" si="25"/>
        <v>16012</v>
      </c>
      <c r="B285" t="s">
        <v>55</v>
      </c>
      <c r="C285" t="s">
        <v>56</v>
      </c>
      <c r="D285" t="s">
        <v>26</v>
      </c>
      <c r="E285">
        <v>13</v>
      </c>
      <c r="L285" t="str">
        <f t="shared" si="30"/>
        <v>{"ConditionType":"Build","AreaType":"MainBuilding","Lv":13}</v>
      </c>
      <c r="M285" t="str">
        <f t="shared" si="26"/>
        <v/>
      </c>
      <c r="N285" t="str">
        <f t="shared" si="27"/>
        <v/>
      </c>
      <c r="O285" t="str">
        <f t="shared" si="28"/>
        <v/>
      </c>
      <c r="P285" t="str">
        <f t="shared" si="29"/>
        <v>[{"ConditionType":"Build","AreaType":"MainBuilding","Lv":13}]</v>
      </c>
    </row>
    <row r="286" spans="1:16">
      <c r="A286">
        <f t="shared" si="25"/>
        <v>16013</v>
      </c>
      <c r="B286" t="s">
        <v>55</v>
      </c>
      <c r="C286" t="s">
        <v>56</v>
      </c>
      <c r="D286" t="s">
        <v>26</v>
      </c>
      <c r="E286">
        <v>14</v>
      </c>
      <c r="L286" t="str">
        <f t="shared" si="30"/>
        <v>{"ConditionType":"Build","AreaType":"MainBuilding","Lv":14}</v>
      </c>
      <c r="M286" t="str">
        <f t="shared" si="26"/>
        <v/>
      </c>
      <c r="N286" t="str">
        <f t="shared" si="27"/>
        <v/>
      </c>
      <c r="O286" t="str">
        <f t="shared" si="28"/>
        <v/>
      </c>
      <c r="P286" t="str">
        <f t="shared" si="29"/>
        <v>[{"ConditionType":"Build","AreaType":"MainBuilding","Lv":14}]</v>
      </c>
    </row>
    <row r="287" spans="1:16">
      <c r="A287">
        <f t="shared" si="25"/>
        <v>16014</v>
      </c>
      <c r="B287" t="s">
        <v>55</v>
      </c>
      <c r="C287" t="s">
        <v>56</v>
      </c>
      <c r="D287" t="s">
        <v>26</v>
      </c>
      <c r="E287">
        <v>15</v>
      </c>
      <c r="L287" t="str">
        <f t="shared" si="30"/>
        <v>{"ConditionType":"Build","AreaType":"MainBuilding","Lv":15}</v>
      </c>
      <c r="M287" t="str">
        <f t="shared" si="26"/>
        <v/>
      </c>
      <c r="N287" t="str">
        <f t="shared" si="27"/>
        <v/>
      </c>
      <c r="O287" t="str">
        <f t="shared" si="28"/>
        <v/>
      </c>
      <c r="P287" t="str">
        <f t="shared" si="29"/>
        <v>[{"ConditionType":"Build","AreaType":"MainBuilding","Lv":15}]</v>
      </c>
    </row>
    <row r="288" spans="1:16">
      <c r="A288">
        <f t="shared" si="25"/>
        <v>16015</v>
      </c>
      <c r="B288" t="s">
        <v>55</v>
      </c>
      <c r="C288" t="s">
        <v>56</v>
      </c>
      <c r="D288" t="s">
        <v>26</v>
      </c>
      <c r="E288">
        <v>16</v>
      </c>
      <c r="L288" t="str">
        <f t="shared" si="30"/>
        <v>{"ConditionType":"Build","AreaType":"MainBuilding","Lv":16}</v>
      </c>
      <c r="M288" t="str">
        <f t="shared" si="26"/>
        <v/>
      </c>
      <c r="N288" t="str">
        <f t="shared" si="27"/>
        <v/>
      </c>
      <c r="O288" t="str">
        <f t="shared" si="28"/>
        <v/>
      </c>
      <c r="P288" t="str">
        <f t="shared" si="29"/>
        <v>[{"ConditionType":"Build","AreaType":"MainBuilding","Lv":16}]</v>
      </c>
    </row>
    <row r="289" spans="1:16">
      <c r="A289">
        <f t="shared" si="25"/>
        <v>16016</v>
      </c>
      <c r="B289" t="s">
        <v>55</v>
      </c>
      <c r="C289" t="s">
        <v>56</v>
      </c>
      <c r="D289" t="s">
        <v>26</v>
      </c>
      <c r="E289">
        <v>17</v>
      </c>
      <c r="L289" t="str">
        <f t="shared" si="30"/>
        <v>{"ConditionType":"Build","AreaType":"MainBuilding","Lv":17}</v>
      </c>
      <c r="M289" t="str">
        <f t="shared" si="26"/>
        <v/>
      </c>
      <c r="N289" t="str">
        <f t="shared" si="27"/>
        <v/>
      </c>
      <c r="O289" t="str">
        <f t="shared" si="28"/>
        <v/>
      </c>
      <c r="P289" t="str">
        <f t="shared" si="29"/>
        <v>[{"ConditionType":"Build","AreaType":"MainBuilding","Lv":17}]</v>
      </c>
    </row>
    <row r="290" spans="1:16">
      <c r="A290">
        <f t="shared" si="25"/>
        <v>16017</v>
      </c>
      <c r="B290" t="s">
        <v>55</v>
      </c>
      <c r="C290" t="s">
        <v>56</v>
      </c>
      <c r="D290" t="s">
        <v>26</v>
      </c>
      <c r="E290">
        <v>18</v>
      </c>
      <c r="L290" t="str">
        <f t="shared" si="30"/>
        <v>{"ConditionType":"Build","AreaType":"MainBuilding","Lv":18}</v>
      </c>
      <c r="M290" t="str">
        <f t="shared" si="26"/>
        <v/>
      </c>
      <c r="N290" t="str">
        <f t="shared" si="27"/>
        <v/>
      </c>
      <c r="O290" t="str">
        <f t="shared" si="28"/>
        <v/>
      </c>
      <c r="P290" t="str">
        <f t="shared" si="29"/>
        <v>[{"ConditionType":"Build","AreaType":"MainBuilding","Lv":18}]</v>
      </c>
    </row>
    <row r="291" spans="1:16">
      <c r="A291">
        <f t="shared" si="25"/>
        <v>16018</v>
      </c>
      <c r="B291" t="s">
        <v>55</v>
      </c>
      <c r="C291" t="s">
        <v>56</v>
      </c>
      <c r="L291" t="str">
        <f t="shared" si="30"/>
        <v/>
      </c>
      <c r="M291" t="str">
        <f t="shared" si="26"/>
        <v/>
      </c>
      <c r="N291" t="str">
        <f t="shared" si="27"/>
        <v/>
      </c>
      <c r="O291" t="str">
        <f t="shared" si="28"/>
        <v/>
      </c>
      <c r="P291" t="str">
        <f t="shared" si="29"/>
        <v>[]</v>
      </c>
    </row>
    <row r="292" spans="1:16">
      <c r="A292">
        <f t="shared" si="25"/>
        <v>17001</v>
      </c>
      <c r="B292" t="s">
        <v>57</v>
      </c>
      <c r="C292" t="s">
        <v>58</v>
      </c>
      <c r="D292" t="s">
        <v>26</v>
      </c>
      <c r="E292">
        <v>2</v>
      </c>
      <c r="L292" t="str">
        <f t="shared" si="30"/>
        <v>{"ConditionType":"Build","AreaType":"MainBuilding","Lv":2}</v>
      </c>
      <c r="M292" t="str">
        <f t="shared" si="26"/>
        <v/>
      </c>
      <c r="N292" t="str">
        <f t="shared" si="27"/>
        <v/>
      </c>
      <c r="O292" t="str">
        <f t="shared" si="28"/>
        <v/>
      </c>
      <c r="P292" t="str">
        <f t="shared" si="29"/>
        <v>[{"ConditionType":"Build","AreaType":"MainBuilding","Lv":2}]</v>
      </c>
    </row>
    <row r="293" spans="1:16">
      <c r="A293">
        <f t="shared" si="25"/>
        <v>17002</v>
      </c>
      <c r="B293" t="s">
        <v>57</v>
      </c>
      <c r="C293" t="s">
        <v>58</v>
      </c>
      <c r="D293" t="s">
        <v>26</v>
      </c>
      <c r="E293">
        <v>3</v>
      </c>
      <c r="L293" t="str">
        <f t="shared" si="30"/>
        <v>{"ConditionType":"Build","AreaType":"MainBuilding","Lv":3}</v>
      </c>
      <c r="M293" t="str">
        <f t="shared" si="26"/>
        <v/>
      </c>
      <c r="N293" t="str">
        <f t="shared" si="27"/>
        <v/>
      </c>
      <c r="O293" t="str">
        <f t="shared" si="28"/>
        <v/>
      </c>
      <c r="P293" t="str">
        <f t="shared" si="29"/>
        <v>[{"ConditionType":"Build","AreaType":"MainBuilding","Lv":3}]</v>
      </c>
    </row>
    <row r="294" spans="1:16">
      <c r="A294">
        <f t="shared" si="25"/>
        <v>17003</v>
      </c>
      <c r="B294" t="s">
        <v>57</v>
      </c>
      <c r="C294" t="s">
        <v>58</v>
      </c>
      <c r="D294" t="s">
        <v>26</v>
      </c>
      <c r="E294">
        <v>4</v>
      </c>
      <c r="L294" t="str">
        <f t="shared" si="30"/>
        <v>{"ConditionType":"Build","AreaType":"MainBuilding","Lv":4}</v>
      </c>
      <c r="M294" t="str">
        <f t="shared" si="26"/>
        <v/>
      </c>
      <c r="N294" t="str">
        <f t="shared" si="27"/>
        <v/>
      </c>
      <c r="O294" t="str">
        <f t="shared" si="28"/>
        <v/>
      </c>
      <c r="P294" t="str">
        <f t="shared" si="29"/>
        <v>[{"ConditionType":"Build","AreaType":"MainBuilding","Lv":4}]</v>
      </c>
    </row>
    <row r="295" spans="1:16">
      <c r="A295">
        <f t="shared" si="25"/>
        <v>17004</v>
      </c>
      <c r="B295" t="s">
        <v>57</v>
      </c>
      <c r="C295" t="s">
        <v>58</v>
      </c>
      <c r="D295" t="s">
        <v>26</v>
      </c>
      <c r="E295">
        <v>5</v>
      </c>
      <c r="L295" t="str">
        <f t="shared" si="30"/>
        <v>{"ConditionType":"Build","AreaType":"MainBuilding","Lv":5}</v>
      </c>
      <c r="M295" t="str">
        <f t="shared" si="26"/>
        <v/>
      </c>
      <c r="N295" t="str">
        <f t="shared" si="27"/>
        <v/>
      </c>
      <c r="O295" t="str">
        <f t="shared" si="28"/>
        <v/>
      </c>
      <c r="P295" t="str">
        <f t="shared" si="29"/>
        <v>[{"ConditionType":"Build","AreaType":"MainBuilding","Lv":5}]</v>
      </c>
    </row>
    <row r="296" spans="1:16">
      <c r="A296">
        <f t="shared" si="25"/>
        <v>17005</v>
      </c>
      <c r="B296" t="s">
        <v>57</v>
      </c>
      <c r="C296" t="s">
        <v>58</v>
      </c>
      <c r="D296" t="s">
        <v>26</v>
      </c>
      <c r="E296">
        <v>6</v>
      </c>
      <c r="L296" t="str">
        <f t="shared" si="30"/>
        <v>{"ConditionType":"Build","AreaType":"MainBuilding","Lv":6}</v>
      </c>
      <c r="M296" t="str">
        <f t="shared" si="26"/>
        <v/>
      </c>
      <c r="N296" t="str">
        <f t="shared" si="27"/>
        <v/>
      </c>
      <c r="O296" t="str">
        <f t="shared" si="28"/>
        <v/>
      </c>
      <c r="P296" t="str">
        <f t="shared" si="29"/>
        <v>[{"ConditionType":"Build","AreaType":"MainBuilding","Lv":6}]</v>
      </c>
    </row>
    <row r="297" spans="1:16">
      <c r="A297">
        <f t="shared" si="25"/>
        <v>17006</v>
      </c>
      <c r="B297" t="s">
        <v>57</v>
      </c>
      <c r="C297" t="s">
        <v>58</v>
      </c>
      <c r="D297" t="s">
        <v>26</v>
      </c>
      <c r="E297">
        <v>7</v>
      </c>
      <c r="L297" t="str">
        <f t="shared" si="30"/>
        <v>{"ConditionType":"Build","AreaType":"MainBuilding","Lv":7}</v>
      </c>
      <c r="M297" t="str">
        <f t="shared" si="26"/>
        <v/>
      </c>
      <c r="N297" t="str">
        <f t="shared" si="27"/>
        <v/>
      </c>
      <c r="O297" t="str">
        <f t="shared" si="28"/>
        <v/>
      </c>
      <c r="P297" t="str">
        <f t="shared" si="29"/>
        <v>[{"ConditionType":"Build","AreaType":"MainBuilding","Lv":7}]</v>
      </c>
    </row>
    <row r="298" spans="1:16">
      <c r="A298">
        <f t="shared" si="25"/>
        <v>17007</v>
      </c>
      <c r="B298" t="s">
        <v>57</v>
      </c>
      <c r="C298" t="s">
        <v>58</v>
      </c>
      <c r="D298" t="s">
        <v>26</v>
      </c>
      <c r="E298">
        <v>8</v>
      </c>
      <c r="L298" t="str">
        <f t="shared" si="30"/>
        <v>{"ConditionType":"Build","AreaType":"MainBuilding","Lv":8}</v>
      </c>
      <c r="M298" t="str">
        <f t="shared" si="26"/>
        <v/>
      </c>
      <c r="N298" t="str">
        <f t="shared" si="27"/>
        <v/>
      </c>
      <c r="O298" t="str">
        <f t="shared" si="28"/>
        <v/>
      </c>
      <c r="P298" t="str">
        <f t="shared" si="29"/>
        <v>[{"ConditionType":"Build","AreaType":"MainBuilding","Lv":8}]</v>
      </c>
    </row>
    <row r="299" spans="1:16">
      <c r="A299">
        <f t="shared" si="25"/>
        <v>17008</v>
      </c>
      <c r="B299" t="s">
        <v>57</v>
      </c>
      <c r="C299" t="s">
        <v>58</v>
      </c>
      <c r="D299" t="s">
        <v>26</v>
      </c>
      <c r="E299">
        <v>9</v>
      </c>
      <c r="L299" t="str">
        <f t="shared" si="30"/>
        <v>{"ConditionType":"Build","AreaType":"MainBuilding","Lv":9}</v>
      </c>
      <c r="M299" t="str">
        <f t="shared" si="26"/>
        <v/>
      </c>
      <c r="N299" t="str">
        <f t="shared" si="27"/>
        <v/>
      </c>
      <c r="O299" t="str">
        <f t="shared" si="28"/>
        <v/>
      </c>
      <c r="P299" t="str">
        <f t="shared" si="29"/>
        <v>[{"ConditionType":"Build","AreaType":"MainBuilding","Lv":9}]</v>
      </c>
    </row>
    <row r="300" spans="1:16">
      <c r="A300">
        <f t="shared" si="25"/>
        <v>17009</v>
      </c>
      <c r="B300" t="s">
        <v>57</v>
      </c>
      <c r="C300" t="s">
        <v>58</v>
      </c>
      <c r="D300" t="s">
        <v>26</v>
      </c>
      <c r="E300">
        <v>10</v>
      </c>
      <c r="L300" t="str">
        <f t="shared" si="30"/>
        <v>{"ConditionType":"Build","AreaType":"MainBuilding","Lv":10}</v>
      </c>
      <c r="M300" t="str">
        <f t="shared" si="26"/>
        <v/>
      </c>
      <c r="N300" t="str">
        <f t="shared" si="27"/>
        <v/>
      </c>
      <c r="O300" t="str">
        <f t="shared" si="28"/>
        <v/>
      </c>
      <c r="P300" t="str">
        <f t="shared" si="29"/>
        <v>[{"ConditionType":"Build","AreaType":"MainBuilding","Lv":10}]</v>
      </c>
    </row>
    <row r="301" spans="1:16">
      <c r="A301">
        <f t="shared" si="25"/>
        <v>17010</v>
      </c>
      <c r="B301" t="s">
        <v>57</v>
      </c>
      <c r="C301" t="s">
        <v>58</v>
      </c>
      <c r="D301" t="s">
        <v>26</v>
      </c>
      <c r="E301">
        <v>11</v>
      </c>
      <c r="L301" t="str">
        <f t="shared" si="30"/>
        <v>{"ConditionType":"Build","AreaType":"MainBuilding","Lv":11}</v>
      </c>
      <c r="M301" t="str">
        <f t="shared" si="26"/>
        <v/>
      </c>
      <c r="N301" t="str">
        <f t="shared" si="27"/>
        <v/>
      </c>
      <c r="O301" t="str">
        <f t="shared" si="28"/>
        <v/>
      </c>
      <c r="P301" t="str">
        <f t="shared" si="29"/>
        <v>[{"ConditionType":"Build","AreaType":"MainBuilding","Lv":11}]</v>
      </c>
    </row>
    <row r="302" spans="1:16">
      <c r="A302">
        <f t="shared" si="25"/>
        <v>17011</v>
      </c>
      <c r="B302" t="s">
        <v>57</v>
      </c>
      <c r="C302" t="s">
        <v>58</v>
      </c>
      <c r="D302" t="s">
        <v>26</v>
      </c>
      <c r="E302">
        <v>12</v>
      </c>
      <c r="L302" t="str">
        <f t="shared" si="30"/>
        <v>{"ConditionType":"Build","AreaType":"MainBuilding","Lv":12}</v>
      </c>
      <c r="M302" t="str">
        <f t="shared" si="26"/>
        <v/>
      </c>
      <c r="N302" t="str">
        <f t="shared" si="27"/>
        <v/>
      </c>
      <c r="O302" t="str">
        <f t="shared" si="28"/>
        <v/>
      </c>
      <c r="P302" t="str">
        <f t="shared" si="29"/>
        <v>[{"ConditionType":"Build","AreaType":"MainBuilding","Lv":12}]</v>
      </c>
    </row>
    <row r="303" spans="1:16">
      <c r="A303">
        <f t="shared" si="25"/>
        <v>17012</v>
      </c>
      <c r="B303" t="s">
        <v>57</v>
      </c>
      <c r="C303" t="s">
        <v>58</v>
      </c>
      <c r="D303" t="s">
        <v>26</v>
      </c>
      <c r="E303">
        <v>13</v>
      </c>
      <c r="L303" t="str">
        <f t="shared" si="30"/>
        <v>{"ConditionType":"Build","AreaType":"MainBuilding","Lv":13}</v>
      </c>
      <c r="M303" t="str">
        <f t="shared" si="26"/>
        <v/>
      </c>
      <c r="N303" t="str">
        <f t="shared" si="27"/>
        <v/>
      </c>
      <c r="O303" t="str">
        <f t="shared" si="28"/>
        <v/>
      </c>
      <c r="P303" t="str">
        <f t="shared" si="29"/>
        <v>[{"ConditionType":"Build","AreaType":"MainBuilding","Lv":13}]</v>
      </c>
    </row>
    <row r="304" spans="1:16">
      <c r="A304">
        <f t="shared" si="25"/>
        <v>17013</v>
      </c>
      <c r="B304" t="s">
        <v>57</v>
      </c>
      <c r="C304" t="s">
        <v>58</v>
      </c>
      <c r="D304" t="s">
        <v>26</v>
      </c>
      <c r="E304">
        <v>14</v>
      </c>
      <c r="L304" t="str">
        <f t="shared" si="30"/>
        <v>{"ConditionType":"Build","AreaType":"MainBuilding","Lv":14}</v>
      </c>
      <c r="M304" t="str">
        <f t="shared" si="26"/>
        <v/>
      </c>
      <c r="N304" t="str">
        <f t="shared" si="27"/>
        <v/>
      </c>
      <c r="O304" t="str">
        <f t="shared" si="28"/>
        <v/>
      </c>
      <c r="P304" t="str">
        <f t="shared" si="29"/>
        <v>[{"ConditionType":"Build","AreaType":"MainBuilding","Lv":14}]</v>
      </c>
    </row>
    <row r="305" spans="1:16">
      <c r="A305">
        <f t="shared" si="25"/>
        <v>17014</v>
      </c>
      <c r="B305" t="s">
        <v>57</v>
      </c>
      <c r="C305" t="s">
        <v>58</v>
      </c>
      <c r="D305" t="s">
        <v>26</v>
      </c>
      <c r="E305">
        <v>15</v>
      </c>
      <c r="L305" t="str">
        <f t="shared" si="30"/>
        <v>{"ConditionType":"Build","AreaType":"MainBuilding","Lv":15}</v>
      </c>
      <c r="M305" t="str">
        <f t="shared" si="26"/>
        <v/>
      </c>
      <c r="N305" t="str">
        <f t="shared" si="27"/>
        <v/>
      </c>
      <c r="O305" t="str">
        <f t="shared" si="28"/>
        <v/>
      </c>
      <c r="P305" t="str">
        <f t="shared" si="29"/>
        <v>[{"ConditionType":"Build","AreaType":"MainBuilding","Lv":15}]</v>
      </c>
    </row>
    <row r="306" spans="1:16">
      <c r="A306">
        <f t="shared" si="25"/>
        <v>17015</v>
      </c>
      <c r="B306" t="s">
        <v>57</v>
      </c>
      <c r="C306" t="s">
        <v>58</v>
      </c>
      <c r="D306" t="s">
        <v>26</v>
      </c>
      <c r="E306">
        <v>16</v>
      </c>
      <c r="L306" t="str">
        <f t="shared" si="30"/>
        <v>{"ConditionType":"Build","AreaType":"MainBuilding","Lv":16}</v>
      </c>
      <c r="M306" t="str">
        <f t="shared" si="26"/>
        <v/>
      </c>
      <c r="N306" t="str">
        <f t="shared" si="27"/>
        <v/>
      </c>
      <c r="O306" t="str">
        <f t="shared" si="28"/>
        <v/>
      </c>
      <c r="P306" t="str">
        <f t="shared" si="29"/>
        <v>[{"ConditionType":"Build","AreaType":"MainBuilding","Lv":16}]</v>
      </c>
    </row>
    <row r="307" spans="1:16">
      <c r="A307">
        <f t="shared" si="25"/>
        <v>17016</v>
      </c>
      <c r="B307" t="s">
        <v>57</v>
      </c>
      <c r="C307" t="s">
        <v>58</v>
      </c>
      <c r="D307" t="s">
        <v>26</v>
      </c>
      <c r="E307">
        <v>17</v>
      </c>
      <c r="L307" t="str">
        <f t="shared" si="30"/>
        <v>{"ConditionType":"Build","AreaType":"MainBuilding","Lv":17}</v>
      </c>
      <c r="M307" t="str">
        <f t="shared" si="26"/>
        <v/>
      </c>
      <c r="N307" t="str">
        <f t="shared" si="27"/>
        <v/>
      </c>
      <c r="O307" t="str">
        <f t="shared" si="28"/>
        <v/>
      </c>
      <c r="P307" t="str">
        <f t="shared" si="29"/>
        <v>[{"ConditionType":"Build","AreaType":"MainBuilding","Lv":17}]</v>
      </c>
    </row>
    <row r="308" spans="1:16">
      <c r="A308">
        <f t="shared" si="25"/>
        <v>17017</v>
      </c>
      <c r="B308" t="s">
        <v>57</v>
      </c>
      <c r="C308" t="s">
        <v>58</v>
      </c>
      <c r="D308" t="s">
        <v>26</v>
      </c>
      <c r="E308">
        <v>18</v>
      </c>
      <c r="L308" t="str">
        <f t="shared" si="30"/>
        <v>{"ConditionType":"Build","AreaType":"MainBuilding","Lv":18}</v>
      </c>
      <c r="M308" t="str">
        <f t="shared" si="26"/>
        <v/>
      </c>
      <c r="N308" t="str">
        <f t="shared" si="27"/>
        <v/>
      </c>
      <c r="O308" t="str">
        <f t="shared" si="28"/>
        <v/>
      </c>
      <c r="P308" t="str">
        <f t="shared" si="29"/>
        <v>[{"ConditionType":"Build","AreaType":"MainBuilding","Lv":18}]</v>
      </c>
    </row>
    <row r="309" spans="1:16">
      <c r="A309">
        <f t="shared" si="25"/>
        <v>17018</v>
      </c>
      <c r="B309" t="s">
        <v>57</v>
      </c>
      <c r="C309" t="s">
        <v>58</v>
      </c>
      <c r="L309" t="str">
        <f t="shared" si="30"/>
        <v/>
      </c>
      <c r="M309" t="str">
        <f t="shared" si="26"/>
        <v/>
      </c>
      <c r="N309" t="str">
        <f t="shared" si="27"/>
        <v/>
      </c>
      <c r="O309" t="str">
        <f t="shared" si="28"/>
        <v/>
      </c>
      <c r="P309" t="str">
        <f t="shared" si="29"/>
        <v>[]</v>
      </c>
    </row>
    <row r="310" spans="1:16">
      <c r="A310">
        <f t="shared" si="25"/>
        <v>18001</v>
      </c>
      <c r="B310" t="s">
        <v>59</v>
      </c>
      <c r="C310" t="s">
        <v>60</v>
      </c>
      <c r="D310" t="s">
        <v>26</v>
      </c>
      <c r="E310">
        <v>2</v>
      </c>
      <c r="L310" t="str">
        <f t="shared" si="30"/>
        <v>{"ConditionType":"Build","AreaType":"MainBuilding","Lv":2}</v>
      </c>
      <c r="M310" t="str">
        <f t="shared" si="26"/>
        <v/>
      </c>
      <c r="N310" t="str">
        <f t="shared" si="27"/>
        <v/>
      </c>
      <c r="O310" t="str">
        <f t="shared" si="28"/>
        <v/>
      </c>
      <c r="P310" t="str">
        <f t="shared" si="29"/>
        <v>[{"ConditionType":"Build","AreaType":"MainBuilding","Lv":2}]</v>
      </c>
    </row>
    <row r="311" spans="1:16">
      <c r="A311">
        <f t="shared" si="25"/>
        <v>18002</v>
      </c>
      <c r="B311" t="s">
        <v>59</v>
      </c>
      <c r="C311" t="s">
        <v>60</v>
      </c>
      <c r="D311" t="s">
        <v>26</v>
      </c>
      <c r="E311">
        <v>3</v>
      </c>
      <c r="L311" t="str">
        <f t="shared" si="30"/>
        <v>{"ConditionType":"Build","AreaType":"MainBuilding","Lv":3}</v>
      </c>
      <c r="M311" t="str">
        <f t="shared" si="26"/>
        <v/>
      </c>
      <c r="N311" t="str">
        <f t="shared" si="27"/>
        <v/>
      </c>
      <c r="O311" t="str">
        <f t="shared" si="28"/>
        <v/>
      </c>
      <c r="P311" t="str">
        <f t="shared" si="29"/>
        <v>[{"ConditionType":"Build","AreaType":"MainBuilding","Lv":3}]</v>
      </c>
    </row>
    <row r="312" spans="1:16">
      <c r="A312">
        <f t="shared" si="25"/>
        <v>18003</v>
      </c>
      <c r="B312" t="s">
        <v>59</v>
      </c>
      <c r="C312" t="s">
        <v>60</v>
      </c>
      <c r="D312" t="s">
        <v>26</v>
      </c>
      <c r="E312">
        <v>4</v>
      </c>
      <c r="L312" t="str">
        <f t="shared" si="30"/>
        <v>{"ConditionType":"Build","AreaType":"MainBuilding","Lv":4}</v>
      </c>
      <c r="M312" t="str">
        <f t="shared" si="26"/>
        <v/>
      </c>
      <c r="N312" t="str">
        <f t="shared" si="27"/>
        <v/>
      </c>
      <c r="O312" t="str">
        <f t="shared" si="28"/>
        <v/>
      </c>
      <c r="P312" t="str">
        <f t="shared" si="29"/>
        <v>[{"ConditionType":"Build","AreaType":"MainBuilding","Lv":4}]</v>
      </c>
    </row>
    <row r="313" spans="1:16">
      <c r="A313">
        <f t="shared" si="25"/>
        <v>18004</v>
      </c>
      <c r="B313" t="s">
        <v>59</v>
      </c>
      <c r="C313" t="s">
        <v>60</v>
      </c>
      <c r="D313" t="s">
        <v>26</v>
      </c>
      <c r="E313">
        <v>5</v>
      </c>
      <c r="L313" t="str">
        <f t="shared" si="30"/>
        <v>{"ConditionType":"Build","AreaType":"MainBuilding","Lv":5}</v>
      </c>
      <c r="M313" t="str">
        <f t="shared" si="26"/>
        <v/>
      </c>
      <c r="N313" t="str">
        <f t="shared" si="27"/>
        <v/>
      </c>
      <c r="O313" t="str">
        <f t="shared" si="28"/>
        <v/>
      </c>
      <c r="P313" t="str">
        <f t="shared" si="29"/>
        <v>[{"ConditionType":"Build","AreaType":"MainBuilding","Lv":5}]</v>
      </c>
    </row>
    <row r="314" spans="1:16">
      <c r="A314">
        <f t="shared" si="25"/>
        <v>18005</v>
      </c>
      <c r="B314" t="s">
        <v>59</v>
      </c>
      <c r="C314" t="s">
        <v>60</v>
      </c>
      <c r="D314" t="s">
        <v>26</v>
      </c>
      <c r="E314">
        <v>6</v>
      </c>
      <c r="L314" t="str">
        <f t="shared" si="30"/>
        <v>{"ConditionType":"Build","AreaType":"MainBuilding","Lv":6}</v>
      </c>
      <c r="M314" t="str">
        <f t="shared" si="26"/>
        <v/>
      </c>
      <c r="N314" t="str">
        <f t="shared" si="27"/>
        <v/>
      </c>
      <c r="O314" t="str">
        <f t="shared" si="28"/>
        <v/>
      </c>
      <c r="P314" t="str">
        <f t="shared" si="29"/>
        <v>[{"ConditionType":"Build","AreaType":"MainBuilding","Lv":6}]</v>
      </c>
    </row>
    <row r="315" spans="1:16">
      <c r="A315">
        <f t="shared" si="25"/>
        <v>18006</v>
      </c>
      <c r="B315" t="s">
        <v>59</v>
      </c>
      <c r="C315" t="s">
        <v>60</v>
      </c>
      <c r="D315" t="s">
        <v>26</v>
      </c>
      <c r="E315">
        <v>7</v>
      </c>
      <c r="L315" t="str">
        <f t="shared" si="30"/>
        <v>{"ConditionType":"Build","AreaType":"MainBuilding","Lv":7}</v>
      </c>
      <c r="M315" t="str">
        <f t="shared" si="26"/>
        <v/>
      </c>
      <c r="N315" t="str">
        <f t="shared" si="27"/>
        <v/>
      </c>
      <c r="O315" t="str">
        <f t="shared" si="28"/>
        <v/>
      </c>
      <c r="P315" t="str">
        <f t="shared" si="29"/>
        <v>[{"ConditionType":"Build","AreaType":"MainBuilding","Lv":7}]</v>
      </c>
    </row>
    <row r="316" spans="1:16">
      <c r="A316">
        <f t="shared" si="25"/>
        <v>18007</v>
      </c>
      <c r="B316" t="s">
        <v>59</v>
      </c>
      <c r="C316" t="s">
        <v>60</v>
      </c>
      <c r="D316" t="s">
        <v>26</v>
      </c>
      <c r="E316">
        <v>8</v>
      </c>
      <c r="L316" t="str">
        <f t="shared" si="30"/>
        <v>{"ConditionType":"Build","AreaType":"MainBuilding","Lv":8}</v>
      </c>
      <c r="M316" t="str">
        <f t="shared" si="26"/>
        <v/>
      </c>
      <c r="N316" t="str">
        <f t="shared" si="27"/>
        <v/>
      </c>
      <c r="O316" t="str">
        <f t="shared" si="28"/>
        <v/>
      </c>
      <c r="P316" t="str">
        <f t="shared" si="29"/>
        <v>[{"ConditionType":"Build","AreaType":"MainBuilding","Lv":8}]</v>
      </c>
    </row>
    <row r="317" spans="1:16">
      <c r="A317">
        <f t="shared" si="25"/>
        <v>18008</v>
      </c>
      <c r="B317" t="s">
        <v>59</v>
      </c>
      <c r="C317" t="s">
        <v>60</v>
      </c>
      <c r="D317" t="s">
        <v>26</v>
      </c>
      <c r="E317">
        <v>9</v>
      </c>
      <c r="L317" t="str">
        <f t="shared" si="30"/>
        <v>{"ConditionType":"Build","AreaType":"MainBuilding","Lv":9}</v>
      </c>
      <c r="M317" t="str">
        <f t="shared" si="26"/>
        <v/>
      </c>
      <c r="N317" t="str">
        <f t="shared" si="27"/>
        <v/>
      </c>
      <c r="O317" t="str">
        <f t="shared" si="28"/>
        <v/>
      </c>
      <c r="P317" t="str">
        <f t="shared" si="29"/>
        <v>[{"ConditionType":"Build","AreaType":"MainBuilding","Lv":9}]</v>
      </c>
    </row>
    <row r="318" spans="1:16">
      <c r="A318">
        <f t="shared" si="25"/>
        <v>18009</v>
      </c>
      <c r="B318" t="s">
        <v>59</v>
      </c>
      <c r="C318" t="s">
        <v>60</v>
      </c>
      <c r="D318" t="s">
        <v>26</v>
      </c>
      <c r="E318">
        <v>10</v>
      </c>
      <c r="L318" t="str">
        <f t="shared" si="30"/>
        <v>{"ConditionType":"Build","AreaType":"MainBuilding","Lv":10}</v>
      </c>
      <c r="M318" t="str">
        <f t="shared" si="26"/>
        <v/>
      </c>
      <c r="N318" t="str">
        <f t="shared" si="27"/>
        <v/>
      </c>
      <c r="O318" t="str">
        <f t="shared" si="28"/>
        <v/>
      </c>
      <c r="P318" t="str">
        <f t="shared" si="29"/>
        <v>[{"ConditionType":"Build","AreaType":"MainBuilding","Lv":10}]</v>
      </c>
    </row>
    <row r="319" spans="1:16">
      <c r="A319">
        <f t="shared" si="25"/>
        <v>18010</v>
      </c>
      <c r="B319" t="s">
        <v>59</v>
      </c>
      <c r="C319" t="s">
        <v>60</v>
      </c>
      <c r="D319" t="s">
        <v>26</v>
      </c>
      <c r="E319">
        <v>11</v>
      </c>
      <c r="L319" t="str">
        <f t="shared" si="30"/>
        <v>{"ConditionType":"Build","AreaType":"MainBuilding","Lv":11}</v>
      </c>
      <c r="M319" t="str">
        <f t="shared" si="26"/>
        <v/>
      </c>
      <c r="N319" t="str">
        <f t="shared" si="27"/>
        <v/>
      </c>
      <c r="O319" t="str">
        <f t="shared" si="28"/>
        <v/>
      </c>
      <c r="P319" t="str">
        <f t="shared" si="29"/>
        <v>[{"ConditionType":"Build","AreaType":"MainBuilding","Lv":11}]</v>
      </c>
    </row>
    <row r="320" spans="1:16">
      <c r="A320">
        <f t="shared" si="25"/>
        <v>18011</v>
      </c>
      <c r="B320" t="s">
        <v>59</v>
      </c>
      <c r="C320" t="s">
        <v>60</v>
      </c>
      <c r="D320" t="s">
        <v>26</v>
      </c>
      <c r="E320">
        <v>12</v>
      </c>
      <c r="L320" t="str">
        <f t="shared" si="30"/>
        <v>{"ConditionType":"Build","AreaType":"MainBuilding","Lv":12}</v>
      </c>
      <c r="M320" t="str">
        <f t="shared" si="26"/>
        <v/>
      </c>
      <c r="N320" t="str">
        <f t="shared" si="27"/>
        <v/>
      </c>
      <c r="O320" t="str">
        <f t="shared" si="28"/>
        <v/>
      </c>
      <c r="P320" t="str">
        <f t="shared" si="29"/>
        <v>[{"ConditionType":"Build","AreaType":"MainBuilding","Lv":12}]</v>
      </c>
    </row>
    <row r="321" spans="1:16">
      <c r="A321">
        <f t="shared" si="25"/>
        <v>18012</v>
      </c>
      <c r="B321" t="s">
        <v>59</v>
      </c>
      <c r="C321" t="s">
        <v>60</v>
      </c>
      <c r="D321" t="s">
        <v>26</v>
      </c>
      <c r="E321">
        <v>13</v>
      </c>
      <c r="L321" t="str">
        <f t="shared" si="30"/>
        <v>{"ConditionType":"Build","AreaType":"MainBuilding","Lv":13}</v>
      </c>
      <c r="M321" t="str">
        <f t="shared" si="26"/>
        <v/>
      </c>
      <c r="N321" t="str">
        <f t="shared" si="27"/>
        <v/>
      </c>
      <c r="O321" t="str">
        <f t="shared" si="28"/>
        <v/>
      </c>
      <c r="P321" t="str">
        <f t="shared" si="29"/>
        <v>[{"ConditionType":"Build","AreaType":"MainBuilding","Lv":13}]</v>
      </c>
    </row>
    <row r="322" spans="1:16">
      <c r="A322">
        <f t="shared" si="25"/>
        <v>18013</v>
      </c>
      <c r="B322" t="s">
        <v>59</v>
      </c>
      <c r="C322" t="s">
        <v>60</v>
      </c>
      <c r="D322" t="s">
        <v>26</v>
      </c>
      <c r="E322">
        <v>14</v>
      </c>
      <c r="L322" t="str">
        <f t="shared" si="30"/>
        <v>{"ConditionType":"Build","AreaType":"MainBuilding","Lv":14}</v>
      </c>
      <c r="M322" t="str">
        <f t="shared" si="26"/>
        <v/>
      </c>
      <c r="N322" t="str">
        <f t="shared" si="27"/>
        <v/>
      </c>
      <c r="O322" t="str">
        <f t="shared" si="28"/>
        <v/>
      </c>
      <c r="P322" t="str">
        <f t="shared" si="29"/>
        <v>[{"ConditionType":"Build","AreaType":"MainBuilding","Lv":14}]</v>
      </c>
    </row>
    <row r="323" spans="1:16">
      <c r="A323">
        <f t="shared" si="25"/>
        <v>18014</v>
      </c>
      <c r="B323" t="s">
        <v>59</v>
      </c>
      <c r="C323" t="s">
        <v>60</v>
      </c>
      <c r="D323" t="s">
        <v>26</v>
      </c>
      <c r="E323">
        <v>15</v>
      </c>
      <c r="L323" t="str">
        <f t="shared" si="30"/>
        <v>{"ConditionType":"Build","AreaType":"MainBuilding","Lv":15}</v>
      </c>
      <c r="M323" t="str">
        <f t="shared" si="26"/>
        <v/>
      </c>
      <c r="N323" t="str">
        <f t="shared" si="27"/>
        <v/>
      </c>
      <c r="O323" t="str">
        <f t="shared" si="28"/>
        <v/>
      </c>
      <c r="P323" t="str">
        <f t="shared" si="29"/>
        <v>[{"ConditionType":"Build","AreaType":"MainBuilding","Lv":15}]</v>
      </c>
    </row>
    <row r="324" spans="1:16">
      <c r="A324">
        <f t="shared" si="25"/>
        <v>18015</v>
      </c>
      <c r="B324" t="s">
        <v>59</v>
      </c>
      <c r="C324" t="s">
        <v>60</v>
      </c>
      <c r="D324" t="s">
        <v>26</v>
      </c>
      <c r="E324">
        <v>16</v>
      </c>
      <c r="L324" t="str">
        <f t="shared" si="30"/>
        <v>{"ConditionType":"Build","AreaType":"MainBuilding","Lv":16}</v>
      </c>
      <c r="M324" t="str">
        <f t="shared" si="26"/>
        <v/>
      </c>
      <c r="N324" t="str">
        <f t="shared" si="27"/>
        <v/>
      </c>
      <c r="O324" t="str">
        <f t="shared" si="28"/>
        <v/>
      </c>
      <c r="P324" t="str">
        <f t="shared" si="29"/>
        <v>[{"ConditionType":"Build","AreaType":"MainBuilding","Lv":16}]</v>
      </c>
    </row>
    <row r="325" spans="1:16">
      <c r="A325">
        <f t="shared" ref="A325:A388" si="31">IF(B325=B324,A324+1,MROUND(A324+1000,1000)+1)</f>
        <v>18016</v>
      </c>
      <c r="B325" t="s">
        <v>59</v>
      </c>
      <c r="C325" t="s">
        <v>60</v>
      </c>
      <c r="D325" t="s">
        <v>26</v>
      </c>
      <c r="E325">
        <v>17</v>
      </c>
      <c r="L325" t="str">
        <f t="shared" si="30"/>
        <v>{"ConditionType":"Build","AreaType":"MainBuilding","Lv":17}</v>
      </c>
      <c r="M325" t="str">
        <f t="shared" ref="M325:M388" si="32">IF(F325="","",_xlfn.IFNA(VLOOKUP(F325,$S$1:$T$3,2,FALSE)&amp;G325&amp;$X$1,$T$2&amp;$X$2&amp;F325&amp;$X$2&amp;$Y$2&amp;G325&amp;"}"))</f>
        <v/>
      </c>
      <c r="N325" t="str">
        <f t="shared" ref="N325:N388" si="33">IF(H325="","",_xlfn.IFNA(VLOOKUP(H325,$S$1:$T$3,2,FALSE)&amp;I325&amp;$X$1,$T$2&amp;$X$2&amp;H325&amp;$X$2&amp;$Y$2&amp;I325&amp;"}"))</f>
        <v/>
      </c>
      <c r="O325" t="str">
        <f t="shared" ref="O325:O388" si="34">IF(J325="","",_xlfn.IFNA(VLOOKUP(J325,$S$1:$T$3,2,FALSE)&amp;K325&amp;$X$1,$T$2&amp;$X$2&amp;J325&amp;$X$2&amp;$Y$2&amp;K325))</f>
        <v/>
      </c>
      <c r="P325" t="str">
        <f t="shared" ref="P325:P388" si="35">$R$1&amp;_xlfn.TEXTJOIN($P$1,TRUE,L325:O325)&amp;$Y$1</f>
        <v>[{"ConditionType":"Build","AreaType":"MainBuilding","Lv":17}]</v>
      </c>
    </row>
    <row r="326" spans="1:16">
      <c r="A326">
        <f t="shared" si="31"/>
        <v>18017</v>
      </c>
      <c r="B326" t="s">
        <v>59</v>
      </c>
      <c r="C326" t="s">
        <v>60</v>
      </c>
      <c r="D326" t="s">
        <v>26</v>
      </c>
      <c r="E326">
        <v>18</v>
      </c>
      <c r="L326" t="str">
        <f t="shared" si="30"/>
        <v>{"ConditionType":"Build","AreaType":"MainBuilding","Lv":18}</v>
      </c>
      <c r="M326" t="str">
        <f t="shared" si="32"/>
        <v/>
      </c>
      <c r="N326" t="str">
        <f t="shared" si="33"/>
        <v/>
      </c>
      <c r="O326" t="str">
        <f t="shared" si="34"/>
        <v/>
      </c>
      <c r="P326" t="str">
        <f t="shared" si="35"/>
        <v>[{"ConditionType":"Build","AreaType":"MainBuilding","Lv":18}]</v>
      </c>
    </row>
    <row r="327" spans="1:16">
      <c r="A327">
        <f t="shared" si="31"/>
        <v>18018</v>
      </c>
      <c r="B327" t="s">
        <v>59</v>
      </c>
      <c r="C327" t="s">
        <v>60</v>
      </c>
      <c r="L327" t="str">
        <f t="shared" si="30"/>
        <v/>
      </c>
      <c r="M327" t="str">
        <f t="shared" si="32"/>
        <v/>
      </c>
      <c r="N327" t="str">
        <f t="shared" si="33"/>
        <v/>
      </c>
      <c r="O327" t="str">
        <f t="shared" si="34"/>
        <v/>
      </c>
      <c r="P327" t="str">
        <f t="shared" si="35"/>
        <v>[]</v>
      </c>
    </row>
    <row r="328" spans="1:16">
      <c r="A328">
        <f t="shared" si="31"/>
        <v>19001</v>
      </c>
      <c r="B328" t="s">
        <v>61</v>
      </c>
      <c r="C328" t="s">
        <v>62</v>
      </c>
      <c r="D328" t="s">
        <v>26</v>
      </c>
      <c r="E328">
        <v>2</v>
      </c>
      <c r="L328" t="str">
        <f t="shared" si="30"/>
        <v>{"ConditionType":"Build","AreaType":"MainBuilding","Lv":2}</v>
      </c>
      <c r="M328" t="str">
        <f t="shared" si="32"/>
        <v/>
      </c>
      <c r="N328" t="str">
        <f t="shared" si="33"/>
        <v/>
      </c>
      <c r="O328" t="str">
        <f t="shared" si="34"/>
        <v/>
      </c>
      <c r="P328" t="str">
        <f t="shared" si="35"/>
        <v>[{"ConditionType":"Build","AreaType":"MainBuilding","Lv":2}]</v>
      </c>
    </row>
    <row r="329" spans="1:16">
      <c r="A329">
        <f t="shared" si="31"/>
        <v>19002</v>
      </c>
      <c r="B329" t="s">
        <v>61</v>
      </c>
      <c r="C329" t="s">
        <v>62</v>
      </c>
      <c r="D329" t="s">
        <v>26</v>
      </c>
      <c r="E329">
        <v>3</v>
      </c>
      <c r="L329" t="str">
        <f t="shared" si="30"/>
        <v>{"ConditionType":"Build","AreaType":"MainBuilding","Lv":3}</v>
      </c>
      <c r="M329" t="str">
        <f t="shared" si="32"/>
        <v/>
      </c>
      <c r="N329" t="str">
        <f t="shared" si="33"/>
        <v/>
      </c>
      <c r="O329" t="str">
        <f t="shared" si="34"/>
        <v/>
      </c>
      <c r="P329" t="str">
        <f t="shared" si="35"/>
        <v>[{"ConditionType":"Build","AreaType":"MainBuilding","Lv":3}]</v>
      </c>
    </row>
    <row r="330" spans="1:16">
      <c r="A330">
        <f t="shared" si="31"/>
        <v>19003</v>
      </c>
      <c r="B330" t="s">
        <v>61</v>
      </c>
      <c r="C330" t="s">
        <v>62</v>
      </c>
      <c r="D330" t="s">
        <v>26</v>
      </c>
      <c r="E330">
        <v>4</v>
      </c>
      <c r="L330" t="str">
        <f t="shared" si="30"/>
        <v>{"ConditionType":"Build","AreaType":"MainBuilding","Lv":4}</v>
      </c>
      <c r="M330" t="str">
        <f t="shared" si="32"/>
        <v/>
      </c>
      <c r="N330" t="str">
        <f t="shared" si="33"/>
        <v/>
      </c>
      <c r="O330" t="str">
        <f t="shared" si="34"/>
        <v/>
      </c>
      <c r="P330" t="str">
        <f t="shared" si="35"/>
        <v>[{"ConditionType":"Build","AreaType":"MainBuilding","Lv":4}]</v>
      </c>
    </row>
    <row r="331" spans="1:16">
      <c r="A331">
        <f t="shared" si="31"/>
        <v>19004</v>
      </c>
      <c r="B331" t="s">
        <v>61</v>
      </c>
      <c r="C331" t="s">
        <v>62</v>
      </c>
      <c r="D331" t="s">
        <v>26</v>
      </c>
      <c r="E331">
        <v>5</v>
      </c>
      <c r="L331" t="str">
        <f t="shared" si="30"/>
        <v>{"ConditionType":"Build","AreaType":"MainBuilding","Lv":5}</v>
      </c>
      <c r="M331" t="str">
        <f t="shared" si="32"/>
        <v/>
      </c>
      <c r="N331" t="str">
        <f t="shared" si="33"/>
        <v/>
      </c>
      <c r="O331" t="str">
        <f t="shared" si="34"/>
        <v/>
      </c>
      <c r="P331" t="str">
        <f t="shared" si="35"/>
        <v>[{"ConditionType":"Build","AreaType":"MainBuilding","Lv":5}]</v>
      </c>
    </row>
    <row r="332" spans="1:16">
      <c r="A332">
        <f t="shared" si="31"/>
        <v>19005</v>
      </c>
      <c r="B332" t="s">
        <v>61</v>
      </c>
      <c r="C332" t="s">
        <v>62</v>
      </c>
      <c r="D332" t="s">
        <v>26</v>
      </c>
      <c r="E332">
        <v>6</v>
      </c>
      <c r="L332" t="str">
        <f t="shared" si="30"/>
        <v>{"ConditionType":"Build","AreaType":"MainBuilding","Lv":6}</v>
      </c>
      <c r="M332" t="str">
        <f t="shared" si="32"/>
        <v/>
      </c>
      <c r="N332" t="str">
        <f t="shared" si="33"/>
        <v/>
      </c>
      <c r="O332" t="str">
        <f t="shared" si="34"/>
        <v/>
      </c>
      <c r="P332" t="str">
        <f t="shared" si="35"/>
        <v>[{"ConditionType":"Build","AreaType":"MainBuilding","Lv":6}]</v>
      </c>
    </row>
    <row r="333" spans="1:16">
      <c r="A333">
        <f t="shared" si="31"/>
        <v>19006</v>
      </c>
      <c r="B333" t="s">
        <v>61</v>
      </c>
      <c r="C333" t="s">
        <v>62</v>
      </c>
      <c r="D333" t="s">
        <v>26</v>
      </c>
      <c r="E333">
        <v>7</v>
      </c>
      <c r="L333" t="str">
        <f t="shared" si="30"/>
        <v>{"ConditionType":"Build","AreaType":"MainBuilding","Lv":7}</v>
      </c>
      <c r="M333" t="str">
        <f t="shared" si="32"/>
        <v/>
      </c>
      <c r="N333" t="str">
        <f t="shared" si="33"/>
        <v/>
      </c>
      <c r="O333" t="str">
        <f t="shared" si="34"/>
        <v/>
      </c>
      <c r="P333" t="str">
        <f t="shared" si="35"/>
        <v>[{"ConditionType":"Build","AreaType":"MainBuilding","Lv":7}]</v>
      </c>
    </row>
    <row r="334" spans="1:16">
      <c r="A334">
        <f t="shared" si="31"/>
        <v>19007</v>
      </c>
      <c r="B334" t="s">
        <v>61</v>
      </c>
      <c r="C334" t="s">
        <v>62</v>
      </c>
      <c r="D334" t="s">
        <v>26</v>
      </c>
      <c r="E334">
        <v>8</v>
      </c>
      <c r="L334" t="str">
        <f t="shared" si="30"/>
        <v>{"ConditionType":"Build","AreaType":"MainBuilding","Lv":8}</v>
      </c>
      <c r="M334" t="str">
        <f t="shared" si="32"/>
        <v/>
      </c>
      <c r="N334" t="str">
        <f t="shared" si="33"/>
        <v/>
      </c>
      <c r="O334" t="str">
        <f t="shared" si="34"/>
        <v/>
      </c>
      <c r="P334" t="str">
        <f t="shared" si="35"/>
        <v>[{"ConditionType":"Build","AreaType":"MainBuilding","Lv":8}]</v>
      </c>
    </row>
    <row r="335" spans="1:16">
      <c r="A335">
        <f t="shared" si="31"/>
        <v>19008</v>
      </c>
      <c r="B335" t="s">
        <v>61</v>
      </c>
      <c r="C335" t="s">
        <v>62</v>
      </c>
      <c r="D335" t="s">
        <v>26</v>
      </c>
      <c r="E335">
        <v>9</v>
      </c>
      <c r="L335" t="str">
        <f t="shared" si="30"/>
        <v>{"ConditionType":"Build","AreaType":"MainBuilding","Lv":9}</v>
      </c>
      <c r="M335" t="str">
        <f t="shared" si="32"/>
        <v/>
      </c>
      <c r="N335" t="str">
        <f t="shared" si="33"/>
        <v/>
      </c>
      <c r="O335" t="str">
        <f t="shared" si="34"/>
        <v/>
      </c>
      <c r="P335" t="str">
        <f t="shared" si="35"/>
        <v>[{"ConditionType":"Build","AreaType":"MainBuilding","Lv":9}]</v>
      </c>
    </row>
    <row r="336" spans="1:16">
      <c r="A336">
        <f t="shared" si="31"/>
        <v>19009</v>
      </c>
      <c r="B336" t="s">
        <v>61</v>
      </c>
      <c r="C336" t="s">
        <v>62</v>
      </c>
      <c r="D336" t="s">
        <v>26</v>
      </c>
      <c r="E336">
        <v>10</v>
      </c>
      <c r="L336" t="str">
        <f t="shared" si="30"/>
        <v>{"ConditionType":"Build","AreaType":"MainBuilding","Lv":10}</v>
      </c>
      <c r="M336" t="str">
        <f t="shared" si="32"/>
        <v/>
      </c>
      <c r="N336" t="str">
        <f t="shared" si="33"/>
        <v/>
      </c>
      <c r="O336" t="str">
        <f t="shared" si="34"/>
        <v/>
      </c>
      <c r="P336" t="str">
        <f t="shared" si="35"/>
        <v>[{"ConditionType":"Build","AreaType":"MainBuilding","Lv":10}]</v>
      </c>
    </row>
    <row r="337" spans="1:16">
      <c r="A337">
        <f t="shared" si="31"/>
        <v>19010</v>
      </c>
      <c r="B337" t="s">
        <v>61</v>
      </c>
      <c r="C337" t="s">
        <v>62</v>
      </c>
      <c r="D337" t="s">
        <v>26</v>
      </c>
      <c r="E337">
        <v>11</v>
      </c>
      <c r="L337" t="str">
        <f t="shared" si="30"/>
        <v>{"ConditionType":"Build","AreaType":"MainBuilding","Lv":11}</v>
      </c>
      <c r="M337" t="str">
        <f t="shared" si="32"/>
        <v/>
      </c>
      <c r="N337" t="str">
        <f t="shared" si="33"/>
        <v/>
      </c>
      <c r="O337" t="str">
        <f t="shared" si="34"/>
        <v/>
      </c>
      <c r="P337" t="str">
        <f t="shared" si="35"/>
        <v>[{"ConditionType":"Build","AreaType":"MainBuilding","Lv":11}]</v>
      </c>
    </row>
    <row r="338" spans="1:16">
      <c r="A338">
        <f t="shared" si="31"/>
        <v>19011</v>
      </c>
      <c r="B338" t="s">
        <v>61</v>
      </c>
      <c r="C338" t="s">
        <v>62</v>
      </c>
      <c r="D338" t="s">
        <v>26</v>
      </c>
      <c r="E338">
        <v>12</v>
      </c>
      <c r="L338" t="str">
        <f t="shared" si="30"/>
        <v>{"ConditionType":"Build","AreaType":"MainBuilding","Lv":12}</v>
      </c>
      <c r="M338" t="str">
        <f t="shared" si="32"/>
        <v/>
      </c>
      <c r="N338" t="str">
        <f t="shared" si="33"/>
        <v/>
      </c>
      <c r="O338" t="str">
        <f t="shared" si="34"/>
        <v/>
      </c>
      <c r="P338" t="str">
        <f t="shared" si="35"/>
        <v>[{"ConditionType":"Build","AreaType":"MainBuilding","Lv":12}]</v>
      </c>
    </row>
    <row r="339" spans="1:16">
      <c r="A339">
        <f t="shared" si="31"/>
        <v>19012</v>
      </c>
      <c r="B339" t="s">
        <v>61</v>
      </c>
      <c r="C339" t="s">
        <v>62</v>
      </c>
      <c r="D339" t="s">
        <v>26</v>
      </c>
      <c r="E339">
        <v>13</v>
      </c>
      <c r="L339" t="str">
        <f t="shared" si="30"/>
        <v>{"ConditionType":"Build","AreaType":"MainBuilding","Lv":13}</v>
      </c>
      <c r="M339" t="str">
        <f t="shared" si="32"/>
        <v/>
      </c>
      <c r="N339" t="str">
        <f t="shared" si="33"/>
        <v/>
      </c>
      <c r="O339" t="str">
        <f t="shared" si="34"/>
        <v/>
      </c>
      <c r="P339" t="str">
        <f t="shared" si="35"/>
        <v>[{"ConditionType":"Build","AreaType":"MainBuilding","Lv":13}]</v>
      </c>
    </row>
    <row r="340" spans="1:16">
      <c r="A340">
        <f t="shared" si="31"/>
        <v>19013</v>
      </c>
      <c r="B340" t="s">
        <v>61</v>
      </c>
      <c r="C340" t="s">
        <v>62</v>
      </c>
      <c r="D340" t="s">
        <v>26</v>
      </c>
      <c r="E340">
        <v>14</v>
      </c>
      <c r="L340" t="str">
        <f t="shared" si="30"/>
        <v>{"ConditionType":"Build","AreaType":"MainBuilding","Lv":14}</v>
      </c>
      <c r="M340" t="str">
        <f t="shared" si="32"/>
        <v/>
      </c>
      <c r="N340" t="str">
        <f t="shared" si="33"/>
        <v/>
      </c>
      <c r="O340" t="str">
        <f t="shared" si="34"/>
        <v/>
      </c>
      <c r="P340" t="str">
        <f t="shared" si="35"/>
        <v>[{"ConditionType":"Build","AreaType":"MainBuilding","Lv":14}]</v>
      </c>
    </row>
    <row r="341" spans="1:16">
      <c r="A341">
        <f t="shared" si="31"/>
        <v>19014</v>
      </c>
      <c r="B341" t="s">
        <v>61</v>
      </c>
      <c r="C341" t="s">
        <v>62</v>
      </c>
      <c r="D341" t="s">
        <v>26</v>
      </c>
      <c r="E341">
        <v>15</v>
      </c>
      <c r="L341" t="str">
        <f t="shared" si="30"/>
        <v>{"ConditionType":"Build","AreaType":"MainBuilding","Lv":15}</v>
      </c>
      <c r="M341" t="str">
        <f t="shared" si="32"/>
        <v/>
      </c>
      <c r="N341" t="str">
        <f t="shared" si="33"/>
        <v/>
      </c>
      <c r="O341" t="str">
        <f t="shared" si="34"/>
        <v/>
      </c>
      <c r="P341" t="str">
        <f t="shared" si="35"/>
        <v>[{"ConditionType":"Build","AreaType":"MainBuilding","Lv":15}]</v>
      </c>
    </row>
    <row r="342" spans="1:16">
      <c r="A342">
        <f t="shared" si="31"/>
        <v>19015</v>
      </c>
      <c r="B342" t="s">
        <v>61</v>
      </c>
      <c r="C342" t="s">
        <v>62</v>
      </c>
      <c r="D342" t="s">
        <v>26</v>
      </c>
      <c r="E342">
        <v>16</v>
      </c>
      <c r="L342" t="str">
        <f t="shared" si="30"/>
        <v>{"ConditionType":"Build","AreaType":"MainBuilding","Lv":16}</v>
      </c>
      <c r="M342" t="str">
        <f t="shared" si="32"/>
        <v/>
      </c>
      <c r="N342" t="str">
        <f t="shared" si="33"/>
        <v/>
      </c>
      <c r="O342" t="str">
        <f t="shared" si="34"/>
        <v/>
      </c>
      <c r="P342" t="str">
        <f t="shared" si="35"/>
        <v>[{"ConditionType":"Build","AreaType":"MainBuilding","Lv":16}]</v>
      </c>
    </row>
    <row r="343" spans="1:16">
      <c r="A343">
        <f t="shared" si="31"/>
        <v>19016</v>
      </c>
      <c r="B343" t="s">
        <v>61</v>
      </c>
      <c r="C343" t="s">
        <v>62</v>
      </c>
      <c r="D343" t="s">
        <v>26</v>
      </c>
      <c r="E343">
        <v>17</v>
      </c>
      <c r="L343" t="str">
        <f t="shared" ref="L343:L406" si="36">IF(D343="","",_xlfn.IFNA(VLOOKUP(D343,$S$1:$T$3,2,FALSE)&amp;E343&amp;$X$1,$T$2&amp;$X$2&amp;D343&amp;$X$2&amp;$Y$2&amp;E343&amp;"}"))</f>
        <v>{"ConditionType":"Build","AreaType":"MainBuilding","Lv":17}</v>
      </c>
      <c r="M343" t="str">
        <f t="shared" si="32"/>
        <v/>
      </c>
      <c r="N343" t="str">
        <f t="shared" si="33"/>
        <v/>
      </c>
      <c r="O343" t="str">
        <f t="shared" si="34"/>
        <v/>
      </c>
      <c r="P343" t="str">
        <f t="shared" si="35"/>
        <v>[{"ConditionType":"Build","AreaType":"MainBuilding","Lv":17}]</v>
      </c>
    </row>
    <row r="344" spans="1:16">
      <c r="A344">
        <f t="shared" si="31"/>
        <v>19017</v>
      </c>
      <c r="B344" t="s">
        <v>61</v>
      </c>
      <c r="C344" t="s">
        <v>62</v>
      </c>
      <c r="D344" t="s">
        <v>26</v>
      </c>
      <c r="E344">
        <v>18</v>
      </c>
      <c r="L344" t="str">
        <f t="shared" si="36"/>
        <v>{"ConditionType":"Build","AreaType":"MainBuilding","Lv":18}</v>
      </c>
      <c r="M344" t="str">
        <f t="shared" si="32"/>
        <v/>
      </c>
      <c r="N344" t="str">
        <f t="shared" si="33"/>
        <v/>
      </c>
      <c r="O344" t="str">
        <f t="shared" si="34"/>
        <v/>
      </c>
      <c r="P344" t="str">
        <f t="shared" si="35"/>
        <v>[{"ConditionType":"Build","AreaType":"MainBuilding","Lv":18}]</v>
      </c>
    </row>
    <row r="345" spans="1:16">
      <c r="A345">
        <f t="shared" si="31"/>
        <v>19018</v>
      </c>
      <c r="B345" t="s">
        <v>61</v>
      </c>
      <c r="C345" t="s">
        <v>62</v>
      </c>
      <c r="L345" t="str">
        <f t="shared" si="36"/>
        <v/>
      </c>
      <c r="M345" t="str">
        <f t="shared" si="32"/>
        <v/>
      </c>
      <c r="N345" t="str">
        <f t="shared" si="33"/>
        <v/>
      </c>
      <c r="O345" t="str">
        <f t="shared" si="34"/>
        <v/>
      </c>
      <c r="P345" t="str">
        <f t="shared" si="35"/>
        <v>[]</v>
      </c>
    </row>
    <row r="346" spans="1:16">
      <c r="A346">
        <f t="shared" si="31"/>
        <v>20001</v>
      </c>
      <c r="B346" t="s">
        <v>63</v>
      </c>
      <c r="C346" t="s">
        <v>64</v>
      </c>
      <c r="D346" t="s">
        <v>26</v>
      </c>
      <c r="E346">
        <v>2</v>
      </c>
      <c r="L346" t="str">
        <f t="shared" si="36"/>
        <v>{"ConditionType":"Build","AreaType":"MainBuilding","Lv":2}</v>
      </c>
      <c r="M346" t="str">
        <f t="shared" si="32"/>
        <v/>
      </c>
      <c r="N346" t="str">
        <f t="shared" si="33"/>
        <v/>
      </c>
      <c r="O346" t="str">
        <f t="shared" si="34"/>
        <v/>
      </c>
      <c r="P346" t="str">
        <f t="shared" si="35"/>
        <v>[{"ConditionType":"Build","AreaType":"MainBuilding","Lv":2}]</v>
      </c>
    </row>
    <row r="347" spans="1:16">
      <c r="A347">
        <f t="shared" si="31"/>
        <v>20002</v>
      </c>
      <c r="B347" t="s">
        <v>63</v>
      </c>
      <c r="C347" t="s">
        <v>64</v>
      </c>
      <c r="D347" t="s">
        <v>26</v>
      </c>
      <c r="E347">
        <v>3</v>
      </c>
      <c r="L347" t="str">
        <f t="shared" si="36"/>
        <v>{"ConditionType":"Build","AreaType":"MainBuilding","Lv":3}</v>
      </c>
      <c r="M347" t="str">
        <f t="shared" si="32"/>
        <v/>
      </c>
      <c r="N347" t="str">
        <f t="shared" si="33"/>
        <v/>
      </c>
      <c r="O347" t="str">
        <f t="shared" si="34"/>
        <v/>
      </c>
      <c r="P347" t="str">
        <f t="shared" si="35"/>
        <v>[{"ConditionType":"Build","AreaType":"MainBuilding","Lv":3}]</v>
      </c>
    </row>
    <row r="348" spans="1:16">
      <c r="A348">
        <f t="shared" si="31"/>
        <v>20003</v>
      </c>
      <c r="B348" t="s">
        <v>63</v>
      </c>
      <c r="C348" t="s">
        <v>64</v>
      </c>
      <c r="D348" t="s">
        <v>26</v>
      </c>
      <c r="E348">
        <v>4</v>
      </c>
      <c r="L348" t="str">
        <f t="shared" si="36"/>
        <v>{"ConditionType":"Build","AreaType":"MainBuilding","Lv":4}</v>
      </c>
      <c r="M348" t="str">
        <f t="shared" si="32"/>
        <v/>
      </c>
      <c r="N348" t="str">
        <f t="shared" si="33"/>
        <v/>
      </c>
      <c r="O348" t="str">
        <f t="shared" si="34"/>
        <v/>
      </c>
      <c r="P348" t="str">
        <f t="shared" si="35"/>
        <v>[{"ConditionType":"Build","AreaType":"MainBuilding","Lv":4}]</v>
      </c>
    </row>
    <row r="349" spans="1:16">
      <c r="A349">
        <f t="shared" si="31"/>
        <v>20004</v>
      </c>
      <c r="B349" t="s">
        <v>63</v>
      </c>
      <c r="C349" t="s">
        <v>64</v>
      </c>
      <c r="D349" t="s">
        <v>26</v>
      </c>
      <c r="E349">
        <v>5</v>
      </c>
      <c r="L349" t="str">
        <f t="shared" si="36"/>
        <v>{"ConditionType":"Build","AreaType":"MainBuilding","Lv":5}</v>
      </c>
      <c r="M349" t="str">
        <f t="shared" si="32"/>
        <v/>
      </c>
      <c r="N349" t="str">
        <f t="shared" si="33"/>
        <v/>
      </c>
      <c r="O349" t="str">
        <f t="shared" si="34"/>
        <v/>
      </c>
      <c r="P349" t="str">
        <f t="shared" si="35"/>
        <v>[{"ConditionType":"Build","AreaType":"MainBuilding","Lv":5}]</v>
      </c>
    </row>
    <row r="350" spans="1:16">
      <c r="A350">
        <f t="shared" si="31"/>
        <v>20005</v>
      </c>
      <c r="B350" t="s">
        <v>63</v>
      </c>
      <c r="C350" t="s">
        <v>64</v>
      </c>
      <c r="D350" t="s">
        <v>26</v>
      </c>
      <c r="E350">
        <v>6</v>
      </c>
      <c r="L350" t="str">
        <f t="shared" si="36"/>
        <v>{"ConditionType":"Build","AreaType":"MainBuilding","Lv":6}</v>
      </c>
      <c r="M350" t="str">
        <f t="shared" si="32"/>
        <v/>
      </c>
      <c r="N350" t="str">
        <f t="shared" si="33"/>
        <v/>
      </c>
      <c r="O350" t="str">
        <f t="shared" si="34"/>
        <v/>
      </c>
      <c r="P350" t="str">
        <f t="shared" si="35"/>
        <v>[{"ConditionType":"Build","AreaType":"MainBuilding","Lv":6}]</v>
      </c>
    </row>
    <row r="351" spans="1:16">
      <c r="A351">
        <f t="shared" si="31"/>
        <v>20006</v>
      </c>
      <c r="B351" t="s">
        <v>63</v>
      </c>
      <c r="C351" t="s">
        <v>64</v>
      </c>
      <c r="D351" t="s">
        <v>26</v>
      </c>
      <c r="E351">
        <v>7</v>
      </c>
      <c r="L351" t="str">
        <f t="shared" si="36"/>
        <v>{"ConditionType":"Build","AreaType":"MainBuilding","Lv":7}</v>
      </c>
      <c r="M351" t="str">
        <f t="shared" si="32"/>
        <v/>
      </c>
      <c r="N351" t="str">
        <f t="shared" si="33"/>
        <v/>
      </c>
      <c r="O351" t="str">
        <f t="shared" si="34"/>
        <v/>
      </c>
      <c r="P351" t="str">
        <f t="shared" si="35"/>
        <v>[{"ConditionType":"Build","AreaType":"MainBuilding","Lv":7}]</v>
      </c>
    </row>
    <row r="352" spans="1:16">
      <c r="A352">
        <f t="shared" si="31"/>
        <v>20007</v>
      </c>
      <c r="B352" t="s">
        <v>63</v>
      </c>
      <c r="C352" t="s">
        <v>64</v>
      </c>
      <c r="D352" t="s">
        <v>26</v>
      </c>
      <c r="E352">
        <v>8</v>
      </c>
      <c r="L352" t="str">
        <f t="shared" si="36"/>
        <v>{"ConditionType":"Build","AreaType":"MainBuilding","Lv":8}</v>
      </c>
      <c r="M352" t="str">
        <f t="shared" si="32"/>
        <v/>
      </c>
      <c r="N352" t="str">
        <f t="shared" si="33"/>
        <v/>
      </c>
      <c r="O352" t="str">
        <f t="shared" si="34"/>
        <v/>
      </c>
      <c r="P352" t="str">
        <f t="shared" si="35"/>
        <v>[{"ConditionType":"Build","AreaType":"MainBuilding","Lv":8}]</v>
      </c>
    </row>
    <row r="353" spans="1:16">
      <c r="A353">
        <f t="shared" si="31"/>
        <v>20008</v>
      </c>
      <c r="B353" t="s">
        <v>63</v>
      </c>
      <c r="C353" t="s">
        <v>64</v>
      </c>
      <c r="D353" t="s">
        <v>26</v>
      </c>
      <c r="E353">
        <v>9</v>
      </c>
      <c r="L353" t="str">
        <f t="shared" si="36"/>
        <v>{"ConditionType":"Build","AreaType":"MainBuilding","Lv":9}</v>
      </c>
      <c r="M353" t="str">
        <f t="shared" si="32"/>
        <v/>
      </c>
      <c r="N353" t="str">
        <f t="shared" si="33"/>
        <v/>
      </c>
      <c r="O353" t="str">
        <f t="shared" si="34"/>
        <v/>
      </c>
      <c r="P353" t="str">
        <f t="shared" si="35"/>
        <v>[{"ConditionType":"Build","AreaType":"MainBuilding","Lv":9}]</v>
      </c>
    </row>
    <row r="354" spans="1:16">
      <c r="A354">
        <f t="shared" si="31"/>
        <v>20009</v>
      </c>
      <c r="B354" t="s">
        <v>63</v>
      </c>
      <c r="C354" t="s">
        <v>64</v>
      </c>
      <c r="D354" t="s">
        <v>26</v>
      </c>
      <c r="E354">
        <v>10</v>
      </c>
      <c r="L354" t="str">
        <f t="shared" si="36"/>
        <v>{"ConditionType":"Build","AreaType":"MainBuilding","Lv":10}</v>
      </c>
      <c r="M354" t="str">
        <f t="shared" si="32"/>
        <v/>
      </c>
      <c r="N354" t="str">
        <f t="shared" si="33"/>
        <v/>
      </c>
      <c r="O354" t="str">
        <f t="shared" si="34"/>
        <v/>
      </c>
      <c r="P354" t="str">
        <f t="shared" si="35"/>
        <v>[{"ConditionType":"Build","AreaType":"MainBuilding","Lv":10}]</v>
      </c>
    </row>
    <row r="355" spans="1:16">
      <c r="A355">
        <f t="shared" si="31"/>
        <v>20010</v>
      </c>
      <c r="B355" t="s">
        <v>63</v>
      </c>
      <c r="C355" t="s">
        <v>64</v>
      </c>
      <c r="D355" t="s">
        <v>26</v>
      </c>
      <c r="E355">
        <v>11</v>
      </c>
      <c r="L355" t="str">
        <f t="shared" si="36"/>
        <v>{"ConditionType":"Build","AreaType":"MainBuilding","Lv":11}</v>
      </c>
      <c r="M355" t="str">
        <f t="shared" si="32"/>
        <v/>
      </c>
      <c r="N355" t="str">
        <f t="shared" si="33"/>
        <v/>
      </c>
      <c r="O355" t="str">
        <f t="shared" si="34"/>
        <v/>
      </c>
      <c r="P355" t="str">
        <f t="shared" si="35"/>
        <v>[{"ConditionType":"Build","AreaType":"MainBuilding","Lv":11}]</v>
      </c>
    </row>
    <row r="356" spans="1:16">
      <c r="A356">
        <f t="shared" si="31"/>
        <v>20011</v>
      </c>
      <c r="B356" t="s">
        <v>63</v>
      </c>
      <c r="C356" t="s">
        <v>64</v>
      </c>
      <c r="D356" t="s">
        <v>26</v>
      </c>
      <c r="E356">
        <v>12</v>
      </c>
      <c r="L356" t="str">
        <f t="shared" si="36"/>
        <v>{"ConditionType":"Build","AreaType":"MainBuilding","Lv":12}</v>
      </c>
      <c r="M356" t="str">
        <f t="shared" si="32"/>
        <v/>
      </c>
      <c r="N356" t="str">
        <f t="shared" si="33"/>
        <v/>
      </c>
      <c r="O356" t="str">
        <f t="shared" si="34"/>
        <v/>
      </c>
      <c r="P356" t="str">
        <f t="shared" si="35"/>
        <v>[{"ConditionType":"Build","AreaType":"MainBuilding","Lv":12}]</v>
      </c>
    </row>
    <row r="357" spans="1:16">
      <c r="A357">
        <f t="shared" si="31"/>
        <v>20012</v>
      </c>
      <c r="B357" t="s">
        <v>63</v>
      </c>
      <c r="C357" t="s">
        <v>64</v>
      </c>
      <c r="D357" t="s">
        <v>26</v>
      </c>
      <c r="E357">
        <v>13</v>
      </c>
      <c r="L357" t="str">
        <f t="shared" si="36"/>
        <v>{"ConditionType":"Build","AreaType":"MainBuilding","Lv":13}</v>
      </c>
      <c r="M357" t="str">
        <f t="shared" si="32"/>
        <v/>
      </c>
      <c r="N357" t="str">
        <f t="shared" si="33"/>
        <v/>
      </c>
      <c r="O357" t="str">
        <f t="shared" si="34"/>
        <v/>
      </c>
      <c r="P357" t="str">
        <f t="shared" si="35"/>
        <v>[{"ConditionType":"Build","AreaType":"MainBuilding","Lv":13}]</v>
      </c>
    </row>
    <row r="358" spans="1:16">
      <c r="A358">
        <f t="shared" si="31"/>
        <v>20013</v>
      </c>
      <c r="B358" t="s">
        <v>63</v>
      </c>
      <c r="C358" t="s">
        <v>64</v>
      </c>
      <c r="D358" t="s">
        <v>26</v>
      </c>
      <c r="E358">
        <v>14</v>
      </c>
      <c r="L358" t="str">
        <f t="shared" si="36"/>
        <v>{"ConditionType":"Build","AreaType":"MainBuilding","Lv":14}</v>
      </c>
      <c r="M358" t="str">
        <f t="shared" si="32"/>
        <v/>
      </c>
      <c r="N358" t="str">
        <f t="shared" si="33"/>
        <v/>
      </c>
      <c r="O358" t="str">
        <f t="shared" si="34"/>
        <v/>
      </c>
      <c r="P358" t="str">
        <f t="shared" si="35"/>
        <v>[{"ConditionType":"Build","AreaType":"MainBuilding","Lv":14}]</v>
      </c>
    </row>
    <row r="359" spans="1:16">
      <c r="A359">
        <f t="shared" si="31"/>
        <v>20014</v>
      </c>
      <c r="B359" t="s">
        <v>63</v>
      </c>
      <c r="C359" t="s">
        <v>64</v>
      </c>
      <c r="D359" t="s">
        <v>26</v>
      </c>
      <c r="E359">
        <v>15</v>
      </c>
      <c r="L359" t="str">
        <f t="shared" si="36"/>
        <v>{"ConditionType":"Build","AreaType":"MainBuilding","Lv":15}</v>
      </c>
      <c r="M359" t="str">
        <f t="shared" si="32"/>
        <v/>
      </c>
      <c r="N359" t="str">
        <f t="shared" si="33"/>
        <v/>
      </c>
      <c r="O359" t="str">
        <f t="shared" si="34"/>
        <v/>
      </c>
      <c r="P359" t="str">
        <f t="shared" si="35"/>
        <v>[{"ConditionType":"Build","AreaType":"MainBuilding","Lv":15}]</v>
      </c>
    </row>
    <row r="360" spans="1:16">
      <c r="A360">
        <f t="shared" si="31"/>
        <v>20015</v>
      </c>
      <c r="B360" t="s">
        <v>63</v>
      </c>
      <c r="C360" t="s">
        <v>64</v>
      </c>
      <c r="D360" t="s">
        <v>26</v>
      </c>
      <c r="E360">
        <v>16</v>
      </c>
      <c r="L360" t="str">
        <f t="shared" si="36"/>
        <v>{"ConditionType":"Build","AreaType":"MainBuilding","Lv":16}</v>
      </c>
      <c r="M360" t="str">
        <f t="shared" si="32"/>
        <v/>
      </c>
      <c r="N360" t="str">
        <f t="shared" si="33"/>
        <v/>
      </c>
      <c r="O360" t="str">
        <f t="shared" si="34"/>
        <v/>
      </c>
      <c r="P360" t="str">
        <f t="shared" si="35"/>
        <v>[{"ConditionType":"Build","AreaType":"MainBuilding","Lv":16}]</v>
      </c>
    </row>
    <row r="361" spans="1:16">
      <c r="A361">
        <f t="shared" si="31"/>
        <v>20016</v>
      </c>
      <c r="B361" t="s">
        <v>63</v>
      </c>
      <c r="C361" t="s">
        <v>64</v>
      </c>
      <c r="D361" t="s">
        <v>26</v>
      </c>
      <c r="E361">
        <v>17</v>
      </c>
      <c r="L361" t="str">
        <f t="shared" si="36"/>
        <v>{"ConditionType":"Build","AreaType":"MainBuilding","Lv":17}</v>
      </c>
      <c r="M361" t="str">
        <f t="shared" si="32"/>
        <v/>
      </c>
      <c r="N361" t="str">
        <f t="shared" si="33"/>
        <v/>
      </c>
      <c r="O361" t="str">
        <f t="shared" si="34"/>
        <v/>
      </c>
      <c r="P361" t="str">
        <f t="shared" si="35"/>
        <v>[{"ConditionType":"Build","AreaType":"MainBuilding","Lv":17}]</v>
      </c>
    </row>
    <row r="362" spans="1:16">
      <c r="A362">
        <f t="shared" si="31"/>
        <v>20017</v>
      </c>
      <c r="B362" t="s">
        <v>63</v>
      </c>
      <c r="C362" t="s">
        <v>64</v>
      </c>
      <c r="D362" t="s">
        <v>26</v>
      </c>
      <c r="E362">
        <v>18</v>
      </c>
      <c r="L362" t="str">
        <f t="shared" si="36"/>
        <v>{"ConditionType":"Build","AreaType":"MainBuilding","Lv":18}</v>
      </c>
      <c r="M362" t="str">
        <f t="shared" si="32"/>
        <v/>
      </c>
      <c r="N362" t="str">
        <f t="shared" si="33"/>
        <v/>
      </c>
      <c r="O362" t="str">
        <f t="shared" si="34"/>
        <v/>
      </c>
      <c r="P362" t="str">
        <f t="shared" si="35"/>
        <v>[{"ConditionType":"Build","AreaType":"MainBuilding","Lv":18}]</v>
      </c>
    </row>
    <row r="363" spans="1:16">
      <c r="A363">
        <f t="shared" si="31"/>
        <v>20018</v>
      </c>
      <c r="B363" t="s">
        <v>63</v>
      </c>
      <c r="C363" t="s">
        <v>64</v>
      </c>
      <c r="L363" t="str">
        <f t="shared" si="36"/>
        <v/>
      </c>
      <c r="M363" t="str">
        <f t="shared" si="32"/>
        <v/>
      </c>
      <c r="N363" t="str">
        <f t="shared" si="33"/>
        <v/>
      </c>
      <c r="O363" t="str">
        <f t="shared" si="34"/>
        <v/>
      </c>
      <c r="P363" t="str">
        <f t="shared" si="35"/>
        <v>[]</v>
      </c>
    </row>
    <row r="364" spans="1:16">
      <c r="A364">
        <f t="shared" si="31"/>
        <v>21001</v>
      </c>
      <c r="B364" t="s">
        <v>65</v>
      </c>
      <c r="C364" t="s">
        <v>66</v>
      </c>
      <c r="D364" t="s">
        <v>26</v>
      </c>
      <c r="E364">
        <v>2</v>
      </c>
      <c r="L364" t="str">
        <f t="shared" si="36"/>
        <v>{"ConditionType":"Build","AreaType":"MainBuilding","Lv":2}</v>
      </c>
      <c r="M364" t="str">
        <f t="shared" si="32"/>
        <v/>
      </c>
      <c r="N364" t="str">
        <f t="shared" si="33"/>
        <v/>
      </c>
      <c r="O364" t="str">
        <f t="shared" si="34"/>
        <v/>
      </c>
      <c r="P364" t="str">
        <f t="shared" si="35"/>
        <v>[{"ConditionType":"Build","AreaType":"MainBuilding","Lv":2}]</v>
      </c>
    </row>
    <row r="365" spans="1:16">
      <c r="A365">
        <f t="shared" si="31"/>
        <v>21002</v>
      </c>
      <c r="B365" t="s">
        <v>65</v>
      </c>
      <c r="C365" t="s">
        <v>66</v>
      </c>
      <c r="D365" t="s">
        <v>26</v>
      </c>
      <c r="E365">
        <v>3</v>
      </c>
      <c r="L365" t="str">
        <f t="shared" si="36"/>
        <v>{"ConditionType":"Build","AreaType":"MainBuilding","Lv":3}</v>
      </c>
      <c r="M365" t="str">
        <f t="shared" si="32"/>
        <v/>
      </c>
      <c r="N365" t="str">
        <f t="shared" si="33"/>
        <v/>
      </c>
      <c r="O365" t="str">
        <f t="shared" si="34"/>
        <v/>
      </c>
      <c r="P365" t="str">
        <f t="shared" si="35"/>
        <v>[{"ConditionType":"Build","AreaType":"MainBuilding","Lv":3}]</v>
      </c>
    </row>
    <row r="366" spans="1:16">
      <c r="A366">
        <f t="shared" si="31"/>
        <v>21003</v>
      </c>
      <c r="B366" t="s">
        <v>65</v>
      </c>
      <c r="C366" t="s">
        <v>66</v>
      </c>
      <c r="D366" t="s">
        <v>26</v>
      </c>
      <c r="E366">
        <v>4</v>
      </c>
      <c r="L366" t="str">
        <f t="shared" si="36"/>
        <v>{"ConditionType":"Build","AreaType":"MainBuilding","Lv":4}</v>
      </c>
      <c r="M366" t="str">
        <f t="shared" si="32"/>
        <v/>
      </c>
      <c r="N366" t="str">
        <f t="shared" si="33"/>
        <v/>
      </c>
      <c r="O366" t="str">
        <f t="shared" si="34"/>
        <v/>
      </c>
      <c r="P366" t="str">
        <f t="shared" si="35"/>
        <v>[{"ConditionType":"Build","AreaType":"MainBuilding","Lv":4}]</v>
      </c>
    </row>
    <row r="367" spans="1:16">
      <c r="A367">
        <f t="shared" si="31"/>
        <v>21004</v>
      </c>
      <c r="B367" t="s">
        <v>65</v>
      </c>
      <c r="C367" t="s">
        <v>66</v>
      </c>
      <c r="D367" t="s">
        <v>26</v>
      </c>
      <c r="E367">
        <v>5</v>
      </c>
      <c r="L367" t="str">
        <f t="shared" si="36"/>
        <v>{"ConditionType":"Build","AreaType":"MainBuilding","Lv":5}</v>
      </c>
      <c r="M367" t="str">
        <f t="shared" si="32"/>
        <v/>
      </c>
      <c r="N367" t="str">
        <f t="shared" si="33"/>
        <v/>
      </c>
      <c r="O367" t="str">
        <f t="shared" si="34"/>
        <v/>
      </c>
      <c r="P367" t="str">
        <f t="shared" si="35"/>
        <v>[{"ConditionType":"Build","AreaType":"MainBuilding","Lv":5}]</v>
      </c>
    </row>
    <row r="368" spans="1:16">
      <c r="A368">
        <f t="shared" si="31"/>
        <v>21005</v>
      </c>
      <c r="B368" t="s">
        <v>65</v>
      </c>
      <c r="C368" t="s">
        <v>66</v>
      </c>
      <c r="D368" t="s">
        <v>26</v>
      </c>
      <c r="E368">
        <v>6</v>
      </c>
      <c r="L368" t="str">
        <f t="shared" si="36"/>
        <v>{"ConditionType":"Build","AreaType":"MainBuilding","Lv":6}</v>
      </c>
      <c r="M368" t="str">
        <f t="shared" si="32"/>
        <v/>
      </c>
      <c r="N368" t="str">
        <f t="shared" si="33"/>
        <v/>
      </c>
      <c r="O368" t="str">
        <f t="shared" si="34"/>
        <v/>
      </c>
      <c r="P368" t="str">
        <f t="shared" si="35"/>
        <v>[{"ConditionType":"Build","AreaType":"MainBuilding","Lv":6}]</v>
      </c>
    </row>
    <row r="369" spans="1:16">
      <c r="A369">
        <f t="shared" si="31"/>
        <v>21006</v>
      </c>
      <c r="B369" t="s">
        <v>65</v>
      </c>
      <c r="C369" t="s">
        <v>66</v>
      </c>
      <c r="D369" t="s">
        <v>26</v>
      </c>
      <c r="E369">
        <v>7</v>
      </c>
      <c r="L369" t="str">
        <f t="shared" si="36"/>
        <v>{"ConditionType":"Build","AreaType":"MainBuilding","Lv":7}</v>
      </c>
      <c r="M369" t="str">
        <f t="shared" si="32"/>
        <v/>
      </c>
      <c r="N369" t="str">
        <f t="shared" si="33"/>
        <v/>
      </c>
      <c r="O369" t="str">
        <f t="shared" si="34"/>
        <v/>
      </c>
      <c r="P369" t="str">
        <f t="shared" si="35"/>
        <v>[{"ConditionType":"Build","AreaType":"MainBuilding","Lv":7}]</v>
      </c>
    </row>
    <row r="370" spans="1:16">
      <c r="A370">
        <f t="shared" si="31"/>
        <v>21007</v>
      </c>
      <c r="B370" t="s">
        <v>65</v>
      </c>
      <c r="C370" t="s">
        <v>66</v>
      </c>
      <c r="D370" t="s">
        <v>26</v>
      </c>
      <c r="E370">
        <v>8</v>
      </c>
      <c r="L370" t="str">
        <f t="shared" si="36"/>
        <v>{"ConditionType":"Build","AreaType":"MainBuilding","Lv":8}</v>
      </c>
      <c r="M370" t="str">
        <f t="shared" si="32"/>
        <v/>
      </c>
      <c r="N370" t="str">
        <f t="shared" si="33"/>
        <v/>
      </c>
      <c r="O370" t="str">
        <f t="shared" si="34"/>
        <v/>
      </c>
      <c r="P370" t="str">
        <f t="shared" si="35"/>
        <v>[{"ConditionType":"Build","AreaType":"MainBuilding","Lv":8}]</v>
      </c>
    </row>
    <row r="371" spans="1:16">
      <c r="A371">
        <f t="shared" si="31"/>
        <v>21008</v>
      </c>
      <c r="B371" t="s">
        <v>65</v>
      </c>
      <c r="C371" t="s">
        <v>66</v>
      </c>
      <c r="D371" t="s">
        <v>26</v>
      </c>
      <c r="E371">
        <v>9</v>
      </c>
      <c r="L371" t="str">
        <f t="shared" si="36"/>
        <v>{"ConditionType":"Build","AreaType":"MainBuilding","Lv":9}</v>
      </c>
      <c r="M371" t="str">
        <f t="shared" si="32"/>
        <v/>
      </c>
      <c r="N371" t="str">
        <f t="shared" si="33"/>
        <v/>
      </c>
      <c r="O371" t="str">
        <f t="shared" si="34"/>
        <v/>
      </c>
      <c r="P371" t="str">
        <f t="shared" si="35"/>
        <v>[{"ConditionType":"Build","AreaType":"MainBuilding","Lv":9}]</v>
      </c>
    </row>
    <row r="372" spans="1:16">
      <c r="A372">
        <f t="shared" si="31"/>
        <v>21009</v>
      </c>
      <c r="B372" t="s">
        <v>65</v>
      </c>
      <c r="C372" t="s">
        <v>66</v>
      </c>
      <c r="D372" t="s">
        <v>26</v>
      </c>
      <c r="E372">
        <v>10</v>
      </c>
      <c r="L372" t="str">
        <f t="shared" si="36"/>
        <v>{"ConditionType":"Build","AreaType":"MainBuilding","Lv":10}</v>
      </c>
      <c r="M372" t="str">
        <f t="shared" si="32"/>
        <v/>
      </c>
      <c r="N372" t="str">
        <f t="shared" si="33"/>
        <v/>
      </c>
      <c r="O372" t="str">
        <f t="shared" si="34"/>
        <v/>
      </c>
      <c r="P372" t="str">
        <f t="shared" si="35"/>
        <v>[{"ConditionType":"Build","AreaType":"MainBuilding","Lv":10}]</v>
      </c>
    </row>
    <row r="373" spans="1:16">
      <c r="A373">
        <f t="shared" si="31"/>
        <v>21010</v>
      </c>
      <c r="B373" t="s">
        <v>65</v>
      </c>
      <c r="C373" t="s">
        <v>66</v>
      </c>
      <c r="D373" t="s">
        <v>26</v>
      </c>
      <c r="E373">
        <v>11</v>
      </c>
      <c r="L373" t="str">
        <f t="shared" si="36"/>
        <v>{"ConditionType":"Build","AreaType":"MainBuilding","Lv":11}</v>
      </c>
      <c r="M373" t="str">
        <f t="shared" si="32"/>
        <v/>
      </c>
      <c r="N373" t="str">
        <f t="shared" si="33"/>
        <v/>
      </c>
      <c r="O373" t="str">
        <f t="shared" si="34"/>
        <v/>
      </c>
      <c r="P373" t="str">
        <f t="shared" si="35"/>
        <v>[{"ConditionType":"Build","AreaType":"MainBuilding","Lv":11}]</v>
      </c>
    </row>
    <row r="374" spans="1:16">
      <c r="A374">
        <f t="shared" si="31"/>
        <v>21011</v>
      </c>
      <c r="B374" t="s">
        <v>65</v>
      </c>
      <c r="C374" t="s">
        <v>66</v>
      </c>
      <c r="D374" t="s">
        <v>26</v>
      </c>
      <c r="E374">
        <v>12</v>
      </c>
      <c r="L374" t="str">
        <f t="shared" si="36"/>
        <v>{"ConditionType":"Build","AreaType":"MainBuilding","Lv":12}</v>
      </c>
      <c r="M374" t="str">
        <f t="shared" si="32"/>
        <v/>
      </c>
      <c r="N374" t="str">
        <f t="shared" si="33"/>
        <v/>
      </c>
      <c r="O374" t="str">
        <f t="shared" si="34"/>
        <v/>
      </c>
      <c r="P374" t="str">
        <f t="shared" si="35"/>
        <v>[{"ConditionType":"Build","AreaType":"MainBuilding","Lv":12}]</v>
      </c>
    </row>
    <row r="375" spans="1:16">
      <c r="A375">
        <f t="shared" si="31"/>
        <v>21012</v>
      </c>
      <c r="B375" t="s">
        <v>65</v>
      </c>
      <c r="C375" t="s">
        <v>66</v>
      </c>
      <c r="D375" t="s">
        <v>26</v>
      </c>
      <c r="E375">
        <v>13</v>
      </c>
      <c r="L375" t="str">
        <f t="shared" si="36"/>
        <v>{"ConditionType":"Build","AreaType":"MainBuilding","Lv":13}</v>
      </c>
      <c r="M375" t="str">
        <f t="shared" si="32"/>
        <v/>
      </c>
      <c r="N375" t="str">
        <f t="shared" si="33"/>
        <v/>
      </c>
      <c r="O375" t="str">
        <f t="shared" si="34"/>
        <v/>
      </c>
      <c r="P375" t="str">
        <f t="shared" si="35"/>
        <v>[{"ConditionType":"Build","AreaType":"MainBuilding","Lv":13}]</v>
      </c>
    </row>
    <row r="376" spans="1:16">
      <c r="A376">
        <f t="shared" si="31"/>
        <v>21013</v>
      </c>
      <c r="B376" t="s">
        <v>65</v>
      </c>
      <c r="C376" t="s">
        <v>66</v>
      </c>
      <c r="D376" t="s">
        <v>26</v>
      </c>
      <c r="E376">
        <v>14</v>
      </c>
      <c r="L376" t="str">
        <f t="shared" si="36"/>
        <v>{"ConditionType":"Build","AreaType":"MainBuilding","Lv":14}</v>
      </c>
      <c r="M376" t="str">
        <f t="shared" si="32"/>
        <v/>
      </c>
      <c r="N376" t="str">
        <f t="shared" si="33"/>
        <v/>
      </c>
      <c r="O376" t="str">
        <f t="shared" si="34"/>
        <v/>
      </c>
      <c r="P376" t="str">
        <f t="shared" si="35"/>
        <v>[{"ConditionType":"Build","AreaType":"MainBuilding","Lv":14}]</v>
      </c>
    </row>
    <row r="377" spans="1:16">
      <c r="A377">
        <f t="shared" si="31"/>
        <v>21014</v>
      </c>
      <c r="B377" t="s">
        <v>65</v>
      </c>
      <c r="C377" t="s">
        <v>66</v>
      </c>
      <c r="D377" t="s">
        <v>26</v>
      </c>
      <c r="E377">
        <v>15</v>
      </c>
      <c r="L377" t="str">
        <f t="shared" si="36"/>
        <v>{"ConditionType":"Build","AreaType":"MainBuilding","Lv":15}</v>
      </c>
      <c r="M377" t="str">
        <f t="shared" si="32"/>
        <v/>
      </c>
      <c r="N377" t="str">
        <f t="shared" si="33"/>
        <v/>
      </c>
      <c r="O377" t="str">
        <f t="shared" si="34"/>
        <v/>
      </c>
      <c r="P377" t="str">
        <f t="shared" si="35"/>
        <v>[{"ConditionType":"Build","AreaType":"MainBuilding","Lv":15}]</v>
      </c>
    </row>
    <row r="378" spans="1:16">
      <c r="A378">
        <f t="shared" si="31"/>
        <v>21015</v>
      </c>
      <c r="B378" t="s">
        <v>65</v>
      </c>
      <c r="C378" t="s">
        <v>66</v>
      </c>
      <c r="D378" t="s">
        <v>26</v>
      </c>
      <c r="E378">
        <v>16</v>
      </c>
      <c r="L378" t="str">
        <f t="shared" si="36"/>
        <v>{"ConditionType":"Build","AreaType":"MainBuilding","Lv":16}</v>
      </c>
      <c r="M378" t="str">
        <f t="shared" si="32"/>
        <v/>
      </c>
      <c r="N378" t="str">
        <f t="shared" si="33"/>
        <v/>
      </c>
      <c r="O378" t="str">
        <f t="shared" si="34"/>
        <v/>
      </c>
      <c r="P378" t="str">
        <f t="shared" si="35"/>
        <v>[{"ConditionType":"Build","AreaType":"MainBuilding","Lv":16}]</v>
      </c>
    </row>
    <row r="379" spans="1:16">
      <c r="A379">
        <f t="shared" si="31"/>
        <v>21016</v>
      </c>
      <c r="B379" t="s">
        <v>65</v>
      </c>
      <c r="C379" t="s">
        <v>66</v>
      </c>
      <c r="D379" t="s">
        <v>26</v>
      </c>
      <c r="E379">
        <v>17</v>
      </c>
      <c r="L379" t="str">
        <f t="shared" si="36"/>
        <v>{"ConditionType":"Build","AreaType":"MainBuilding","Lv":17}</v>
      </c>
      <c r="M379" t="str">
        <f t="shared" si="32"/>
        <v/>
      </c>
      <c r="N379" t="str">
        <f t="shared" si="33"/>
        <v/>
      </c>
      <c r="O379" t="str">
        <f t="shared" si="34"/>
        <v/>
      </c>
      <c r="P379" t="str">
        <f t="shared" si="35"/>
        <v>[{"ConditionType":"Build","AreaType":"MainBuilding","Lv":17}]</v>
      </c>
    </row>
    <row r="380" spans="1:16">
      <c r="A380">
        <f t="shared" si="31"/>
        <v>21017</v>
      </c>
      <c r="B380" t="s">
        <v>65</v>
      </c>
      <c r="C380" t="s">
        <v>66</v>
      </c>
      <c r="D380" t="s">
        <v>26</v>
      </c>
      <c r="E380">
        <v>18</v>
      </c>
      <c r="L380" t="str">
        <f t="shared" si="36"/>
        <v>{"ConditionType":"Build","AreaType":"MainBuilding","Lv":18}</v>
      </c>
      <c r="M380" t="str">
        <f t="shared" si="32"/>
        <v/>
      </c>
      <c r="N380" t="str">
        <f t="shared" si="33"/>
        <v/>
      </c>
      <c r="O380" t="str">
        <f t="shared" si="34"/>
        <v/>
      </c>
      <c r="P380" t="str">
        <f t="shared" si="35"/>
        <v>[{"ConditionType":"Build","AreaType":"MainBuilding","Lv":18}]</v>
      </c>
    </row>
    <row r="381" spans="1:16">
      <c r="A381">
        <f t="shared" si="31"/>
        <v>21018</v>
      </c>
      <c r="B381" t="s">
        <v>65</v>
      </c>
      <c r="C381" t="s">
        <v>66</v>
      </c>
      <c r="L381" t="str">
        <f t="shared" si="36"/>
        <v/>
      </c>
      <c r="M381" t="str">
        <f t="shared" si="32"/>
        <v/>
      </c>
      <c r="N381" t="str">
        <f t="shared" si="33"/>
        <v/>
      </c>
      <c r="O381" t="str">
        <f t="shared" si="34"/>
        <v/>
      </c>
      <c r="P381" t="str">
        <f t="shared" si="35"/>
        <v>[]</v>
      </c>
    </row>
    <row r="382" spans="1:16">
      <c r="A382">
        <f t="shared" si="31"/>
        <v>22001</v>
      </c>
      <c r="B382" t="s">
        <v>67</v>
      </c>
      <c r="C382" t="s">
        <v>68</v>
      </c>
      <c r="D382" t="s">
        <v>26</v>
      </c>
      <c r="E382">
        <v>2</v>
      </c>
      <c r="L382" t="str">
        <f t="shared" si="36"/>
        <v>{"ConditionType":"Build","AreaType":"MainBuilding","Lv":2}</v>
      </c>
      <c r="M382" t="str">
        <f t="shared" si="32"/>
        <v/>
      </c>
      <c r="N382" t="str">
        <f t="shared" si="33"/>
        <v/>
      </c>
      <c r="O382" t="str">
        <f t="shared" si="34"/>
        <v/>
      </c>
      <c r="P382" t="str">
        <f t="shared" si="35"/>
        <v>[{"ConditionType":"Build","AreaType":"MainBuilding","Lv":2}]</v>
      </c>
    </row>
    <row r="383" spans="1:16">
      <c r="A383">
        <f t="shared" si="31"/>
        <v>22002</v>
      </c>
      <c r="B383" t="s">
        <v>67</v>
      </c>
      <c r="C383" t="s">
        <v>68</v>
      </c>
      <c r="D383" t="s">
        <v>26</v>
      </c>
      <c r="E383">
        <v>3</v>
      </c>
      <c r="L383" t="str">
        <f t="shared" si="36"/>
        <v>{"ConditionType":"Build","AreaType":"MainBuilding","Lv":3}</v>
      </c>
      <c r="M383" t="str">
        <f t="shared" si="32"/>
        <v/>
      </c>
      <c r="N383" t="str">
        <f t="shared" si="33"/>
        <v/>
      </c>
      <c r="O383" t="str">
        <f t="shared" si="34"/>
        <v/>
      </c>
      <c r="P383" t="str">
        <f t="shared" si="35"/>
        <v>[{"ConditionType":"Build","AreaType":"MainBuilding","Lv":3}]</v>
      </c>
    </row>
    <row r="384" spans="1:16">
      <c r="A384">
        <f t="shared" si="31"/>
        <v>22003</v>
      </c>
      <c r="B384" t="s">
        <v>67</v>
      </c>
      <c r="C384" t="s">
        <v>68</v>
      </c>
      <c r="D384" t="s">
        <v>26</v>
      </c>
      <c r="E384">
        <v>4</v>
      </c>
      <c r="L384" t="str">
        <f t="shared" si="36"/>
        <v>{"ConditionType":"Build","AreaType":"MainBuilding","Lv":4}</v>
      </c>
      <c r="M384" t="str">
        <f t="shared" si="32"/>
        <v/>
      </c>
      <c r="N384" t="str">
        <f t="shared" si="33"/>
        <v/>
      </c>
      <c r="O384" t="str">
        <f t="shared" si="34"/>
        <v/>
      </c>
      <c r="P384" t="str">
        <f t="shared" si="35"/>
        <v>[{"ConditionType":"Build","AreaType":"MainBuilding","Lv":4}]</v>
      </c>
    </row>
    <row r="385" spans="1:16">
      <c r="A385">
        <f t="shared" si="31"/>
        <v>22004</v>
      </c>
      <c r="B385" t="s">
        <v>67</v>
      </c>
      <c r="C385" t="s">
        <v>68</v>
      </c>
      <c r="D385" t="s">
        <v>26</v>
      </c>
      <c r="E385">
        <v>5</v>
      </c>
      <c r="L385" t="str">
        <f t="shared" si="36"/>
        <v>{"ConditionType":"Build","AreaType":"MainBuilding","Lv":5}</v>
      </c>
      <c r="M385" t="str">
        <f t="shared" si="32"/>
        <v/>
      </c>
      <c r="N385" t="str">
        <f t="shared" si="33"/>
        <v/>
      </c>
      <c r="O385" t="str">
        <f t="shared" si="34"/>
        <v/>
      </c>
      <c r="P385" t="str">
        <f t="shared" si="35"/>
        <v>[{"ConditionType":"Build","AreaType":"MainBuilding","Lv":5}]</v>
      </c>
    </row>
    <row r="386" spans="1:16">
      <c r="A386">
        <f t="shared" si="31"/>
        <v>22005</v>
      </c>
      <c r="B386" t="s">
        <v>67</v>
      </c>
      <c r="C386" t="s">
        <v>68</v>
      </c>
      <c r="D386" t="s">
        <v>26</v>
      </c>
      <c r="E386">
        <v>6</v>
      </c>
      <c r="L386" t="str">
        <f t="shared" si="36"/>
        <v>{"ConditionType":"Build","AreaType":"MainBuilding","Lv":6}</v>
      </c>
      <c r="M386" t="str">
        <f t="shared" si="32"/>
        <v/>
      </c>
      <c r="N386" t="str">
        <f t="shared" si="33"/>
        <v/>
      </c>
      <c r="O386" t="str">
        <f t="shared" si="34"/>
        <v/>
      </c>
      <c r="P386" t="str">
        <f t="shared" si="35"/>
        <v>[{"ConditionType":"Build","AreaType":"MainBuilding","Lv":6}]</v>
      </c>
    </row>
    <row r="387" spans="1:16">
      <c r="A387">
        <f t="shared" si="31"/>
        <v>22006</v>
      </c>
      <c r="B387" t="s">
        <v>67</v>
      </c>
      <c r="C387" t="s">
        <v>68</v>
      </c>
      <c r="D387" t="s">
        <v>26</v>
      </c>
      <c r="E387">
        <v>7</v>
      </c>
      <c r="L387" t="str">
        <f t="shared" si="36"/>
        <v>{"ConditionType":"Build","AreaType":"MainBuilding","Lv":7}</v>
      </c>
      <c r="M387" t="str">
        <f t="shared" si="32"/>
        <v/>
      </c>
      <c r="N387" t="str">
        <f t="shared" si="33"/>
        <v/>
      </c>
      <c r="O387" t="str">
        <f t="shared" si="34"/>
        <v/>
      </c>
      <c r="P387" t="str">
        <f t="shared" si="35"/>
        <v>[{"ConditionType":"Build","AreaType":"MainBuilding","Lv":7}]</v>
      </c>
    </row>
    <row r="388" spans="1:16">
      <c r="A388">
        <f t="shared" si="31"/>
        <v>22007</v>
      </c>
      <c r="B388" t="s">
        <v>67</v>
      </c>
      <c r="C388" t="s">
        <v>68</v>
      </c>
      <c r="D388" t="s">
        <v>26</v>
      </c>
      <c r="E388">
        <v>8</v>
      </c>
      <c r="L388" t="str">
        <f t="shared" si="36"/>
        <v>{"ConditionType":"Build","AreaType":"MainBuilding","Lv":8}</v>
      </c>
      <c r="M388" t="str">
        <f t="shared" si="32"/>
        <v/>
      </c>
      <c r="N388" t="str">
        <f t="shared" si="33"/>
        <v/>
      </c>
      <c r="O388" t="str">
        <f t="shared" si="34"/>
        <v/>
      </c>
      <c r="P388" t="str">
        <f t="shared" si="35"/>
        <v>[{"ConditionType":"Build","AreaType":"MainBuilding","Lv":8}]</v>
      </c>
    </row>
    <row r="389" spans="1:16">
      <c r="A389">
        <f t="shared" ref="A389:A452" si="37">IF(B389=B388,A388+1,MROUND(A388+1000,1000)+1)</f>
        <v>22008</v>
      </c>
      <c r="B389" t="s">
        <v>67</v>
      </c>
      <c r="C389" t="s">
        <v>68</v>
      </c>
      <c r="D389" t="s">
        <v>26</v>
      </c>
      <c r="E389">
        <v>9</v>
      </c>
      <c r="L389" t="str">
        <f t="shared" si="36"/>
        <v>{"ConditionType":"Build","AreaType":"MainBuilding","Lv":9}</v>
      </c>
      <c r="M389" t="str">
        <f t="shared" ref="M389:M452" si="38">IF(F389="","",_xlfn.IFNA(VLOOKUP(F389,$S$1:$T$3,2,FALSE)&amp;G389&amp;$X$1,$T$2&amp;$X$2&amp;F389&amp;$X$2&amp;$Y$2&amp;G389&amp;"}"))</f>
        <v/>
      </c>
      <c r="N389" t="str">
        <f t="shared" ref="N389:N452" si="39">IF(H389="","",_xlfn.IFNA(VLOOKUP(H389,$S$1:$T$3,2,FALSE)&amp;I389&amp;$X$1,$T$2&amp;$X$2&amp;H389&amp;$X$2&amp;$Y$2&amp;I389&amp;"}"))</f>
        <v/>
      </c>
      <c r="O389" t="str">
        <f t="shared" ref="O389:O452" si="40">IF(J389="","",_xlfn.IFNA(VLOOKUP(J389,$S$1:$T$3,2,FALSE)&amp;K389&amp;$X$1,$T$2&amp;$X$2&amp;J389&amp;$X$2&amp;$Y$2&amp;K389))</f>
        <v/>
      </c>
      <c r="P389" t="str">
        <f t="shared" ref="P389:P452" si="41">$R$1&amp;_xlfn.TEXTJOIN($P$1,TRUE,L389:O389)&amp;$Y$1</f>
        <v>[{"ConditionType":"Build","AreaType":"MainBuilding","Lv":9}]</v>
      </c>
    </row>
    <row r="390" spans="1:16">
      <c r="A390">
        <f t="shared" si="37"/>
        <v>22009</v>
      </c>
      <c r="B390" t="s">
        <v>67</v>
      </c>
      <c r="C390" t="s">
        <v>68</v>
      </c>
      <c r="D390" t="s">
        <v>26</v>
      </c>
      <c r="E390">
        <v>10</v>
      </c>
      <c r="L390" t="str">
        <f t="shared" si="36"/>
        <v>{"ConditionType":"Build","AreaType":"MainBuilding","Lv":10}</v>
      </c>
      <c r="M390" t="str">
        <f t="shared" si="38"/>
        <v/>
      </c>
      <c r="N390" t="str">
        <f t="shared" si="39"/>
        <v/>
      </c>
      <c r="O390" t="str">
        <f t="shared" si="40"/>
        <v/>
      </c>
      <c r="P390" t="str">
        <f t="shared" si="41"/>
        <v>[{"ConditionType":"Build","AreaType":"MainBuilding","Lv":10}]</v>
      </c>
    </row>
    <row r="391" spans="1:16">
      <c r="A391">
        <f t="shared" si="37"/>
        <v>22010</v>
      </c>
      <c r="B391" t="s">
        <v>67</v>
      </c>
      <c r="C391" t="s">
        <v>68</v>
      </c>
      <c r="D391" t="s">
        <v>26</v>
      </c>
      <c r="E391">
        <v>11</v>
      </c>
      <c r="L391" t="str">
        <f t="shared" si="36"/>
        <v>{"ConditionType":"Build","AreaType":"MainBuilding","Lv":11}</v>
      </c>
      <c r="M391" t="str">
        <f t="shared" si="38"/>
        <v/>
      </c>
      <c r="N391" t="str">
        <f t="shared" si="39"/>
        <v/>
      </c>
      <c r="O391" t="str">
        <f t="shared" si="40"/>
        <v/>
      </c>
      <c r="P391" t="str">
        <f t="shared" si="41"/>
        <v>[{"ConditionType":"Build","AreaType":"MainBuilding","Lv":11}]</v>
      </c>
    </row>
    <row r="392" spans="1:16">
      <c r="A392">
        <f t="shared" si="37"/>
        <v>22011</v>
      </c>
      <c r="B392" t="s">
        <v>67</v>
      </c>
      <c r="C392" t="s">
        <v>68</v>
      </c>
      <c r="D392" t="s">
        <v>26</v>
      </c>
      <c r="E392">
        <v>12</v>
      </c>
      <c r="L392" t="str">
        <f t="shared" si="36"/>
        <v>{"ConditionType":"Build","AreaType":"MainBuilding","Lv":12}</v>
      </c>
      <c r="M392" t="str">
        <f t="shared" si="38"/>
        <v/>
      </c>
      <c r="N392" t="str">
        <f t="shared" si="39"/>
        <v/>
      </c>
      <c r="O392" t="str">
        <f t="shared" si="40"/>
        <v/>
      </c>
      <c r="P392" t="str">
        <f t="shared" si="41"/>
        <v>[{"ConditionType":"Build","AreaType":"MainBuilding","Lv":12}]</v>
      </c>
    </row>
    <row r="393" spans="1:16">
      <c r="A393">
        <f t="shared" si="37"/>
        <v>22012</v>
      </c>
      <c r="B393" t="s">
        <v>67</v>
      </c>
      <c r="C393" t="s">
        <v>68</v>
      </c>
      <c r="D393" t="s">
        <v>26</v>
      </c>
      <c r="E393">
        <v>13</v>
      </c>
      <c r="L393" t="str">
        <f t="shared" si="36"/>
        <v>{"ConditionType":"Build","AreaType":"MainBuilding","Lv":13}</v>
      </c>
      <c r="M393" t="str">
        <f t="shared" si="38"/>
        <v/>
      </c>
      <c r="N393" t="str">
        <f t="shared" si="39"/>
        <v/>
      </c>
      <c r="O393" t="str">
        <f t="shared" si="40"/>
        <v/>
      </c>
      <c r="P393" t="str">
        <f t="shared" si="41"/>
        <v>[{"ConditionType":"Build","AreaType":"MainBuilding","Lv":13}]</v>
      </c>
    </row>
    <row r="394" spans="1:16">
      <c r="A394">
        <f t="shared" si="37"/>
        <v>22013</v>
      </c>
      <c r="B394" t="s">
        <v>67</v>
      </c>
      <c r="C394" t="s">
        <v>68</v>
      </c>
      <c r="D394" t="s">
        <v>26</v>
      </c>
      <c r="E394">
        <v>14</v>
      </c>
      <c r="L394" t="str">
        <f t="shared" si="36"/>
        <v>{"ConditionType":"Build","AreaType":"MainBuilding","Lv":14}</v>
      </c>
      <c r="M394" t="str">
        <f t="shared" si="38"/>
        <v/>
      </c>
      <c r="N394" t="str">
        <f t="shared" si="39"/>
        <v/>
      </c>
      <c r="O394" t="str">
        <f t="shared" si="40"/>
        <v/>
      </c>
      <c r="P394" t="str">
        <f t="shared" si="41"/>
        <v>[{"ConditionType":"Build","AreaType":"MainBuilding","Lv":14}]</v>
      </c>
    </row>
    <row r="395" spans="1:16">
      <c r="A395">
        <f t="shared" si="37"/>
        <v>22014</v>
      </c>
      <c r="B395" t="s">
        <v>67</v>
      </c>
      <c r="C395" t="s">
        <v>68</v>
      </c>
      <c r="D395" t="s">
        <v>26</v>
      </c>
      <c r="E395">
        <v>15</v>
      </c>
      <c r="L395" t="str">
        <f t="shared" si="36"/>
        <v>{"ConditionType":"Build","AreaType":"MainBuilding","Lv":15}</v>
      </c>
      <c r="M395" t="str">
        <f t="shared" si="38"/>
        <v/>
      </c>
      <c r="N395" t="str">
        <f t="shared" si="39"/>
        <v/>
      </c>
      <c r="O395" t="str">
        <f t="shared" si="40"/>
        <v/>
      </c>
      <c r="P395" t="str">
        <f t="shared" si="41"/>
        <v>[{"ConditionType":"Build","AreaType":"MainBuilding","Lv":15}]</v>
      </c>
    </row>
    <row r="396" spans="1:16">
      <c r="A396">
        <f t="shared" si="37"/>
        <v>22015</v>
      </c>
      <c r="B396" t="s">
        <v>67</v>
      </c>
      <c r="C396" t="s">
        <v>68</v>
      </c>
      <c r="D396" t="s">
        <v>26</v>
      </c>
      <c r="E396">
        <v>16</v>
      </c>
      <c r="L396" t="str">
        <f t="shared" si="36"/>
        <v>{"ConditionType":"Build","AreaType":"MainBuilding","Lv":16}</v>
      </c>
      <c r="M396" t="str">
        <f t="shared" si="38"/>
        <v/>
      </c>
      <c r="N396" t="str">
        <f t="shared" si="39"/>
        <v/>
      </c>
      <c r="O396" t="str">
        <f t="shared" si="40"/>
        <v/>
      </c>
      <c r="P396" t="str">
        <f t="shared" si="41"/>
        <v>[{"ConditionType":"Build","AreaType":"MainBuilding","Lv":16}]</v>
      </c>
    </row>
    <row r="397" spans="1:16">
      <c r="A397">
        <f t="shared" si="37"/>
        <v>22016</v>
      </c>
      <c r="B397" t="s">
        <v>67</v>
      </c>
      <c r="C397" t="s">
        <v>68</v>
      </c>
      <c r="D397" t="s">
        <v>26</v>
      </c>
      <c r="E397">
        <v>17</v>
      </c>
      <c r="L397" t="str">
        <f t="shared" si="36"/>
        <v>{"ConditionType":"Build","AreaType":"MainBuilding","Lv":17}</v>
      </c>
      <c r="M397" t="str">
        <f t="shared" si="38"/>
        <v/>
      </c>
      <c r="N397" t="str">
        <f t="shared" si="39"/>
        <v/>
      </c>
      <c r="O397" t="str">
        <f t="shared" si="40"/>
        <v/>
      </c>
      <c r="P397" t="str">
        <f t="shared" si="41"/>
        <v>[{"ConditionType":"Build","AreaType":"MainBuilding","Lv":17}]</v>
      </c>
    </row>
    <row r="398" spans="1:16">
      <c r="A398">
        <f t="shared" si="37"/>
        <v>22017</v>
      </c>
      <c r="B398" t="s">
        <v>67</v>
      </c>
      <c r="C398" t="s">
        <v>68</v>
      </c>
      <c r="D398" t="s">
        <v>26</v>
      </c>
      <c r="E398">
        <v>18</v>
      </c>
      <c r="L398" t="str">
        <f t="shared" si="36"/>
        <v>{"ConditionType":"Build","AreaType":"MainBuilding","Lv":18}</v>
      </c>
      <c r="M398" t="str">
        <f t="shared" si="38"/>
        <v/>
      </c>
      <c r="N398" t="str">
        <f t="shared" si="39"/>
        <v/>
      </c>
      <c r="O398" t="str">
        <f t="shared" si="40"/>
        <v/>
      </c>
      <c r="P398" t="str">
        <f t="shared" si="41"/>
        <v>[{"ConditionType":"Build","AreaType":"MainBuilding","Lv":18}]</v>
      </c>
    </row>
    <row r="399" spans="1:16">
      <c r="A399">
        <f t="shared" si="37"/>
        <v>22018</v>
      </c>
      <c r="B399" t="s">
        <v>67</v>
      </c>
      <c r="C399" t="s">
        <v>68</v>
      </c>
      <c r="L399" t="str">
        <f t="shared" si="36"/>
        <v/>
      </c>
      <c r="M399" t="str">
        <f t="shared" si="38"/>
        <v/>
      </c>
      <c r="N399" t="str">
        <f t="shared" si="39"/>
        <v/>
      </c>
      <c r="O399" t="str">
        <f t="shared" si="40"/>
        <v/>
      </c>
      <c r="P399" t="str">
        <f t="shared" si="41"/>
        <v>[]</v>
      </c>
    </row>
    <row r="400" spans="1:16">
      <c r="A400">
        <f t="shared" si="37"/>
        <v>23001</v>
      </c>
      <c r="B400" t="s">
        <v>69</v>
      </c>
      <c r="C400" t="s">
        <v>70</v>
      </c>
      <c r="D400" t="s">
        <v>26</v>
      </c>
      <c r="E400">
        <v>2</v>
      </c>
      <c r="L400" t="str">
        <f t="shared" si="36"/>
        <v>{"ConditionType":"Build","AreaType":"MainBuilding","Lv":2}</v>
      </c>
      <c r="M400" t="str">
        <f t="shared" si="38"/>
        <v/>
      </c>
      <c r="N400" t="str">
        <f t="shared" si="39"/>
        <v/>
      </c>
      <c r="O400" t="str">
        <f t="shared" si="40"/>
        <v/>
      </c>
      <c r="P400" t="str">
        <f t="shared" si="41"/>
        <v>[{"ConditionType":"Build","AreaType":"MainBuilding","Lv":2}]</v>
      </c>
    </row>
    <row r="401" spans="1:16">
      <c r="A401">
        <f t="shared" si="37"/>
        <v>23002</v>
      </c>
      <c r="B401" t="s">
        <v>69</v>
      </c>
      <c r="C401" t="s">
        <v>70</v>
      </c>
      <c r="D401" t="s">
        <v>26</v>
      </c>
      <c r="E401">
        <v>3</v>
      </c>
      <c r="L401" t="str">
        <f t="shared" si="36"/>
        <v>{"ConditionType":"Build","AreaType":"MainBuilding","Lv":3}</v>
      </c>
      <c r="M401" t="str">
        <f t="shared" si="38"/>
        <v/>
      </c>
      <c r="N401" t="str">
        <f t="shared" si="39"/>
        <v/>
      </c>
      <c r="O401" t="str">
        <f t="shared" si="40"/>
        <v/>
      </c>
      <c r="P401" t="str">
        <f t="shared" si="41"/>
        <v>[{"ConditionType":"Build","AreaType":"MainBuilding","Lv":3}]</v>
      </c>
    </row>
    <row r="402" spans="1:16">
      <c r="A402">
        <f t="shared" si="37"/>
        <v>23003</v>
      </c>
      <c r="B402" t="s">
        <v>69</v>
      </c>
      <c r="C402" t="s">
        <v>70</v>
      </c>
      <c r="D402" t="s">
        <v>26</v>
      </c>
      <c r="E402">
        <v>4</v>
      </c>
      <c r="L402" t="str">
        <f t="shared" si="36"/>
        <v>{"ConditionType":"Build","AreaType":"MainBuilding","Lv":4}</v>
      </c>
      <c r="M402" t="str">
        <f t="shared" si="38"/>
        <v/>
      </c>
      <c r="N402" t="str">
        <f t="shared" si="39"/>
        <v/>
      </c>
      <c r="O402" t="str">
        <f t="shared" si="40"/>
        <v/>
      </c>
      <c r="P402" t="str">
        <f t="shared" si="41"/>
        <v>[{"ConditionType":"Build","AreaType":"MainBuilding","Lv":4}]</v>
      </c>
    </row>
    <row r="403" spans="1:16">
      <c r="A403">
        <f t="shared" si="37"/>
        <v>23004</v>
      </c>
      <c r="B403" t="s">
        <v>69</v>
      </c>
      <c r="C403" t="s">
        <v>70</v>
      </c>
      <c r="D403" t="s">
        <v>26</v>
      </c>
      <c r="E403">
        <v>5</v>
      </c>
      <c r="L403" t="str">
        <f t="shared" si="36"/>
        <v>{"ConditionType":"Build","AreaType":"MainBuilding","Lv":5}</v>
      </c>
      <c r="M403" t="str">
        <f t="shared" si="38"/>
        <v/>
      </c>
      <c r="N403" t="str">
        <f t="shared" si="39"/>
        <v/>
      </c>
      <c r="O403" t="str">
        <f t="shared" si="40"/>
        <v/>
      </c>
      <c r="P403" t="str">
        <f t="shared" si="41"/>
        <v>[{"ConditionType":"Build","AreaType":"MainBuilding","Lv":5}]</v>
      </c>
    </row>
    <row r="404" spans="1:16">
      <c r="A404">
        <f t="shared" si="37"/>
        <v>23005</v>
      </c>
      <c r="B404" t="s">
        <v>69</v>
      </c>
      <c r="C404" t="s">
        <v>70</v>
      </c>
      <c r="D404" t="s">
        <v>26</v>
      </c>
      <c r="E404">
        <v>6</v>
      </c>
      <c r="L404" t="str">
        <f t="shared" si="36"/>
        <v>{"ConditionType":"Build","AreaType":"MainBuilding","Lv":6}</v>
      </c>
      <c r="M404" t="str">
        <f t="shared" si="38"/>
        <v/>
      </c>
      <c r="N404" t="str">
        <f t="shared" si="39"/>
        <v/>
      </c>
      <c r="O404" t="str">
        <f t="shared" si="40"/>
        <v/>
      </c>
      <c r="P404" t="str">
        <f t="shared" si="41"/>
        <v>[{"ConditionType":"Build","AreaType":"MainBuilding","Lv":6}]</v>
      </c>
    </row>
    <row r="405" spans="1:16">
      <c r="A405">
        <f t="shared" si="37"/>
        <v>23006</v>
      </c>
      <c r="B405" t="s">
        <v>69</v>
      </c>
      <c r="C405" t="s">
        <v>70</v>
      </c>
      <c r="D405" t="s">
        <v>26</v>
      </c>
      <c r="E405">
        <v>7</v>
      </c>
      <c r="L405" t="str">
        <f t="shared" si="36"/>
        <v>{"ConditionType":"Build","AreaType":"MainBuilding","Lv":7}</v>
      </c>
      <c r="M405" t="str">
        <f t="shared" si="38"/>
        <v/>
      </c>
      <c r="N405" t="str">
        <f t="shared" si="39"/>
        <v/>
      </c>
      <c r="O405" t="str">
        <f t="shared" si="40"/>
        <v/>
      </c>
      <c r="P405" t="str">
        <f t="shared" si="41"/>
        <v>[{"ConditionType":"Build","AreaType":"MainBuilding","Lv":7}]</v>
      </c>
    </row>
    <row r="406" spans="1:16">
      <c r="A406">
        <f t="shared" si="37"/>
        <v>23007</v>
      </c>
      <c r="B406" t="s">
        <v>69</v>
      </c>
      <c r="C406" t="s">
        <v>70</v>
      </c>
      <c r="D406" t="s">
        <v>26</v>
      </c>
      <c r="E406">
        <v>8</v>
      </c>
      <c r="L406" t="str">
        <f t="shared" si="36"/>
        <v>{"ConditionType":"Build","AreaType":"MainBuilding","Lv":8}</v>
      </c>
      <c r="M406" t="str">
        <f t="shared" si="38"/>
        <v/>
      </c>
      <c r="N406" t="str">
        <f t="shared" si="39"/>
        <v/>
      </c>
      <c r="O406" t="str">
        <f t="shared" si="40"/>
        <v/>
      </c>
      <c r="P406" t="str">
        <f t="shared" si="41"/>
        <v>[{"ConditionType":"Build","AreaType":"MainBuilding","Lv":8}]</v>
      </c>
    </row>
    <row r="407" spans="1:16">
      <c r="A407">
        <f t="shared" si="37"/>
        <v>23008</v>
      </c>
      <c r="B407" t="s">
        <v>69</v>
      </c>
      <c r="C407" t="s">
        <v>70</v>
      </c>
      <c r="D407" t="s">
        <v>26</v>
      </c>
      <c r="E407">
        <v>9</v>
      </c>
      <c r="L407" t="str">
        <f t="shared" ref="L407:L457" si="42">IF(D407="","",_xlfn.IFNA(VLOOKUP(D407,$S$1:$T$3,2,FALSE)&amp;E407&amp;$X$1,$T$2&amp;$X$2&amp;D407&amp;$X$2&amp;$Y$2&amp;E407&amp;"}"))</f>
        <v>{"ConditionType":"Build","AreaType":"MainBuilding","Lv":9}</v>
      </c>
      <c r="M407" t="str">
        <f t="shared" si="38"/>
        <v/>
      </c>
      <c r="N407" t="str">
        <f t="shared" si="39"/>
        <v/>
      </c>
      <c r="O407" t="str">
        <f t="shared" si="40"/>
        <v/>
      </c>
      <c r="P407" t="str">
        <f t="shared" si="41"/>
        <v>[{"ConditionType":"Build","AreaType":"MainBuilding","Lv":9}]</v>
      </c>
    </row>
    <row r="408" spans="1:16">
      <c r="A408">
        <f t="shared" si="37"/>
        <v>23009</v>
      </c>
      <c r="B408" t="s">
        <v>69</v>
      </c>
      <c r="C408" t="s">
        <v>70</v>
      </c>
      <c r="D408" t="s">
        <v>26</v>
      </c>
      <c r="E408">
        <v>10</v>
      </c>
      <c r="L408" t="str">
        <f t="shared" si="42"/>
        <v>{"ConditionType":"Build","AreaType":"MainBuilding","Lv":10}</v>
      </c>
      <c r="M408" t="str">
        <f t="shared" si="38"/>
        <v/>
      </c>
      <c r="N408" t="str">
        <f t="shared" si="39"/>
        <v/>
      </c>
      <c r="O408" t="str">
        <f t="shared" si="40"/>
        <v/>
      </c>
      <c r="P408" t="str">
        <f t="shared" si="41"/>
        <v>[{"ConditionType":"Build","AreaType":"MainBuilding","Lv":10}]</v>
      </c>
    </row>
    <row r="409" spans="1:16">
      <c r="A409">
        <f t="shared" si="37"/>
        <v>23010</v>
      </c>
      <c r="B409" t="s">
        <v>69</v>
      </c>
      <c r="C409" t="s">
        <v>70</v>
      </c>
      <c r="D409" t="s">
        <v>26</v>
      </c>
      <c r="E409">
        <v>11</v>
      </c>
      <c r="L409" t="str">
        <f t="shared" si="42"/>
        <v>{"ConditionType":"Build","AreaType":"MainBuilding","Lv":11}</v>
      </c>
      <c r="M409" t="str">
        <f t="shared" si="38"/>
        <v/>
      </c>
      <c r="N409" t="str">
        <f t="shared" si="39"/>
        <v/>
      </c>
      <c r="O409" t="str">
        <f t="shared" si="40"/>
        <v/>
      </c>
      <c r="P409" t="str">
        <f t="shared" si="41"/>
        <v>[{"ConditionType":"Build","AreaType":"MainBuilding","Lv":11}]</v>
      </c>
    </row>
    <row r="410" spans="1:16">
      <c r="A410">
        <f t="shared" si="37"/>
        <v>23011</v>
      </c>
      <c r="B410" t="s">
        <v>69</v>
      </c>
      <c r="C410" t="s">
        <v>70</v>
      </c>
      <c r="D410" t="s">
        <v>26</v>
      </c>
      <c r="E410">
        <v>12</v>
      </c>
      <c r="L410" t="str">
        <f t="shared" si="42"/>
        <v>{"ConditionType":"Build","AreaType":"MainBuilding","Lv":12}</v>
      </c>
      <c r="M410" t="str">
        <f t="shared" si="38"/>
        <v/>
      </c>
      <c r="N410" t="str">
        <f t="shared" si="39"/>
        <v/>
      </c>
      <c r="O410" t="str">
        <f t="shared" si="40"/>
        <v/>
      </c>
      <c r="P410" t="str">
        <f t="shared" si="41"/>
        <v>[{"ConditionType":"Build","AreaType":"MainBuilding","Lv":12}]</v>
      </c>
    </row>
    <row r="411" spans="1:16">
      <c r="A411">
        <f t="shared" si="37"/>
        <v>23012</v>
      </c>
      <c r="B411" t="s">
        <v>69</v>
      </c>
      <c r="C411" t="s">
        <v>70</v>
      </c>
      <c r="D411" t="s">
        <v>26</v>
      </c>
      <c r="E411">
        <v>13</v>
      </c>
      <c r="L411" t="str">
        <f t="shared" si="42"/>
        <v>{"ConditionType":"Build","AreaType":"MainBuilding","Lv":13}</v>
      </c>
      <c r="M411" t="str">
        <f t="shared" si="38"/>
        <v/>
      </c>
      <c r="N411" t="str">
        <f t="shared" si="39"/>
        <v/>
      </c>
      <c r="O411" t="str">
        <f t="shared" si="40"/>
        <v/>
      </c>
      <c r="P411" t="str">
        <f t="shared" si="41"/>
        <v>[{"ConditionType":"Build","AreaType":"MainBuilding","Lv":13}]</v>
      </c>
    </row>
    <row r="412" spans="1:16">
      <c r="A412">
        <f t="shared" si="37"/>
        <v>23013</v>
      </c>
      <c r="B412" t="s">
        <v>69</v>
      </c>
      <c r="C412" t="s">
        <v>70</v>
      </c>
      <c r="D412" t="s">
        <v>26</v>
      </c>
      <c r="E412">
        <v>14</v>
      </c>
      <c r="L412" t="str">
        <f t="shared" si="42"/>
        <v>{"ConditionType":"Build","AreaType":"MainBuilding","Lv":14}</v>
      </c>
      <c r="M412" t="str">
        <f t="shared" si="38"/>
        <v/>
      </c>
      <c r="N412" t="str">
        <f t="shared" si="39"/>
        <v/>
      </c>
      <c r="O412" t="str">
        <f t="shared" si="40"/>
        <v/>
      </c>
      <c r="P412" t="str">
        <f t="shared" si="41"/>
        <v>[{"ConditionType":"Build","AreaType":"MainBuilding","Lv":14}]</v>
      </c>
    </row>
    <row r="413" spans="1:16">
      <c r="A413">
        <f t="shared" si="37"/>
        <v>23014</v>
      </c>
      <c r="B413" t="s">
        <v>69</v>
      </c>
      <c r="C413" t="s">
        <v>70</v>
      </c>
      <c r="D413" t="s">
        <v>26</v>
      </c>
      <c r="E413">
        <v>15</v>
      </c>
      <c r="L413" t="str">
        <f t="shared" si="42"/>
        <v>{"ConditionType":"Build","AreaType":"MainBuilding","Lv":15}</v>
      </c>
      <c r="M413" t="str">
        <f t="shared" si="38"/>
        <v/>
      </c>
      <c r="N413" t="str">
        <f t="shared" si="39"/>
        <v/>
      </c>
      <c r="O413" t="str">
        <f t="shared" si="40"/>
        <v/>
      </c>
      <c r="P413" t="str">
        <f t="shared" si="41"/>
        <v>[{"ConditionType":"Build","AreaType":"MainBuilding","Lv":15}]</v>
      </c>
    </row>
    <row r="414" spans="1:16">
      <c r="A414">
        <f t="shared" si="37"/>
        <v>23015</v>
      </c>
      <c r="B414" t="s">
        <v>69</v>
      </c>
      <c r="C414" t="s">
        <v>70</v>
      </c>
      <c r="D414" t="s">
        <v>26</v>
      </c>
      <c r="E414">
        <v>16</v>
      </c>
      <c r="L414" t="str">
        <f t="shared" si="42"/>
        <v>{"ConditionType":"Build","AreaType":"MainBuilding","Lv":16}</v>
      </c>
      <c r="M414" t="str">
        <f t="shared" si="38"/>
        <v/>
      </c>
      <c r="N414" t="str">
        <f t="shared" si="39"/>
        <v/>
      </c>
      <c r="O414" t="str">
        <f t="shared" si="40"/>
        <v/>
      </c>
      <c r="P414" t="str">
        <f t="shared" si="41"/>
        <v>[{"ConditionType":"Build","AreaType":"MainBuilding","Lv":16}]</v>
      </c>
    </row>
    <row r="415" spans="1:16">
      <c r="A415">
        <f t="shared" si="37"/>
        <v>23016</v>
      </c>
      <c r="B415" t="s">
        <v>69</v>
      </c>
      <c r="C415" t="s">
        <v>70</v>
      </c>
      <c r="D415" t="s">
        <v>26</v>
      </c>
      <c r="E415">
        <v>17</v>
      </c>
      <c r="L415" t="str">
        <f t="shared" si="42"/>
        <v>{"ConditionType":"Build","AreaType":"MainBuilding","Lv":17}</v>
      </c>
      <c r="M415" t="str">
        <f t="shared" si="38"/>
        <v/>
      </c>
      <c r="N415" t="str">
        <f t="shared" si="39"/>
        <v/>
      </c>
      <c r="O415" t="str">
        <f t="shared" si="40"/>
        <v/>
      </c>
      <c r="P415" t="str">
        <f t="shared" si="41"/>
        <v>[{"ConditionType":"Build","AreaType":"MainBuilding","Lv":17}]</v>
      </c>
    </row>
    <row r="416" spans="1:16">
      <c r="A416">
        <f t="shared" si="37"/>
        <v>23017</v>
      </c>
      <c r="B416" t="s">
        <v>69</v>
      </c>
      <c r="C416" t="s">
        <v>70</v>
      </c>
      <c r="D416" t="s">
        <v>26</v>
      </c>
      <c r="E416">
        <v>18</v>
      </c>
      <c r="L416" t="str">
        <f t="shared" si="42"/>
        <v>{"ConditionType":"Build","AreaType":"MainBuilding","Lv":18}</v>
      </c>
      <c r="M416" t="str">
        <f t="shared" si="38"/>
        <v/>
      </c>
      <c r="N416" t="str">
        <f t="shared" si="39"/>
        <v/>
      </c>
      <c r="O416" t="str">
        <f t="shared" si="40"/>
        <v/>
      </c>
      <c r="P416" t="str">
        <f t="shared" si="41"/>
        <v>[{"ConditionType":"Build","AreaType":"MainBuilding","Lv":18}]</v>
      </c>
    </row>
    <row r="417" spans="1:16">
      <c r="A417">
        <f t="shared" si="37"/>
        <v>23018</v>
      </c>
      <c r="B417" t="s">
        <v>69</v>
      </c>
      <c r="C417" t="s">
        <v>70</v>
      </c>
      <c r="L417" t="str">
        <f t="shared" si="42"/>
        <v/>
      </c>
      <c r="M417" t="str">
        <f t="shared" si="38"/>
        <v/>
      </c>
      <c r="N417" t="str">
        <f t="shared" si="39"/>
        <v/>
      </c>
      <c r="O417" t="str">
        <f t="shared" si="40"/>
        <v/>
      </c>
      <c r="P417" t="str">
        <f t="shared" si="41"/>
        <v>[]</v>
      </c>
    </row>
    <row r="418" spans="1:16">
      <c r="A418">
        <f t="shared" si="37"/>
        <v>24001</v>
      </c>
      <c r="B418" t="s">
        <v>71</v>
      </c>
      <c r="C418" t="s">
        <v>72</v>
      </c>
      <c r="D418" t="s">
        <v>26</v>
      </c>
      <c r="E418">
        <v>4</v>
      </c>
      <c r="L418" t="str">
        <f t="shared" si="42"/>
        <v>{"ConditionType":"Build","AreaType":"MainBuilding","Lv":4}</v>
      </c>
      <c r="M418" t="str">
        <f t="shared" si="38"/>
        <v/>
      </c>
      <c r="N418" t="str">
        <f t="shared" si="39"/>
        <v/>
      </c>
      <c r="O418" t="str">
        <f t="shared" si="40"/>
        <v/>
      </c>
      <c r="P418" t="str">
        <f t="shared" si="41"/>
        <v>[{"ConditionType":"Build","AreaType":"MainBuilding","Lv":4}]</v>
      </c>
    </row>
    <row r="419" spans="1:16">
      <c r="A419">
        <f t="shared" si="37"/>
        <v>24002</v>
      </c>
      <c r="B419" t="s">
        <v>71</v>
      </c>
      <c r="C419" t="s">
        <v>72</v>
      </c>
      <c r="L419" t="str">
        <f t="shared" si="42"/>
        <v/>
      </c>
      <c r="M419" t="str">
        <f t="shared" si="38"/>
        <v/>
      </c>
      <c r="N419" t="str">
        <f t="shared" si="39"/>
        <v/>
      </c>
      <c r="O419" t="str">
        <f t="shared" si="40"/>
        <v/>
      </c>
      <c r="P419" t="str">
        <f t="shared" si="41"/>
        <v>[]</v>
      </c>
    </row>
    <row r="420" spans="1:16">
      <c r="A420">
        <f t="shared" si="37"/>
        <v>25001</v>
      </c>
      <c r="B420" t="s">
        <v>73</v>
      </c>
      <c r="C420" t="s">
        <v>74</v>
      </c>
      <c r="D420" t="s">
        <v>26</v>
      </c>
      <c r="E420">
        <v>6</v>
      </c>
      <c r="L420" t="str">
        <f t="shared" si="42"/>
        <v>{"ConditionType":"Build","AreaType":"MainBuilding","Lv":6}</v>
      </c>
      <c r="M420" t="str">
        <f t="shared" si="38"/>
        <v/>
      </c>
      <c r="N420" t="str">
        <f t="shared" si="39"/>
        <v/>
      </c>
      <c r="O420" t="str">
        <f t="shared" si="40"/>
        <v/>
      </c>
      <c r="P420" t="str">
        <f t="shared" si="41"/>
        <v>[{"ConditionType":"Build","AreaType":"MainBuilding","Lv":6}]</v>
      </c>
    </row>
    <row r="421" spans="1:16">
      <c r="A421">
        <f t="shared" si="37"/>
        <v>25002</v>
      </c>
      <c r="B421" t="s">
        <v>73</v>
      </c>
      <c r="C421" t="s">
        <v>74</v>
      </c>
      <c r="L421" t="str">
        <f t="shared" si="42"/>
        <v/>
      </c>
      <c r="M421" t="str">
        <f t="shared" si="38"/>
        <v/>
      </c>
      <c r="N421" t="str">
        <f t="shared" si="39"/>
        <v/>
      </c>
      <c r="O421" t="str">
        <f t="shared" si="40"/>
        <v/>
      </c>
      <c r="P421" t="str">
        <f t="shared" si="41"/>
        <v>[]</v>
      </c>
    </row>
    <row r="422" spans="1:16">
      <c r="A422">
        <f t="shared" si="37"/>
        <v>26001</v>
      </c>
      <c r="B422" t="s">
        <v>75</v>
      </c>
      <c r="C422" t="s">
        <v>76</v>
      </c>
      <c r="D422" t="s">
        <v>26</v>
      </c>
      <c r="E422">
        <v>2</v>
      </c>
      <c r="L422" t="str">
        <f t="shared" si="42"/>
        <v>{"ConditionType":"Build","AreaType":"MainBuilding","Lv":2}</v>
      </c>
      <c r="M422" t="str">
        <f t="shared" si="38"/>
        <v/>
      </c>
      <c r="N422" t="str">
        <f t="shared" si="39"/>
        <v/>
      </c>
      <c r="O422" t="str">
        <f t="shared" si="40"/>
        <v/>
      </c>
      <c r="P422" t="str">
        <f t="shared" si="41"/>
        <v>[{"ConditionType":"Build","AreaType":"MainBuilding","Lv":2}]</v>
      </c>
    </row>
    <row r="423" spans="1:16">
      <c r="A423">
        <f t="shared" si="37"/>
        <v>26002</v>
      </c>
      <c r="B423" t="s">
        <v>75</v>
      </c>
      <c r="C423" t="s">
        <v>76</v>
      </c>
      <c r="D423" t="s">
        <v>26</v>
      </c>
      <c r="E423">
        <v>3</v>
      </c>
      <c r="L423" t="str">
        <f t="shared" si="42"/>
        <v>{"ConditionType":"Build","AreaType":"MainBuilding","Lv":3}</v>
      </c>
      <c r="M423" t="str">
        <f t="shared" si="38"/>
        <v/>
      </c>
      <c r="N423" t="str">
        <f t="shared" si="39"/>
        <v/>
      </c>
      <c r="O423" t="str">
        <f t="shared" si="40"/>
        <v/>
      </c>
      <c r="P423" t="str">
        <f t="shared" si="41"/>
        <v>[{"ConditionType":"Build","AreaType":"MainBuilding","Lv":3}]</v>
      </c>
    </row>
    <row r="424" spans="1:16">
      <c r="A424">
        <f t="shared" si="37"/>
        <v>26003</v>
      </c>
      <c r="B424" t="s">
        <v>75</v>
      </c>
      <c r="C424" t="s">
        <v>76</v>
      </c>
      <c r="D424" t="s">
        <v>26</v>
      </c>
      <c r="E424">
        <v>4</v>
      </c>
      <c r="L424" t="str">
        <f t="shared" si="42"/>
        <v>{"ConditionType":"Build","AreaType":"MainBuilding","Lv":4}</v>
      </c>
      <c r="M424" t="str">
        <f t="shared" si="38"/>
        <v/>
      </c>
      <c r="N424" t="str">
        <f t="shared" si="39"/>
        <v/>
      </c>
      <c r="O424" t="str">
        <f t="shared" si="40"/>
        <v/>
      </c>
      <c r="P424" t="str">
        <f t="shared" si="41"/>
        <v>[{"ConditionType":"Build","AreaType":"MainBuilding","Lv":4}]</v>
      </c>
    </row>
    <row r="425" spans="1:16">
      <c r="A425">
        <f t="shared" si="37"/>
        <v>26004</v>
      </c>
      <c r="B425" t="s">
        <v>75</v>
      </c>
      <c r="C425" t="s">
        <v>76</v>
      </c>
      <c r="D425" t="s">
        <v>26</v>
      </c>
      <c r="E425">
        <v>5</v>
      </c>
      <c r="L425" t="str">
        <f t="shared" si="42"/>
        <v>{"ConditionType":"Build","AreaType":"MainBuilding","Lv":5}</v>
      </c>
      <c r="M425" t="str">
        <f t="shared" si="38"/>
        <v/>
      </c>
      <c r="N425" t="str">
        <f t="shared" si="39"/>
        <v/>
      </c>
      <c r="O425" t="str">
        <f t="shared" si="40"/>
        <v/>
      </c>
      <c r="P425" t="str">
        <f t="shared" si="41"/>
        <v>[{"ConditionType":"Build","AreaType":"MainBuilding","Lv":5}]</v>
      </c>
    </row>
    <row r="426" spans="1:16">
      <c r="A426">
        <f t="shared" si="37"/>
        <v>26005</v>
      </c>
      <c r="B426" t="s">
        <v>75</v>
      </c>
      <c r="C426" t="s">
        <v>76</v>
      </c>
      <c r="D426" t="s">
        <v>26</v>
      </c>
      <c r="E426">
        <v>6</v>
      </c>
      <c r="L426" t="str">
        <f t="shared" si="42"/>
        <v>{"ConditionType":"Build","AreaType":"MainBuilding","Lv":6}</v>
      </c>
      <c r="M426" t="str">
        <f t="shared" si="38"/>
        <v/>
      </c>
      <c r="N426" t="str">
        <f t="shared" si="39"/>
        <v/>
      </c>
      <c r="O426" t="str">
        <f t="shared" si="40"/>
        <v/>
      </c>
      <c r="P426" t="str">
        <f t="shared" si="41"/>
        <v>[{"ConditionType":"Build","AreaType":"MainBuilding","Lv":6}]</v>
      </c>
    </row>
    <row r="427" spans="1:16">
      <c r="A427">
        <f t="shared" si="37"/>
        <v>26006</v>
      </c>
      <c r="B427" t="s">
        <v>75</v>
      </c>
      <c r="C427" t="s">
        <v>76</v>
      </c>
      <c r="D427" t="s">
        <v>26</v>
      </c>
      <c r="E427">
        <v>7</v>
      </c>
      <c r="L427" t="str">
        <f t="shared" si="42"/>
        <v>{"ConditionType":"Build","AreaType":"MainBuilding","Lv":7}</v>
      </c>
      <c r="M427" t="str">
        <f t="shared" si="38"/>
        <v/>
      </c>
      <c r="N427" t="str">
        <f t="shared" si="39"/>
        <v/>
      </c>
      <c r="O427" t="str">
        <f t="shared" si="40"/>
        <v/>
      </c>
      <c r="P427" t="str">
        <f t="shared" si="41"/>
        <v>[{"ConditionType":"Build","AreaType":"MainBuilding","Lv":7}]</v>
      </c>
    </row>
    <row r="428" spans="1:16">
      <c r="A428">
        <f t="shared" si="37"/>
        <v>26007</v>
      </c>
      <c r="B428" t="s">
        <v>75</v>
      </c>
      <c r="C428" t="s">
        <v>76</v>
      </c>
      <c r="D428" t="s">
        <v>26</v>
      </c>
      <c r="E428">
        <v>8</v>
      </c>
      <c r="L428" t="str">
        <f t="shared" si="42"/>
        <v>{"ConditionType":"Build","AreaType":"MainBuilding","Lv":8}</v>
      </c>
      <c r="M428" t="str">
        <f t="shared" si="38"/>
        <v/>
      </c>
      <c r="N428" t="str">
        <f t="shared" si="39"/>
        <v/>
      </c>
      <c r="O428" t="str">
        <f t="shared" si="40"/>
        <v/>
      </c>
      <c r="P428" t="str">
        <f t="shared" si="41"/>
        <v>[{"ConditionType":"Build","AreaType":"MainBuilding","Lv":8}]</v>
      </c>
    </row>
    <row r="429" spans="1:16">
      <c r="A429">
        <f t="shared" si="37"/>
        <v>26008</v>
      </c>
      <c r="B429" t="s">
        <v>75</v>
      </c>
      <c r="C429" t="s">
        <v>76</v>
      </c>
      <c r="D429" t="s">
        <v>26</v>
      </c>
      <c r="E429">
        <v>9</v>
      </c>
      <c r="L429" t="str">
        <f t="shared" si="42"/>
        <v>{"ConditionType":"Build","AreaType":"MainBuilding","Lv":9}</v>
      </c>
      <c r="M429" t="str">
        <f t="shared" si="38"/>
        <v/>
      </c>
      <c r="N429" t="str">
        <f t="shared" si="39"/>
        <v/>
      </c>
      <c r="O429" t="str">
        <f t="shared" si="40"/>
        <v/>
      </c>
      <c r="P429" t="str">
        <f t="shared" si="41"/>
        <v>[{"ConditionType":"Build","AreaType":"MainBuilding","Lv":9}]</v>
      </c>
    </row>
    <row r="430" spans="1:16">
      <c r="A430">
        <f t="shared" si="37"/>
        <v>26009</v>
      </c>
      <c r="B430" t="s">
        <v>75</v>
      </c>
      <c r="C430" t="s">
        <v>76</v>
      </c>
      <c r="D430" t="s">
        <v>26</v>
      </c>
      <c r="E430">
        <v>10</v>
      </c>
      <c r="L430" t="str">
        <f t="shared" si="42"/>
        <v>{"ConditionType":"Build","AreaType":"MainBuilding","Lv":10}</v>
      </c>
      <c r="M430" t="str">
        <f t="shared" si="38"/>
        <v/>
      </c>
      <c r="N430" t="str">
        <f t="shared" si="39"/>
        <v/>
      </c>
      <c r="O430" t="str">
        <f t="shared" si="40"/>
        <v/>
      </c>
      <c r="P430" t="str">
        <f t="shared" si="41"/>
        <v>[{"ConditionType":"Build","AreaType":"MainBuilding","Lv":10}]</v>
      </c>
    </row>
    <row r="431" spans="1:16">
      <c r="A431">
        <f t="shared" si="37"/>
        <v>26010</v>
      </c>
      <c r="B431" t="s">
        <v>75</v>
      </c>
      <c r="C431" t="s">
        <v>76</v>
      </c>
      <c r="D431" t="s">
        <v>26</v>
      </c>
      <c r="E431">
        <v>11</v>
      </c>
      <c r="L431" t="str">
        <f t="shared" si="42"/>
        <v>{"ConditionType":"Build","AreaType":"MainBuilding","Lv":11}</v>
      </c>
      <c r="M431" t="str">
        <f t="shared" si="38"/>
        <v/>
      </c>
      <c r="N431" t="str">
        <f t="shared" si="39"/>
        <v/>
      </c>
      <c r="O431" t="str">
        <f t="shared" si="40"/>
        <v/>
      </c>
      <c r="P431" t="str">
        <f t="shared" si="41"/>
        <v>[{"ConditionType":"Build","AreaType":"MainBuilding","Lv":11}]</v>
      </c>
    </row>
    <row r="432" spans="1:16">
      <c r="A432">
        <f t="shared" si="37"/>
        <v>26011</v>
      </c>
      <c r="B432" t="s">
        <v>75</v>
      </c>
      <c r="C432" t="s">
        <v>76</v>
      </c>
      <c r="D432" t="s">
        <v>26</v>
      </c>
      <c r="E432">
        <v>12</v>
      </c>
      <c r="L432" t="str">
        <f t="shared" si="42"/>
        <v>{"ConditionType":"Build","AreaType":"MainBuilding","Lv":12}</v>
      </c>
      <c r="M432" t="str">
        <f t="shared" si="38"/>
        <v/>
      </c>
      <c r="N432" t="str">
        <f t="shared" si="39"/>
        <v/>
      </c>
      <c r="O432" t="str">
        <f t="shared" si="40"/>
        <v/>
      </c>
      <c r="P432" t="str">
        <f t="shared" si="41"/>
        <v>[{"ConditionType":"Build","AreaType":"MainBuilding","Lv":12}]</v>
      </c>
    </row>
    <row r="433" spans="1:16">
      <c r="A433">
        <f t="shared" si="37"/>
        <v>26012</v>
      </c>
      <c r="B433" t="s">
        <v>75</v>
      </c>
      <c r="C433" t="s">
        <v>76</v>
      </c>
      <c r="D433" t="s">
        <v>26</v>
      </c>
      <c r="E433">
        <v>13</v>
      </c>
      <c r="L433" t="str">
        <f t="shared" si="42"/>
        <v>{"ConditionType":"Build","AreaType":"MainBuilding","Lv":13}</v>
      </c>
      <c r="M433" t="str">
        <f t="shared" si="38"/>
        <v/>
      </c>
      <c r="N433" t="str">
        <f t="shared" si="39"/>
        <v/>
      </c>
      <c r="O433" t="str">
        <f t="shared" si="40"/>
        <v/>
      </c>
      <c r="P433" t="str">
        <f t="shared" si="41"/>
        <v>[{"ConditionType":"Build","AreaType":"MainBuilding","Lv":13}]</v>
      </c>
    </row>
    <row r="434" spans="1:16">
      <c r="A434">
        <f t="shared" si="37"/>
        <v>26013</v>
      </c>
      <c r="B434" t="s">
        <v>75</v>
      </c>
      <c r="C434" t="s">
        <v>76</v>
      </c>
      <c r="D434" t="s">
        <v>26</v>
      </c>
      <c r="E434">
        <v>14</v>
      </c>
      <c r="L434" t="str">
        <f t="shared" si="42"/>
        <v>{"ConditionType":"Build","AreaType":"MainBuilding","Lv":14}</v>
      </c>
      <c r="M434" t="str">
        <f t="shared" si="38"/>
        <v/>
      </c>
      <c r="N434" t="str">
        <f t="shared" si="39"/>
        <v/>
      </c>
      <c r="O434" t="str">
        <f t="shared" si="40"/>
        <v/>
      </c>
      <c r="P434" t="str">
        <f t="shared" si="41"/>
        <v>[{"ConditionType":"Build","AreaType":"MainBuilding","Lv":14}]</v>
      </c>
    </row>
    <row r="435" spans="1:16">
      <c r="A435">
        <f t="shared" si="37"/>
        <v>26014</v>
      </c>
      <c r="B435" t="s">
        <v>75</v>
      </c>
      <c r="C435" t="s">
        <v>76</v>
      </c>
      <c r="D435" t="s">
        <v>26</v>
      </c>
      <c r="E435">
        <v>15</v>
      </c>
      <c r="L435" t="str">
        <f t="shared" si="42"/>
        <v>{"ConditionType":"Build","AreaType":"MainBuilding","Lv":15}</v>
      </c>
      <c r="M435" t="str">
        <f t="shared" si="38"/>
        <v/>
      </c>
      <c r="N435" t="str">
        <f t="shared" si="39"/>
        <v/>
      </c>
      <c r="O435" t="str">
        <f t="shared" si="40"/>
        <v/>
      </c>
      <c r="P435" t="str">
        <f t="shared" si="41"/>
        <v>[{"ConditionType":"Build","AreaType":"MainBuilding","Lv":15}]</v>
      </c>
    </row>
    <row r="436" spans="1:16">
      <c r="A436">
        <f t="shared" si="37"/>
        <v>26015</v>
      </c>
      <c r="B436" t="s">
        <v>75</v>
      </c>
      <c r="C436" t="s">
        <v>76</v>
      </c>
      <c r="D436" t="s">
        <v>26</v>
      </c>
      <c r="E436">
        <v>16</v>
      </c>
      <c r="L436" t="str">
        <f t="shared" si="42"/>
        <v>{"ConditionType":"Build","AreaType":"MainBuilding","Lv":16}</v>
      </c>
      <c r="M436" t="str">
        <f t="shared" si="38"/>
        <v/>
      </c>
      <c r="N436" t="str">
        <f t="shared" si="39"/>
        <v/>
      </c>
      <c r="O436" t="str">
        <f t="shared" si="40"/>
        <v/>
      </c>
      <c r="P436" t="str">
        <f t="shared" si="41"/>
        <v>[{"ConditionType":"Build","AreaType":"MainBuilding","Lv":16}]</v>
      </c>
    </row>
    <row r="437" spans="1:16">
      <c r="A437">
        <f t="shared" si="37"/>
        <v>26016</v>
      </c>
      <c r="B437" t="s">
        <v>75</v>
      </c>
      <c r="C437" t="s">
        <v>76</v>
      </c>
      <c r="D437" t="s">
        <v>26</v>
      </c>
      <c r="E437">
        <v>17</v>
      </c>
      <c r="L437" t="str">
        <f t="shared" si="42"/>
        <v>{"ConditionType":"Build","AreaType":"MainBuilding","Lv":17}</v>
      </c>
      <c r="M437" t="str">
        <f t="shared" si="38"/>
        <v/>
      </c>
      <c r="N437" t="str">
        <f t="shared" si="39"/>
        <v/>
      </c>
      <c r="O437" t="str">
        <f t="shared" si="40"/>
        <v/>
      </c>
      <c r="P437" t="str">
        <f t="shared" si="41"/>
        <v>[{"ConditionType":"Build","AreaType":"MainBuilding","Lv":17}]</v>
      </c>
    </row>
    <row r="438" spans="1:16">
      <c r="A438">
        <f t="shared" si="37"/>
        <v>26017</v>
      </c>
      <c r="B438" t="s">
        <v>75</v>
      </c>
      <c r="C438" t="s">
        <v>76</v>
      </c>
      <c r="D438" t="s">
        <v>26</v>
      </c>
      <c r="E438">
        <v>18</v>
      </c>
      <c r="L438" t="str">
        <f t="shared" si="42"/>
        <v>{"ConditionType":"Build","AreaType":"MainBuilding","Lv":18}</v>
      </c>
      <c r="M438" t="str">
        <f t="shared" si="38"/>
        <v/>
      </c>
      <c r="N438" t="str">
        <f t="shared" si="39"/>
        <v/>
      </c>
      <c r="O438" t="str">
        <f t="shared" si="40"/>
        <v/>
      </c>
      <c r="P438" t="str">
        <f t="shared" si="41"/>
        <v>[{"ConditionType":"Build","AreaType":"MainBuilding","Lv":18}]</v>
      </c>
    </row>
    <row r="439" spans="1:16">
      <c r="A439">
        <f t="shared" si="37"/>
        <v>26018</v>
      </c>
      <c r="B439" t="s">
        <v>75</v>
      </c>
      <c r="C439" t="s">
        <v>76</v>
      </c>
      <c r="L439" t="str">
        <f t="shared" si="42"/>
        <v/>
      </c>
      <c r="M439" t="str">
        <f t="shared" si="38"/>
        <v/>
      </c>
      <c r="N439" t="str">
        <f t="shared" si="39"/>
        <v/>
      </c>
      <c r="O439" t="str">
        <f t="shared" si="40"/>
        <v/>
      </c>
      <c r="P439" t="str">
        <f t="shared" si="41"/>
        <v>[]</v>
      </c>
    </row>
    <row r="440" spans="1:16">
      <c r="A440">
        <f t="shared" si="37"/>
        <v>27001</v>
      </c>
      <c r="B440" t="s">
        <v>77</v>
      </c>
      <c r="C440" t="s">
        <v>78</v>
      </c>
      <c r="D440" t="s">
        <v>26</v>
      </c>
      <c r="E440">
        <v>2</v>
      </c>
      <c r="L440" t="str">
        <f t="shared" si="42"/>
        <v>{"ConditionType":"Build","AreaType":"MainBuilding","Lv":2}</v>
      </c>
      <c r="M440" t="str">
        <f t="shared" si="38"/>
        <v/>
      </c>
      <c r="N440" t="str">
        <f t="shared" si="39"/>
        <v/>
      </c>
      <c r="O440" t="str">
        <f t="shared" si="40"/>
        <v/>
      </c>
      <c r="P440" t="str">
        <f t="shared" si="41"/>
        <v>[{"ConditionType":"Build","AreaType":"MainBuilding","Lv":2}]</v>
      </c>
    </row>
    <row r="441" spans="1:16">
      <c r="A441">
        <f t="shared" si="37"/>
        <v>27002</v>
      </c>
      <c r="B441" t="s">
        <v>77</v>
      </c>
      <c r="C441" t="s">
        <v>78</v>
      </c>
      <c r="D441" t="s">
        <v>26</v>
      </c>
      <c r="E441">
        <v>3</v>
      </c>
      <c r="L441" t="str">
        <f t="shared" si="42"/>
        <v>{"ConditionType":"Build","AreaType":"MainBuilding","Lv":3}</v>
      </c>
      <c r="M441" t="str">
        <f t="shared" si="38"/>
        <v/>
      </c>
      <c r="N441" t="str">
        <f t="shared" si="39"/>
        <v/>
      </c>
      <c r="O441" t="str">
        <f t="shared" si="40"/>
        <v/>
      </c>
      <c r="P441" t="str">
        <f t="shared" si="41"/>
        <v>[{"ConditionType":"Build","AreaType":"MainBuilding","Lv":3}]</v>
      </c>
    </row>
    <row r="442" spans="1:16">
      <c r="A442">
        <f t="shared" si="37"/>
        <v>27003</v>
      </c>
      <c r="B442" t="s">
        <v>77</v>
      </c>
      <c r="C442" t="s">
        <v>78</v>
      </c>
      <c r="D442" t="s">
        <v>26</v>
      </c>
      <c r="E442">
        <v>4</v>
      </c>
      <c r="L442" t="str">
        <f t="shared" si="42"/>
        <v>{"ConditionType":"Build","AreaType":"MainBuilding","Lv":4}</v>
      </c>
      <c r="M442" t="str">
        <f t="shared" si="38"/>
        <v/>
      </c>
      <c r="N442" t="str">
        <f t="shared" si="39"/>
        <v/>
      </c>
      <c r="O442" t="str">
        <f t="shared" si="40"/>
        <v/>
      </c>
      <c r="P442" t="str">
        <f t="shared" si="41"/>
        <v>[{"ConditionType":"Build","AreaType":"MainBuilding","Lv":4}]</v>
      </c>
    </row>
    <row r="443" spans="1:16">
      <c r="A443">
        <f t="shared" si="37"/>
        <v>27004</v>
      </c>
      <c r="B443" t="s">
        <v>77</v>
      </c>
      <c r="C443" t="s">
        <v>78</v>
      </c>
      <c r="D443" t="s">
        <v>26</v>
      </c>
      <c r="E443">
        <v>5</v>
      </c>
      <c r="L443" t="str">
        <f t="shared" si="42"/>
        <v>{"ConditionType":"Build","AreaType":"MainBuilding","Lv":5}</v>
      </c>
      <c r="M443" t="str">
        <f t="shared" si="38"/>
        <v/>
      </c>
      <c r="N443" t="str">
        <f t="shared" si="39"/>
        <v/>
      </c>
      <c r="O443" t="str">
        <f t="shared" si="40"/>
        <v/>
      </c>
      <c r="P443" t="str">
        <f t="shared" si="41"/>
        <v>[{"ConditionType":"Build","AreaType":"MainBuilding","Lv":5}]</v>
      </c>
    </row>
    <row r="444" spans="1:16">
      <c r="A444">
        <f t="shared" si="37"/>
        <v>27005</v>
      </c>
      <c r="B444" t="s">
        <v>77</v>
      </c>
      <c r="C444" t="s">
        <v>78</v>
      </c>
      <c r="D444" t="s">
        <v>26</v>
      </c>
      <c r="E444">
        <v>6</v>
      </c>
      <c r="L444" t="str">
        <f t="shared" si="42"/>
        <v>{"ConditionType":"Build","AreaType":"MainBuilding","Lv":6}</v>
      </c>
      <c r="M444" t="str">
        <f t="shared" si="38"/>
        <v/>
      </c>
      <c r="N444" t="str">
        <f t="shared" si="39"/>
        <v/>
      </c>
      <c r="O444" t="str">
        <f t="shared" si="40"/>
        <v/>
      </c>
      <c r="P444" t="str">
        <f t="shared" si="41"/>
        <v>[{"ConditionType":"Build","AreaType":"MainBuilding","Lv":6}]</v>
      </c>
    </row>
    <row r="445" spans="1:16">
      <c r="A445">
        <f t="shared" si="37"/>
        <v>27006</v>
      </c>
      <c r="B445" t="s">
        <v>77</v>
      </c>
      <c r="C445" t="s">
        <v>78</v>
      </c>
      <c r="D445" t="s">
        <v>26</v>
      </c>
      <c r="E445">
        <v>7</v>
      </c>
      <c r="L445" t="str">
        <f t="shared" si="42"/>
        <v>{"ConditionType":"Build","AreaType":"MainBuilding","Lv":7}</v>
      </c>
      <c r="M445" t="str">
        <f t="shared" si="38"/>
        <v/>
      </c>
      <c r="N445" t="str">
        <f t="shared" si="39"/>
        <v/>
      </c>
      <c r="O445" t="str">
        <f t="shared" si="40"/>
        <v/>
      </c>
      <c r="P445" t="str">
        <f t="shared" si="41"/>
        <v>[{"ConditionType":"Build","AreaType":"MainBuilding","Lv":7}]</v>
      </c>
    </row>
    <row r="446" spans="1:16">
      <c r="A446">
        <f t="shared" si="37"/>
        <v>27007</v>
      </c>
      <c r="B446" t="s">
        <v>77</v>
      </c>
      <c r="C446" t="s">
        <v>78</v>
      </c>
      <c r="D446" t="s">
        <v>26</v>
      </c>
      <c r="E446">
        <v>8</v>
      </c>
      <c r="L446" t="str">
        <f t="shared" si="42"/>
        <v>{"ConditionType":"Build","AreaType":"MainBuilding","Lv":8}</v>
      </c>
      <c r="M446" t="str">
        <f t="shared" si="38"/>
        <v/>
      </c>
      <c r="N446" t="str">
        <f t="shared" si="39"/>
        <v/>
      </c>
      <c r="O446" t="str">
        <f t="shared" si="40"/>
        <v/>
      </c>
      <c r="P446" t="str">
        <f t="shared" si="41"/>
        <v>[{"ConditionType":"Build","AreaType":"MainBuilding","Lv":8}]</v>
      </c>
    </row>
    <row r="447" spans="1:16">
      <c r="A447">
        <f t="shared" si="37"/>
        <v>27008</v>
      </c>
      <c r="B447" t="s">
        <v>77</v>
      </c>
      <c r="C447" t="s">
        <v>78</v>
      </c>
      <c r="D447" t="s">
        <v>26</v>
      </c>
      <c r="E447">
        <v>9</v>
      </c>
      <c r="L447" t="str">
        <f t="shared" si="42"/>
        <v>{"ConditionType":"Build","AreaType":"MainBuilding","Lv":9}</v>
      </c>
      <c r="M447" t="str">
        <f t="shared" si="38"/>
        <v/>
      </c>
      <c r="N447" t="str">
        <f t="shared" si="39"/>
        <v/>
      </c>
      <c r="O447" t="str">
        <f t="shared" si="40"/>
        <v/>
      </c>
      <c r="P447" t="str">
        <f t="shared" si="41"/>
        <v>[{"ConditionType":"Build","AreaType":"MainBuilding","Lv":9}]</v>
      </c>
    </row>
    <row r="448" spans="1:16">
      <c r="A448">
        <f t="shared" si="37"/>
        <v>27009</v>
      </c>
      <c r="B448" t="s">
        <v>77</v>
      </c>
      <c r="C448" t="s">
        <v>78</v>
      </c>
      <c r="D448" t="s">
        <v>26</v>
      </c>
      <c r="E448">
        <v>10</v>
      </c>
      <c r="L448" t="str">
        <f t="shared" si="42"/>
        <v>{"ConditionType":"Build","AreaType":"MainBuilding","Lv":10}</v>
      </c>
      <c r="M448" t="str">
        <f t="shared" si="38"/>
        <v/>
      </c>
      <c r="N448" t="str">
        <f t="shared" si="39"/>
        <v/>
      </c>
      <c r="O448" t="str">
        <f t="shared" si="40"/>
        <v/>
      </c>
      <c r="P448" t="str">
        <f t="shared" si="41"/>
        <v>[{"ConditionType":"Build","AreaType":"MainBuilding","Lv":10}]</v>
      </c>
    </row>
    <row r="449" spans="1:16">
      <c r="A449">
        <f t="shared" si="37"/>
        <v>27010</v>
      </c>
      <c r="B449" t="s">
        <v>77</v>
      </c>
      <c r="C449" t="s">
        <v>78</v>
      </c>
      <c r="D449" t="s">
        <v>26</v>
      </c>
      <c r="E449">
        <v>11</v>
      </c>
      <c r="L449" t="str">
        <f t="shared" si="42"/>
        <v>{"ConditionType":"Build","AreaType":"MainBuilding","Lv":11}</v>
      </c>
      <c r="M449" t="str">
        <f t="shared" si="38"/>
        <v/>
      </c>
      <c r="N449" t="str">
        <f t="shared" si="39"/>
        <v/>
      </c>
      <c r="O449" t="str">
        <f t="shared" si="40"/>
        <v/>
      </c>
      <c r="P449" t="str">
        <f t="shared" si="41"/>
        <v>[{"ConditionType":"Build","AreaType":"MainBuilding","Lv":11}]</v>
      </c>
    </row>
    <row r="450" spans="1:16">
      <c r="A450">
        <f t="shared" si="37"/>
        <v>27011</v>
      </c>
      <c r="B450" t="s">
        <v>77</v>
      </c>
      <c r="C450" t="s">
        <v>78</v>
      </c>
      <c r="D450" t="s">
        <v>26</v>
      </c>
      <c r="E450">
        <v>12</v>
      </c>
      <c r="L450" t="str">
        <f t="shared" si="42"/>
        <v>{"ConditionType":"Build","AreaType":"MainBuilding","Lv":12}</v>
      </c>
      <c r="M450" t="str">
        <f t="shared" si="38"/>
        <v/>
      </c>
      <c r="N450" t="str">
        <f t="shared" si="39"/>
        <v/>
      </c>
      <c r="O450" t="str">
        <f t="shared" si="40"/>
        <v/>
      </c>
      <c r="P450" t="str">
        <f t="shared" si="41"/>
        <v>[{"ConditionType":"Build","AreaType":"MainBuilding","Lv":12}]</v>
      </c>
    </row>
    <row r="451" spans="1:16">
      <c r="A451">
        <f t="shared" si="37"/>
        <v>27012</v>
      </c>
      <c r="B451" t="s">
        <v>77</v>
      </c>
      <c r="C451" t="s">
        <v>78</v>
      </c>
      <c r="D451" t="s">
        <v>26</v>
      </c>
      <c r="E451">
        <v>13</v>
      </c>
      <c r="L451" t="str">
        <f t="shared" si="42"/>
        <v>{"ConditionType":"Build","AreaType":"MainBuilding","Lv":13}</v>
      </c>
      <c r="M451" t="str">
        <f t="shared" si="38"/>
        <v/>
      </c>
      <c r="N451" t="str">
        <f t="shared" si="39"/>
        <v/>
      </c>
      <c r="O451" t="str">
        <f t="shared" si="40"/>
        <v/>
      </c>
      <c r="P451" t="str">
        <f t="shared" si="41"/>
        <v>[{"ConditionType":"Build","AreaType":"MainBuilding","Lv":13}]</v>
      </c>
    </row>
    <row r="452" spans="1:16">
      <c r="A452">
        <f t="shared" si="37"/>
        <v>27013</v>
      </c>
      <c r="B452" t="s">
        <v>77</v>
      </c>
      <c r="C452" t="s">
        <v>78</v>
      </c>
      <c r="D452" t="s">
        <v>26</v>
      </c>
      <c r="E452">
        <v>14</v>
      </c>
      <c r="L452" t="str">
        <f t="shared" si="42"/>
        <v>{"ConditionType":"Build","AreaType":"MainBuilding","Lv":14}</v>
      </c>
      <c r="M452" t="str">
        <f t="shared" si="38"/>
        <v/>
      </c>
      <c r="N452" t="str">
        <f t="shared" si="39"/>
        <v/>
      </c>
      <c r="O452" t="str">
        <f t="shared" si="40"/>
        <v/>
      </c>
      <c r="P452" t="str">
        <f t="shared" si="41"/>
        <v>[{"ConditionType":"Build","AreaType":"MainBuilding","Lv":14}]</v>
      </c>
    </row>
    <row r="453" spans="1:16">
      <c r="A453">
        <f t="shared" ref="A453:A457" si="43">IF(B453=B452,A452+1,MROUND(A452+1000,1000)+1)</f>
        <v>27014</v>
      </c>
      <c r="B453" t="s">
        <v>77</v>
      </c>
      <c r="C453" t="s">
        <v>78</v>
      </c>
      <c r="D453" t="s">
        <v>26</v>
      </c>
      <c r="E453">
        <v>15</v>
      </c>
      <c r="L453" t="str">
        <f t="shared" si="42"/>
        <v>{"ConditionType":"Build","AreaType":"MainBuilding","Lv":15}</v>
      </c>
      <c r="M453" t="str">
        <f t="shared" ref="M453:M457" si="44">IF(F453="","",_xlfn.IFNA(VLOOKUP(F453,$S$1:$T$3,2,FALSE)&amp;G453&amp;$X$1,$T$2&amp;$X$2&amp;F453&amp;$X$2&amp;$Y$2&amp;G453&amp;"}"))</f>
        <v/>
      </c>
      <c r="N453" t="str">
        <f t="shared" ref="N453:N457" si="45">IF(H453="","",_xlfn.IFNA(VLOOKUP(H453,$S$1:$T$3,2,FALSE)&amp;I453&amp;$X$1,$T$2&amp;$X$2&amp;H453&amp;$X$2&amp;$Y$2&amp;I453&amp;"}"))</f>
        <v/>
      </c>
      <c r="O453" t="str">
        <f>IF(J453="","",_xlfn.IFNA(VLOOKUP(J453,$S$1:$T$3,2,FALSE)&amp;K453&amp;$X$1,$T$2&amp;$X$2&amp;J453&amp;$X$2&amp;$Y$2&amp;K453))</f>
        <v/>
      </c>
      <c r="P453" t="str">
        <f>$R$1&amp;_xlfn.TEXTJOIN($P$1,TRUE,L453:O453)&amp;$Y$1</f>
        <v>[{"ConditionType":"Build","AreaType":"MainBuilding","Lv":15}]</v>
      </c>
    </row>
    <row r="454" spans="1:16">
      <c r="A454">
        <f t="shared" si="43"/>
        <v>27015</v>
      </c>
      <c r="B454" t="s">
        <v>77</v>
      </c>
      <c r="C454" t="s">
        <v>78</v>
      </c>
      <c r="D454" t="s">
        <v>26</v>
      </c>
      <c r="E454">
        <v>16</v>
      </c>
      <c r="L454" t="str">
        <f t="shared" si="42"/>
        <v>{"ConditionType":"Build","AreaType":"MainBuilding","Lv":16}</v>
      </c>
      <c r="M454" t="str">
        <f t="shared" si="44"/>
        <v/>
      </c>
      <c r="N454" t="str">
        <f t="shared" si="45"/>
        <v/>
      </c>
      <c r="O454" t="str">
        <f>IF(J454="","",_xlfn.IFNA(VLOOKUP(J454,$S$1:$T$3,2,FALSE)&amp;K454&amp;$X$1,$T$2&amp;$X$2&amp;J454&amp;$X$2&amp;$Y$2&amp;K454))</f>
        <v/>
      </c>
      <c r="P454" t="str">
        <f>$R$1&amp;_xlfn.TEXTJOIN($P$1,TRUE,L454:O454)&amp;$Y$1</f>
        <v>[{"ConditionType":"Build","AreaType":"MainBuilding","Lv":16}]</v>
      </c>
    </row>
    <row r="455" spans="1:16">
      <c r="A455">
        <f t="shared" si="43"/>
        <v>27016</v>
      </c>
      <c r="B455" t="s">
        <v>77</v>
      </c>
      <c r="C455" t="s">
        <v>78</v>
      </c>
      <c r="D455" t="s">
        <v>26</v>
      </c>
      <c r="E455">
        <v>17</v>
      </c>
      <c r="L455" t="str">
        <f t="shared" si="42"/>
        <v>{"ConditionType":"Build","AreaType":"MainBuilding","Lv":17}</v>
      </c>
      <c r="M455" t="str">
        <f t="shared" si="44"/>
        <v/>
      </c>
      <c r="N455" t="str">
        <f t="shared" si="45"/>
        <v/>
      </c>
      <c r="O455" t="str">
        <f>IF(J455="","",_xlfn.IFNA(VLOOKUP(J455,$S$1:$T$3,2,FALSE)&amp;K455&amp;$X$1,$T$2&amp;$X$2&amp;J455&amp;$X$2&amp;$Y$2&amp;K455))</f>
        <v/>
      </c>
      <c r="P455" t="str">
        <f>$R$1&amp;_xlfn.TEXTJOIN($P$1,TRUE,L455:O455)&amp;$Y$1</f>
        <v>[{"ConditionType":"Build","AreaType":"MainBuilding","Lv":17}]</v>
      </c>
    </row>
    <row r="456" spans="1:16">
      <c r="A456">
        <f t="shared" si="43"/>
        <v>27017</v>
      </c>
      <c r="B456" t="s">
        <v>77</v>
      </c>
      <c r="C456" t="s">
        <v>78</v>
      </c>
      <c r="D456" t="s">
        <v>26</v>
      </c>
      <c r="E456">
        <v>18</v>
      </c>
      <c r="L456" t="str">
        <f t="shared" si="42"/>
        <v>{"ConditionType":"Build","AreaType":"MainBuilding","Lv":18}</v>
      </c>
      <c r="M456" t="str">
        <f t="shared" si="44"/>
        <v/>
      </c>
      <c r="N456" t="str">
        <f t="shared" si="45"/>
        <v/>
      </c>
      <c r="O456" t="str">
        <f>IF(J456="","",_xlfn.IFNA(VLOOKUP(J456,$S$1:$T$3,2,FALSE)&amp;K456&amp;$X$1,$T$2&amp;$X$2&amp;J456&amp;$X$2&amp;$Y$2&amp;K456))</f>
        <v/>
      </c>
      <c r="P456" t="str">
        <f>$R$1&amp;_xlfn.TEXTJOIN($P$1,TRUE,L456:O456)&amp;$Y$1</f>
        <v>[{"ConditionType":"Build","AreaType":"MainBuilding","Lv":18}]</v>
      </c>
    </row>
    <row r="457" spans="1:16">
      <c r="A457">
        <f t="shared" si="43"/>
        <v>27018</v>
      </c>
      <c r="B457" t="s">
        <v>77</v>
      </c>
      <c r="C457" t="s">
        <v>78</v>
      </c>
      <c r="L457" t="str">
        <f t="shared" si="42"/>
        <v/>
      </c>
      <c r="M457" t="str">
        <f t="shared" si="44"/>
        <v/>
      </c>
      <c r="N457" t="str">
        <f t="shared" si="45"/>
        <v/>
      </c>
      <c r="O457" t="str">
        <f>IF(J457="","",_xlfn.IFNA(VLOOKUP(J457,$S$1:$T$3,2,FALSE)&amp;K457&amp;$X$1,$T$2&amp;$X$2&amp;J457&amp;$X$2&amp;$Y$2&amp;K457))</f>
        <v/>
      </c>
      <c r="P457" t="str">
        <f>$R$1&amp;_xlfn.TEXTJOIN($P$1,TRUE,L457:O457)&amp;$Y$1</f>
        <v>[]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W455"/>
  <sheetViews>
    <sheetView topLeftCell="M1" workbookViewId="0">
      <selection activeCell="R23" sqref="R23"/>
    </sheetView>
  </sheetViews>
  <sheetFormatPr defaultColWidth="9" defaultRowHeight="13.5"/>
  <cols>
    <col min="3" max="3" width="22.375" customWidth="1"/>
    <col min="4" max="4" width="22.625" customWidth="1"/>
    <col min="5" max="5" width="15" customWidth="1"/>
    <col min="7" max="7" width="12.875" customWidth="1"/>
    <col min="9" max="9" width="12.875" customWidth="1"/>
    <col min="12" max="12" width="61.5" customWidth="1"/>
    <col min="13" max="13" width="45" customWidth="1"/>
    <col min="16" max="16" width="15" customWidth="1"/>
    <col min="17" max="17" width="14.875" customWidth="1"/>
    <col min="18" max="18" width="60.375" customWidth="1"/>
    <col min="19" max="19" width="38.25" customWidth="1"/>
  </cols>
  <sheetData>
    <row r="1" spans="12:12">
      <c r="L1" t="s">
        <v>99</v>
      </c>
    </row>
    <row r="2" spans="2:23">
      <c r="B2">
        <v>1001</v>
      </c>
      <c r="C2" t="s">
        <v>25</v>
      </c>
      <c r="D2" t="s">
        <v>26</v>
      </c>
      <c r="E2" t="s">
        <v>100</v>
      </c>
      <c r="F2">
        <v>900</v>
      </c>
      <c r="I2" t="s">
        <v>101</v>
      </c>
      <c r="J2">
        <v>10</v>
      </c>
      <c r="L2" t="str">
        <f>IF(E2=$P$7,$S$3&amp;VLOOKUP(E2,$P$4:$S$7,4,FALSE)&amp;F2&amp;$T$7&amp;G2&amp;$U$7,$S$3&amp;VLOOKUP(E2,$P$4:$S$7,4,FALSE)&amp;F2&amp;$U$7)</f>
        <v>[{"AttrType":"GlobalPower","Value":900}</v>
      </c>
      <c r="M2" t="str">
        <f>IFERROR(IF(I2=$P$7,$U$3&amp;VLOOKUP(I2,$P$4:$S$7,4,FALSE)&amp;J2&amp;$T$7&amp;W2&amp;$U$7&amp;$T$3,$U$3&amp;VLOOKUP(I2,$P$4:$S$7,4,FALSE)&amp;J2&amp;$U$7),$T$3)</f>
        <v>,{"AttrType":"HeroLv","Value":10}</v>
      </c>
      <c r="N2" t="str">
        <f>IFERROR(IF(V2=$P$8,$U$3&amp;VLOOKUP(V2,$P$4:$S$8,4,FALSE)&amp;$T$8&amp;W2&amp;$U$8&amp;$T$3,$U$3&amp;VLOOKUP(V2,$P$4:$S$8,4,FALSE)&amp;W2&amp;$U$8&amp;$T$3),$T$3)</f>
        <v>,{"AttrType":"StageLv","Value":10}]</v>
      </c>
      <c r="V2" s="1" t="s">
        <v>102</v>
      </c>
      <c r="W2">
        <v>10</v>
      </c>
    </row>
    <row r="3" spans="2:23">
      <c r="B3">
        <v>1002</v>
      </c>
      <c r="C3" t="s">
        <v>25</v>
      </c>
      <c r="D3" t="s">
        <v>26</v>
      </c>
      <c r="E3" t="s">
        <v>100</v>
      </c>
      <c r="F3">
        <v>1800</v>
      </c>
      <c r="I3" t="s">
        <v>101</v>
      </c>
      <c r="J3">
        <v>30</v>
      </c>
      <c r="L3" t="str">
        <f t="shared" ref="L3:L42" si="0">IF(E3=$P$7,$S$3&amp;VLOOKUP(E3,$P$4:$S$7,4,FALSE)&amp;F3&amp;$T$7&amp;G3&amp;$U$7,$S$3&amp;VLOOKUP(E3,$P$4:$S$7,4,FALSE)&amp;F3&amp;$U$7)</f>
        <v>[{"AttrType":"GlobalPower","Value":1800}</v>
      </c>
      <c r="M3" t="str">
        <f t="shared" ref="M3:M19" si="1">IFERROR(IF(I3=$P$7,$U$3&amp;VLOOKUP(I3,$P$4:$S$7,4,FALSE)&amp;J3&amp;$T$7&amp;W3&amp;$U$7&amp;$T$3,$U$3&amp;VLOOKUP(I3,$P$4:$S$7,4,FALSE)&amp;J3&amp;$U$7),$T$3)</f>
        <v>,{"AttrType":"HeroLv","Value":30}</v>
      </c>
      <c r="N3" t="str">
        <f t="shared" ref="N2:N19" si="2">IFERROR(IF(V3=$P$8,$U$3&amp;VLOOKUP(V3,$P$4:$S$8,4,FALSE)&amp;$T$8&amp;W3&amp;$U$8&amp;$T$3,$U$3&amp;VLOOKUP(V3,$P$4:$S$8,4,FALSE)&amp;W3&amp;$U$8&amp;$T$3),$T$3)</f>
        <v>,{"AttrType":"StageLv","Value":30}]</v>
      </c>
      <c r="S3" t="s">
        <v>80</v>
      </c>
      <c r="T3" t="s">
        <v>84</v>
      </c>
      <c r="U3" t="s">
        <v>79</v>
      </c>
      <c r="V3" s="1" t="s">
        <v>102</v>
      </c>
      <c r="W3">
        <v>30</v>
      </c>
    </row>
    <row r="4" spans="2:23">
      <c r="B4">
        <v>1003</v>
      </c>
      <c r="C4" t="s">
        <v>25</v>
      </c>
      <c r="D4" t="s">
        <v>26</v>
      </c>
      <c r="E4" t="s">
        <v>100</v>
      </c>
      <c r="F4">
        <v>2700</v>
      </c>
      <c r="I4" t="s">
        <v>101</v>
      </c>
      <c r="J4">
        <v>50</v>
      </c>
      <c r="L4" t="str">
        <f t="shared" si="0"/>
        <v>[{"AttrType":"GlobalPower","Value":2700}</v>
      </c>
      <c r="M4" t="str">
        <f t="shared" si="1"/>
        <v>,{"AttrType":"HeroLv","Value":50}</v>
      </c>
      <c r="N4" t="str">
        <f t="shared" si="2"/>
        <v>,{"AttrType":"StageLv","Value":50}]</v>
      </c>
      <c r="P4" t="s">
        <v>100</v>
      </c>
      <c r="Q4" t="s">
        <v>103</v>
      </c>
      <c r="R4" t="s">
        <v>104</v>
      </c>
      <c r="S4" t="s">
        <v>105</v>
      </c>
      <c r="V4" s="1" t="s">
        <v>102</v>
      </c>
      <c r="W4">
        <v>50</v>
      </c>
    </row>
    <row r="5" spans="2:23">
      <c r="B5">
        <v>1004</v>
      </c>
      <c r="C5" t="s">
        <v>25</v>
      </c>
      <c r="D5" t="s">
        <v>26</v>
      </c>
      <c r="E5" t="s">
        <v>100</v>
      </c>
      <c r="F5">
        <v>3600</v>
      </c>
      <c r="I5" t="s">
        <v>101</v>
      </c>
      <c r="J5">
        <v>70</v>
      </c>
      <c r="L5" t="str">
        <f t="shared" si="0"/>
        <v>[{"AttrType":"GlobalPower","Value":3600}</v>
      </c>
      <c r="M5" t="str">
        <f t="shared" si="1"/>
        <v>,{"AttrType":"HeroLv","Value":70}</v>
      </c>
      <c r="N5" t="str">
        <f t="shared" si="2"/>
        <v>,{"AttrType":"StageLv","Value":70}]</v>
      </c>
      <c r="P5" t="s">
        <v>101</v>
      </c>
      <c r="Q5" t="s">
        <v>106</v>
      </c>
      <c r="R5" t="s">
        <v>107</v>
      </c>
      <c r="S5" t="s">
        <v>108</v>
      </c>
      <c r="V5" s="1" t="s">
        <v>102</v>
      </c>
      <c r="W5">
        <v>70</v>
      </c>
    </row>
    <row r="6" spans="2:23">
      <c r="B6">
        <v>1005</v>
      </c>
      <c r="C6" t="s">
        <v>25</v>
      </c>
      <c r="D6" t="s">
        <v>26</v>
      </c>
      <c r="E6" t="s">
        <v>100</v>
      </c>
      <c r="F6">
        <v>4500</v>
      </c>
      <c r="I6" t="s">
        <v>101</v>
      </c>
      <c r="J6">
        <v>90</v>
      </c>
      <c r="L6" t="str">
        <f t="shared" si="0"/>
        <v>[{"AttrType":"GlobalPower","Value":4500}</v>
      </c>
      <c r="M6" t="str">
        <f t="shared" si="1"/>
        <v>,{"AttrType":"HeroLv","Value":90}</v>
      </c>
      <c r="N6" t="str">
        <f t="shared" si="2"/>
        <v>,{"AttrType":"StageLv","Value":90}]</v>
      </c>
      <c r="P6" t="s">
        <v>109</v>
      </c>
      <c r="Q6" t="s">
        <v>110</v>
      </c>
      <c r="R6" t="s">
        <v>111</v>
      </c>
      <c r="S6" t="s">
        <v>112</v>
      </c>
      <c r="V6" s="1" t="s">
        <v>102</v>
      </c>
      <c r="W6">
        <v>90</v>
      </c>
    </row>
    <row r="7" spans="2:23">
      <c r="B7">
        <v>1006</v>
      </c>
      <c r="C7" t="s">
        <v>25</v>
      </c>
      <c r="D7" t="s">
        <v>26</v>
      </c>
      <c r="E7" t="s">
        <v>100</v>
      </c>
      <c r="F7">
        <v>5400</v>
      </c>
      <c r="I7" t="s">
        <v>101</v>
      </c>
      <c r="J7">
        <v>110</v>
      </c>
      <c r="L7" t="str">
        <f t="shared" si="0"/>
        <v>[{"AttrType":"GlobalPower","Value":5400}</v>
      </c>
      <c r="M7" t="str">
        <f t="shared" si="1"/>
        <v>,{"AttrType":"HeroLv","Value":110}</v>
      </c>
      <c r="N7" t="str">
        <f t="shared" si="2"/>
        <v>,{"AttrType":"StageLv","Value":110}]</v>
      </c>
      <c r="P7" t="s">
        <v>113</v>
      </c>
      <c r="Q7" t="s">
        <v>114</v>
      </c>
      <c r="R7" t="s">
        <v>115</v>
      </c>
      <c r="S7" t="s">
        <v>116</v>
      </c>
      <c r="T7" t="s">
        <v>117</v>
      </c>
      <c r="U7" t="s">
        <v>83</v>
      </c>
      <c r="V7" s="1" t="s">
        <v>102</v>
      </c>
      <c r="W7">
        <v>110</v>
      </c>
    </row>
    <row r="8" spans="2:23">
      <c r="B8">
        <v>1007</v>
      </c>
      <c r="C8" t="s">
        <v>25</v>
      </c>
      <c r="D8" t="s">
        <v>26</v>
      </c>
      <c r="E8" t="s">
        <v>100</v>
      </c>
      <c r="F8">
        <v>6300</v>
      </c>
      <c r="I8" t="s">
        <v>101</v>
      </c>
      <c r="J8">
        <v>130</v>
      </c>
      <c r="L8" t="str">
        <f t="shared" si="0"/>
        <v>[{"AttrType":"GlobalPower","Value":6300}</v>
      </c>
      <c r="M8" t="str">
        <f t="shared" si="1"/>
        <v>,{"AttrType":"HeroLv","Value":130}</v>
      </c>
      <c r="N8" t="str">
        <f t="shared" si="2"/>
        <v>,{"AttrType":"StageLv","Value":130}]</v>
      </c>
      <c r="P8" s="1" t="s">
        <v>102</v>
      </c>
      <c r="Q8" s="1" t="s">
        <v>118</v>
      </c>
      <c r="R8" s="1" t="s">
        <v>119</v>
      </c>
      <c r="S8" s="1" t="s">
        <v>120</v>
      </c>
      <c r="U8" t="s">
        <v>83</v>
      </c>
      <c r="V8" s="1" t="s">
        <v>102</v>
      </c>
      <c r="W8">
        <v>130</v>
      </c>
    </row>
    <row r="9" spans="2:23">
      <c r="B9">
        <v>1008</v>
      </c>
      <c r="C9" t="s">
        <v>25</v>
      </c>
      <c r="D9" t="s">
        <v>26</v>
      </c>
      <c r="E9" t="s">
        <v>100</v>
      </c>
      <c r="F9">
        <v>7200</v>
      </c>
      <c r="I9" t="s">
        <v>101</v>
      </c>
      <c r="J9">
        <v>150</v>
      </c>
      <c r="L9" t="str">
        <f t="shared" si="0"/>
        <v>[{"AttrType":"GlobalPower","Value":7200}</v>
      </c>
      <c r="M9" t="str">
        <f t="shared" si="1"/>
        <v>,{"AttrType":"HeroLv","Value":150}</v>
      </c>
      <c r="N9" t="str">
        <f t="shared" si="2"/>
        <v>,{"AttrType":"StageLv","Value":150}]</v>
      </c>
      <c r="V9" s="1" t="s">
        <v>102</v>
      </c>
      <c r="W9">
        <v>150</v>
      </c>
    </row>
    <row r="10" spans="2:23">
      <c r="B10">
        <v>1009</v>
      </c>
      <c r="C10" t="s">
        <v>25</v>
      </c>
      <c r="D10" t="s">
        <v>26</v>
      </c>
      <c r="E10" t="s">
        <v>100</v>
      </c>
      <c r="F10">
        <v>8100</v>
      </c>
      <c r="I10" t="s">
        <v>101</v>
      </c>
      <c r="J10">
        <v>160</v>
      </c>
      <c r="L10" t="str">
        <f t="shared" si="0"/>
        <v>[{"AttrType":"GlobalPower","Value":8100}</v>
      </c>
      <c r="M10" t="str">
        <f t="shared" si="1"/>
        <v>,{"AttrType":"HeroLv","Value":160}</v>
      </c>
      <c r="N10" t="str">
        <f t="shared" si="2"/>
        <v>,{"AttrType":"StageLv","Value":160}]</v>
      </c>
      <c r="V10" s="1" t="s">
        <v>102</v>
      </c>
      <c r="W10">
        <v>160</v>
      </c>
    </row>
    <row r="11" spans="2:23">
      <c r="B11">
        <v>1010</v>
      </c>
      <c r="C11" t="s">
        <v>25</v>
      </c>
      <c r="D11" t="s">
        <v>26</v>
      </c>
      <c r="E11" t="s">
        <v>100</v>
      </c>
      <c r="F11">
        <v>9000</v>
      </c>
      <c r="I11" t="s">
        <v>101</v>
      </c>
      <c r="J11">
        <v>170</v>
      </c>
      <c r="L11" t="str">
        <f t="shared" si="0"/>
        <v>[{"AttrType":"GlobalPower","Value":9000}</v>
      </c>
      <c r="M11" t="str">
        <f t="shared" si="1"/>
        <v>,{"AttrType":"HeroLv","Value":170}</v>
      </c>
      <c r="N11" t="str">
        <f t="shared" si="2"/>
        <v>,{"AttrType":"StageLv","Value":170}]</v>
      </c>
      <c r="V11" s="1" t="s">
        <v>102</v>
      </c>
      <c r="W11">
        <v>170</v>
      </c>
    </row>
    <row r="12" spans="2:23">
      <c r="B12">
        <v>1011</v>
      </c>
      <c r="C12" t="s">
        <v>25</v>
      </c>
      <c r="D12" t="s">
        <v>26</v>
      </c>
      <c r="E12" t="s">
        <v>100</v>
      </c>
      <c r="F12">
        <v>9900</v>
      </c>
      <c r="I12" t="s">
        <v>101</v>
      </c>
      <c r="J12">
        <v>180</v>
      </c>
      <c r="L12" t="str">
        <f t="shared" si="0"/>
        <v>[{"AttrType":"GlobalPower","Value":9900}</v>
      </c>
      <c r="M12" t="str">
        <f t="shared" si="1"/>
        <v>,{"AttrType":"HeroLv","Value":180}</v>
      </c>
      <c r="N12" t="str">
        <f t="shared" si="2"/>
        <v>,{"AttrType":"StageLv","Value":180}]</v>
      </c>
      <c r="V12" s="1" t="s">
        <v>102</v>
      </c>
      <c r="W12">
        <v>180</v>
      </c>
    </row>
    <row r="13" spans="2:23">
      <c r="B13">
        <v>1012</v>
      </c>
      <c r="C13" t="s">
        <v>25</v>
      </c>
      <c r="D13" t="s">
        <v>26</v>
      </c>
      <c r="E13" t="s">
        <v>100</v>
      </c>
      <c r="F13">
        <v>10800</v>
      </c>
      <c r="I13" t="s">
        <v>101</v>
      </c>
      <c r="J13">
        <v>190</v>
      </c>
      <c r="L13" t="str">
        <f t="shared" si="0"/>
        <v>[{"AttrType":"GlobalPower","Value":10800}</v>
      </c>
      <c r="M13" t="str">
        <f t="shared" si="1"/>
        <v>,{"AttrType":"HeroLv","Value":190}</v>
      </c>
      <c r="N13" t="str">
        <f t="shared" si="2"/>
        <v>,{"AttrType":"StageLv","Value":190}]</v>
      </c>
      <c r="V13" s="1" t="s">
        <v>102</v>
      </c>
      <c r="W13">
        <v>190</v>
      </c>
    </row>
    <row r="14" spans="2:23">
      <c r="B14">
        <v>1013</v>
      </c>
      <c r="C14" t="s">
        <v>25</v>
      </c>
      <c r="D14" t="s">
        <v>26</v>
      </c>
      <c r="E14" t="s">
        <v>100</v>
      </c>
      <c r="F14">
        <v>11700</v>
      </c>
      <c r="I14" t="s">
        <v>101</v>
      </c>
      <c r="J14">
        <v>200</v>
      </c>
      <c r="L14" t="str">
        <f t="shared" si="0"/>
        <v>[{"AttrType":"GlobalPower","Value":11700}</v>
      </c>
      <c r="M14" t="str">
        <f t="shared" si="1"/>
        <v>,{"AttrType":"HeroLv","Value":200}</v>
      </c>
      <c r="N14" t="str">
        <f t="shared" si="2"/>
        <v>,{"AttrType":"StageLv","Value":200}]</v>
      </c>
      <c r="V14" s="1" t="s">
        <v>102</v>
      </c>
      <c r="W14">
        <v>200</v>
      </c>
    </row>
    <row r="15" spans="2:23">
      <c r="B15">
        <v>1014</v>
      </c>
      <c r="C15" t="s">
        <v>25</v>
      </c>
      <c r="D15" t="s">
        <v>26</v>
      </c>
      <c r="E15" t="s">
        <v>100</v>
      </c>
      <c r="F15">
        <v>12600</v>
      </c>
      <c r="I15" t="s">
        <v>101</v>
      </c>
      <c r="J15">
        <v>210</v>
      </c>
      <c r="L15" t="str">
        <f t="shared" si="0"/>
        <v>[{"AttrType":"GlobalPower","Value":12600}</v>
      </c>
      <c r="M15" t="str">
        <f t="shared" si="1"/>
        <v>,{"AttrType":"HeroLv","Value":210}</v>
      </c>
      <c r="N15" t="str">
        <f t="shared" si="2"/>
        <v>,{"AttrType":"StageLv","Value":210}]</v>
      </c>
      <c r="V15" s="1" t="s">
        <v>102</v>
      </c>
      <c r="W15">
        <v>210</v>
      </c>
    </row>
    <row r="16" spans="2:23">
      <c r="B16">
        <v>1015</v>
      </c>
      <c r="C16" t="s">
        <v>25</v>
      </c>
      <c r="D16" t="s">
        <v>26</v>
      </c>
      <c r="E16" t="s">
        <v>100</v>
      </c>
      <c r="F16">
        <v>13500</v>
      </c>
      <c r="I16" t="s">
        <v>101</v>
      </c>
      <c r="J16">
        <v>220</v>
      </c>
      <c r="L16" t="str">
        <f t="shared" si="0"/>
        <v>[{"AttrType":"GlobalPower","Value":13500}</v>
      </c>
      <c r="M16" t="str">
        <f t="shared" si="1"/>
        <v>,{"AttrType":"HeroLv","Value":220}</v>
      </c>
      <c r="N16" t="str">
        <f t="shared" si="2"/>
        <v>,{"AttrType":"StageLv","Value":220}]</v>
      </c>
      <c r="V16" s="1" t="s">
        <v>102</v>
      </c>
      <c r="W16">
        <v>220</v>
      </c>
    </row>
    <row r="17" spans="2:23">
      <c r="B17">
        <v>1016</v>
      </c>
      <c r="C17" t="s">
        <v>25</v>
      </c>
      <c r="D17" t="s">
        <v>26</v>
      </c>
      <c r="E17" t="s">
        <v>100</v>
      </c>
      <c r="F17">
        <v>14400</v>
      </c>
      <c r="I17" t="s">
        <v>101</v>
      </c>
      <c r="J17">
        <v>230</v>
      </c>
      <c r="L17" t="str">
        <f t="shared" si="0"/>
        <v>[{"AttrType":"GlobalPower","Value":14400}</v>
      </c>
      <c r="M17" t="str">
        <f t="shared" si="1"/>
        <v>,{"AttrType":"HeroLv","Value":230}</v>
      </c>
      <c r="N17" t="str">
        <f t="shared" si="2"/>
        <v>,{"AttrType":"StageLv","Value":230}]</v>
      </c>
      <c r="V17" s="1" t="s">
        <v>102</v>
      </c>
      <c r="W17">
        <v>230</v>
      </c>
    </row>
    <row r="18" spans="2:23">
      <c r="B18">
        <v>1017</v>
      </c>
      <c r="C18" t="s">
        <v>25</v>
      </c>
      <c r="D18" t="s">
        <v>26</v>
      </c>
      <c r="E18" t="s">
        <v>100</v>
      </c>
      <c r="F18">
        <v>15300</v>
      </c>
      <c r="I18" t="s">
        <v>101</v>
      </c>
      <c r="J18">
        <v>240</v>
      </c>
      <c r="L18" t="str">
        <f t="shared" si="0"/>
        <v>[{"AttrType":"GlobalPower","Value":15300}</v>
      </c>
      <c r="M18" t="str">
        <f t="shared" si="1"/>
        <v>,{"AttrType":"HeroLv","Value":240}</v>
      </c>
      <c r="N18" t="str">
        <f t="shared" si="2"/>
        <v>,{"AttrType":"StageLv","Value":240}]</v>
      </c>
      <c r="V18" s="1" t="s">
        <v>102</v>
      </c>
      <c r="W18">
        <v>240</v>
      </c>
    </row>
    <row r="19" spans="2:23">
      <c r="B19">
        <v>1018</v>
      </c>
      <c r="C19" t="s">
        <v>25</v>
      </c>
      <c r="D19" t="s">
        <v>26</v>
      </c>
      <c r="E19" t="s">
        <v>100</v>
      </c>
      <c r="F19">
        <v>16200</v>
      </c>
      <c r="I19" t="s">
        <v>101</v>
      </c>
      <c r="J19">
        <v>250</v>
      </c>
      <c r="L19" t="str">
        <f t="shared" si="0"/>
        <v>[{"AttrType":"GlobalPower","Value":16200}</v>
      </c>
      <c r="M19" t="str">
        <f t="shared" si="1"/>
        <v>,{"AttrType":"HeroLv","Value":250}</v>
      </c>
      <c r="N19" t="str">
        <f t="shared" si="2"/>
        <v>,{"AttrType":"StageLv","Value":250}]</v>
      </c>
      <c r="V19" s="1" t="s">
        <v>102</v>
      </c>
      <c r="W19">
        <v>250</v>
      </c>
    </row>
    <row r="20" spans="2:13">
      <c r="B20">
        <v>2001</v>
      </c>
      <c r="C20" t="s">
        <v>121</v>
      </c>
      <c r="D20" t="s">
        <v>28</v>
      </c>
      <c r="E20" t="s">
        <v>113</v>
      </c>
      <c r="F20">
        <v>50004</v>
      </c>
      <c r="G20">
        <v>2160</v>
      </c>
      <c r="I20" t="s">
        <v>100</v>
      </c>
      <c r="J20">
        <v>500</v>
      </c>
      <c r="L20" t="str">
        <f t="shared" si="0"/>
        <v>[{"AttrType":"Production","ItemId":50004,"Value":2160}</v>
      </c>
      <c r="M20" t="str">
        <f t="shared" ref="M20:M83" si="3">IFERROR(IF(I20=$P$7,$U$3&amp;VLOOKUP(I20,$P$4:$S$7,4,FALSE)&amp;J20&amp;$T$7&amp;W20&amp;$U$7&amp;$T$3,$U$3&amp;VLOOKUP(I20,$P$4:$S$7,4,FALSE)&amp;J20&amp;$U$7&amp;$T$3),$T$3)</f>
        <v>,{"AttrType":"GlobalPower","Value":500}]</v>
      </c>
    </row>
    <row r="21" spans="2:13">
      <c r="B21">
        <v>2002</v>
      </c>
      <c r="C21" t="s">
        <v>121</v>
      </c>
      <c r="D21" t="s">
        <v>28</v>
      </c>
      <c r="E21" t="s">
        <v>113</v>
      </c>
      <c r="F21">
        <v>50004</v>
      </c>
      <c r="G21">
        <v>3600</v>
      </c>
      <c r="I21" t="s">
        <v>100</v>
      </c>
      <c r="J21">
        <v>1000</v>
      </c>
      <c r="L21" t="str">
        <f t="shared" si="0"/>
        <v>[{"AttrType":"Production","ItemId":50004,"Value":3600}</v>
      </c>
      <c r="M21" t="str">
        <f t="shared" si="3"/>
        <v>,{"AttrType":"GlobalPower","Value":1000}]</v>
      </c>
    </row>
    <row r="22" spans="2:13">
      <c r="B22">
        <v>2003</v>
      </c>
      <c r="C22" t="s">
        <v>121</v>
      </c>
      <c r="D22" t="s">
        <v>28</v>
      </c>
      <c r="E22" t="s">
        <v>113</v>
      </c>
      <c r="F22">
        <v>50004</v>
      </c>
      <c r="G22">
        <v>5040</v>
      </c>
      <c r="I22" t="s">
        <v>100</v>
      </c>
      <c r="J22">
        <v>1500</v>
      </c>
      <c r="L22" t="str">
        <f t="shared" si="0"/>
        <v>[{"AttrType":"Production","ItemId":50004,"Value":5040}</v>
      </c>
      <c r="M22" t="str">
        <f t="shared" si="3"/>
        <v>,{"AttrType":"GlobalPower","Value":1500}]</v>
      </c>
    </row>
    <row r="23" spans="2:13">
      <c r="B23">
        <v>2004</v>
      </c>
      <c r="C23" t="s">
        <v>121</v>
      </c>
      <c r="D23" t="s">
        <v>28</v>
      </c>
      <c r="E23" t="s">
        <v>113</v>
      </c>
      <c r="F23">
        <v>50004</v>
      </c>
      <c r="G23">
        <v>6480</v>
      </c>
      <c r="I23" t="s">
        <v>100</v>
      </c>
      <c r="J23">
        <v>2000</v>
      </c>
      <c r="L23" t="str">
        <f t="shared" si="0"/>
        <v>[{"AttrType":"Production","ItemId":50004,"Value":6480}</v>
      </c>
      <c r="M23" t="str">
        <f t="shared" si="3"/>
        <v>,{"AttrType":"GlobalPower","Value":2000}]</v>
      </c>
    </row>
    <row r="24" spans="2:13">
      <c r="B24">
        <v>2005</v>
      </c>
      <c r="C24" t="s">
        <v>121</v>
      </c>
      <c r="D24" t="s">
        <v>28</v>
      </c>
      <c r="E24" t="s">
        <v>113</v>
      </c>
      <c r="F24">
        <v>50004</v>
      </c>
      <c r="G24">
        <v>7920</v>
      </c>
      <c r="I24" t="s">
        <v>100</v>
      </c>
      <c r="J24">
        <v>2500</v>
      </c>
      <c r="L24" t="str">
        <f t="shared" si="0"/>
        <v>[{"AttrType":"Production","ItemId":50004,"Value":7920}</v>
      </c>
      <c r="M24" t="str">
        <f t="shared" si="3"/>
        <v>,{"AttrType":"GlobalPower","Value":2500}]</v>
      </c>
    </row>
    <row r="25" spans="2:13">
      <c r="B25">
        <v>2006</v>
      </c>
      <c r="C25" t="s">
        <v>121</v>
      </c>
      <c r="D25" t="s">
        <v>28</v>
      </c>
      <c r="E25" t="s">
        <v>113</v>
      </c>
      <c r="F25">
        <v>50004</v>
      </c>
      <c r="G25">
        <v>9360</v>
      </c>
      <c r="I25" t="s">
        <v>100</v>
      </c>
      <c r="J25">
        <v>3000</v>
      </c>
      <c r="L25" t="str">
        <f t="shared" si="0"/>
        <v>[{"AttrType":"Production","ItemId":50004,"Value":9360}</v>
      </c>
      <c r="M25" t="str">
        <f t="shared" si="3"/>
        <v>,{"AttrType":"GlobalPower","Value":3000}]</v>
      </c>
    </row>
    <row r="26" spans="2:13">
      <c r="B26">
        <v>2007</v>
      </c>
      <c r="C26" t="s">
        <v>121</v>
      </c>
      <c r="D26" t="s">
        <v>28</v>
      </c>
      <c r="E26" t="s">
        <v>113</v>
      </c>
      <c r="F26">
        <v>50004</v>
      </c>
      <c r="G26">
        <v>10800</v>
      </c>
      <c r="I26" t="s">
        <v>100</v>
      </c>
      <c r="J26">
        <v>3500</v>
      </c>
      <c r="L26" t="str">
        <f t="shared" si="0"/>
        <v>[{"AttrType":"Production","ItemId":50004,"Value":10800}</v>
      </c>
      <c r="M26" t="str">
        <f t="shared" si="3"/>
        <v>,{"AttrType":"GlobalPower","Value":3500}]</v>
      </c>
    </row>
    <row r="27" spans="2:13">
      <c r="B27">
        <v>2008</v>
      </c>
      <c r="C27" t="s">
        <v>121</v>
      </c>
      <c r="D27" t="s">
        <v>28</v>
      </c>
      <c r="E27" t="s">
        <v>113</v>
      </c>
      <c r="F27">
        <v>50004</v>
      </c>
      <c r="G27">
        <v>12240</v>
      </c>
      <c r="I27" t="s">
        <v>100</v>
      </c>
      <c r="J27">
        <v>4000</v>
      </c>
      <c r="L27" t="str">
        <f t="shared" si="0"/>
        <v>[{"AttrType":"Production","ItemId":50004,"Value":12240}</v>
      </c>
      <c r="M27" t="str">
        <f t="shared" si="3"/>
        <v>,{"AttrType":"GlobalPower","Value":4000}]</v>
      </c>
    </row>
    <row r="28" spans="2:13">
      <c r="B28">
        <v>2009</v>
      </c>
      <c r="C28" t="s">
        <v>121</v>
      </c>
      <c r="D28" t="s">
        <v>28</v>
      </c>
      <c r="E28" t="s">
        <v>113</v>
      </c>
      <c r="F28">
        <v>50004</v>
      </c>
      <c r="G28">
        <v>13680</v>
      </c>
      <c r="I28" t="s">
        <v>100</v>
      </c>
      <c r="J28">
        <v>4500</v>
      </c>
      <c r="L28" t="str">
        <f t="shared" si="0"/>
        <v>[{"AttrType":"Production","ItemId":50004,"Value":13680}</v>
      </c>
      <c r="M28" t="str">
        <f t="shared" si="3"/>
        <v>,{"AttrType":"GlobalPower","Value":4500}]</v>
      </c>
    </row>
    <row r="29" spans="2:13">
      <c r="B29">
        <v>2010</v>
      </c>
      <c r="C29" t="s">
        <v>121</v>
      </c>
      <c r="D29" t="s">
        <v>28</v>
      </c>
      <c r="E29" t="s">
        <v>113</v>
      </c>
      <c r="F29">
        <v>50004</v>
      </c>
      <c r="G29">
        <v>15120</v>
      </c>
      <c r="I29" t="s">
        <v>100</v>
      </c>
      <c r="J29">
        <v>5000</v>
      </c>
      <c r="L29" t="str">
        <f t="shared" si="0"/>
        <v>[{"AttrType":"Production","ItemId":50004,"Value":15120}</v>
      </c>
      <c r="M29" t="str">
        <f t="shared" si="3"/>
        <v>,{"AttrType":"GlobalPower","Value":5000}]</v>
      </c>
    </row>
    <row r="30" spans="2:13">
      <c r="B30">
        <v>2011</v>
      </c>
      <c r="C30" t="s">
        <v>121</v>
      </c>
      <c r="D30" t="s">
        <v>28</v>
      </c>
      <c r="E30" t="s">
        <v>113</v>
      </c>
      <c r="F30">
        <v>50004</v>
      </c>
      <c r="G30">
        <v>16560</v>
      </c>
      <c r="I30" t="s">
        <v>100</v>
      </c>
      <c r="J30">
        <v>5500</v>
      </c>
      <c r="L30" t="str">
        <f t="shared" si="0"/>
        <v>[{"AttrType":"Production","ItemId":50004,"Value":16560}</v>
      </c>
      <c r="M30" t="str">
        <f t="shared" si="3"/>
        <v>,{"AttrType":"GlobalPower","Value":5500}]</v>
      </c>
    </row>
    <row r="31" spans="2:13">
      <c r="B31">
        <v>2012</v>
      </c>
      <c r="C31" t="s">
        <v>121</v>
      </c>
      <c r="D31" t="s">
        <v>28</v>
      </c>
      <c r="E31" t="s">
        <v>113</v>
      </c>
      <c r="F31">
        <v>50004</v>
      </c>
      <c r="G31">
        <v>18000</v>
      </c>
      <c r="I31" t="s">
        <v>100</v>
      </c>
      <c r="J31">
        <v>6000</v>
      </c>
      <c r="L31" t="str">
        <f t="shared" si="0"/>
        <v>[{"AttrType":"Production","ItemId":50004,"Value":18000}</v>
      </c>
      <c r="M31" t="str">
        <f t="shared" si="3"/>
        <v>,{"AttrType":"GlobalPower","Value":6000}]</v>
      </c>
    </row>
    <row r="32" spans="2:13">
      <c r="B32">
        <v>2013</v>
      </c>
      <c r="C32" t="s">
        <v>121</v>
      </c>
      <c r="D32" t="s">
        <v>28</v>
      </c>
      <c r="E32" t="s">
        <v>113</v>
      </c>
      <c r="F32">
        <v>50004</v>
      </c>
      <c r="G32">
        <v>19440</v>
      </c>
      <c r="I32" t="s">
        <v>100</v>
      </c>
      <c r="J32">
        <v>6500</v>
      </c>
      <c r="L32" t="str">
        <f t="shared" si="0"/>
        <v>[{"AttrType":"Production","ItemId":50004,"Value":19440}</v>
      </c>
      <c r="M32" t="str">
        <f t="shared" si="3"/>
        <v>,{"AttrType":"GlobalPower","Value":6500}]</v>
      </c>
    </row>
    <row r="33" spans="2:13">
      <c r="B33">
        <v>2014</v>
      </c>
      <c r="C33" t="s">
        <v>121</v>
      </c>
      <c r="D33" t="s">
        <v>28</v>
      </c>
      <c r="E33" t="s">
        <v>113</v>
      </c>
      <c r="F33">
        <v>50004</v>
      </c>
      <c r="G33">
        <v>20880</v>
      </c>
      <c r="I33" t="s">
        <v>100</v>
      </c>
      <c r="J33">
        <v>7000</v>
      </c>
      <c r="L33" t="str">
        <f t="shared" si="0"/>
        <v>[{"AttrType":"Production","ItemId":50004,"Value":20880}</v>
      </c>
      <c r="M33" t="str">
        <f t="shared" si="3"/>
        <v>,{"AttrType":"GlobalPower","Value":7000}]</v>
      </c>
    </row>
    <row r="34" spans="2:13">
      <c r="B34">
        <v>2015</v>
      </c>
      <c r="C34" t="s">
        <v>121</v>
      </c>
      <c r="D34" t="s">
        <v>28</v>
      </c>
      <c r="E34" t="s">
        <v>113</v>
      </c>
      <c r="F34">
        <v>50004</v>
      </c>
      <c r="G34">
        <v>22320</v>
      </c>
      <c r="I34" t="s">
        <v>100</v>
      </c>
      <c r="J34">
        <v>7500</v>
      </c>
      <c r="L34" t="str">
        <f t="shared" si="0"/>
        <v>[{"AttrType":"Production","ItemId":50004,"Value":22320}</v>
      </c>
      <c r="M34" t="str">
        <f t="shared" si="3"/>
        <v>,{"AttrType":"GlobalPower","Value":7500}]</v>
      </c>
    </row>
    <row r="35" spans="2:13">
      <c r="B35">
        <v>2016</v>
      </c>
      <c r="C35" t="s">
        <v>121</v>
      </c>
      <c r="D35" t="s">
        <v>28</v>
      </c>
      <c r="E35" t="s">
        <v>113</v>
      </c>
      <c r="F35">
        <v>50004</v>
      </c>
      <c r="G35">
        <v>23760</v>
      </c>
      <c r="I35" t="s">
        <v>100</v>
      </c>
      <c r="J35">
        <v>8000</v>
      </c>
      <c r="L35" t="str">
        <f t="shared" si="0"/>
        <v>[{"AttrType":"Production","ItemId":50004,"Value":23760}</v>
      </c>
      <c r="M35" t="str">
        <f t="shared" si="3"/>
        <v>,{"AttrType":"GlobalPower","Value":8000}]</v>
      </c>
    </row>
    <row r="36" spans="2:13">
      <c r="B36">
        <v>2017</v>
      </c>
      <c r="C36" t="s">
        <v>121</v>
      </c>
      <c r="D36" t="s">
        <v>28</v>
      </c>
      <c r="E36" t="s">
        <v>113</v>
      </c>
      <c r="F36">
        <v>50004</v>
      </c>
      <c r="G36">
        <v>25200</v>
      </c>
      <c r="I36" t="s">
        <v>100</v>
      </c>
      <c r="J36">
        <v>8500</v>
      </c>
      <c r="L36" t="str">
        <f t="shared" si="0"/>
        <v>[{"AttrType":"Production","ItemId":50004,"Value":25200}</v>
      </c>
      <c r="M36" t="str">
        <f t="shared" si="3"/>
        <v>,{"AttrType":"GlobalPower","Value":8500}]</v>
      </c>
    </row>
    <row r="37" spans="2:13">
      <c r="B37">
        <v>2018</v>
      </c>
      <c r="C37" t="s">
        <v>121</v>
      </c>
      <c r="D37" t="s">
        <v>28</v>
      </c>
      <c r="E37" t="s">
        <v>113</v>
      </c>
      <c r="F37">
        <v>50004</v>
      </c>
      <c r="G37">
        <v>26640</v>
      </c>
      <c r="I37" t="s">
        <v>100</v>
      </c>
      <c r="J37">
        <v>9000</v>
      </c>
      <c r="L37" t="str">
        <f t="shared" si="0"/>
        <v>[{"AttrType":"Production","ItemId":50004,"Value":26640}</v>
      </c>
      <c r="M37" t="str">
        <f t="shared" si="3"/>
        <v>,{"AttrType":"GlobalPower","Value":9000}]</v>
      </c>
    </row>
    <row r="38" spans="2:13">
      <c r="B38">
        <v>3001</v>
      </c>
      <c r="C38" t="s">
        <v>122</v>
      </c>
      <c r="D38" t="s">
        <v>30</v>
      </c>
      <c r="E38" t="s">
        <v>113</v>
      </c>
      <c r="F38">
        <v>50004</v>
      </c>
      <c r="G38">
        <v>2160</v>
      </c>
      <c r="I38" t="s">
        <v>100</v>
      </c>
      <c r="J38">
        <v>500</v>
      </c>
      <c r="L38" t="str">
        <f t="shared" si="0"/>
        <v>[{"AttrType":"Production","ItemId":50004,"Value":2160}</v>
      </c>
      <c r="M38" t="str">
        <f t="shared" si="3"/>
        <v>,{"AttrType":"GlobalPower","Value":500}]</v>
      </c>
    </row>
    <row r="39" spans="2:13">
      <c r="B39">
        <v>3002</v>
      </c>
      <c r="C39" t="s">
        <v>122</v>
      </c>
      <c r="D39" t="s">
        <v>30</v>
      </c>
      <c r="E39" t="s">
        <v>113</v>
      </c>
      <c r="F39">
        <v>50004</v>
      </c>
      <c r="G39">
        <v>3600</v>
      </c>
      <c r="I39" t="s">
        <v>100</v>
      </c>
      <c r="J39">
        <v>1000</v>
      </c>
      <c r="L39" t="str">
        <f t="shared" si="0"/>
        <v>[{"AttrType":"Production","ItemId":50004,"Value":3600}</v>
      </c>
      <c r="M39" t="str">
        <f t="shared" si="3"/>
        <v>,{"AttrType":"GlobalPower","Value":1000}]</v>
      </c>
    </row>
    <row r="40" spans="2:13">
      <c r="B40">
        <v>3003</v>
      </c>
      <c r="C40" t="s">
        <v>122</v>
      </c>
      <c r="D40" t="s">
        <v>30</v>
      </c>
      <c r="E40" t="s">
        <v>113</v>
      </c>
      <c r="F40">
        <v>50004</v>
      </c>
      <c r="G40">
        <v>5040</v>
      </c>
      <c r="I40" t="s">
        <v>100</v>
      </c>
      <c r="J40">
        <v>1500</v>
      </c>
      <c r="L40" t="str">
        <f t="shared" si="0"/>
        <v>[{"AttrType":"Production","ItemId":50004,"Value":5040}</v>
      </c>
      <c r="M40" t="str">
        <f t="shared" si="3"/>
        <v>,{"AttrType":"GlobalPower","Value":1500}]</v>
      </c>
    </row>
    <row r="41" spans="2:13">
      <c r="B41">
        <v>3004</v>
      </c>
      <c r="C41" t="s">
        <v>122</v>
      </c>
      <c r="D41" t="s">
        <v>30</v>
      </c>
      <c r="E41" t="s">
        <v>113</v>
      </c>
      <c r="F41">
        <v>50004</v>
      </c>
      <c r="G41">
        <v>6480</v>
      </c>
      <c r="I41" t="s">
        <v>100</v>
      </c>
      <c r="J41">
        <v>2000</v>
      </c>
      <c r="L41" t="str">
        <f t="shared" si="0"/>
        <v>[{"AttrType":"Production","ItemId":50004,"Value":6480}</v>
      </c>
      <c r="M41" t="str">
        <f t="shared" si="3"/>
        <v>,{"AttrType":"GlobalPower","Value":2000}]</v>
      </c>
    </row>
    <row r="42" spans="2:13">
      <c r="B42">
        <v>3005</v>
      </c>
      <c r="C42" t="s">
        <v>122</v>
      </c>
      <c r="D42" t="s">
        <v>30</v>
      </c>
      <c r="E42" t="s">
        <v>113</v>
      </c>
      <c r="F42">
        <v>50004</v>
      </c>
      <c r="G42">
        <v>7920</v>
      </c>
      <c r="I42" t="s">
        <v>100</v>
      </c>
      <c r="J42">
        <v>2500</v>
      </c>
      <c r="L42" t="str">
        <f t="shared" si="0"/>
        <v>[{"AttrType":"Production","ItemId":50004,"Value":7920}</v>
      </c>
      <c r="M42" t="str">
        <f t="shared" si="3"/>
        <v>,{"AttrType":"GlobalPower","Value":2500}]</v>
      </c>
    </row>
    <row r="43" spans="2:13">
      <c r="B43">
        <v>3006</v>
      </c>
      <c r="C43" t="s">
        <v>122</v>
      </c>
      <c r="D43" t="s">
        <v>30</v>
      </c>
      <c r="E43" t="s">
        <v>113</v>
      </c>
      <c r="F43">
        <v>50004</v>
      </c>
      <c r="G43">
        <v>9360</v>
      </c>
      <c r="I43" t="s">
        <v>100</v>
      </c>
      <c r="J43">
        <v>3000</v>
      </c>
      <c r="L43" t="str">
        <f t="shared" ref="L43:L74" si="4">IF(E43=$P$7,$S$3&amp;VLOOKUP(E43,$P$4:$S$7,4,FALSE)&amp;F43&amp;$T$7&amp;G43&amp;$U$7,$S$3&amp;VLOOKUP(E43,$P$4:$S$7,4,FALSE)&amp;F43&amp;$U$7)</f>
        <v>[{"AttrType":"Production","ItemId":50004,"Value":9360}</v>
      </c>
      <c r="M43" t="str">
        <f t="shared" si="3"/>
        <v>,{"AttrType":"GlobalPower","Value":3000}]</v>
      </c>
    </row>
    <row r="44" spans="2:13">
      <c r="B44">
        <v>3007</v>
      </c>
      <c r="C44" t="s">
        <v>122</v>
      </c>
      <c r="D44" t="s">
        <v>30</v>
      </c>
      <c r="E44" t="s">
        <v>113</v>
      </c>
      <c r="F44">
        <v>50004</v>
      </c>
      <c r="G44">
        <v>10800</v>
      </c>
      <c r="I44" t="s">
        <v>100</v>
      </c>
      <c r="J44">
        <v>3500</v>
      </c>
      <c r="L44" t="str">
        <f t="shared" si="4"/>
        <v>[{"AttrType":"Production","ItemId":50004,"Value":10800}</v>
      </c>
      <c r="M44" t="str">
        <f t="shared" si="3"/>
        <v>,{"AttrType":"GlobalPower","Value":3500}]</v>
      </c>
    </row>
    <row r="45" spans="2:13">
      <c r="B45">
        <v>3008</v>
      </c>
      <c r="C45" t="s">
        <v>122</v>
      </c>
      <c r="D45" t="s">
        <v>30</v>
      </c>
      <c r="E45" t="s">
        <v>113</v>
      </c>
      <c r="F45">
        <v>50004</v>
      </c>
      <c r="G45">
        <v>12240</v>
      </c>
      <c r="I45" t="s">
        <v>100</v>
      </c>
      <c r="J45">
        <v>4000</v>
      </c>
      <c r="L45" t="str">
        <f t="shared" si="4"/>
        <v>[{"AttrType":"Production","ItemId":50004,"Value":12240}</v>
      </c>
      <c r="M45" t="str">
        <f t="shared" si="3"/>
        <v>,{"AttrType":"GlobalPower","Value":4000}]</v>
      </c>
    </row>
    <row r="46" spans="2:13">
      <c r="B46">
        <v>3009</v>
      </c>
      <c r="C46" t="s">
        <v>122</v>
      </c>
      <c r="D46" t="s">
        <v>30</v>
      </c>
      <c r="E46" t="s">
        <v>113</v>
      </c>
      <c r="F46">
        <v>50004</v>
      </c>
      <c r="G46">
        <v>13680</v>
      </c>
      <c r="I46" t="s">
        <v>100</v>
      </c>
      <c r="J46">
        <v>4500</v>
      </c>
      <c r="L46" t="str">
        <f t="shared" si="4"/>
        <v>[{"AttrType":"Production","ItemId":50004,"Value":13680}</v>
      </c>
      <c r="M46" t="str">
        <f t="shared" si="3"/>
        <v>,{"AttrType":"GlobalPower","Value":4500}]</v>
      </c>
    </row>
    <row r="47" spans="2:13">
      <c r="B47">
        <v>3010</v>
      </c>
      <c r="C47" t="s">
        <v>122</v>
      </c>
      <c r="D47" t="s">
        <v>30</v>
      </c>
      <c r="E47" t="s">
        <v>113</v>
      </c>
      <c r="F47">
        <v>50004</v>
      </c>
      <c r="G47">
        <v>15120</v>
      </c>
      <c r="I47" t="s">
        <v>100</v>
      </c>
      <c r="J47">
        <v>5000</v>
      </c>
      <c r="L47" t="str">
        <f t="shared" si="4"/>
        <v>[{"AttrType":"Production","ItemId":50004,"Value":15120}</v>
      </c>
      <c r="M47" t="str">
        <f t="shared" si="3"/>
        <v>,{"AttrType":"GlobalPower","Value":5000}]</v>
      </c>
    </row>
    <row r="48" spans="2:13">
      <c r="B48">
        <v>3011</v>
      </c>
      <c r="C48" t="s">
        <v>122</v>
      </c>
      <c r="D48" t="s">
        <v>30</v>
      </c>
      <c r="E48" t="s">
        <v>113</v>
      </c>
      <c r="F48">
        <v>50004</v>
      </c>
      <c r="G48">
        <v>16560</v>
      </c>
      <c r="I48" t="s">
        <v>100</v>
      </c>
      <c r="J48">
        <v>5500</v>
      </c>
      <c r="L48" t="str">
        <f t="shared" si="4"/>
        <v>[{"AttrType":"Production","ItemId":50004,"Value":16560}</v>
      </c>
      <c r="M48" t="str">
        <f t="shared" si="3"/>
        <v>,{"AttrType":"GlobalPower","Value":5500}]</v>
      </c>
    </row>
    <row r="49" spans="2:13">
      <c r="B49">
        <v>3012</v>
      </c>
      <c r="C49" t="s">
        <v>122</v>
      </c>
      <c r="D49" t="s">
        <v>30</v>
      </c>
      <c r="E49" t="s">
        <v>113</v>
      </c>
      <c r="F49">
        <v>50004</v>
      </c>
      <c r="G49">
        <v>18000</v>
      </c>
      <c r="I49" t="s">
        <v>100</v>
      </c>
      <c r="J49">
        <v>6000</v>
      </c>
      <c r="L49" t="str">
        <f t="shared" si="4"/>
        <v>[{"AttrType":"Production","ItemId":50004,"Value":18000}</v>
      </c>
      <c r="M49" t="str">
        <f t="shared" si="3"/>
        <v>,{"AttrType":"GlobalPower","Value":6000}]</v>
      </c>
    </row>
    <row r="50" spans="2:13">
      <c r="B50">
        <v>3013</v>
      </c>
      <c r="C50" t="s">
        <v>122</v>
      </c>
      <c r="D50" t="s">
        <v>30</v>
      </c>
      <c r="E50" t="s">
        <v>113</v>
      </c>
      <c r="F50">
        <v>50004</v>
      </c>
      <c r="G50">
        <v>19440</v>
      </c>
      <c r="I50" t="s">
        <v>100</v>
      </c>
      <c r="J50">
        <v>6500</v>
      </c>
      <c r="L50" t="str">
        <f t="shared" si="4"/>
        <v>[{"AttrType":"Production","ItemId":50004,"Value":19440}</v>
      </c>
      <c r="M50" t="str">
        <f t="shared" si="3"/>
        <v>,{"AttrType":"GlobalPower","Value":6500}]</v>
      </c>
    </row>
    <row r="51" spans="2:13">
      <c r="B51">
        <v>3014</v>
      </c>
      <c r="C51" t="s">
        <v>122</v>
      </c>
      <c r="D51" t="s">
        <v>30</v>
      </c>
      <c r="E51" t="s">
        <v>113</v>
      </c>
      <c r="F51">
        <v>50004</v>
      </c>
      <c r="G51">
        <v>20880</v>
      </c>
      <c r="I51" t="s">
        <v>100</v>
      </c>
      <c r="J51">
        <v>7000</v>
      </c>
      <c r="L51" t="str">
        <f t="shared" si="4"/>
        <v>[{"AttrType":"Production","ItemId":50004,"Value":20880}</v>
      </c>
      <c r="M51" t="str">
        <f t="shared" si="3"/>
        <v>,{"AttrType":"GlobalPower","Value":7000}]</v>
      </c>
    </row>
    <row r="52" spans="2:13">
      <c r="B52">
        <v>3015</v>
      </c>
      <c r="C52" t="s">
        <v>122</v>
      </c>
      <c r="D52" t="s">
        <v>30</v>
      </c>
      <c r="E52" t="s">
        <v>113</v>
      </c>
      <c r="F52">
        <v>50004</v>
      </c>
      <c r="G52">
        <v>22320</v>
      </c>
      <c r="I52" t="s">
        <v>100</v>
      </c>
      <c r="J52">
        <v>7500</v>
      </c>
      <c r="L52" t="str">
        <f t="shared" si="4"/>
        <v>[{"AttrType":"Production","ItemId":50004,"Value":22320}</v>
      </c>
      <c r="M52" t="str">
        <f t="shared" si="3"/>
        <v>,{"AttrType":"GlobalPower","Value":7500}]</v>
      </c>
    </row>
    <row r="53" spans="2:13">
      <c r="B53">
        <v>3016</v>
      </c>
      <c r="C53" t="s">
        <v>122</v>
      </c>
      <c r="D53" t="s">
        <v>30</v>
      </c>
      <c r="E53" t="s">
        <v>113</v>
      </c>
      <c r="F53">
        <v>50004</v>
      </c>
      <c r="G53">
        <v>23760</v>
      </c>
      <c r="I53" t="s">
        <v>100</v>
      </c>
      <c r="J53">
        <v>8000</v>
      </c>
      <c r="L53" t="str">
        <f t="shared" si="4"/>
        <v>[{"AttrType":"Production","ItemId":50004,"Value":23760}</v>
      </c>
      <c r="M53" t="str">
        <f t="shared" si="3"/>
        <v>,{"AttrType":"GlobalPower","Value":8000}]</v>
      </c>
    </row>
    <row r="54" spans="2:13">
      <c r="B54">
        <v>3017</v>
      </c>
      <c r="C54" t="s">
        <v>122</v>
      </c>
      <c r="D54" t="s">
        <v>30</v>
      </c>
      <c r="E54" t="s">
        <v>113</v>
      </c>
      <c r="F54">
        <v>50004</v>
      </c>
      <c r="G54">
        <v>25200</v>
      </c>
      <c r="I54" t="s">
        <v>100</v>
      </c>
      <c r="J54">
        <v>8500</v>
      </c>
      <c r="L54" t="str">
        <f t="shared" si="4"/>
        <v>[{"AttrType":"Production","ItemId":50004,"Value":25200}</v>
      </c>
      <c r="M54" t="str">
        <f t="shared" si="3"/>
        <v>,{"AttrType":"GlobalPower","Value":8500}]</v>
      </c>
    </row>
    <row r="55" spans="2:13">
      <c r="B55">
        <v>3018</v>
      </c>
      <c r="C55" t="s">
        <v>122</v>
      </c>
      <c r="D55" t="s">
        <v>30</v>
      </c>
      <c r="E55" t="s">
        <v>113</v>
      </c>
      <c r="F55">
        <v>50004</v>
      </c>
      <c r="G55">
        <v>26640</v>
      </c>
      <c r="I55" t="s">
        <v>100</v>
      </c>
      <c r="J55">
        <v>9000</v>
      </c>
      <c r="L55" t="str">
        <f t="shared" si="4"/>
        <v>[{"AttrType":"Production","ItemId":50004,"Value":26640}</v>
      </c>
      <c r="M55" t="str">
        <f t="shared" si="3"/>
        <v>,{"AttrType":"GlobalPower","Value":9000}]</v>
      </c>
    </row>
    <row r="56" spans="2:13">
      <c r="B56">
        <v>4001</v>
      </c>
      <c r="C56" t="s">
        <v>123</v>
      </c>
      <c r="D56" t="s">
        <v>32</v>
      </c>
      <c r="E56" t="s">
        <v>113</v>
      </c>
      <c r="F56">
        <v>50004</v>
      </c>
      <c r="G56">
        <v>2160</v>
      </c>
      <c r="I56" t="s">
        <v>100</v>
      </c>
      <c r="J56">
        <v>500</v>
      </c>
      <c r="L56" t="str">
        <f t="shared" si="4"/>
        <v>[{"AttrType":"Production","ItemId":50004,"Value":2160}</v>
      </c>
      <c r="M56" t="str">
        <f t="shared" si="3"/>
        <v>,{"AttrType":"GlobalPower","Value":500}]</v>
      </c>
    </row>
    <row r="57" spans="2:13">
      <c r="B57">
        <v>4002</v>
      </c>
      <c r="C57" t="s">
        <v>123</v>
      </c>
      <c r="D57" t="s">
        <v>32</v>
      </c>
      <c r="E57" t="s">
        <v>113</v>
      </c>
      <c r="F57">
        <v>50004</v>
      </c>
      <c r="G57">
        <v>3600</v>
      </c>
      <c r="I57" t="s">
        <v>100</v>
      </c>
      <c r="J57">
        <v>1000</v>
      </c>
      <c r="L57" t="str">
        <f t="shared" si="4"/>
        <v>[{"AttrType":"Production","ItemId":50004,"Value":3600}</v>
      </c>
      <c r="M57" t="str">
        <f t="shared" si="3"/>
        <v>,{"AttrType":"GlobalPower","Value":1000}]</v>
      </c>
    </row>
    <row r="58" spans="2:13">
      <c r="B58">
        <v>4003</v>
      </c>
      <c r="C58" t="s">
        <v>123</v>
      </c>
      <c r="D58" t="s">
        <v>32</v>
      </c>
      <c r="E58" t="s">
        <v>113</v>
      </c>
      <c r="F58">
        <v>50004</v>
      </c>
      <c r="G58">
        <v>5040</v>
      </c>
      <c r="I58" t="s">
        <v>100</v>
      </c>
      <c r="J58">
        <v>1500</v>
      </c>
      <c r="L58" t="str">
        <f t="shared" si="4"/>
        <v>[{"AttrType":"Production","ItemId":50004,"Value":5040}</v>
      </c>
      <c r="M58" t="str">
        <f t="shared" si="3"/>
        <v>,{"AttrType":"GlobalPower","Value":1500}]</v>
      </c>
    </row>
    <row r="59" spans="2:13">
      <c r="B59">
        <v>4004</v>
      </c>
      <c r="C59" t="s">
        <v>123</v>
      </c>
      <c r="D59" t="s">
        <v>32</v>
      </c>
      <c r="E59" t="s">
        <v>113</v>
      </c>
      <c r="F59">
        <v>50004</v>
      </c>
      <c r="G59">
        <v>6480</v>
      </c>
      <c r="I59" t="s">
        <v>100</v>
      </c>
      <c r="J59">
        <v>2000</v>
      </c>
      <c r="L59" t="str">
        <f t="shared" si="4"/>
        <v>[{"AttrType":"Production","ItemId":50004,"Value":6480}</v>
      </c>
      <c r="M59" t="str">
        <f t="shared" si="3"/>
        <v>,{"AttrType":"GlobalPower","Value":2000}]</v>
      </c>
    </row>
    <row r="60" spans="2:13">
      <c r="B60">
        <v>4005</v>
      </c>
      <c r="C60" t="s">
        <v>123</v>
      </c>
      <c r="D60" t="s">
        <v>32</v>
      </c>
      <c r="E60" t="s">
        <v>113</v>
      </c>
      <c r="F60">
        <v>50004</v>
      </c>
      <c r="G60">
        <v>7920</v>
      </c>
      <c r="I60" t="s">
        <v>100</v>
      </c>
      <c r="J60">
        <v>2500</v>
      </c>
      <c r="L60" t="str">
        <f t="shared" si="4"/>
        <v>[{"AttrType":"Production","ItemId":50004,"Value":7920}</v>
      </c>
      <c r="M60" t="str">
        <f t="shared" si="3"/>
        <v>,{"AttrType":"GlobalPower","Value":2500}]</v>
      </c>
    </row>
    <row r="61" spans="2:13">
      <c r="B61">
        <v>4006</v>
      </c>
      <c r="C61" t="s">
        <v>123</v>
      </c>
      <c r="D61" t="s">
        <v>32</v>
      </c>
      <c r="E61" t="s">
        <v>113</v>
      </c>
      <c r="F61">
        <v>50004</v>
      </c>
      <c r="G61">
        <v>9360</v>
      </c>
      <c r="I61" t="s">
        <v>100</v>
      </c>
      <c r="J61">
        <v>3000</v>
      </c>
      <c r="L61" t="str">
        <f t="shared" si="4"/>
        <v>[{"AttrType":"Production","ItemId":50004,"Value":9360}</v>
      </c>
      <c r="M61" t="str">
        <f t="shared" si="3"/>
        <v>,{"AttrType":"GlobalPower","Value":3000}]</v>
      </c>
    </row>
    <row r="62" spans="2:13">
      <c r="B62">
        <v>4007</v>
      </c>
      <c r="C62" t="s">
        <v>123</v>
      </c>
      <c r="D62" t="s">
        <v>32</v>
      </c>
      <c r="E62" t="s">
        <v>113</v>
      </c>
      <c r="F62">
        <v>50004</v>
      </c>
      <c r="G62">
        <v>10800</v>
      </c>
      <c r="I62" t="s">
        <v>100</v>
      </c>
      <c r="J62">
        <v>3500</v>
      </c>
      <c r="L62" t="str">
        <f t="shared" si="4"/>
        <v>[{"AttrType":"Production","ItemId":50004,"Value":10800}</v>
      </c>
      <c r="M62" t="str">
        <f t="shared" si="3"/>
        <v>,{"AttrType":"GlobalPower","Value":3500}]</v>
      </c>
    </row>
    <row r="63" spans="2:13">
      <c r="B63">
        <v>4008</v>
      </c>
      <c r="C63" t="s">
        <v>123</v>
      </c>
      <c r="D63" t="s">
        <v>32</v>
      </c>
      <c r="E63" t="s">
        <v>113</v>
      </c>
      <c r="F63">
        <v>50004</v>
      </c>
      <c r="G63">
        <v>12240</v>
      </c>
      <c r="I63" t="s">
        <v>100</v>
      </c>
      <c r="J63">
        <v>4000</v>
      </c>
      <c r="L63" t="str">
        <f t="shared" si="4"/>
        <v>[{"AttrType":"Production","ItemId":50004,"Value":12240}</v>
      </c>
      <c r="M63" t="str">
        <f t="shared" si="3"/>
        <v>,{"AttrType":"GlobalPower","Value":4000}]</v>
      </c>
    </row>
    <row r="64" spans="2:13">
      <c r="B64">
        <v>4009</v>
      </c>
      <c r="C64" t="s">
        <v>123</v>
      </c>
      <c r="D64" t="s">
        <v>32</v>
      </c>
      <c r="E64" t="s">
        <v>113</v>
      </c>
      <c r="F64">
        <v>50004</v>
      </c>
      <c r="G64">
        <v>13680</v>
      </c>
      <c r="I64" t="s">
        <v>100</v>
      </c>
      <c r="J64">
        <v>4500</v>
      </c>
      <c r="L64" t="str">
        <f t="shared" si="4"/>
        <v>[{"AttrType":"Production","ItemId":50004,"Value":13680}</v>
      </c>
      <c r="M64" t="str">
        <f t="shared" si="3"/>
        <v>,{"AttrType":"GlobalPower","Value":4500}]</v>
      </c>
    </row>
    <row r="65" spans="2:13">
      <c r="B65">
        <v>4010</v>
      </c>
      <c r="C65" t="s">
        <v>123</v>
      </c>
      <c r="D65" t="s">
        <v>32</v>
      </c>
      <c r="E65" t="s">
        <v>113</v>
      </c>
      <c r="F65">
        <v>50004</v>
      </c>
      <c r="G65">
        <v>15120</v>
      </c>
      <c r="I65" t="s">
        <v>100</v>
      </c>
      <c r="J65">
        <v>5000</v>
      </c>
      <c r="L65" t="str">
        <f t="shared" si="4"/>
        <v>[{"AttrType":"Production","ItemId":50004,"Value":15120}</v>
      </c>
      <c r="M65" t="str">
        <f t="shared" si="3"/>
        <v>,{"AttrType":"GlobalPower","Value":5000}]</v>
      </c>
    </row>
    <row r="66" spans="2:13">
      <c r="B66">
        <v>4011</v>
      </c>
      <c r="C66" t="s">
        <v>123</v>
      </c>
      <c r="D66" t="s">
        <v>32</v>
      </c>
      <c r="E66" t="s">
        <v>113</v>
      </c>
      <c r="F66">
        <v>50004</v>
      </c>
      <c r="G66">
        <v>16560</v>
      </c>
      <c r="I66" t="s">
        <v>100</v>
      </c>
      <c r="J66">
        <v>5500</v>
      </c>
      <c r="L66" t="str">
        <f t="shared" si="4"/>
        <v>[{"AttrType":"Production","ItemId":50004,"Value":16560}</v>
      </c>
      <c r="M66" t="str">
        <f t="shared" si="3"/>
        <v>,{"AttrType":"GlobalPower","Value":5500}]</v>
      </c>
    </row>
    <row r="67" spans="2:13">
      <c r="B67">
        <v>4012</v>
      </c>
      <c r="C67" t="s">
        <v>123</v>
      </c>
      <c r="D67" t="s">
        <v>32</v>
      </c>
      <c r="E67" t="s">
        <v>113</v>
      </c>
      <c r="F67">
        <v>50004</v>
      </c>
      <c r="G67">
        <v>18000</v>
      </c>
      <c r="I67" t="s">
        <v>100</v>
      </c>
      <c r="J67">
        <v>6000</v>
      </c>
      <c r="L67" t="str">
        <f t="shared" si="4"/>
        <v>[{"AttrType":"Production","ItemId":50004,"Value":18000}</v>
      </c>
      <c r="M67" t="str">
        <f t="shared" si="3"/>
        <v>,{"AttrType":"GlobalPower","Value":6000}]</v>
      </c>
    </row>
    <row r="68" spans="2:13">
      <c r="B68">
        <v>4013</v>
      </c>
      <c r="C68" t="s">
        <v>123</v>
      </c>
      <c r="D68" t="s">
        <v>32</v>
      </c>
      <c r="E68" t="s">
        <v>113</v>
      </c>
      <c r="F68">
        <v>50004</v>
      </c>
      <c r="G68">
        <v>19440</v>
      </c>
      <c r="I68" t="s">
        <v>100</v>
      </c>
      <c r="J68">
        <v>6500</v>
      </c>
      <c r="L68" t="str">
        <f t="shared" si="4"/>
        <v>[{"AttrType":"Production","ItemId":50004,"Value":19440}</v>
      </c>
      <c r="M68" t="str">
        <f t="shared" si="3"/>
        <v>,{"AttrType":"GlobalPower","Value":6500}]</v>
      </c>
    </row>
    <row r="69" spans="2:13">
      <c r="B69">
        <v>4014</v>
      </c>
      <c r="C69" t="s">
        <v>123</v>
      </c>
      <c r="D69" t="s">
        <v>32</v>
      </c>
      <c r="E69" t="s">
        <v>113</v>
      </c>
      <c r="F69">
        <v>50004</v>
      </c>
      <c r="G69">
        <v>20880</v>
      </c>
      <c r="I69" t="s">
        <v>100</v>
      </c>
      <c r="J69">
        <v>7000</v>
      </c>
      <c r="L69" t="str">
        <f t="shared" si="4"/>
        <v>[{"AttrType":"Production","ItemId":50004,"Value":20880}</v>
      </c>
      <c r="M69" t="str">
        <f t="shared" si="3"/>
        <v>,{"AttrType":"GlobalPower","Value":7000}]</v>
      </c>
    </row>
    <row r="70" spans="2:13">
      <c r="B70">
        <v>4015</v>
      </c>
      <c r="C70" t="s">
        <v>123</v>
      </c>
      <c r="D70" t="s">
        <v>32</v>
      </c>
      <c r="E70" t="s">
        <v>113</v>
      </c>
      <c r="F70">
        <v>50004</v>
      </c>
      <c r="G70">
        <v>22320</v>
      </c>
      <c r="I70" t="s">
        <v>100</v>
      </c>
      <c r="J70">
        <v>7500</v>
      </c>
      <c r="L70" t="str">
        <f t="shared" si="4"/>
        <v>[{"AttrType":"Production","ItemId":50004,"Value":22320}</v>
      </c>
      <c r="M70" t="str">
        <f t="shared" si="3"/>
        <v>,{"AttrType":"GlobalPower","Value":7500}]</v>
      </c>
    </row>
    <row r="71" spans="2:13">
      <c r="B71">
        <v>4016</v>
      </c>
      <c r="C71" t="s">
        <v>123</v>
      </c>
      <c r="D71" t="s">
        <v>32</v>
      </c>
      <c r="E71" t="s">
        <v>113</v>
      </c>
      <c r="F71">
        <v>50004</v>
      </c>
      <c r="G71">
        <v>23760</v>
      </c>
      <c r="I71" t="s">
        <v>100</v>
      </c>
      <c r="J71">
        <v>8000</v>
      </c>
      <c r="L71" t="str">
        <f t="shared" si="4"/>
        <v>[{"AttrType":"Production","ItemId":50004,"Value":23760}</v>
      </c>
      <c r="M71" t="str">
        <f t="shared" si="3"/>
        <v>,{"AttrType":"GlobalPower","Value":8000}]</v>
      </c>
    </row>
    <row r="72" spans="2:13">
      <c r="B72">
        <v>4017</v>
      </c>
      <c r="C72" t="s">
        <v>123</v>
      </c>
      <c r="D72" t="s">
        <v>32</v>
      </c>
      <c r="E72" t="s">
        <v>113</v>
      </c>
      <c r="F72">
        <v>50004</v>
      </c>
      <c r="G72">
        <v>25200</v>
      </c>
      <c r="I72" t="s">
        <v>100</v>
      </c>
      <c r="J72">
        <v>8500</v>
      </c>
      <c r="L72" t="str">
        <f t="shared" si="4"/>
        <v>[{"AttrType":"Production","ItemId":50004,"Value":25200}</v>
      </c>
      <c r="M72" t="str">
        <f t="shared" si="3"/>
        <v>,{"AttrType":"GlobalPower","Value":8500}]</v>
      </c>
    </row>
    <row r="73" spans="2:13">
      <c r="B73">
        <v>4018</v>
      </c>
      <c r="C73" t="s">
        <v>123</v>
      </c>
      <c r="D73" t="s">
        <v>32</v>
      </c>
      <c r="E73" t="s">
        <v>113</v>
      </c>
      <c r="F73">
        <v>50004</v>
      </c>
      <c r="G73">
        <v>26640</v>
      </c>
      <c r="I73" t="s">
        <v>100</v>
      </c>
      <c r="J73">
        <v>9000</v>
      </c>
      <c r="L73" t="str">
        <f t="shared" si="4"/>
        <v>[{"AttrType":"Production","ItemId":50004,"Value":26640}</v>
      </c>
      <c r="M73" t="str">
        <f t="shared" si="3"/>
        <v>,{"AttrType":"GlobalPower","Value":9000}]</v>
      </c>
    </row>
    <row r="74" spans="2:13">
      <c r="B74">
        <v>5001</v>
      </c>
      <c r="C74" t="s">
        <v>124</v>
      </c>
      <c r="D74" t="s">
        <v>34</v>
      </c>
      <c r="E74" t="s">
        <v>113</v>
      </c>
      <c r="F74">
        <v>50004</v>
      </c>
      <c r="G74">
        <v>2160</v>
      </c>
      <c r="I74" t="s">
        <v>100</v>
      </c>
      <c r="J74">
        <v>500</v>
      </c>
      <c r="L74" t="str">
        <f t="shared" si="4"/>
        <v>[{"AttrType":"Production","ItemId":50004,"Value":2160}</v>
      </c>
      <c r="M74" t="str">
        <f t="shared" si="3"/>
        <v>,{"AttrType":"GlobalPower","Value":500}]</v>
      </c>
    </row>
    <row r="75" spans="2:13">
      <c r="B75">
        <v>5002</v>
      </c>
      <c r="C75" t="s">
        <v>124</v>
      </c>
      <c r="D75" t="s">
        <v>34</v>
      </c>
      <c r="E75" t="s">
        <v>113</v>
      </c>
      <c r="F75">
        <v>50004</v>
      </c>
      <c r="G75">
        <v>3600</v>
      </c>
      <c r="I75" t="s">
        <v>100</v>
      </c>
      <c r="J75">
        <v>1000</v>
      </c>
      <c r="L75" t="str">
        <f t="shared" ref="L75:L95" si="5">IF(E75=$P$7,$S$3&amp;VLOOKUP(E75,$P$4:$S$7,4,FALSE)&amp;F75&amp;$T$7&amp;G75&amp;$U$7,$S$3&amp;VLOOKUP(E75,$P$4:$S$7,4,FALSE)&amp;F75&amp;$U$7)</f>
        <v>[{"AttrType":"Production","ItemId":50004,"Value":3600}</v>
      </c>
      <c r="M75" t="str">
        <f t="shared" si="3"/>
        <v>,{"AttrType":"GlobalPower","Value":1000}]</v>
      </c>
    </row>
    <row r="76" spans="2:13">
      <c r="B76">
        <v>5003</v>
      </c>
      <c r="C76" t="s">
        <v>124</v>
      </c>
      <c r="D76" t="s">
        <v>34</v>
      </c>
      <c r="E76" t="s">
        <v>113</v>
      </c>
      <c r="F76">
        <v>50004</v>
      </c>
      <c r="G76">
        <v>5040</v>
      </c>
      <c r="I76" t="s">
        <v>100</v>
      </c>
      <c r="J76">
        <v>1500</v>
      </c>
      <c r="L76" t="str">
        <f t="shared" si="5"/>
        <v>[{"AttrType":"Production","ItemId":50004,"Value":5040}</v>
      </c>
      <c r="M76" t="str">
        <f t="shared" si="3"/>
        <v>,{"AttrType":"GlobalPower","Value":1500}]</v>
      </c>
    </row>
    <row r="77" spans="2:13">
      <c r="B77">
        <v>5004</v>
      </c>
      <c r="C77" t="s">
        <v>124</v>
      </c>
      <c r="D77" t="s">
        <v>34</v>
      </c>
      <c r="E77" t="s">
        <v>113</v>
      </c>
      <c r="F77">
        <v>50004</v>
      </c>
      <c r="G77">
        <v>6480</v>
      </c>
      <c r="I77" t="s">
        <v>100</v>
      </c>
      <c r="J77">
        <v>2000</v>
      </c>
      <c r="L77" t="str">
        <f t="shared" si="5"/>
        <v>[{"AttrType":"Production","ItemId":50004,"Value":6480}</v>
      </c>
      <c r="M77" t="str">
        <f t="shared" si="3"/>
        <v>,{"AttrType":"GlobalPower","Value":2000}]</v>
      </c>
    </row>
    <row r="78" spans="2:13">
      <c r="B78">
        <v>5005</v>
      </c>
      <c r="C78" t="s">
        <v>124</v>
      </c>
      <c r="D78" t="s">
        <v>34</v>
      </c>
      <c r="E78" t="s">
        <v>113</v>
      </c>
      <c r="F78">
        <v>50004</v>
      </c>
      <c r="G78">
        <v>7920</v>
      </c>
      <c r="I78" t="s">
        <v>100</v>
      </c>
      <c r="J78">
        <v>2500</v>
      </c>
      <c r="L78" t="str">
        <f t="shared" si="5"/>
        <v>[{"AttrType":"Production","ItemId":50004,"Value":7920}</v>
      </c>
      <c r="M78" t="str">
        <f t="shared" si="3"/>
        <v>,{"AttrType":"GlobalPower","Value":2500}]</v>
      </c>
    </row>
    <row r="79" spans="2:13">
      <c r="B79">
        <v>5006</v>
      </c>
      <c r="C79" t="s">
        <v>124</v>
      </c>
      <c r="D79" t="s">
        <v>34</v>
      </c>
      <c r="E79" t="s">
        <v>113</v>
      </c>
      <c r="F79">
        <v>50004</v>
      </c>
      <c r="G79">
        <v>9360</v>
      </c>
      <c r="I79" t="s">
        <v>100</v>
      </c>
      <c r="J79">
        <v>3000</v>
      </c>
      <c r="L79" t="str">
        <f t="shared" si="5"/>
        <v>[{"AttrType":"Production","ItemId":50004,"Value":9360}</v>
      </c>
      <c r="M79" t="str">
        <f t="shared" si="3"/>
        <v>,{"AttrType":"GlobalPower","Value":3000}]</v>
      </c>
    </row>
    <row r="80" spans="2:13">
      <c r="B80">
        <v>5007</v>
      </c>
      <c r="C80" t="s">
        <v>124</v>
      </c>
      <c r="D80" t="s">
        <v>34</v>
      </c>
      <c r="E80" t="s">
        <v>113</v>
      </c>
      <c r="F80">
        <v>50004</v>
      </c>
      <c r="G80">
        <v>10800</v>
      </c>
      <c r="I80" t="s">
        <v>100</v>
      </c>
      <c r="J80">
        <v>3500</v>
      </c>
      <c r="L80" t="str">
        <f t="shared" si="5"/>
        <v>[{"AttrType":"Production","ItemId":50004,"Value":10800}</v>
      </c>
      <c r="M80" t="str">
        <f t="shared" si="3"/>
        <v>,{"AttrType":"GlobalPower","Value":3500}]</v>
      </c>
    </row>
    <row r="81" spans="2:13">
      <c r="B81">
        <v>5008</v>
      </c>
      <c r="C81" t="s">
        <v>124</v>
      </c>
      <c r="D81" t="s">
        <v>34</v>
      </c>
      <c r="E81" t="s">
        <v>113</v>
      </c>
      <c r="F81">
        <v>50004</v>
      </c>
      <c r="G81">
        <v>12240</v>
      </c>
      <c r="I81" t="s">
        <v>100</v>
      </c>
      <c r="J81">
        <v>4000</v>
      </c>
      <c r="L81" t="str">
        <f t="shared" si="5"/>
        <v>[{"AttrType":"Production","ItemId":50004,"Value":12240}</v>
      </c>
      <c r="M81" t="str">
        <f t="shared" si="3"/>
        <v>,{"AttrType":"GlobalPower","Value":4000}]</v>
      </c>
    </row>
    <row r="82" spans="2:13">
      <c r="B82">
        <v>5009</v>
      </c>
      <c r="C82" t="s">
        <v>124</v>
      </c>
      <c r="D82" t="s">
        <v>34</v>
      </c>
      <c r="E82" t="s">
        <v>113</v>
      </c>
      <c r="F82">
        <v>50004</v>
      </c>
      <c r="G82">
        <v>13680</v>
      </c>
      <c r="I82" t="s">
        <v>100</v>
      </c>
      <c r="J82">
        <v>4500</v>
      </c>
      <c r="L82" t="str">
        <f t="shared" si="5"/>
        <v>[{"AttrType":"Production","ItemId":50004,"Value":13680}</v>
      </c>
      <c r="M82" t="str">
        <f t="shared" si="3"/>
        <v>,{"AttrType":"GlobalPower","Value":4500}]</v>
      </c>
    </row>
    <row r="83" spans="2:13">
      <c r="B83">
        <v>5010</v>
      </c>
      <c r="C83" t="s">
        <v>124</v>
      </c>
      <c r="D83" t="s">
        <v>34</v>
      </c>
      <c r="E83" t="s">
        <v>113</v>
      </c>
      <c r="F83">
        <v>50004</v>
      </c>
      <c r="G83">
        <v>15120</v>
      </c>
      <c r="I83" t="s">
        <v>100</v>
      </c>
      <c r="J83">
        <v>5000</v>
      </c>
      <c r="L83" t="str">
        <f t="shared" si="5"/>
        <v>[{"AttrType":"Production","ItemId":50004,"Value":15120}</v>
      </c>
      <c r="M83" t="str">
        <f t="shared" si="3"/>
        <v>,{"AttrType":"GlobalPower","Value":5000}]</v>
      </c>
    </row>
    <row r="84" spans="2:13">
      <c r="B84">
        <v>5011</v>
      </c>
      <c r="C84" t="s">
        <v>124</v>
      </c>
      <c r="D84" t="s">
        <v>34</v>
      </c>
      <c r="E84" t="s">
        <v>113</v>
      </c>
      <c r="F84">
        <v>50004</v>
      </c>
      <c r="G84">
        <v>16560</v>
      </c>
      <c r="I84" t="s">
        <v>100</v>
      </c>
      <c r="J84">
        <v>5500</v>
      </c>
      <c r="L84" t="str">
        <f t="shared" si="5"/>
        <v>[{"AttrType":"Production","ItemId":50004,"Value":16560}</v>
      </c>
      <c r="M84" t="str">
        <f t="shared" ref="M84:M147" si="6">IFERROR(IF(I84=$P$7,$U$3&amp;VLOOKUP(I84,$P$4:$S$7,4,FALSE)&amp;J84&amp;$T$7&amp;W84&amp;$U$7&amp;$T$3,$U$3&amp;VLOOKUP(I84,$P$4:$S$7,4,FALSE)&amp;J84&amp;$U$7&amp;$T$3),$T$3)</f>
        <v>,{"AttrType":"GlobalPower","Value":5500}]</v>
      </c>
    </row>
    <row r="85" spans="2:13">
      <c r="B85">
        <v>5012</v>
      </c>
      <c r="C85" t="s">
        <v>124</v>
      </c>
      <c r="D85" t="s">
        <v>34</v>
      </c>
      <c r="E85" t="s">
        <v>113</v>
      </c>
      <c r="F85">
        <v>50004</v>
      </c>
      <c r="G85">
        <v>18000</v>
      </c>
      <c r="I85" t="s">
        <v>100</v>
      </c>
      <c r="J85">
        <v>6000</v>
      </c>
      <c r="L85" t="str">
        <f t="shared" si="5"/>
        <v>[{"AttrType":"Production","ItemId":50004,"Value":18000}</v>
      </c>
      <c r="M85" t="str">
        <f t="shared" si="6"/>
        <v>,{"AttrType":"GlobalPower","Value":6000}]</v>
      </c>
    </row>
    <row r="86" spans="2:13">
      <c r="B86">
        <v>5013</v>
      </c>
      <c r="C86" t="s">
        <v>124</v>
      </c>
      <c r="D86" t="s">
        <v>34</v>
      </c>
      <c r="E86" t="s">
        <v>113</v>
      </c>
      <c r="F86">
        <v>50004</v>
      </c>
      <c r="G86">
        <v>19440</v>
      </c>
      <c r="I86" t="s">
        <v>100</v>
      </c>
      <c r="J86">
        <v>6500</v>
      </c>
      <c r="L86" t="str">
        <f t="shared" si="5"/>
        <v>[{"AttrType":"Production","ItemId":50004,"Value":19440}</v>
      </c>
      <c r="M86" t="str">
        <f t="shared" si="6"/>
        <v>,{"AttrType":"GlobalPower","Value":6500}]</v>
      </c>
    </row>
    <row r="87" spans="2:13">
      <c r="B87">
        <v>5014</v>
      </c>
      <c r="C87" t="s">
        <v>124</v>
      </c>
      <c r="D87" t="s">
        <v>34</v>
      </c>
      <c r="E87" t="s">
        <v>113</v>
      </c>
      <c r="F87">
        <v>50004</v>
      </c>
      <c r="G87">
        <v>20880</v>
      </c>
      <c r="I87" t="s">
        <v>100</v>
      </c>
      <c r="J87">
        <v>7000</v>
      </c>
      <c r="L87" t="str">
        <f t="shared" si="5"/>
        <v>[{"AttrType":"Production","ItemId":50004,"Value":20880}</v>
      </c>
      <c r="M87" t="str">
        <f t="shared" si="6"/>
        <v>,{"AttrType":"GlobalPower","Value":7000}]</v>
      </c>
    </row>
    <row r="88" spans="2:13">
      <c r="B88">
        <v>5015</v>
      </c>
      <c r="C88" t="s">
        <v>124</v>
      </c>
      <c r="D88" t="s">
        <v>34</v>
      </c>
      <c r="E88" t="s">
        <v>113</v>
      </c>
      <c r="F88">
        <v>50004</v>
      </c>
      <c r="G88">
        <v>22320</v>
      </c>
      <c r="I88" t="s">
        <v>100</v>
      </c>
      <c r="J88">
        <v>7500</v>
      </c>
      <c r="L88" t="str">
        <f t="shared" si="5"/>
        <v>[{"AttrType":"Production","ItemId":50004,"Value":22320}</v>
      </c>
      <c r="M88" t="str">
        <f t="shared" si="6"/>
        <v>,{"AttrType":"GlobalPower","Value":7500}]</v>
      </c>
    </row>
    <row r="89" spans="2:13">
      <c r="B89">
        <v>5016</v>
      </c>
      <c r="C89" t="s">
        <v>124</v>
      </c>
      <c r="D89" t="s">
        <v>34</v>
      </c>
      <c r="E89" t="s">
        <v>113</v>
      </c>
      <c r="F89">
        <v>50004</v>
      </c>
      <c r="G89">
        <v>23760</v>
      </c>
      <c r="I89" t="s">
        <v>100</v>
      </c>
      <c r="J89">
        <v>8000</v>
      </c>
      <c r="L89" t="str">
        <f t="shared" si="5"/>
        <v>[{"AttrType":"Production","ItemId":50004,"Value":23760}</v>
      </c>
      <c r="M89" t="str">
        <f t="shared" si="6"/>
        <v>,{"AttrType":"GlobalPower","Value":8000}]</v>
      </c>
    </row>
    <row r="90" spans="2:13">
      <c r="B90">
        <v>5017</v>
      </c>
      <c r="C90" t="s">
        <v>124</v>
      </c>
      <c r="D90" t="s">
        <v>34</v>
      </c>
      <c r="E90" t="s">
        <v>113</v>
      </c>
      <c r="F90">
        <v>50004</v>
      </c>
      <c r="G90">
        <v>25200</v>
      </c>
      <c r="I90" t="s">
        <v>100</v>
      </c>
      <c r="J90">
        <v>8500</v>
      </c>
      <c r="L90" t="str">
        <f t="shared" si="5"/>
        <v>[{"AttrType":"Production","ItemId":50004,"Value":25200}</v>
      </c>
      <c r="M90" t="str">
        <f t="shared" si="6"/>
        <v>,{"AttrType":"GlobalPower","Value":8500}]</v>
      </c>
    </row>
    <row r="91" spans="2:13">
      <c r="B91">
        <v>5018</v>
      </c>
      <c r="C91" t="s">
        <v>124</v>
      </c>
      <c r="D91" t="s">
        <v>34</v>
      </c>
      <c r="E91" t="s">
        <v>113</v>
      </c>
      <c r="F91">
        <v>50004</v>
      </c>
      <c r="G91">
        <v>26640</v>
      </c>
      <c r="I91" t="s">
        <v>100</v>
      </c>
      <c r="J91">
        <v>9000</v>
      </c>
      <c r="L91" t="str">
        <f t="shared" si="5"/>
        <v>[{"AttrType":"Production","ItemId":50004,"Value":26640}</v>
      </c>
      <c r="M91" t="str">
        <f t="shared" si="6"/>
        <v>,{"AttrType":"GlobalPower","Value":9000}]</v>
      </c>
    </row>
    <row r="92" spans="2:13">
      <c r="B92">
        <v>6001</v>
      </c>
      <c r="C92" t="s">
        <v>35</v>
      </c>
      <c r="D92" t="s">
        <v>36</v>
      </c>
      <c r="E92" t="s">
        <v>113</v>
      </c>
      <c r="F92">
        <v>50009</v>
      </c>
      <c r="G92">
        <v>720</v>
      </c>
      <c r="I92" t="s">
        <v>100</v>
      </c>
      <c r="J92">
        <v>500</v>
      </c>
      <c r="L92" t="str">
        <f t="shared" si="5"/>
        <v>[{"AttrType":"Production","ItemId":50009,"Value":720}</v>
      </c>
      <c r="M92" t="str">
        <f t="shared" si="6"/>
        <v>,{"AttrType":"GlobalPower","Value":500}]</v>
      </c>
    </row>
    <row r="93" spans="2:13">
      <c r="B93">
        <v>6002</v>
      </c>
      <c r="C93" t="s">
        <v>35</v>
      </c>
      <c r="D93" t="s">
        <v>36</v>
      </c>
      <c r="E93" t="s">
        <v>113</v>
      </c>
      <c r="F93">
        <v>50009</v>
      </c>
      <c r="G93">
        <v>1440</v>
      </c>
      <c r="I93" t="s">
        <v>100</v>
      </c>
      <c r="J93">
        <v>1000</v>
      </c>
      <c r="L93" t="str">
        <f t="shared" si="5"/>
        <v>[{"AttrType":"Production","ItemId":50009,"Value":1440}</v>
      </c>
      <c r="M93" t="str">
        <f t="shared" si="6"/>
        <v>,{"AttrType":"GlobalPower","Value":1000}]</v>
      </c>
    </row>
    <row r="94" spans="2:13">
      <c r="B94">
        <v>6003</v>
      </c>
      <c r="C94" t="s">
        <v>35</v>
      </c>
      <c r="D94" t="s">
        <v>36</v>
      </c>
      <c r="E94" t="s">
        <v>113</v>
      </c>
      <c r="F94">
        <v>50009</v>
      </c>
      <c r="G94">
        <v>2160</v>
      </c>
      <c r="I94" t="s">
        <v>100</v>
      </c>
      <c r="J94">
        <v>1500</v>
      </c>
      <c r="L94" t="str">
        <f t="shared" si="5"/>
        <v>[{"AttrType":"Production","ItemId":50009,"Value":2160}</v>
      </c>
      <c r="M94" t="str">
        <f t="shared" si="6"/>
        <v>,{"AttrType":"GlobalPower","Value":1500}]</v>
      </c>
    </row>
    <row r="95" spans="2:13">
      <c r="B95">
        <v>6004</v>
      </c>
      <c r="C95" t="s">
        <v>35</v>
      </c>
      <c r="D95" t="s">
        <v>36</v>
      </c>
      <c r="E95" t="s">
        <v>113</v>
      </c>
      <c r="F95">
        <v>50009</v>
      </c>
      <c r="G95">
        <v>2880</v>
      </c>
      <c r="I95" t="s">
        <v>100</v>
      </c>
      <c r="J95">
        <v>2000</v>
      </c>
      <c r="L95" t="str">
        <f t="shared" si="5"/>
        <v>[{"AttrType":"Production","ItemId":50009,"Value":2880}</v>
      </c>
      <c r="M95" t="str">
        <f t="shared" si="6"/>
        <v>,{"AttrType":"GlobalPower","Value":2000}]</v>
      </c>
    </row>
    <row r="96" spans="2:13">
      <c r="B96">
        <v>6005</v>
      </c>
      <c r="C96" t="s">
        <v>35</v>
      </c>
      <c r="D96" t="s">
        <v>36</v>
      </c>
      <c r="E96" t="s">
        <v>113</v>
      </c>
      <c r="F96">
        <v>50009</v>
      </c>
      <c r="G96">
        <v>3600</v>
      </c>
      <c r="I96" t="s">
        <v>100</v>
      </c>
      <c r="J96">
        <v>2500</v>
      </c>
      <c r="L96" t="str">
        <f t="shared" ref="L96:L127" si="7">IF(E96=$P$7,$S$3&amp;VLOOKUP(E96,$P$4:$S$7,4,FALSE)&amp;F96&amp;$T$7&amp;G96&amp;$U$7,$S$3&amp;VLOOKUP(E96,$P$4:$S$7,4,FALSE)&amp;F96&amp;$U$7)</f>
        <v>[{"AttrType":"Production","ItemId":50009,"Value":3600}</v>
      </c>
      <c r="M96" t="str">
        <f t="shared" si="6"/>
        <v>,{"AttrType":"GlobalPower","Value":2500}]</v>
      </c>
    </row>
    <row r="97" spans="2:13">
      <c r="B97">
        <v>6006</v>
      </c>
      <c r="C97" t="s">
        <v>35</v>
      </c>
      <c r="D97" t="s">
        <v>36</v>
      </c>
      <c r="E97" t="s">
        <v>113</v>
      </c>
      <c r="F97">
        <v>50009</v>
      </c>
      <c r="G97">
        <v>4320</v>
      </c>
      <c r="I97" t="s">
        <v>100</v>
      </c>
      <c r="J97">
        <v>3000</v>
      </c>
      <c r="L97" t="str">
        <f t="shared" si="7"/>
        <v>[{"AttrType":"Production","ItemId":50009,"Value":4320}</v>
      </c>
      <c r="M97" t="str">
        <f t="shared" si="6"/>
        <v>,{"AttrType":"GlobalPower","Value":3000}]</v>
      </c>
    </row>
    <row r="98" spans="2:13">
      <c r="B98">
        <v>6007</v>
      </c>
      <c r="C98" t="s">
        <v>35</v>
      </c>
      <c r="D98" t="s">
        <v>36</v>
      </c>
      <c r="E98" t="s">
        <v>113</v>
      </c>
      <c r="F98">
        <v>50009</v>
      </c>
      <c r="G98">
        <v>5040</v>
      </c>
      <c r="I98" t="s">
        <v>100</v>
      </c>
      <c r="J98">
        <v>3500</v>
      </c>
      <c r="L98" t="str">
        <f t="shared" si="7"/>
        <v>[{"AttrType":"Production","ItemId":50009,"Value":5040}</v>
      </c>
      <c r="M98" t="str">
        <f t="shared" si="6"/>
        <v>,{"AttrType":"GlobalPower","Value":3500}]</v>
      </c>
    </row>
    <row r="99" spans="2:13">
      <c r="B99">
        <v>6008</v>
      </c>
      <c r="C99" t="s">
        <v>35</v>
      </c>
      <c r="D99" t="s">
        <v>36</v>
      </c>
      <c r="E99" t="s">
        <v>113</v>
      </c>
      <c r="F99">
        <v>50009</v>
      </c>
      <c r="G99">
        <v>5760</v>
      </c>
      <c r="I99" t="s">
        <v>100</v>
      </c>
      <c r="J99">
        <v>4000</v>
      </c>
      <c r="L99" t="str">
        <f t="shared" si="7"/>
        <v>[{"AttrType":"Production","ItemId":50009,"Value":5760}</v>
      </c>
      <c r="M99" t="str">
        <f t="shared" si="6"/>
        <v>,{"AttrType":"GlobalPower","Value":4000}]</v>
      </c>
    </row>
    <row r="100" spans="2:13">
      <c r="B100">
        <v>6009</v>
      </c>
      <c r="C100" t="s">
        <v>35</v>
      </c>
      <c r="D100" t="s">
        <v>36</v>
      </c>
      <c r="E100" t="s">
        <v>113</v>
      </c>
      <c r="F100">
        <v>50009</v>
      </c>
      <c r="G100">
        <v>6480</v>
      </c>
      <c r="I100" t="s">
        <v>100</v>
      </c>
      <c r="J100">
        <v>4500</v>
      </c>
      <c r="L100" t="str">
        <f t="shared" si="7"/>
        <v>[{"AttrType":"Production","ItemId":50009,"Value":6480}</v>
      </c>
      <c r="M100" t="str">
        <f t="shared" si="6"/>
        <v>,{"AttrType":"GlobalPower","Value":4500}]</v>
      </c>
    </row>
    <row r="101" spans="2:13">
      <c r="B101">
        <v>6010</v>
      </c>
      <c r="C101" t="s">
        <v>35</v>
      </c>
      <c r="D101" t="s">
        <v>36</v>
      </c>
      <c r="E101" t="s">
        <v>113</v>
      </c>
      <c r="F101">
        <v>50009</v>
      </c>
      <c r="G101">
        <v>7200</v>
      </c>
      <c r="I101" t="s">
        <v>100</v>
      </c>
      <c r="J101">
        <v>5000</v>
      </c>
      <c r="L101" t="str">
        <f t="shared" si="7"/>
        <v>[{"AttrType":"Production","ItemId":50009,"Value":7200}</v>
      </c>
      <c r="M101" t="str">
        <f t="shared" si="6"/>
        <v>,{"AttrType":"GlobalPower","Value":5000}]</v>
      </c>
    </row>
    <row r="102" spans="2:13">
      <c r="B102">
        <v>6011</v>
      </c>
      <c r="C102" t="s">
        <v>35</v>
      </c>
      <c r="D102" t="s">
        <v>36</v>
      </c>
      <c r="E102" t="s">
        <v>113</v>
      </c>
      <c r="F102">
        <v>50009</v>
      </c>
      <c r="G102">
        <v>7920</v>
      </c>
      <c r="I102" t="s">
        <v>100</v>
      </c>
      <c r="J102">
        <v>5500</v>
      </c>
      <c r="L102" t="str">
        <f t="shared" si="7"/>
        <v>[{"AttrType":"Production","ItemId":50009,"Value":7920}</v>
      </c>
      <c r="M102" t="str">
        <f t="shared" si="6"/>
        <v>,{"AttrType":"GlobalPower","Value":5500}]</v>
      </c>
    </row>
    <row r="103" spans="2:13">
      <c r="B103">
        <v>6012</v>
      </c>
      <c r="C103" t="s">
        <v>35</v>
      </c>
      <c r="D103" t="s">
        <v>36</v>
      </c>
      <c r="E103" t="s">
        <v>113</v>
      </c>
      <c r="F103">
        <v>50009</v>
      </c>
      <c r="G103">
        <v>8640</v>
      </c>
      <c r="I103" t="s">
        <v>100</v>
      </c>
      <c r="J103">
        <v>6000</v>
      </c>
      <c r="L103" t="str">
        <f t="shared" si="7"/>
        <v>[{"AttrType":"Production","ItemId":50009,"Value":8640}</v>
      </c>
      <c r="M103" t="str">
        <f t="shared" si="6"/>
        <v>,{"AttrType":"GlobalPower","Value":6000}]</v>
      </c>
    </row>
    <row r="104" spans="2:13">
      <c r="B104">
        <v>6013</v>
      </c>
      <c r="C104" t="s">
        <v>35</v>
      </c>
      <c r="D104" t="s">
        <v>36</v>
      </c>
      <c r="E104" t="s">
        <v>113</v>
      </c>
      <c r="F104">
        <v>50009</v>
      </c>
      <c r="G104">
        <v>9360</v>
      </c>
      <c r="I104" t="s">
        <v>100</v>
      </c>
      <c r="J104">
        <v>6500</v>
      </c>
      <c r="L104" t="str">
        <f t="shared" si="7"/>
        <v>[{"AttrType":"Production","ItemId":50009,"Value":9360}</v>
      </c>
      <c r="M104" t="str">
        <f t="shared" si="6"/>
        <v>,{"AttrType":"GlobalPower","Value":6500}]</v>
      </c>
    </row>
    <row r="105" spans="2:13">
      <c r="B105">
        <v>6014</v>
      </c>
      <c r="C105" t="s">
        <v>35</v>
      </c>
      <c r="D105" t="s">
        <v>36</v>
      </c>
      <c r="E105" t="s">
        <v>113</v>
      </c>
      <c r="F105">
        <v>50009</v>
      </c>
      <c r="G105">
        <v>10080</v>
      </c>
      <c r="I105" t="s">
        <v>100</v>
      </c>
      <c r="J105">
        <v>7000</v>
      </c>
      <c r="L105" t="str">
        <f t="shared" si="7"/>
        <v>[{"AttrType":"Production","ItemId":50009,"Value":10080}</v>
      </c>
      <c r="M105" t="str">
        <f t="shared" si="6"/>
        <v>,{"AttrType":"GlobalPower","Value":7000}]</v>
      </c>
    </row>
    <row r="106" spans="2:13">
      <c r="B106">
        <v>6015</v>
      </c>
      <c r="C106" t="s">
        <v>35</v>
      </c>
      <c r="D106" t="s">
        <v>36</v>
      </c>
      <c r="E106" t="s">
        <v>113</v>
      </c>
      <c r="F106">
        <v>50009</v>
      </c>
      <c r="G106">
        <v>10800</v>
      </c>
      <c r="I106" t="s">
        <v>100</v>
      </c>
      <c r="J106">
        <v>7500</v>
      </c>
      <c r="L106" t="str">
        <f t="shared" si="7"/>
        <v>[{"AttrType":"Production","ItemId":50009,"Value":10800}</v>
      </c>
      <c r="M106" t="str">
        <f t="shared" si="6"/>
        <v>,{"AttrType":"GlobalPower","Value":7500}]</v>
      </c>
    </row>
    <row r="107" spans="2:13">
      <c r="B107">
        <v>6016</v>
      </c>
      <c r="C107" t="s">
        <v>35</v>
      </c>
      <c r="D107" t="s">
        <v>36</v>
      </c>
      <c r="E107" t="s">
        <v>113</v>
      </c>
      <c r="F107">
        <v>50009</v>
      </c>
      <c r="G107">
        <v>11520</v>
      </c>
      <c r="I107" t="s">
        <v>100</v>
      </c>
      <c r="J107">
        <v>8000</v>
      </c>
      <c r="L107" t="str">
        <f t="shared" si="7"/>
        <v>[{"AttrType":"Production","ItemId":50009,"Value":11520}</v>
      </c>
      <c r="M107" t="str">
        <f t="shared" si="6"/>
        <v>,{"AttrType":"GlobalPower","Value":8000}]</v>
      </c>
    </row>
    <row r="108" spans="2:13">
      <c r="B108">
        <v>6017</v>
      </c>
      <c r="C108" t="s">
        <v>35</v>
      </c>
      <c r="D108" t="s">
        <v>36</v>
      </c>
      <c r="E108" t="s">
        <v>113</v>
      </c>
      <c r="F108">
        <v>50009</v>
      </c>
      <c r="G108">
        <v>12240</v>
      </c>
      <c r="I108" t="s">
        <v>100</v>
      </c>
      <c r="J108">
        <v>8500</v>
      </c>
      <c r="L108" t="str">
        <f t="shared" si="7"/>
        <v>[{"AttrType":"Production","ItemId":50009,"Value":12240}</v>
      </c>
      <c r="M108" t="str">
        <f t="shared" si="6"/>
        <v>,{"AttrType":"GlobalPower","Value":8500}]</v>
      </c>
    </row>
    <row r="109" spans="2:13">
      <c r="B109">
        <v>6018</v>
      </c>
      <c r="C109" t="s">
        <v>35</v>
      </c>
      <c r="D109" t="s">
        <v>36</v>
      </c>
      <c r="E109" t="s">
        <v>113</v>
      </c>
      <c r="F109">
        <v>50009</v>
      </c>
      <c r="G109">
        <v>12960</v>
      </c>
      <c r="I109" t="s">
        <v>100</v>
      </c>
      <c r="J109">
        <v>9000</v>
      </c>
      <c r="L109" t="str">
        <f t="shared" si="7"/>
        <v>[{"AttrType":"Production","ItemId":50009,"Value":12960}</v>
      </c>
      <c r="M109" t="str">
        <f t="shared" si="6"/>
        <v>,{"AttrType":"GlobalPower","Value":9000}]</v>
      </c>
    </row>
    <row r="110" spans="2:13">
      <c r="B110">
        <v>7001</v>
      </c>
      <c r="C110" t="s">
        <v>37</v>
      </c>
      <c r="D110" t="s">
        <v>38</v>
      </c>
      <c r="E110" t="s">
        <v>113</v>
      </c>
      <c r="F110">
        <v>50009</v>
      </c>
      <c r="G110">
        <v>720</v>
      </c>
      <c r="I110" t="s">
        <v>100</v>
      </c>
      <c r="J110">
        <v>500</v>
      </c>
      <c r="L110" t="str">
        <f t="shared" si="7"/>
        <v>[{"AttrType":"Production","ItemId":50009,"Value":720}</v>
      </c>
      <c r="M110" t="str">
        <f t="shared" si="6"/>
        <v>,{"AttrType":"GlobalPower","Value":500}]</v>
      </c>
    </row>
    <row r="111" spans="2:13">
      <c r="B111">
        <v>7002</v>
      </c>
      <c r="C111" t="s">
        <v>37</v>
      </c>
      <c r="D111" t="s">
        <v>38</v>
      </c>
      <c r="E111" t="s">
        <v>113</v>
      </c>
      <c r="F111">
        <v>50009</v>
      </c>
      <c r="G111">
        <v>1440</v>
      </c>
      <c r="I111" t="s">
        <v>100</v>
      </c>
      <c r="J111">
        <v>1000</v>
      </c>
      <c r="L111" t="str">
        <f t="shared" si="7"/>
        <v>[{"AttrType":"Production","ItemId":50009,"Value":1440}</v>
      </c>
      <c r="M111" t="str">
        <f t="shared" si="6"/>
        <v>,{"AttrType":"GlobalPower","Value":1000}]</v>
      </c>
    </row>
    <row r="112" spans="2:13">
      <c r="B112">
        <v>7003</v>
      </c>
      <c r="C112" t="s">
        <v>37</v>
      </c>
      <c r="D112" t="s">
        <v>38</v>
      </c>
      <c r="E112" t="s">
        <v>113</v>
      </c>
      <c r="F112">
        <v>50009</v>
      </c>
      <c r="G112">
        <v>2160</v>
      </c>
      <c r="I112" t="s">
        <v>100</v>
      </c>
      <c r="J112">
        <v>1500</v>
      </c>
      <c r="L112" t="str">
        <f t="shared" si="7"/>
        <v>[{"AttrType":"Production","ItemId":50009,"Value":2160}</v>
      </c>
      <c r="M112" t="str">
        <f t="shared" si="6"/>
        <v>,{"AttrType":"GlobalPower","Value":1500}]</v>
      </c>
    </row>
    <row r="113" spans="2:13">
      <c r="B113">
        <v>7004</v>
      </c>
      <c r="C113" t="s">
        <v>37</v>
      </c>
      <c r="D113" t="s">
        <v>38</v>
      </c>
      <c r="E113" t="s">
        <v>113</v>
      </c>
      <c r="F113">
        <v>50009</v>
      </c>
      <c r="G113">
        <v>2880</v>
      </c>
      <c r="I113" t="s">
        <v>100</v>
      </c>
      <c r="J113">
        <v>2000</v>
      </c>
      <c r="L113" t="str">
        <f t="shared" si="7"/>
        <v>[{"AttrType":"Production","ItemId":50009,"Value":2880}</v>
      </c>
      <c r="M113" t="str">
        <f t="shared" si="6"/>
        <v>,{"AttrType":"GlobalPower","Value":2000}]</v>
      </c>
    </row>
    <row r="114" spans="2:13">
      <c r="B114">
        <v>7005</v>
      </c>
      <c r="C114" t="s">
        <v>37</v>
      </c>
      <c r="D114" t="s">
        <v>38</v>
      </c>
      <c r="E114" t="s">
        <v>113</v>
      </c>
      <c r="F114">
        <v>50009</v>
      </c>
      <c r="G114">
        <v>3600</v>
      </c>
      <c r="I114" t="s">
        <v>100</v>
      </c>
      <c r="J114">
        <v>2500</v>
      </c>
      <c r="L114" t="str">
        <f t="shared" si="7"/>
        <v>[{"AttrType":"Production","ItemId":50009,"Value":3600}</v>
      </c>
      <c r="M114" t="str">
        <f t="shared" si="6"/>
        <v>,{"AttrType":"GlobalPower","Value":2500}]</v>
      </c>
    </row>
    <row r="115" spans="2:13">
      <c r="B115">
        <v>7006</v>
      </c>
      <c r="C115" t="s">
        <v>37</v>
      </c>
      <c r="D115" t="s">
        <v>38</v>
      </c>
      <c r="E115" t="s">
        <v>113</v>
      </c>
      <c r="F115">
        <v>50009</v>
      </c>
      <c r="G115">
        <v>4320</v>
      </c>
      <c r="I115" t="s">
        <v>100</v>
      </c>
      <c r="J115">
        <v>3000</v>
      </c>
      <c r="L115" t="str">
        <f t="shared" si="7"/>
        <v>[{"AttrType":"Production","ItemId":50009,"Value":4320}</v>
      </c>
      <c r="M115" t="str">
        <f t="shared" si="6"/>
        <v>,{"AttrType":"GlobalPower","Value":3000}]</v>
      </c>
    </row>
    <row r="116" spans="2:13">
      <c r="B116">
        <v>7007</v>
      </c>
      <c r="C116" t="s">
        <v>37</v>
      </c>
      <c r="D116" t="s">
        <v>38</v>
      </c>
      <c r="E116" t="s">
        <v>113</v>
      </c>
      <c r="F116">
        <v>50009</v>
      </c>
      <c r="G116">
        <v>5040</v>
      </c>
      <c r="I116" t="s">
        <v>100</v>
      </c>
      <c r="J116">
        <v>3500</v>
      </c>
      <c r="L116" t="str">
        <f t="shared" si="7"/>
        <v>[{"AttrType":"Production","ItemId":50009,"Value":5040}</v>
      </c>
      <c r="M116" t="str">
        <f t="shared" si="6"/>
        <v>,{"AttrType":"GlobalPower","Value":3500}]</v>
      </c>
    </row>
    <row r="117" spans="2:13">
      <c r="B117">
        <v>7008</v>
      </c>
      <c r="C117" t="s">
        <v>37</v>
      </c>
      <c r="D117" t="s">
        <v>38</v>
      </c>
      <c r="E117" t="s">
        <v>113</v>
      </c>
      <c r="F117">
        <v>50009</v>
      </c>
      <c r="G117">
        <v>5760</v>
      </c>
      <c r="I117" t="s">
        <v>100</v>
      </c>
      <c r="J117">
        <v>4000</v>
      </c>
      <c r="L117" t="str">
        <f t="shared" si="7"/>
        <v>[{"AttrType":"Production","ItemId":50009,"Value":5760}</v>
      </c>
      <c r="M117" t="str">
        <f t="shared" si="6"/>
        <v>,{"AttrType":"GlobalPower","Value":4000}]</v>
      </c>
    </row>
    <row r="118" spans="2:13">
      <c r="B118">
        <v>7009</v>
      </c>
      <c r="C118" t="s">
        <v>37</v>
      </c>
      <c r="D118" t="s">
        <v>38</v>
      </c>
      <c r="E118" t="s">
        <v>113</v>
      </c>
      <c r="F118">
        <v>50009</v>
      </c>
      <c r="G118">
        <v>6480</v>
      </c>
      <c r="I118" t="s">
        <v>100</v>
      </c>
      <c r="J118">
        <v>4500</v>
      </c>
      <c r="L118" t="str">
        <f t="shared" si="7"/>
        <v>[{"AttrType":"Production","ItemId":50009,"Value":6480}</v>
      </c>
      <c r="M118" t="str">
        <f t="shared" si="6"/>
        <v>,{"AttrType":"GlobalPower","Value":4500}]</v>
      </c>
    </row>
    <row r="119" spans="2:13">
      <c r="B119">
        <v>7010</v>
      </c>
      <c r="C119" t="s">
        <v>37</v>
      </c>
      <c r="D119" t="s">
        <v>38</v>
      </c>
      <c r="E119" t="s">
        <v>113</v>
      </c>
      <c r="F119">
        <v>50009</v>
      </c>
      <c r="G119">
        <v>7200</v>
      </c>
      <c r="I119" t="s">
        <v>100</v>
      </c>
      <c r="J119">
        <v>5000</v>
      </c>
      <c r="L119" t="str">
        <f t="shared" si="7"/>
        <v>[{"AttrType":"Production","ItemId":50009,"Value":7200}</v>
      </c>
      <c r="M119" t="str">
        <f t="shared" si="6"/>
        <v>,{"AttrType":"GlobalPower","Value":5000}]</v>
      </c>
    </row>
    <row r="120" spans="2:13">
      <c r="B120">
        <v>7011</v>
      </c>
      <c r="C120" t="s">
        <v>37</v>
      </c>
      <c r="D120" t="s">
        <v>38</v>
      </c>
      <c r="E120" t="s">
        <v>113</v>
      </c>
      <c r="F120">
        <v>50009</v>
      </c>
      <c r="G120">
        <v>7920</v>
      </c>
      <c r="I120" t="s">
        <v>100</v>
      </c>
      <c r="J120">
        <v>5500</v>
      </c>
      <c r="L120" t="str">
        <f t="shared" si="7"/>
        <v>[{"AttrType":"Production","ItemId":50009,"Value":7920}</v>
      </c>
      <c r="M120" t="str">
        <f t="shared" si="6"/>
        <v>,{"AttrType":"GlobalPower","Value":5500}]</v>
      </c>
    </row>
    <row r="121" spans="2:13">
      <c r="B121">
        <v>7012</v>
      </c>
      <c r="C121" t="s">
        <v>37</v>
      </c>
      <c r="D121" t="s">
        <v>38</v>
      </c>
      <c r="E121" t="s">
        <v>113</v>
      </c>
      <c r="F121">
        <v>50009</v>
      </c>
      <c r="G121">
        <v>8640</v>
      </c>
      <c r="I121" t="s">
        <v>100</v>
      </c>
      <c r="J121">
        <v>6000</v>
      </c>
      <c r="L121" t="str">
        <f t="shared" si="7"/>
        <v>[{"AttrType":"Production","ItemId":50009,"Value":8640}</v>
      </c>
      <c r="M121" t="str">
        <f t="shared" si="6"/>
        <v>,{"AttrType":"GlobalPower","Value":6000}]</v>
      </c>
    </row>
    <row r="122" spans="2:13">
      <c r="B122">
        <v>7013</v>
      </c>
      <c r="C122" t="s">
        <v>37</v>
      </c>
      <c r="D122" t="s">
        <v>38</v>
      </c>
      <c r="E122" t="s">
        <v>113</v>
      </c>
      <c r="F122">
        <v>50009</v>
      </c>
      <c r="G122">
        <v>9360</v>
      </c>
      <c r="I122" t="s">
        <v>100</v>
      </c>
      <c r="J122">
        <v>6500</v>
      </c>
      <c r="L122" t="str">
        <f t="shared" si="7"/>
        <v>[{"AttrType":"Production","ItemId":50009,"Value":9360}</v>
      </c>
      <c r="M122" t="str">
        <f t="shared" si="6"/>
        <v>,{"AttrType":"GlobalPower","Value":6500}]</v>
      </c>
    </row>
    <row r="123" spans="2:13">
      <c r="B123">
        <v>7014</v>
      </c>
      <c r="C123" t="s">
        <v>37</v>
      </c>
      <c r="D123" t="s">
        <v>38</v>
      </c>
      <c r="E123" t="s">
        <v>113</v>
      </c>
      <c r="F123">
        <v>50009</v>
      </c>
      <c r="G123">
        <v>10080</v>
      </c>
      <c r="I123" t="s">
        <v>100</v>
      </c>
      <c r="J123">
        <v>7000</v>
      </c>
      <c r="L123" t="str">
        <f t="shared" si="7"/>
        <v>[{"AttrType":"Production","ItemId":50009,"Value":10080}</v>
      </c>
      <c r="M123" t="str">
        <f t="shared" si="6"/>
        <v>,{"AttrType":"GlobalPower","Value":7000}]</v>
      </c>
    </row>
    <row r="124" spans="2:13">
      <c r="B124">
        <v>7015</v>
      </c>
      <c r="C124" t="s">
        <v>37</v>
      </c>
      <c r="D124" t="s">
        <v>38</v>
      </c>
      <c r="E124" t="s">
        <v>113</v>
      </c>
      <c r="F124">
        <v>50009</v>
      </c>
      <c r="G124">
        <v>10800</v>
      </c>
      <c r="I124" t="s">
        <v>100</v>
      </c>
      <c r="J124">
        <v>7500</v>
      </c>
      <c r="L124" t="str">
        <f t="shared" si="7"/>
        <v>[{"AttrType":"Production","ItemId":50009,"Value":10800}</v>
      </c>
      <c r="M124" t="str">
        <f t="shared" si="6"/>
        <v>,{"AttrType":"GlobalPower","Value":7500}]</v>
      </c>
    </row>
    <row r="125" spans="2:13">
      <c r="B125">
        <v>7016</v>
      </c>
      <c r="C125" t="s">
        <v>37</v>
      </c>
      <c r="D125" t="s">
        <v>38</v>
      </c>
      <c r="E125" t="s">
        <v>113</v>
      </c>
      <c r="F125">
        <v>50009</v>
      </c>
      <c r="G125">
        <v>11520</v>
      </c>
      <c r="I125" t="s">
        <v>100</v>
      </c>
      <c r="J125">
        <v>8000</v>
      </c>
      <c r="L125" t="str">
        <f t="shared" si="7"/>
        <v>[{"AttrType":"Production","ItemId":50009,"Value":11520}</v>
      </c>
      <c r="M125" t="str">
        <f t="shared" si="6"/>
        <v>,{"AttrType":"GlobalPower","Value":8000}]</v>
      </c>
    </row>
    <row r="126" spans="2:13">
      <c r="B126">
        <v>7017</v>
      </c>
      <c r="C126" t="s">
        <v>37</v>
      </c>
      <c r="D126" t="s">
        <v>38</v>
      </c>
      <c r="E126" t="s">
        <v>113</v>
      </c>
      <c r="F126">
        <v>50009</v>
      </c>
      <c r="G126">
        <v>12240</v>
      </c>
      <c r="I126" t="s">
        <v>100</v>
      </c>
      <c r="J126">
        <v>8500</v>
      </c>
      <c r="L126" t="str">
        <f t="shared" si="7"/>
        <v>[{"AttrType":"Production","ItemId":50009,"Value":12240}</v>
      </c>
      <c r="M126" t="str">
        <f t="shared" si="6"/>
        <v>,{"AttrType":"GlobalPower","Value":8500}]</v>
      </c>
    </row>
    <row r="127" spans="2:13">
      <c r="B127">
        <v>7018</v>
      </c>
      <c r="C127" t="s">
        <v>37</v>
      </c>
      <c r="D127" t="s">
        <v>38</v>
      </c>
      <c r="E127" t="s">
        <v>113</v>
      </c>
      <c r="F127">
        <v>50009</v>
      </c>
      <c r="G127">
        <v>12960</v>
      </c>
      <c r="I127" t="s">
        <v>100</v>
      </c>
      <c r="J127">
        <v>9000</v>
      </c>
      <c r="L127" t="str">
        <f t="shared" si="7"/>
        <v>[{"AttrType":"Production","ItemId":50009,"Value":12960}</v>
      </c>
      <c r="M127" t="str">
        <f t="shared" si="6"/>
        <v>,{"AttrType":"GlobalPower","Value":9000}]</v>
      </c>
    </row>
    <row r="128" spans="2:13">
      <c r="B128">
        <v>8001</v>
      </c>
      <c r="C128" t="s">
        <v>39</v>
      </c>
      <c r="D128" t="s">
        <v>40</v>
      </c>
      <c r="E128" t="s">
        <v>113</v>
      </c>
      <c r="F128">
        <v>50009</v>
      </c>
      <c r="G128">
        <v>720</v>
      </c>
      <c r="I128" t="s">
        <v>100</v>
      </c>
      <c r="J128">
        <v>500</v>
      </c>
      <c r="L128" t="str">
        <f t="shared" ref="L128:L153" si="8">IF(E128=$P$7,$S$3&amp;VLOOKUP(E128,$P$4:$S$7,4,FALSE)&amp;F128&amp;$T$7&amp;G128&amp;$U$7,$S$3&amp;VLOOKUP(E128,$P$4:$S$7,4,FALSE)&amp;F128&amp;$U$7)</f>
        <v>[{"AttrType":"Production","ItemId":50009,"Value":720}</v>
      </c>
      <c r="M128" t="str">
        <f t="shared" si="6"/>
        <v>,{"AttrType":"GlobalPower","Value":500}]</v>
      </c>
    </row>
    <row r="129" spans="2:13">
      <c r="B129">
        <v>8002</v>
      </c>
      <c r="C129" t="s">
        <v>39</v>
      </c>
      <c r="D129" t="s">
        <v>40</v>
      </c>
      <c r="E129" t="s">
        <v>113</v>
      </c>
      <c r="F129">
        <v>50009</v>
      </c>
      <c r="G129">
        <v>1440</v>
      </c>
      <c r="I129" t="s">
        <v>100</v>
      </c>
      <c r="J129">
        <v>1000</v>
      </c>
      <c r="L129" t="str">
        <f t="shared" si="8"/>
        <v>[{"AttrType":"Production","ItemId":50009,"Value":1440}</v>
      </c>
      <c r="M129" t="str">
        <f t="shared" si="6"/>
        <v>,{"AttrType":"GlobalPower","Value":1000}]</v>
      </c>
    </row>
    <row r="130" spans="2:13">
      <c r="B130">
        <v>8003</v>
      </c>
      <c r="C130" t="s">
        <v>39</v>
      </c>
      <c r="D130" t="s">
        <v>40</v>
      </c>
      <c r="E130" t="s">
        <v>113</v>
      </c>
      <c r="F130">
        <v>50009</v>
      </c>
      <c r="G130">
        <v>2160</v>
      </c>
      <c r="I130" t="s">
        <v>100</v>
      </c>
      <c r="J130">
        <v>1500</v>
      </c>
      <c r="L130" t="str">
        <f t="shared" si="8"/>
        <v>[{"AttrType":"Production","ItemId":50009,"Value":2160}</v>
      </c>
      <c r="M130" t="str">
        <f t="shared" si="6"/>
        <v>,{"AttrType":"GlobalPower","Value":1500}]</v>
      </c>
    </row>
    <row r="131" spans="2:13">
      <c r="B131">
        <v>8004</v>
      </c>
      <c r="C131" t="s">
        <v>39</v>
      </c>
      <c r="D131" t="s">
        <v>40</v>
      </c>
      <c r="E131" t="s">
        <v>113</v>
      </c>
      <c r="F131">
        <v>50009</v>
      </c>
      <c r="G131">
        <v>2880</v>
      </c>
      <c r="I131" t="s">
        <v>100</v>
      </c>
      <c r="J131">
        <v>2000</v>
      </c>
      <c r="L131" t="str">
        <f t="shared" si="8"/>
        <v>[{"AttrType":"Production","ItemId":50009,"Value":2880}</v>
      </c>
      <c r="M131" t="str">
        <f t="shared" si="6"/>
        <v>,{"AttrType":"GlobalPower","Value":2000}]</v>
      </c>
    </row>
    <row r="132" spans="2:13">
      <c r="B132">
        <v>8005</v>
      </c>
      <c r="C132" t="s">
        <v>39</v>
      </c>
      <c r="D132" t="s">
        <v>40</v>
      </c>
      <c r="E132" t="s">
        <v>113</v>
      </c>
      <c r="F132">
        <v>50009</v>
      </c>
      <c r="G132">
        <v>3600</v>
      </c>
      <c r="I132" t="s">
        <v>100</v>
      </c>
      <c r="J132">
        <v>2500</v>
      </c>
      <c r="L132" t="str">
        <f t="shared" si="8"/>
        <v>[{"AttrType":"Production","ItemId":50009,"Value":3600}</v>
      </c>
      <c r="M132" t="str">
        <f t="shared" si="6"/>
        <v>,{"AttrType":"GlobalPower","Value":2500}]</v>
      </c>
    </row>
    <row r="133" spans="2:13">
      <c r="B133">
        <v>8006</v>
      </c>
      <c r="C133" t="s">
        <v>39</v>
      </c>
      <c r="D133" t="s">
        <v>40</v>
      </c>
      <c r="E133" t="s">
        <v>113</v>
      </c>
      <c r="F133">
        <v>50009</v>
      </c>
      <c r="G133">
        <v>4320</v>
      </c>
      <c r="I133" t="s">
        <v>100</v>
      </c>
      <c r="J133">
        <v>3000</v>
      </c>
      <c r="L133" t="str">
        <f t="shared" si="8"/>
        <v>[{"AttrType":"Production","ItemId":50009,"Value":4320}</v>
      </c>
      <c r="M133" t="str">
        <f t="shared" si="6"/>
        <v>,{"AttrType":"GlobalPower","Value":3000}]</v>
      </c>
    </row>
    <row r="134" spans="2:13">
      <c r="B134">
        <v>8007</v>
      </c>
      <c r="C134" t="s">
        <v>39</v>
      </c>
      <c r="D134" t="s">
        <v>40</v>
      </c>
      <c r="E134" t="s">
        <v>113</v>
      </c>
      <c r="F134">
        <v>50009</v>
      </c>
      <c r="G134">
        <v>5040</v>
      </c>
      <c r="I134" t="s">
        <v>100</v>
      </c>
      <c r="J134">
        <v>3500</v>
      </c>
      <c r="L134" t="str">
        <f t="shared" si="8"/>
        <v>[{"AttrType":"Production","ItemId":50009,"Value":5040}</v>
      </c>
      <c r="M134" t="str">
        <f t="shared" si="6"/>
        <v>,{"AttrType":"GlobalPower","Value":3500}]</v>
      </c>
    </row>
    <row r="135" spans="2:13">
      <c r="B135">
        <v>8008</v>
      </c>
      <c r="C135" t="s">
        <v>39</v>
      </c>
      <c r="D135" t="s">
        <v>40</v>
      </c>
      <c r="E135" t="s">
        <v>113</v>
      </c>
      <c r="F135">
        <v>50009</v>
      </c>
      <c r="G135">
        <v>5760</v>
      </c>
      <c r="I135" t="s">
        <v>100</v>
      </c>
      <c r="J135">
        <v>4000</v>
      </c>
      <c r="L135" t="str">
        <f t="shared" si="8"/>
        <v>[{"AttrType":"Production","ItemId":50009,"Value":5760}</v>
      </c>
      <c r="M135" t="str">
        <f t="shared" si="6"/>
        <v>,{"AttrType":"GlobalPower","Value":4000}]</v>
      </c>
    </row>
    <row r="136" spans="2:13">
      <c r="B136">
        <v>8009</v>
      </c>
      <c r="C136" t="s">
        <v>39</v>
      </c>
      <c r="D136" t="s">
        <v>40</v>
      </c>
      <c r="E136" t="s">
        <v>113</v>
      </c>
      <c r="F136">
        <v>50009</v>
      </c>
      <c r="G136">
        <v>6480</v>
      </c>
      <c r="I136" t="s">
        <v>100</v>
      </c>
      <c r="J136">
        <v>4500</v>
      </c>
      <c r="L136" t="str">
        <f t="shared" si="8"/>
        <v>[{"AttrType":"Production","ItemId":50009,"Value":6480}</v>
      </c>
      <c r="M136" t="str">
        <f t="shared" si="6"/>
        <v>,{"AttrType":"GlobalPower","Value":4500}]</v>
      </c>
    </row>
    <row r="137" spans="2:13">
      <c r="B137">
        <v>8010</v>
      </c>
      <c r="C137" t="s">
        <v>39</v>
      </c>
      <c r="D137" t="s">
        <v>40</v>
      </c>
      <c r="E137" t="s">
        <v>113</v>
      </c>
      <c r="F137">
        <v>50009</v>
      </c>
      <c r="G137">
        <v>7200</v>
      </c>
      <c r="I137" t="s">
        <v>100</v>
      </c>
      <c r="J137">
        <v>5000</v>
      </c>
      <c r="L137" t="str">
        <f t="shared" si="8"/>
        <v>[{"AttrType":"Production","ItemId":50009,"Value":7200}</v>
      </c>
      <c r="M137" t="str">
        <f t="shared" si="6"/>
        <v>,{"AttrType":"GlobalPower","Value":5000}]</v>
      </c>
    </row>
    <row r="138" spans="2:13">
      <c r="B138">
        <v>8011</v>
      </c>
      <c r="C138" t="s">
        <v>39</v>
      </c>
      <c r="D138" t="s">
        <v>40</v>
      </c>
      <c r="E138" t="s">
        <v>113</v>
      </c>
      <c r="F138">
        <v>50009</v>
      </c>
      <c r="G138">
        <v>7920</v>
      </c>
      <c r="I138" t="s">
        <v>100</v>
      </c>
      <c r="J138">
        <v>5500</v>
      </c>
      <c r="L138" t="str">
        <f t="shared" si="8"/>
        <v>[{"AttrType":"Production","ItemId":50009,"Value":7920}</v>
      </c>
      <c r="M138" t="str">
        <f t="shared" si="6"/>
        <v>,{"AttrType":"GlobalPower","Value":5500}]</v>
      </c>
    </row>
    <row r="139" spans="2:13">
      <c r="B139">
        <v>8012</v>
      </c>
      <c r="C139" t="s">
        <v>39</v>
      </c>
      <c r="D139" t="s">
        <v>40</v>
      </c>
      <c r="E139" t="s">
        <v>113</v>
      </c>
      <c r="F139">
        <v>50009</v>
      </c>
      <c r="G139">
        <v>8640</v>
      </c>
      <c r="I139" t="s">
        <v>100</v>
      </c>
      <c r="J139">
        <v>6000</v>
      </c>
      <c r="L139" t="str">
        <f t="shared" si="8"/>
        <v>[{"AttrType":"Production","ItemId":50009,"Value":8640}</v>
      </c>
      <c r="M139" t="str">
        <f t="shared" si="6"/>
        <v>,{"AttrType":"GlobalPower","Value":6000}]</v>
      </c>
    </row>
    <row r="140" spans="2:13">
      <c r="B140">
        <v>8013</v>
      </c>
      <c r="C140" t="s">
        <v>39</v>
      </c>
      <c r="D140" t="s">
        <v>40</v>
      </c>
      <c r="E140" t="s">
        <v>113</v>
      </c>
      <c r="F140">
        <v>50009</v>
      </c>
      <c r="G140">
        <v>9360</v>
      </c>
      <c r="I140" t="s">
        <v>100</v>
      </c>
      <c r="J140">
        <v>6500</v>
      </c>
      <c r="L140" t="str">
        <f t="shared" si="8"/>
        <v>[{"AttrType":"Production","ItemId":50009,"Value":9360}</v>
      </c>
      <c r="M140" t="str">
        <f t="shared" si="6"/>
        <v>,{"AttrType":"GlobalPower","Value":6500}]</v>
      </c>
    </row>
    <row r="141" spans="2:13">
      <c r="B141">
        <v>8014</v>
      </c>
      <c r="C141" t="s">
        <v>39</v>
      </c>
      <c r="D141" t="s">
        <v>40</v>
      </c>
      <c r="E141" t="s">
        <v>113</v>
      </c>
      <c r="F141">
        <v>50009</v>
      </c>
      <c r="G141">
        <v>10080</v>
      </c>
      <c r="I141" t="s">
        <v>100</v>
      </c>
      <c r="J141">
        <v>7000</v>
      </c>
      <c r="L141" t="str">
        <f t="shared" si="8"/>
        <v>[{"AttrType":"Production","ItemId":50009,"Value":10080}</v>
      </c>
      <c r="M141" t="str">
        <f t="shared" si="6"/>
        <v>,{"AttrType":"GlobalPower","Value":7000}]</v>
      </c>
    </row>
    <row r="142" spans="2:13">
      <c r="B142">
        <v>8015</v>
      </c>
      <c r="C142" t="s">
        <v>39</v>
      </c>
      <c r="D142" t="s">
        <v>40</v>
      </c>
      <c r="E142" t="s">
        <v>113</v>
      </c>
      <c r="F142">
        <v>50009</v>
      </c>
      <c r="G142">
        <v>10800</v>
      </c>
      <c r="I142" t="s">
        <v>100</v>
      </c>
      <c r="J142">
        <v>7500</v>
      </c>
      <c r="L142" t="str">
        <f t="shared" si="8"/>
        <v>[{"AttrType":"Production","ItemId":50009,"Value":10800}</v>
      </c>
      <c r="M142" t="str">
        <f t="shared" si="6"/>
        <v>,{"AttrType":"GlobalPower","Value":7500}]</v>
      </c>
    </row>
    <row r="143" spans="2:13">
      <c r="B143">
        <v>8016</v>
      </c>
      <c r="C143" t="s">
        <v>39</v>
      </c>
      <c r="D143" t="s">
        <v>40</v>
      </c>
      <c r="E143" t="s">
        <v>113</v>
      </c>
      <c r="F143">
        <v>50009</v>
      </c>
      <c r="G143">
        <v>11520</v>
      </c>
      <c r="I143" t="s">
        <v>100</v>
      </c>
      <c r="J143">
        <v>8000</v>
      </c>
      <c r="L143" t="str">
        <f t="shared" si="8"/>
        <v>[{"AttrType":"Production","ItemId":50009,"Value":11520}</v>
      </c>
      <c r="M143" t="str">
        <f t="shared" si="6"/>
        <v>,{"AttrType":"GlobalPower","Value":8000}]</v>
      </c>
    </row>
    <row r="144" spans="2:13">
      <c r="B144">
        <v>8017</v>
      </c>
      <c r="C144" t="s">
        <v>39</v>
      </c>
      <c r="D144" t="s">
        <v>40</v>
      </c>
      <c r="E144" t="s">
        <v>113</v>
      </c>
      <c r="F144">
        <v>50009</v>
      </c>
      <c r="G144">
        <v>12240</v>
      </c>
      <c r="I144" t="s">
        <v>100</v>
      </c>
      <c r="J144">
        <v>8500</v>
      </c>
      <c r="L144" t="str">
        <f t="shared" si="8"/>
        <v>[{"AttrType":"Production","ItemId":50009,"Value":12240}</v>
      </c>
      <c r="M144" t="str">
        <f t="shared" si="6"/>
        <v>,{"AttrType":"GlobalPower","Value":8500}]</v>
      </c>
    </row>
    <row r="145" spans="2:13">
      <c r="B145">
        <v>8018</v>
      </c>
      <c r="C145" t="s">
        <v>39</v>
      </c>
      <c r="D145" t="s">
        <v>40</v>
      </c>
      <c r="E145" t="s">
        <v>113</v>
      </c>
      <c r="F145">
        <v>50009</v>
      </c>
      <c r="G145">
        <v>12960</v>
      </c>
      <c r="I145" t="s">
        <v>100</v>
      </c>
      <c r="J145">
        <v>9000</v>
      </c>
      <c r="L145" t="str">
        <f t="shared" si="8"/>
        <v>[{"AttrType":"Production","ItemId":50009,"Value":12960}</v>
      </c>
      <c r="M145" t="str">
        <f t="shared" si="6"/>
        <v>,{"AttrType":"GlobalPower","Value":9000}]</v>
      </c>
    </row>
    <row r="146" spans="2:13">
      <c r="B146">
        <v>9001</v>
      </c>
      <c r="C146" t="s">
        <v>41</v>
      </c>
      <c r="D146" t="s">
        <v>42</v>
      </c>
      <c r="E146" t="s">
        <v>113</v>
      </c>
      <c r="F146">
        <v>50009</v>
      </c>
      <c r="G146">
        <v>720</v>
      </c>
      <c r="I146" t="s">
        <v>100</v>
      </c>
      <c r="J146">
        <v>500</v>
      </c>
      <c r="L146" t="str">
        <f t="shared" si="8"/>
        <v>[{"AttrType":"Production","ItemId":50009,"Value":720}</v>
      </c>
      <c r="M146" t="str">
        <f t="shared" si="6"/>
        <v>,{"AttrType":"GlobalPower","Value":500}]</v>
      </c>
    </row>
    <row r="147" spans="2:13">
      <c r="B147">
        <v>9002</v>
      </c>
      <c r="C147" t="s">
        <v>41</v>
      </c>
      <c r="D147" t="s">
        <v>42</v>
      </c>
      <c r="E147" t="s">
        <v>113</v>
      </c>
      <c r="F147">
        <v>50009</v>
      </c>
      <c r="G147">
        <v>1440</v>
      </c>
      <c r="I147" t="s">
        <v>100</v>
      </c>
      <c r="J147">
        <v>1000</v>
      </c>
      <c r="L147" t="str">
        <f t="shared" si="8"/>
        <v>[{"AttrType":"Production","ItemId":50009,"Value":1440}</v>
      </c>
      <c r="M147" t="str">
        <f t="shared" si="6"/>
        <v>,{"AttrType":"GlobalPower","Value":1000}]</v>
      </c>
    </row>
    <row r="148" spans="2:13">
      <c r="B148">
        <v>9003</v>
      </c>
      <c r="C148" t="s">
        <v>41</v>
      </c>
      <c r="D148" t="s">
        <v>42</v>
      </c>
      <c r="E148" t="s">
        <v>113</v>
      </c>
      <c r="F148">
        <v>50009</v>
      </c>
      <c r="G148">
        <v>2160</v>
      </c>
      <c r="I148" t="s">
        <v>100</v>
      </c>
      <c r="J148">
        <v>1500</v>
      </c>
      <c r="L148" t="str">
        <f t="shared" si="8"/>
        <v>[{"AttrType":"Production","ItemId":50009,"Value":2160}</v>
      </c>
      <c r="M148" t="str">
        <f t="shared" ref="M148:M211" si="9">IFERROR(IF(I148=$P$7,$U$3&amp;VLOOKUP(I148,$P$4:$S$7,4,FALSE)&amp;J148&amp;$T$7&amp;W148&amp;$U$7&amp;$T$3,$U$3&amp;VLOOKUP(I148,$P$4:$S$7,4,FALSE)&amp;J148&amp;$U$7&amp;$T$3),$T$3)</f>
        <v>,{"AttrType":"GlobalPower","Value":1500}]</v>
      </c>
    </row>
    <row r="149" spans="2:13">
      <c r="B149">
        <v>9004</v>
      </c>
      <c r="C149" t="s">
        <v>41</v>
      </c>
      <c r="D149" t="s">
        <v>42</v>
      </c>
      <c r="E149" t="s">
        <v>113</v>
      </c>
      <c r="F149">
        <v>50009</v>
      </c>
      <c r="G149">
        <v>2880</v>
      </c>
      <c r="I149" t="s">
        <v>100</v>
      </c>
      <c r="J149">
        <v>2000</v>
      </c>
      <c r="L149" t="str">
        <f t="shared" si="8"/>
        <v>[{"AttrType":"Production","ItemId":50009,"Value":2880}</v>
      </c>
      <c r="M149" t="str">
        <f t="shared" si="9"/>
        <v>,{"AttrType":"GlobalPower","Value":2000}]</v>
      </c>
    </row>
    <row r="150" spans="2:13">
      <c r="B150">
        <v>9005</v>
      </c>
      <c r="C150" t="s">
        <v>41</v>
      </c>
      <c r="D150" t="s">
        <v>42</v>
      </c>
      <c r="E150" t="s">
        <v>113</v>
      </c>
      <c r="F150">
        <v>50009</v>
      </c>
      <c r="G150">
        <v>3600</v>
      </c>
      <c r="I150" t="s">
        <v>100</v>
      </c>
      <c r="J150">
        <v>2500</v>
      </c>
      <c r="L150" t="str">
        <f t="shared" si="8"/>
        <v>[{"AttrType":"Production","ItemId":50009,"Value":3600}</v>
      </c>
      <c r="M150" t="str">
        <f t="shared" si="9"/>
        <v>,{"AttrType":"GlobalPower","Value":2500}]</v>
      </c>
    </row>
    <row r="151" spans="2:13">
      <c r="B151">
        <v>9006</v>
      </c>
      <c r="C151" t="s">
        <v>41</v>
      </c>
      <c r="D151" t="s">
        <v>42</v>
      </c>
      <c r="E151" t="s">
        <v>113</v>
      </c>
      <c r="F151">
        <v>50009</v>
      </c>
      <c r="G151">
        <v>4320</v>
      </c>
      <c r="I151" t="s">
        <v>100</v>
      </c>
      <c r="J151">
        <v>3000</v>
      </c>
      <c r="L151" t="str">
        <f t="shared" si="8"/>
        <v>[{"AttrType":"Production","ItemId":50009,"Value":4320}</v>
      </c>
      <c r="M151" t="str">
        <f t="shared" si="9"/>
        <v>,{"AttrType":"GlobalPower","Value":3000}]</v>
      </c>
    </row>
    <row r="152" spans="2:13">
      <c r="B152">
        <v>9007</v>
      </c>
      <c r="C152" t="s">
        <v>41</v>
      </c>
      <c r="D152" t="s">
        <v>42</v>
      </c>
      <c r="E152" t="s">
        <v>113</v>
      </c>
      <c r="F152">
        <v>50009</v>
      </c>
      <c r="G152">
        <v>5040</v>
      </c>
      <c r="I152" t="s">
        <v>100</v>
      </c>
      <c r="J152">
        <v>3500</v>
      </c>
      <c r="L152" t="str">
        <f t="shared" si="8"/>
        <v>[{"AttrType":"Production","ItemId":50009,"Value":5040}</v>
      </c>
      <c r="M152" t="str">
        <f t="shared" si="9"/>
        <v>,{"AttrType":"GlobalPower","Value":3500}]</v>
      </c>
    </row>
    <row r="153" spans="2:13">
      <c r="B153">
        <v>9008</v>
      </c>
      <c r="C153" t="s">
        <v>41</v>
      </c>
      <c r="D153" t="s">
        <v>42</v>
      </c>
      <c r="E153" t="s">
        <v>113</v>
      </c>
      <c r="F153">
        <v>50009</v>
      </c>
      <c r="G153">
        <v>5760</v>
      </c>
      <c r="I153" t="s">
        <v>100</v>
      </c>
      <c r="J153">
        <v>4000</v>
      </c>
      <c r="L153" t="str">
        <f t="shared" si="8"/>
        <v>[{"AttrType":"Production","ItemId":50009,"Value":5760}</v>
      </c>
      <c r="M153" t="str">
        <f t="shared" si="9"/>
        <v>,{"AttrType":"GlobalPower","Value":4000}]</v>
      </c>
    </row>
    <row r="154" spans="2:13">
      <c r="B154">
        <v>9009</v>
      </c>
      <c r="C154" t="s">
        <v>41</v>
      </c>
      <c r="D154" t="s">
        <v>42</v>
      </c>
      <c r="E154" t="s">
        <v>113</v>
      </c>
      <c r="F154">
        <v>50009</v>
      </c>
      <c r="G154">
        <v>6480</v>
      </c>
      <c r="I154" t="s">
        <v>100</v>
      </c>
      <c r="J154">
        <v>4500</v>
      </c>
      <c r="L154" t="str">
        <f t="shared" ref="L154:L217" si="10">IF(E154=$P$7,$S$3&amp;VLOOKUP(E154,$P$4:$S$7,4,FALSE)&amp;F154&amp;$T$7&amp;G154&amp;$U$7,$S$3&amp;VLOOKUP(E154,$P$4:$S$7,4,FALSE)&amp;F154&amp;$U$7)</f>
        <v>[{"AttrType":"Production","ItemId":50009,"Value":6480}</v>
      </c>
      <c r="M154" t="str">
        <f t="shared" si="9"/>
        <v>,{"AttrType":"GlobalPower","Value":4500}]</v>
      </c>
    </row>
    <row r="155" spans="2:13">
      <c r="B155">
        <v>9010</v>
      </c>
      <c r="C155" t="s">
        <v>41</v>
      </c>
      <c r="D155" t="s">
        <v>42</v>
      </c>
      <c r="E155" t="s">
        <v>113</v>
      </c>
      <c r="F155">
        <v>50009</v>
      </c>
      <c r="G155">
        <v>7200</v>
      </c>
      <c r="I155" t="s">
        <v>100</v>
      </c>
      <c r="J155">
        <v>5000</v>
      </c>
      <c r="L155" t="str">
        <f t="shared" si="10"/>
        <v>[{"AttrType":"Production","ItemId":50009,"Value":7200}</v>
      </c>
      <c r="M155" t="str">
        <f t="shared" si="9"/>
        <v>,{"AttrType":"GlobalPower","Value":5000}]</v>
      </c>
    </row>
    <row r="156" spans="2:13">
      <c r="B156">
        <v>9011</v>
      </c>
      <c r="C156" t="s">
        <v>41</v>
      </c>
      <c r="D156" t="s">
        <v>42</v>
      </c>
      <c r="E156" t="s">
        <v>113</v>
      </c>
      <c r="F156">
        <v>50009</v>
      </c>
      <c r="G156">
        <v>7920</v>
      </c>
      <c r="I156" t="s">
        <v>100</v>
      </c>
      <c r="J156">
        <v>5500</v>
      </c>
      <c r="L156" t="str">
        <f t="shared" si="10"/>
        <v>[{"AttrType":"Production","ItemId":50009,"Value":7920}</v>
      </c>
      <c r="M156" t="str">
        <f t="shared" si="9"/>
        <v>,{"AttrType":"GlobalPower","Value":5500}]</v>
      </c>
    </row>
    <row r="157" spans="2:13">
      <c r="B157">
        <v>9012</v>
      </c>
      <c r="C157" t="s">
        <v>41</v>
      </c>
      <c r="D157" t="s">
        <v>42</v>
      </c>
      <c r="E157" t="s">
        <v>113</v>
      </c>
      <c r="F157">
        <v>50009</v>
      </c>
      <c r="G157">
        <v>8640</v>
      </c>
      <c r="I157" t="s">
        <v>100</v>
      </c>
      <c r="J157">
        <v>6000</v>
      </c>
      <c r="L157" t="str">
        <f t="shared" si="10"/>
        <v>[{"AttrType":"Production","ItemId":50009,"Value":8640}</v>
      </c>
      <c r="M157" t="str">
        <f t="shared" si="9"/>
        <v>,{"AttrType":"GlobalPower","Value":6000}]</v>
      </c>
    </row>
    <row r="158" spans="2:13">
      <c r="B158">
        <v>9013</v>
      </c>
      <c r="C158" t="s">
        <v>41</v>
      </c>
      <c r="D158" t="s">
        <v>42</v>
      </c>
      <c r="E158" t="s">
        <v>113</v>
      </c>
      <c r="F158">
        <v>50009</v>
      </c>
      <c r="G158">
        <v>9360</v>
      </c>
      <c r="I158" t="s">
        <v>100</v>
      </c>
      <c r="J158">
        <v>6500</v>
      </c>
      <c r="L158" t="str">
        <f t="shared" si="10"/>
        <v>[{"AttrType":"Production","ItemId":50009,"Value":9360}</v>
      </c>
      <c r="M158" t="str">
        <f t="shared" si="9"/>
        <v>,{"AttrType":"GlobalPower","Value":6500}]</v>
      </c>
    </row>
    <row r="159" spans="2:13">
      <c r="B159">
        <v>9014</v>
      </c>
      <c r="C159" t="s">
        <v>41</v>
      </c>
      <c r="D159" t="s">
        <v>42</v>
      </c>
      <c r="E159" t="s">
        <v>113</v>
      </c>
      <c r="F159">
        <v>50009</v>
      </c>
      <c r="G159">
        <v>10080</v>
      </c>
      <c r="I159" t="s">
        <v>100</v>
      </c>
      <c r="J159">
        <v>7000</v>
      </c>
      <c r="L159" t="str">
        <f t="shared" si="10"/>
        <v>[{"AttrType":"Production","ItemId":50009,"Value":10080}</v>
      </c>
      <c r="M159" t="str">
        <f t="shared" si="9"/>
        <v>,{"AttrType":"GlobalPower","Value":7000}]</v>
      </c>
    </row>
    <row r="160" spans="2:13">
      <c r="B160">
        <v>9015</v>
      </c>
      <c r="C160" t="s">
        <v>41</v>
      </c>
      <c r="D160" t="s">
        <v>42</v>
      </c>
      <c r="E160" t="s">
        <v>113</v>
      </c>
      <c r="F160">
        <v>50009</v>
      </c>
      <c r="G160">
        <v>10800</v>
      </c>
      <c r="I160" t="s">
        <v>100</v>
      </c>
      <c r="J160">
        <v>7500</v>
      </c>
      <c r="L160" t="str">
        <f t="shared" si="10"/>
        <v>[{"AttrType":"Production","ItemId":50009,"Value":10800}</v>
      </c>
      <c r="M160" t="str">
        <f t="shared" si="9"/>
        <v>,{"AttrType":"GlobalPower","Value":7500}]</v>
      </c>
    </row>
    <row r="161" spans="2:13">
      <c r="B161">
        <v>9016</v>
      </c>
      <c r="C161" t="s">
        <v>41</v>
      </c>
      <c r="D161" t="s">
        <v>42</v>
      </c>
      <c r="E161" t="s">
        <v>113</v>
      </c>
      <c r="F161">
        <v>50009</v>
      </c>
      <c r="G161">
        <v>11520</v>
      </c>
      <c r="I161" t="s">
        <v>100</v>
      </c>
      <c r="J161">
        <v>8000</v>
      </c>
      <c r="L161" t="str">
        <f t="shared" si="10"/>
        <v>[{"AttrType":"Production","ItemId":50009,"Value":11520}</v>
      </c>
      <c r="M161" t="str">
        <f t="shared" si="9"/>
        <v>,{"AttrType":"GlobalPower","Value":8000}]</v>
      </c>
    </row>
    <row r="162" spans="2:13">
      <c r="B162">
        <v>9017</v>
      </c>
      <c r="C162" t="s">
        <v>41</v>
      </c>
      <c r="D162" t="s">
        <v>42</v>
      </c>
      <c r="E162" t="s">
        <v>113</v>
      </c>
      <c r="F162">
        <v>50009</v>
      </c>
      <c r="G162">
        <v>12240</v>
      </c>
      <c r="I162" t="s">
        <v>100</v>
      </c>
      <c r="J162">
        <v>8500</v>
      </c>
      <c r="L162" t="str">
        <f t="shared" si="10"/>
        <v>[{"AttrType":"Production","ItemId":50009,"Value":12240}</v>
      </c>
      <c r="M162" t="str">
        <f t="shared" si="9"/>
        <v>,{"AttrType":"GlobalPower","Value":8500}]</v>
      </c>
    </row>
    <row r="163" spans="2:13">
      <c r="B163">
        <v>9018</v>
      </c>
      <c r="C163" t="s">
        <v>41</v>
      </c>
      <c r="D163" t="s">
        <v>42</v>
      </c>
      <c r="E163" t="s">
        <v>113</v>
      </c>
      <c r="F163">
        <v>50009</v>
      </c>
      <c r="G163">
        <v>12960</v>
      </c>
      <c r="I163" t="s">
        <v>100</v>
      </c>
      <c r="J163">
        <v>9000</v>
      </c>
      <c r="L163" t="str">
        <f t="shared" si="10"/>
        <v>[{"AttrType":"Production","ItemId":50009,"Value":12960}</v>
      </c>
      <c r="M163" t="str">
        <f t="shared" si="9"/>
        <v>,{"AttrType":"GlobalPower","Value":9000}]</v>
      </c>
    </row>
    <row r="164" spans="2:13">
      <c r="B164">
        <v>10001</v>
      </c>
      <c r="C164" t="s">
        <v>43</v>
      </c>
      <c r="D164" t="s">
        <v>44</v>
      </c>
      <c r="E164" t="s">
        <v>113</v>
      </c>
      <c r="F164">
        <v>50009</v>
      </c>
      <c r="G164">
        <v>720</v>
      </c>
      <c r="I164" t="s">
        <v>100</v>
      </c>
      <c r="J164">
        <v>500</v>
      </c>
      <c r="L164" t="str">
        <f t="shared" si="10"/>
        <v>[{"AttrType":"Production","ItemId":50009,"Value":720}</v>
      </c>
      <c r="M164" t="str">
        <f t="shared" si="9"/>
        <v>,{"AttrType":"GlobalPower","Value":500}]</v>
      </c>
    </row>
    <row r="165" spans="2:13">
      <c r="B165">
        <v>10002</v>
      </c>
      <c r="C165" t="s">
        <v>43</v>
      </c>
      <c r="D165" t="s">
        <v>44</v>
      </c>
      <c r="E165" t="s">
        <v>113</v>
      </c>
      <c r="F165">
        <v>50009</v>
      </c>
      <c r="G165">
        <v>1440</v>
      </c>
      <c r="I165" t="s">
        <v>100</v>
      </c>
      <c r="J165">
        <v>1000</v>
      </c>
      <c r="L165" t="str">
        <f t="shared" si="10"/>
        <v>[{"AttrType":"Production","ItemId":50009,"Value":1440}</v>
      </c>
      <c r="M165" t="str">
        <f t="shared" si="9"/>
        <v>,{"AttrType":"GlobalPower","Value":1000}]</v>
      </c>
    </row>
    <row r="166" spans="2:13">
      <c r="B166">
        <v>10003</v>
      </c>
      <c r="C166" t="s">
        <v>43</v>
      </c>
      <c r="D166" t="s">
        <v>44</v>
      </c>
      <c r="E166" t="s">
        <v>113</v>
      </c>
      <c r="F166">
        <v>50009</v>
      </c>
      <c r="G166">
        <v>2160</v>
      </c>
      <c r="I166" t="s">
        <v>100</v>
      </c>
      <c r="J166">
        <v>1500</v>
      </c>
      <c r="L166" t="str">
        <f t="shared" si="10"/>
        <v>[{"AttrType":"Production","ItemId":50009,"Value":2160}</v>
      </c>
      <c r="M166" t="str">
        <f t="shared" si="9"/>
        <v>,{"AttrType":"GlobalPower","Value":1500}]</v>
      </c>
    </row>
    <row r="167" spans="2:13">
      <c r="B167">
        <v>10004</v>
      </c>
      <c r="C167" t="s">
        <v>43</v>
      </c>
      <c r="D167" t="s">
        <v>44</v>
      </c>
      <c r="E167" t="s">
        <v>113</v>
      </c>
      <c r="F167">
        <v>50009</v>
      </c>
      <c r="G167">
        <v>2880</v>
      </c>
      <c r="I167" t="s">
        <v>100</v>
      </c>
      <c r="J167">
        <v>2000</v>
      </c>
      <c r="L167" t="str">
        <f t="shared" si="10"/>
        <v>[{"AttrType":"Production","ItemId":50009,"Value":2880}</v>
      </c>
      <c r="M167" t="str">
        <f t="shared" si="9"/>
        <v>,{"AttrType":"GlobalPower","Value":2000}]</v>
      </c>
    </row>
    <row r="168" spans="2:13">
      <c r="B168">
        <v>10005</v>
      </c>
      <c r="C168" t="s">
        <v>43</v>
      </c>
      <c r="D168" t="s">
        <v>44</v>
      </c>
      <c r="E168" t="s">
        <v>113</v>
      </c>
      <c r="F168">
        <v>50009</v>
      </c>
      <c r="G168">
        <v>3600</v>
      </c>
      <c r="I168" t="s">
        <v>100</v>
      </c>
      <c r="J168">
        <v>2500</v>
      </c>
      <c r="L168" t="str">
        <f t="shared" si="10"/>
        <v>[{"AttrType":"Production","ItemId":50009,"Value":3600}</v>
      </c>
      <c r="M168" t="str">
        <f t="shared" si="9"/>
        <v>,{"AttrType":"GlobalPower","Value":2500}]</v>
      </c>
    </row>
    <row r="169" spans="2:13">
      <c r="B169">
        <v>10006</v>
      </c>
      <c r="C169" t="s">
        <v>43</v>
      </c>
      <c r="D169" t="s">
        <v>44</v>
      </c>
      <c r="E169" t="s">
        <v>113</v>
      </c>
      <c r="F169">
        <v>50009</v>
      </c>
      <c r="G169">
        <v>4320</v>
      </c>
      <c r="I169" t="s">
        <v>100</v>
      </c>
      <c r="J169">
        <v>3000</v>
      </c>
      <c r="L169" t="str">
        <f t="shared" si="10"/>
        <v>[{"AttrType":"Production","ItemId":50009,"Value":4320}</v>
      </c>
      <c r="M169" t="str">
        <f t="shared" si="9"/>
        <v>,{"AttrType":"GlobalPower","Value":3000}]</v>
      </c>
    </row>
    <row r="170" spans="2:13">
      <c r="B170">
        <v>10007</v>
      </c>
      <c r="C170" t="s">
        <v>43</v>
      </c>
      <c r="D170" t="s">
        <v>44</v>
      </c>
      <c r="E170" t="s">
        <v>113</v>
      </c>
      <c r="F170">
        <v>50009</v>
      </c>
      <c r="G170">
        <v>5040</v>
      </c>
      <c r="I170" t="s">
        <v>100</v>
      </c>
      <c r="J170">
        <v>3500</v>
      </c>
      <c r="L170" t="str">
        <f t="shared" si="10"/>
        <v>[{"AttrType":"Production","ItemId":50009,"Value":5040}</v>
      </c>
      <c r="M170" t="str">
        <f t="shared" si="9"/>
        <v>,{"AttrType":"GlobalPower","Value":3500}]</v>
      </c>
    </row>
    <row r="171" spans="2:13">
      <c r="B171">
        <v>10008</v>
      </c>
      <c r="C171" t="s">
        <v>43</v>
      </c>
      <c r="D171" t="s">
        <v>44</v>
      </c>
      <c r="E171" t="s">
        <v>113</v>
      </c>
      <c r="F171">
        <v>50009</v>
      </c>
      <c r="G171">
        <v>5760</v>
      </c>
      <c r="I171" t="s">
        <v>100</v>
      </c>
      <c r="J171">
        <v>4000</v>
      </c>
      <c r="L171" t="str">
        <f t="shared" si="10"/>
        <v>[{"AttrType":"Production","ItemId":50009,"Value":5760}</v>
      </c>
      <c r="M171" t="str">
        <f t="shared" si="9"/>
        <v>,{"AttrType":"GlobalPower","Value":4000}]</v>
      </c>
    </row>
    <row r="172" spans="2:13">
      <c r="B172">
        <v>10009</v>
      </c>
      <c r="C172" t="s">
        <v>43</v>
      </c>
      <c r="D172" t="s">
        <v>44</v>
      </c>
      <c r="E172" t="s">
        <v>113</v>
      </c>
      <c r="F172">
        <v>50009</v>
      </c>
      <c r="G172">
        <v>6480</v>
      </c>
      <c r="I172" t="s">
        <v>100</v>
      </c>
      <c r="J172">
        <v>4500</v>
      </c>
      <c r="L172" t="str">
        <f t="shared" si="10"/>
        <v>[{"AttrType":"Production","ItemId":50009,"Value":6480}</v>
      </c>
      <c r="M172" t="str">
        <f t="shared" si="9"/>
        <v>,{"AttrType":"GlobalPower","Value":4500}]</v>
      </c>
    </row>
    <row r="173" spans="2:13">
      <c r="B173">
        <v>10010</v>
      </c>
      <c r="C173" t="s">
        <v>43</v>
      </c>
      <c r="D173" t="s">
        <v>44</v>
      </c>
      <c r="E173" t="s">
        <v>113</v>
      </c>
      <c r="F173">
        <v>50009</v>
      </c>
      <c r="G173">
        <v>7200</v>
      </c>
      <c r="I173" t="s">
        <v>100</v>
      </c>
      <c r="J173">
        <v>5000</v>
      </c>
      <c r="L173" t="str">
        <f t="shared" si="10"/>
        <v>[{"AttrType":"Production","ItemId":50009,"Value":7200}</v>
      </c>
      <c r="M173" t="str">
        <f t="shared" si="9"/>
        <v>,{"AttrType":"GlobalPower","Value":5000}]</v>
      </c>
    </row>
    <row r="174" spans="2:13">
      <c r="B174">
        <v>10011</v>
      </c>
      <c r="C174" t="s">
        <v>43</v>
      </c>
      <c r="D174" t="s">
        <v>44</v>
      </c>
      <c r="E174" t="s">
        <v>113</v>
      </c>
      <c r="F174">
        <v>50009</v>
      </c>
      <c r="G174">
        <v>7920</v>
      </c>
      <c r="I174" t="s">
        <v>100</v>
      </c>
      <c r="J174">
        <v>5500</v>
      </c>
      <c r="L174" t="str">
        <f t="shared" si="10"/>
        <v>[{"AttrType":"Production","ItemId":50009,"Value":7920}</v>
      </c>
      <c r="M174" t="str">
        <f t="shared" si="9"/>
        <v>,{"AttrType":"GlobalPower","Value":5500}]</v>
      </c>
    </row>
    <row r="175" spans="2:13">
      <c r="B175">
        <v>10012</v>
      </c>
      <c r="C175" t="s">
        <v>43</v>
      </c>
      <c r="D175" t="s">
        <v>44</v>
      </c>
      <c r="E175" t="s">
        <v>113</v>
      </c>
      <c r="F175">
        <v>50009</v>
      </c>
      <c r="G175">
        <v>8640</v>
      </c>
      <c r="I175" t="s">
        <v>100</v>
      </c>
      <c r="J175">
        <v>6000</v>
      </c>
      <c r="L175" t="str">
        <f t="shared" si="10"/>
        <v>[{"AttrType":"Production","ItemId":50009,"Value":8640}</v>
      </c>
      <c r="M175" t="str">
        <f t="shared" si="9"/>
        <v>,{"AttrType":"GlobalPower","Value":6000}]</v>
      </c>
    </row>
    <row r="176" spans="2:13">
      <c r="B176">
        <v>10013</v>
      </c>
      <c r="C176" t="s">
        <v>43</v>
      </c>
      <c r="D176" t="s">
        <v>44</v>
      </c>
      <c r="E176" t="s">
        <v>113</v>
      </c>
      <c r="F176">
        <v>50009</v>
      </c>
      <c r="G176">
        <v>9360</v>
      </c>
      <c r="I176" t="s">
        <v>100</v>
      </c>
      <c r="J176">
        <v>6500</v>
      </c>
      <c r="L176" t="str">
        <f t="shared" si="10"/>
        <v>[{"AttrType":"Production","ItemId":50009,"Value":9360}</v>
      </c>
      <c r="M176" t="str">
        <f t="shared" si="9"/>
        <v>,{"AttrType":"GlobalPower","Value":6500}]</v>
      </c>
    </row>
    <row r="177" spans="2:13">
      <c r="B177">
        <v>10014</v>
      </c>
      <c r="C177" t="s">
        <v>43</v>
      </c>
      <c r="D177" t="s">
        <v>44</v>
      </c>
      <c r="E177" t="s">
        <v>113</v>
      </c>
      <c r="F177">
        <v>50009</v>
      </c>
      <c r="G177">
        <v>10080</v>
      </c>
      <c r="I177" t="s">
        <v>100</v>
      </c>
      <c r="J177">
        <v>7000</v>
      </c>
      <c r="L177" t="str">
        <f t="shared" si="10"/>
        <v>[{"AttrType":"Production","ItemId":50009,"Value":10080}</v>
      </c>
      <c r="M177" t="str">
        <f t="shared" si="9"/>
        <v>,{"AttrType":"GlobalPower","Value":7000}]</v>
      </c>
    </row>
    <row r="178" spans="2:13">
      <c r="B178">
        <v>10015</v>
      </c>
      <c r="C178" t="s">
        <v>43</v>
      </c>
      <c r="D178" t="s">
        <v>44</v>
      </c>
      <c r="E178" t="s">
        <v>113</v>
      </c>
      <c r="F178">
        <v>50009</v>
      </c>
      <c r="G178">
        <v>10800</v>
      </c>
      <c r="I178" t="s">
        <v>100</v>
      </c>
      <c r="J178">
        <v>7500</v>
      </c>
      <c r="L178" t="str">
        <f t="shared" si="10"/>
        <v>[{"AttrType":"Production","ItemId":50009,"Value":10800}</v>
      </c>
      <c r="M178" t="str">
        <f t="shared" si="9"/>
        <v>,{"AttrType":"GlobalPower","Value":7500}]</v>
      </c>
    </row>
    <row r="179" spans="2:13">
      <c r="B179">
        <v>10016</v>
      </c>
      <c r="C179" t="s">
        <v>43</v>
      </c>
      <c r="D179" t="s">
        <v>44</v>
      </c>
      <c r="E179" t="s">
        <v>113</v>
      </c>
      <c r="F179">
        <v>50009</v>
      </c>
      <c r="G179">
        <v>11520</v>
      </c>
      <c r="I179" t="s">
        <v>100</v>
      </c>
      <c r="J179">
        <v>8000</v>
      </c>
      <c r="L179" t="str">
        <f t="shared" si="10"/>
        <v>[{"AttrType":"Production","ItemId":50009,"Value":11520}</v>
      </c>
      <c r="M179" t="str">
        <f t="shared" si="9"/>
        <v>,{"AttrType":"GlobalPower","Value":8000}]</v>
      </c>
    </row>
    <row r="180" spans="2:13">
      <c r="B180">
        <v>10017</v>
      </c>
      <c r="C180" t="s">
        <v>43</v>
      </c>
      <c r="D180" t="s">
        <v>44</v>
      </c>
      <c r="E180" t="s">
        <v>113</v>
      </c>
      <c r="F180">
        <v>50009</v>
      </c>
      <c r="G180">
        <v>12240</v>
      </c>
      <c r="I180" t="s">
        <v>100</v>
      </c>
      <c r="J180">
        <v>8500</v>
      </c>
      <c r="L180" t="str">
        <f t="shared" si="10"/>
        <v>[{"AttrType":"Production","ItemId":50009,"Value":12240}</v>
      </c>
      <c r="M180" t="str">
        <f t="shared" si="9"/>
        <v>,{"AttrType":"GlobalPower","Value":8500}]</v>
      </c>
    </row>
    <row r="181" spans="2:13">
      <c r="B181">
        <v>10018</v>
      </c>
      <c r="C181" t="s">
        <v>43</v>
      </c>
      <c r="D181" t="s">
        <v>44</v>
      </c>
      <c r="E181" t="s">
        <v>113</v>
      </c>
      <c r="F181">
        <v>50009</v>
      </c>
      <c r="G181">
        <v>12960</v>
      </c>
      <c r="I181" t="s">
        <v>100</v>
      </c>
      <c r="J181">
        <v>9000</v>
      </c>
      <c r="L181" t="str">
        <f t="shared" si="10"/>
        <v>[{"AttrType":"Production","ItemId":50009,"Value":12960}</v>
      </c>
      <c r="M181" t="str">
        <f t="shared" si="9"/>
        <v>,{"AttrType":"GlobalPower","Value":9000}]</v>
      </c>
    </row>
    <row r="182" spans="2:13">
      <c r="B182">
        <v>11001</v>
      </c>
      <c r="C182" t="s">
        <v>45</v>
      </c>
      <c r="D182" t="s">
        <v>46</v>
      </c>
      <c r="E182" t="s">
        <v>113</v>
      </c>
      <c r="F182">
        <v>50009</v>
      </c>
      <c r="G182">
        <v>720</v>
      </c>
      <c r="I182" t="s">
        <v>100</v>
      </c>
      <c r="J182">
        <v>500</v>
      </c>
      <c r="L182" t="str">
        <f t="shared" si="10"/>
        <v>[{"AttrType":"Production","ItemId":50009,"Value":720}</v>
      </c>
      <c r="M182" t="str">
        <f t="shared" si="9"/>
        <v>,{"AttrType":"GlobalPower","Value":500}]</v>
      </c>
    </row>
    <row r="183" spans="2:13">
      <c r="B183">
        <v>11002</v>
      </c>
      <c r="C183" t="s">
        <v>45</v>
      </c>
      <c r="D183" t="s">
        <v>46</v>
      </c>
      <c r="E183" t="s">
        <v>113</v>
      </c>
      <c r="F183">
        <v>50009</v>
      </c>
      <c r="G183">
        <v>1440</v>
      </c>
      <c r="I183" t="s">
        <v>100</v>
      </c>
      <c r="J183">
        <v>1000</v>
      </c>
      <c r="L183" t="str">
        <f t="shared" si="10"/>
        <v>[{"AttrType":"Production","ItemId":50009,"Value":1440}</v>
      </c>
      <c r="M183" t="str">
        <f t="shared" si="9"/>
        <v>,{"AttrType":"GlobalPower","Value":1000}]</v>
      </c>
    </row>
    <row r="184" spans="2:13">
      <c r="B184">
        <v>11003</v>
      </c>
      <c r="C184" t="s">
        <v>45</v>
      </c>
      <c r="D184" t="s">
        <v>46</v>
      </c>
      <c r="E184" t="s">
        <v>113</v>
      </c>
      <c r="F184">
        <v>50009</v>
      </c>
      <c r="G184">
        <v>2160</v>
      </c>
      <c r="I184" t="s">
        <v>100</v>
      </c>
      <c r="J184">
        <v>1500</v>
      </c>
      <c r="L184" t="str">
        <f t="shared" si="10"/>
        <v>[{"AttrType":"Production","ItemId":50009,"Value":2160}</v>
      </c>
      <c r="M184" t="str">
        <f t="shared" si="9"/>
        <v>,{"AttrType":"GlobalPower","Value":1500}]</v>
      </c>
    </row>
    <row r="185" spans="2:13">
      <c r="B185">
        <v>11004</v>
      </c>
      <c r="C185" t="s">
        <v>45</v>
      </c>
      <c r="D185" t="s">
        <v>46</v>
      </c>
      <c r="E185" t="s">
        <v>113</v>
      </c>
      <c r="F185">
        <v>50009</v>
      </c>
      <c r="G185">
        <v>2880</v>
      </c>
      <c r="I185" t="s">
        <v>100</v>
      </c>
      <c r="J185">
        <v>2000</v>
      </c>
      <c r="L185" t="str">
        <f t="shared" si="10"/>
        <v>[{"AttrType":"Production","ItemId":50009,"Value":2880}</v>
      </c>
      <c r="M185" t="str">
        <f t="shared" si="9"/>
        <v>,{"AttrType":"GlobalPower","Value":2000}]</v>
      </c>
    </row>
    <row r="186" spans="2:13">
      <c r="B186">
        <v>11005</v>
      </c>
      <c r="C186" t="s">
        <v>45</v>
      </c>
      <c r="D186" t="s">
        <v>46</v>
      </c>
      <c r="E186" t="s">
        <v>113</v>
      </c>
      <c r="F186">
        <v>50009</v>
      </c>
      <c r="G186">
        <v>3600</v>
      </c>
      <c r="I186" t="s">
        <v>100</v>
      </c>
      <c r="J186">
        <v>2500</v>
      </c>
      <c r="L186" t="str">
        <f t="shared" si="10"/>
        <v>[{"AttrType":"Production","ItemId":50009,"Value":3600}</v>
      </c>
      <c r="M186" t="str">
        <f t="shared" si="9"/>
        <v>,{"AttrType":"GlobalPower","Value":2500}]</v>
      </c>
    </row>
    <row r="187" spans="2:13">
      <c r="B187">
        <v>11006</v>
      </c>
      <c r="C187" t="s">
        <v>45</v>
      </c>
      <c r="D187" t="s">
        <v>46</v>
      </c>
      <c r="E187" t="s">
        <v>113</v>
      </c>
      <c r="F187">
        <v>50009</v>
      </c>
      <c r="G187">
        <v>4320</v>
      </c>
      <c r="I187" t="s">
        <v>100</v>
      </c>
      <c r="J187">
        <v>3000</v>
      </c>
      <c r="L187" t="str">
        <f t="shared" si="10"/>
        <v>[{"AttrType":"Production","ItemId":50009,"Value":4320}</v>
      </c>
      <c r="M187" t="str">
        <f t="shared" si="9"/>
        <v>,{"AttrType":"GlobalPower","Value":3000}]</v>
      </c>
    </row>
    <row r="188" spans="2:13">
      <c r="B188">
        <v>11007</v>
      </c>
      <c r="C188" t="s">
        <v>45</v>
      </c>
      <c r="D188" t="s">
        <v>46</v>
      </c>
      <c r="E188" t="s">
        <v>113</v>
      </c>
      <c r="F188">
        <v>50009</v>
      </c>
      <c r="G188">
        <v>5040</v>
      </c>
      <c r="I188" t="s">
        <v>100</v>
      </c>
      <c r="J188">
        <v>3500</v>
      </c>
      <c r="L188" t="str">
        <f t="shared" si="10"/>
        <v>[{"AttrType":"Production","ItemId":50009,"Value":5040}</v>
      </c>
      <c r="M188" t="str">
        <f t="shared" si="9"/>
        <v>,{"AttrType":"GlobalPower","Value":3500}]</v>
      </c>
    </row>
    <row r="189" spans="2:13">
      <c r="B189">
        <v>11008</v>
      </c>
      <c r="C189" t="s">
        <v>45</v>
      </c>
      <c r="D189" t="s">
        <v>46</v>
      </c>
      <c r="E189" t="s">
        <v>113</v>
      </c>
      <c r="F189">
        <v>50009</v>
      </c>
      <c r="G189">
        <v>5760</v>
      </c>
      <c r="I189" t="s">
        <v>100</v>
      </c>
      <c r="J189">
        <v>4000</v>
      </c>
      <c r="L189" t="str">
        <f t="shared" si="10"/>
        <v>[{"AttrType":"Production","ItemId":50009,"Value":5760}</v>
      </c>
      <c r="M189" t="str">
        <f t="shared" si="9"/>
        <v>,{"AttrType":"GlobalPower","Value":4000}]</v>
      </c>
    </row>
    <row r="190" spans="2:13">
      <c r="B190">
        <v>11009</v>
      </c>
      <c r="C190" t="s">
        <v>45</v>
      </c>
      <c r="D190" t="s">
        <v>46</v>
      </c>
      <c r="E190" t="s">
        <v>113</v>
      </c>
      <c r="F190">
        <v>50009</v>
      </c>
      <c r="G190">
        <v>6480</v>
      </c>
      <c r="I190" t="s">
        <v>100</v>
      </c>
      <c r="J190">
        <v>4500</v>
      </c>
      <c r="L190" t="str">
        <f t="shared" si="10"/>
        <v>[{"AttrType":"Production","ItemId":50009,"Value":6480}</v>
      </c>
      <c r="M190" t="str">
        <f t="shared" si="9"/>
        <v>,{"AttrType":"GlobalPower","Value":4500}]</v>
      </c>
    </row>
    <row r="191" spans="2:13">
      <c r="B191">
        <v>11010</v>
      </c>
      <c r="C191" t="s">
        <v>45</v>
      </c>
      <c r="D191" t="s">
        <v>46</v>
      </c>
      <c r="E191" t="s">
        <v>113</v>
      </c>
      <c r="F191">
        <v>50009</v>
      </c>
      <c r="G191">
        <v>7200</v>
      </c>
      <c r="I191" t="s">
        <v>100</v>
      </c>
      <c r="J191">
        <v>5000</v>
      </c>
      <c r="L191" t="str">
        <f t="shared" si="10"/>
        <v>[{"AttrType":"Production","ItemId":50009,"Value":7200}</v>
      </c>
      <c r="M191" t="str">
        <f t="shared" si="9"/>
        <v>,{"AttrType":"GlobalPower","Value":5000}]</v>
      </c>
    </row>
    <row r="192" spans="2:13">
      <c r="B192">
        <v>11011</v>
      </c>
      <c r="C192" t="s">
        <v>45</v>
      </c>
      <c r="D192" t="s">
        <v>46</v>
      </c>
      <c r="E192" t="s">
        <v>113</v>
      </c>
      <c r="F192">
        <v>50009</v>
      </c>
      <c r="G192">
        <v>7920</v>
      </c>
      <c r="I192" t="s">
        <v>100</v>
      </c>
      <c r="J192">
        <v>5500</v>
      </c>
      <c r="L192" t="str">
        <f t="shared" si="10"/>
        <v>[{"AttrType":"Production","ItemId":50009,"Value":7920}</v>
      </c>
      <c r="M192" t="str">
        <f t="shared" si="9"/>
        <v>,{"AttrType":"GlobalPower","Value":5500}]</v>
      </c>
    </row>
    <row r="193" spans="2:13">
      <c r="B193">
        <v>11012</v>
      </c>
      <c r="C193" t="s">
        <v>45</v>
      </c>
      <c r="D193" t="s">
        <v>46</v>
      </c>
      <c r="E193" t="s">
        <v>113</v>
      </c>
      <c r="F193">
        <v>50009</v>
      </c>
      <c r="G193">
        <v>8640</v>
      </c>
      <c r="I193" t="s">
        <v>100</v>
      </c>
      <c r="J193">
        <v>6000</v>
      </c>
      <c r="L193" t="str">
        <f t="shared" si="10"/>
        <v>[{"AttrType":"Production","ItemId":50009,"Value":8640}</v>
      </c>
      <c r="M193" t="str">
        <f t="shared" si="9"/>
        <v>,{"AttrType":"GlobalPower","Value":6000}]</v>
      </c>
    </row>
    <row r="194" spans="2:13">
      <c r="B194">
        <v>11013</v>
      </c>
      <c r="C194" t="s">
        <v>45</v>
      </c>
      <c r="D194" t="s">
        <v>46</v>
      </c>
      <c r="E194" t="s">
        <v>113</v>
      </c>
      <c r="F194">
        <v>50009</v>
      </c>
      <c r="G194">
        <v>9360</v>
      </c>
      <c r="I194" t="s">
        <v>100</v>
      </c>
      <c r="J194">
        <v>6500</v>
      </c>
      <c r="L194" t="str">
        <f t="shared" si="10"/>
        <v>[{"AttrType":"Production","ItemId":50009,"Value":9360}</v>
      </c>
      <c r="M194" t="str">
        <f t="shared" si="9"/>
        <v>,{"AttrType":"GlobalPower","Value":6500}]</v>
      </c>
    </row>
    <row r="195" spans="2:13">
      <c r="B195">
        <v>11014</v>
      </c>
      <c r="C195" t="s">
        <v>45</v>
      </c>
      <c r="D195" t="s">
        <v>46</v>
      </c>
      <c r="E195" t="s">
        <v>113</v>
      </c>
      <c r="F195">
        <v>50009</v>
      </c>
      <c r="G195">
        <v>10080</v>
      </c>
      <c r="I195" t="s">
        <v>100</v>
      </c>
      <c r="J195">
        <v>7000</v>
      </c>
      <c r="L195" t="str">
        <f t="shared" si="10"/>
        <v>[{"AttrType":"Production","ItemId":50009,"Value":10080}</v>
      </c>
      <c r="M195" t="str">
        <f t="shared" si="9"/>
        <v>,{"AttrType":"GlobalPower","Value":7000}]</v>
      </c>
    </row>
    <row r="196" spans="2:13">
      <c r="B196">
        <v>11015</v>
      </c>
      <c r="C196" t="s">
        <v>45</v>
      </c>
      <c r="D196" t="s">
        <v>46</v>
      </c>
      <c r="E196" t="s">
        <v>113</v>
      </c>
      <c r="F196">
        <v>50009</v>
      </c>
      <c r="G196">
        <v>10800</v>
      </c>
      <c r="I196" t="s">
        <v>100</v>
      </c>
      <c r="J196">
        <v>7500</v>
      </c>
      <c r="L196" t="str">
        <f t="shared" si="10"/>
        <v>[{"AttrType":"Production","ItemId":50009,"Value":10800}</v>
      </c>
      <c r="M196" t="str">
        <f t="shared" si="9"/>
        <v>,{"AttrType":"GlobalPower","Value":7500}]</v>
      </c>
    </row>
    <row r="197" spans="2:13">
      <c r="B197">
        <v>11016</v>
      </c>
      <c r="C197" t="s">
        <v>45</v>
      </c>
      <c r="D197" t="s">
        <v>46</v>
      </c>
      <c r="E197" t="s">
        <v>113</v>
      </c>
      <c r="F197">
        <v>50009</v>
      </c>
      <c r="G197">
        <v>11520</v>
      </c>
      <c r="I197" t="s">
        <v>100</v>
      </c>
      <c r="J197">
        <v>8000</v>
      </c>
      <c r="L197" t="str">
        <f t="shared" si="10"/>
        <v>[{"AttrType":"Production","ItemId":50009,"Value":11520}</v>
      </c>
      <c r="M197" t="str">
        <f t="shared" si="9"/>
        <v>,{"AttrType":"GlobalPower","Value":8000}]</v>
      </c>
    </row>
    <row r="198" spans="2:13">
      <c r="B198">
        <v>11017</v>
      </c>
      <c r="C198" t="s">
        <v>45</v>
      </c>
      <c r="D198" t="s">
        <v>46</v>
      </c>
      <c r="E198" t="s">
        <v>113</v>
      </c>
      <c r="F198">
        <v>50009</v>
      </c>
      <c r="G198">
        <v>12240</v>
      </c>
      <c r="I198" t="s">
        <v>100</v>
      </c>
      <c r="J198">
        <v>8500</v>
      </c>
      <c r="L198" t="str">
        <f t="shared" si="10"/>
        <v>[{"AttrType":"Production","ItemId":50009,"Value":12240}</v>
      </c>
      <c r="M198" t="str">
        <f t="shared" si="9"/>
        <v>,{"AttrType":"GlobalPower","Value":8500}]</v>
      </c>
    </row>
    <row r="199" spans="2:13">
      <c r="B199">
        <v>11018</v>
      </c>
      <c r="C199" t="s">
        <v>45</v>
      </c>
      <c r="D199" t="s">
        <v>46</v>
      </c>
      <c r="E199" t="s">
        <v>113</v>
      </c>
      <c r="F199">
        <v>50009</v>
      </c>
      <c r="G199">
        <v>12960</v>
      </c>
      <c r="I199" t="s">
        <v>100</v>
      </c>
      <c r="J199">
        <v>9000</v>
      </c>
      <c r="L199" t="str">
        <f t="shared" si="10"/>
        <v>[{"AttrType":"Production","ItemId":50009,"Value":12960}</v>
      </c>
      <c r="M199" t="str">
        <f t="shared" si="9"/>
        <v>,{"AttrType":"GlobalPower","Value":9000}]</v>
      </c>
    </row>
    <row r="200" spans="2:13">
      <c r="B200">
        <v>12001</v>
      </c>
      <c r="C200" t="s">
        <v>47</v>
      </c>
      <c r="D200" t="s">
        <v>48</v>
      </c>
      <c r="E200" t="s">
        <v>113</v>
      </c>
      <c r="F200">
        <v>50007</v>
      </c>
      <c r="G200">
        <v>720</v>
      </c>
      <c r="I200" t="s">
        <v>100</v>
      </c>
      <c r="J200">
        <v>500</v>
      </c>
      <c r="L200" t="str">
        <f t="shared" si="10"/>
        <v>[{"AttrType":"Production","ItemId":50007,"Value":720}</v>
      </c>
      <c r="M200" t="str">
        <f t="shared" si="9"/>
        <v>,{"AttrType":"GlobalPower","Value":500}]</v>
      </c>
    </row>
    <row r="201" spans="2:13">
      <c r="B201">
        <v>12002</v>
      </c>
      <c r="C201" t="s">
        <v>47</v>
      </c>
      <c r="D201" t="s">
        <v>48</v>
      </c>
      <c r="E201" t="s">
        <v>113</v>
      </c>
      <c r="F201">
        <v>50007</v>
      </c>
      <c r="G201">
        <v>2160</v>
      </c>
      <c r="I201" t="s">
        <v>100</v>
      </c>
      <c r="J201">
        <v>1000</v>
      </c>
      <c r="L201" t="str">
        <f t="shared" si="10"/>
        <v>[{"AttrType":"Production","ItemId":50007,"Value":2160}</v>
      </c>
      <c r="M201" t="str">
        <f t="shared" si="9"/>
        <v>,{"AttrType":"GlobalPower","Value":1000}]</v>
      </c>
    </row>
    <row r="202" spans="2:13">
      <c r="B202">
        <v>12003</v>
      </c>
      <c r="C202" t="s">
        <v>47</v>
      </c>
      <c r="D202" t="s">
        <v>48</v>
      </c>
      <c r="E202" t="s">
        <v>113</v>
      </c>
      <c r="F202">
        <v>50007</v>
      </c>
      <c r="G202">
        <v>3600</v>
      </c>
      <c r="I202" t="s">
        <v>100</v>
      </c>
      <c r="J202">
        <v>1500</v>
      </c>
      <c r="L202" t="str">
        <f t="shared" si="10"/>
        <v>[{"AttrType":"Production","ItemId":50007,"Value":3600}</v>
      </c>
      <c r="M202" t="str">
        <f t="shared" si="9"/>
        <v>,{"AttrType":"GlobalPower","Value":1500}]</v>
      </c>
    </row>
    <row r="203" spans="2:13">
      <c r="B203">
        <v>12004</v>
      </c>
      <c r="C203" t="s">
        <v>47</v>
      </c>
      <c r="D203" t="s">
        <v>48</v>
      </c>
      <c r="E203" t="s">
        <v>113</v>
      </c>
      <c r="F203">
        <v>50007</v>
      </c>
      <c r="G203">
        <v>5040</v>
      </c>
      <c r="I203" t="s">
        <v>100</v>
      </c>
      <c r="J203">
        <v>2000</v>
      </c>
      <c r="L203" t="str">
        <f t="shared" si="10"/>
        <v>[{"AttrType":"Production","ItemId":50007,"Value":5040}</v>
      </c>
      <c r="M203" t="str">
        <f t="shared" si="9"/>
        <v>,{"AttrType":"GlobalPower","Value":2000}]</v>
      </c>
    </row>
    <row r="204" spans="2:13">
      <c r="B204">
        <v>12005</v>
      </c>
      <c r="C204" t="s">
        <v>47</v>
      </c>
      <c r="D204" t="s">
        <v>48</v>
      </c>
      <c r="E204" t="s">
        <v>113</v>
      </c>
      <c r="F204">
        <v>50007</v>
      </c>
      <c r="G204">
        <v>6480</v>
      </c>
      <c r="I204" t="s">
        <v>100</v>
      </c>
      <c r="J204">
        <v>2500</v>
      </c>
      <c r="L204" t="str">
        <f t="shared" si="10"/>
        <v>[{"AttrType":"Production","ItemId":50007,"Value":6480}</v>
      </c>
      <c r="M204" t="str">
        <f t="shared" si="9"/>
        <v>,{"AttrType":"GlobalPower","Value":2500}]</v>
      </c>
    </row>
    <row r="205" spans="2:13">
      <c r="B205">
        <v>12006</v>
      </c>
      <c r="C205" t="s">
        <v>47</v>
      </c>
      <c r="D205" t="s">
        <v>48</v>
      </c>
      <c r="E205" t="s">
        <v>113</v>
      </c>
      <c r="F205">
        <v>50007</v>
      </c>
      <c r="G205">
        <v>7920</v>
      </c>
      <c r="I205" t="s">
        <v>100</v>
      </c>
      <c r="J205">
        <v>3000</v>
      </c>
      <c r="L205" t="str">
        <f t="shared" si="10"/>
        <v>[{"AttrType":"Production","ItemId":50007,"Value":7920}</v>
      </c>
      <c r="M205" t="str">
        <f t="shared" si="9"/>
        <v>,{"AttrType":"GlobalPower","Value":3000}]</v>
      </c>
    </row>
    <row r="206" spans="2:13">
      <c r="B206">
        <v>12007</v>
      </c>
      <c r="C206" t="s">
        <v>47</v>
      </c>
      <c r="D206" t="s">
        <v>48</v>
      </c>
      <c r="E206" t="s">
        <v>113</v>
      </c>
      <c r="F206">
        <v>50007</v>
      </c>
      <c r="G206">
        <v>9360</v>
      </c>
      <c r="I206" t="s">
        <v>100</v>
      </c>
      <c r="J206">
        <v>3500</v>
      </c>
      <c r="L206" t="str">
        <f t="shared" si="10"/>
        <v>[{"AttrType":"Production","ItemId":50007,"Value":9360}</v>
      </c>
      <c r="M206" t="str">
        <f t="shared" si="9"/>
        <v>,{"AttrType":"GlobalPower","Value":3500}]</v>
      </c>
    </row>
    <row r="207" spans="2:13">
      <c r="B207">
        <v>12008</v>
      </c>
      <c r="C207" t="s">
        <v>47</v>
      </c>
      <c r="D207" t="s">
        <v>48</v>
      </c>
      <c r="E207" t="s">
        <v>113</v>
      </c>
      <c r="F207">
        <v>50007</v>
      </c>
      <c r="G207">
        <v>10800</v>
      </c>
      <c r="I207" t="s">
        <v>100</v>
      </c>
      <c r="J207">
        <v>4000</v>
      </c>
      <c r="L207" t="str">
        <f t="shared" si="10"/>
        <v>[{"AttrType":"Production","ItemId":50007,"Value":10800}</v>
      </c>
      <c r="M207" t="str">
        <f t="shared" si="9"/>
        <v>,{"AttrType":"GlobalPower","Value":4000}]</v>
      </c>
    </row>
    <row r="208" spans="2:13">
      <c r="B208">
        <v>12009</v>
      </c>
      <c r="C208" t="s">
        <v>47</v>
      </c>
      <c r="D208" t="s">
        <v>48</v>
      </c>
      <c r="E208" t="s">
        <v>113</v>
      </c>
      <c r="F208">
        <v>50007</v>
      </c>
      <c r="G208">
        <v>12240</v>
      </c>
      <c r="I208" t="s">
        <v>100</v>
      </c>
      <c r="J208">
        <v>4500</v>
      </c>
      <c r="L208" t="str">
        <f t="shared" si="10"/>
        <v>[{"AttrType":"Production","ItemId":50007,"Value":12240}</v>
      </c>
      <c r="M208" t="str">
        <f t="shared" si="9"/>
        <v>,{"AttrType":"GlobalPower","Value":4500}]</v>
      </c>
    </row>
    <row r="209" spans="2:13">
      <c r="B209">
        <v>12010</v>
      </c>
      <c r="C209" t="s">
        <v>47</v>
      </c>
      <c r="D209" t="s">
        <v>48</v>
      </c>
      <c r="E209" t="s">
        <v>113</v>
      </c>
      <c r="F209">
        <v>50007</v>
      </c>
      <c r="G209">
        <v>13680</v>
      </c>
      <c r="I209" t="s">
        <v>100</v>
      </c>
      <c r="J209">
        <v>5000</v>
      </c>
      <c r="L209" t="str">
        <f t="shared" si="10"/>
        <v>[{"AttrType":"Production","ItemId":50007,"Value":13680}</v>
      </c>
      <c r="M209" t="str">
        <f t="shared" si="9"/>
        <v>,{"AttrType":"GlobalPower","Value":5000}]</v>
      </c>
    </row>
    <row r="210" spans="2:13">
      <c r="B210">
        <v>12011</v>
      </c>
      <c r="C210" t="s">
        <v>47</v>
      </c>
      <c r="D210" t="s">
        <v>48</v>
      </c>
      <c r="E210" t="s">
        <v>113</v>
      </c>
      <c r="F210">
        <v>50007</v>
      </c>
      <c r="G210">
        <v>15120</v>
      </c>
      <c r="I210" t="s">
        <v>100</v>
      </c>
      <c r="J210">
        <v>5500</v>
      </c>
      <c r="L210" t="str">
        <f t="shared" si="10"/>
        <v>[{"AttrType":"Production","ItemId":50007,"Value":15120}</v>
      </c>
      <c r="M210" t="str">
        <f t="shared" si="9"/>
        <v>,{"AttrType":"GlobalPower","Value":5500}]</v>
      </c>
    </row>
    <row r="211" spans="2:13">
      <c r="B211">
        <v>12012</v>
      </c>
      <c r="C211" t="s">
        <v>47</v>
      </c>
      <c r="D211" t="s">
        <v>48</v>
      </c>
      <c r="E211" t="s">
        <v>113</v>
      </c>
      <c r="F211">
        <v>50007</v>
      </c>
      <c r="G211">
        <v>16560</v>
      </c>
      <c r="I211" t="s">
        <v>100</v>
      </c>
      <c r="J211">
        <v>6000</v>
      </c>
      <c r="L211" t="str">
        <f t="shared" si="10"/>
        <v>[{"AttrType":"Production","ItemId":50007,"Value":16560}</v>
      </c>
      <c r="M211" t="str">
        <f t="shared" si="9"/>
        <v>,{"AttrType":"GlobalPower","Value":6000}]</v>
      </c>
    </row>
    <row r="212" spans="2:13">
      <c r="B212">
        <v>12013</v>
      </c>
      <c r="C212" t="s">
        <v>47</v>
      </c>
      <c r="D212" t="s">
        <v>48</v>
      </c>
      <c r="E212" t="s">
        <v>113</v>
      </c>
      <c r="F212">
        <v>50007</v>
      </c>
      <c r="G212">
        <v>18000</v>
      </c>
      <c r="I212" t="s">
        <v>100</v>
      </c>
      <c r="J212">
        <v>6500</v>
      </c>
      <c r="L212" t="str">
        <f t="shared" si="10"/>
        <v>[{"AttrType":"Production","ItemId":50007,"Value":18000}</v>
      </c>
      <c r="M212" t="str">
        <f t="shared" ref="M212:M275" si="11">IFERROR(IF(I212=$P$7,$U$3&amp;VLOOKUP(I212,$P$4:$S$7,4,FALSE)&amp;J212&amp;$T$7&amp;W212&amp;$U$7&amp;$T$3,$U$3&amp;VLOOKUP(I212,$P$4:$S$7,4,FALSE)&amp;J212&amp;$U$7&amp;$T$3),$T$3)</f>
        <v>,{"AttrType":"GlobalPower","Value":6500}]</v>
      </c>
    </row>
    <row r="213" spans="2:13">
      <c r="B213">
        <v>12014</v>
      </c>
      <c r="C213" t="s">
        <v>47</v>
      </c>
      <c r="D213" t="s">
        <v>48</v>
      </c>
      <c r="E213" t="s">
        <v>113</v>
      </c>
      <c r="F213">
        <v>50007</v>
      </c>
      <c r="G213">
        <v>19440</v>
      </c>
      <c r="I213" t="s">
        <v>100</v>
      </c>
      <c r="J213">
        <v>7000</v>
      </c>
      <c r="L213" t="str">
        <f t="shared" si="10"/>
        <v>[{"AttrType":"Production","ItemId":50007,"Value":19440}</v>
      </c>
      <c r="M213" t="str">
        <f t="shared" si="11"/>
        <v>,{"AttrType":"GlobalPower","Value":7000}]</v>
      </c>
    </row>
    <row r="214" spans="2:13">
      <c r="B214">
        <v>12015</v>
      </c>
      <c r="C214" t="s">
        <v>47</v>
      </c>
      <c r="D214" t="s">
        <v>48</v>
      </c>
      <c r="E214" t="s">
        <v>113</v>
      </c>
      <c r="F214">
        <v>50007</v>
      </c>
      <c r="G214">
        <v>20880</v>
      </c>
      <c r="I214" t="s">
        <v>100</v>
      </c>
      <c r="J214">
        <v>7500</v>
      </c>
      <c r="L214" t="str">
        <f t="shared" si="10"/>
        <v>[{"AttrType":"Production","ItemId":50007,"Value":20880}</v>
      </c>
      <c r="M214" t="str">
        <f t="shared" si="11"/>
        <v>,{"AttrType":"GlobalPower","Value":7500}]</v>
      </c>
    </row>
    <row r="215" spans="2:13">
      <c r="B215">
        <v>12016</v>
      </c>
      <c r="C215" t="s">
        <v>47</v>
      </c>
      <c r="D215" t="s">
        <v>48</v>
      </c>
      <c r="E215" t="s">
        <v>113</v>
      </c>
      <c r="F215">
        <v>50007</v>
      </c>
      <c r="G215">
        <v>22320</v>
      </c>
      <c r="I215" t="s">
        <v>100</v>
      </c>
      <c r="J215">
        <v>8000</v>
      </c>
      <c r="L215" t="str">
        <f t="shared" si="10"/>
        <v>[{"AttrType":"Production","ItemId":50007,"Value":22320}</v>
      </c>
      <c r="M215" t="str">
        <f t="shared" si="11"/>
        <v>,{"AttrType":"GlobalPower","Value":8000}]</v>
      </c>
    </row>
    <row r="216" spans="2:13">
      <c r="B216">
        <v>12017</v>
      </c>
      <c r="C216" t="s">
        <v>47</v>
      </c>
      <c r="D216" t="s">
        <v>48</v>
      </c>
      <c r="E216" t="s">
        <v>113</v>
      </c>
      <c r="F216">
        <v>50007</v>
      </c>
      <c r="G216">
        <v>23760</v>
      </c>
      <c r="I216" t="s">
        <v>100</v>
      </c>
      <c r="J216">
        <v>8500</v>
      </c>
      <c r="L216" t="str">
        <f t="shared" si="10"/>
        <v>[{"AttrType":"Production","ItemId":50007,"Value":23760}</v>
      </c>
      <c r="M216" t="str">
        <f t="shared" si="11"/>
        <v>,{"AttrType":"GlobalPower","Value":8500}]</v>
      </c>
    </row>
    <row r="217" spans="2:13">
      <c r="B217">
        <v>12018</v>
      </c>
      <c r="C217" t="s">
        <v>47</v>
      </c>
      <c r="D217" t="s">
        <v>48</v>
      </c>
      <c r="E217" t="s">
        <v>113</v>
      </c>
      <c r="F217">
        <v>50007</v>
      </c>
      <c r="G217">
        <v>25200</v>
      </c>
      <c r="I217" t="s">
        <v>100</v>
      </c>
      <c r="J217">
        <v>9000</v>
      </c>
      <c r="L217" t="str">
        <f t="shared" si="10"/>
        <v>[{"AttrType":"Production","ItemId":50007,"Value":25200}</v>
      </c>
      <c r="M217" t="str">
        <f t="shared" si="11"/>
        <v>,{"AttrType":"GlobalPower","Value":9000}]</v>
      </c>
    </row>
    <row r="218" spans="2:13">
      <c r="B218">
        <v>13001</v>
      </c>
      <c r="C218" t="s">
        <v>49</v>
      </c>
      <c r="D218" t="s">
        <v>50</v>
      </c>
      <c r="E218" t="s">
        <v>113</v>
      </c>
      <c r="F218">
        <v>50007</v>
      </c>
      <c r="G218">
        <v>720</v>
      </c>
      <c r="I218" t="s">
        <v>100</v>
      </c>
      <c r="J218">
        <v>500</v>
      </c>
      <c r="L218" t="str">
        <f t="shared" ref="L218:L281" si="12">IF(E218=$P$7,$S$3&amp;VLOOKUP(E218,$P$4:$S$7,4,FALSE)&amp;F218&amp;$T$7&amp;G218&amp;$U$7,$S$3&amp;VLOOKUP(E218,$P$4:$S$7,4,FALSE)&amp;F218&amp;$U$7)</f>
        <v>[{"AttrType":"Production","ItemId":50007,"Value":720}</v>
      </c>
      <c r="M218" t="str">
        <f t="shared" si="11"/>
        <v>,{"AttrType":"GlobalPower","Value":500}]</v>
      </c>
    </row>
    <row r="219" spans="2:13">
      <c r="B219">
        <v>13002</v>
      </c>
      <c r="C219" t="s">
        <v>49</v>
      </c>
      <c r="D219" t="s">
        <v>50</v>
      </c>
      <c r="E219" t="s">
        <v>113</v>
      </c>
      <c r="F219">
        <v>50007</v>
      </c>
      <c r="G219">
        <v>2160</v>
      </c>
      <c r="I219" t="s">
        <v>100</v>
      </c>
      <c r="J219">
        <v>1000</v>
      </c>
      <c r="L219" t="str">
        <f t="shared" si="12"/>
        <v>[{"AttrType":"Production","ItemId":50007,"Value":2160}</v>
      </c>
      <c r="M219" t="str">
        <f t="shared" si="11"/>
        <v>,{"AttrType":"GlobalPower","Value":1000}]</v>
      </c>
    </row>
    <row r="220" spans="2:13">
      <c r="B220">
        <v>13003</v>
      </c>
      <c r="C220" t="s">
        <v>49</v>
      </c>
      <c r="D220" t="s">
        <v>50</v>
      </c>
      <c r="E220" t="s">
        <v>113</v>
      </c>
      <c r="F220">
        <v>50007</v>
      </c>
      <c r="G220">
        <v>3600</v>
      </c>
      <c r="I220" t="s">
        <v>100</v>
      </c>
      <c r="J220">
        <v>1500</v>
      </c>
      <c r="L220" t="str">
        <f t="shared" si="12"/>
        <v>[{"AttrType":"Production","ItemId":50007,"Value":3600}</v>
      </c>
      <c r="M220" t="str">
        <f t="shared" si="11"/>
        <v>,{"AttrType":"GlobalPower","Value":1500}]</v>
      </c>
    </row>
    <row r="221" spans="2:13">
      <c r="B221">
        <v>13004</v>
      </c>
      <c r="C221" t="s">
        <v>49</v>
      </c>
      <c r="D221" t="s">
        <v>50</v>
      </c>
      <c r="E221" t="s">
        <v>113</v>
      </c>
      <c r="F221">
        <v>50007</v>
      </c>
      <c r="G221">
        <v>5040</v>
      </c>
      <c r="I221" t="s">
        <v>100</v>
      </c>
      <c r="J221">
        <v>2000</v>
      </c>
      <c r="L221" t="str">
        <f t="shared" si="12"/>
        <v>[{"AttrType":"Production","ItemId":50007,"Value":5040}</v>
      </c>
      <c r="M221" t="str">
        <f t="shared" si="11"/>
        <v>,{"AttrType":"GlobalPower","Value":2000}]</v>
      </c>
    </row>
    <row r="222" spans="2:13">
      <c r="B222">
        <v>13005</v>
      </c>
      <c r="C222" t="s">
        <v>49</v>
      </c>
      <c r="D222" t="s">
        <v>50</v>
      </c>
      <c r="E222" t="s">
        <v>113</v>
      </c>
      <c r="F222">
        <v>50007</v>
      </c>
      <c r="G222">
        <v>6480</v>
      </c>
      <c r="I222" t="s">
        <v>100</v>
      </c>
      <c r="J222">
        <v>2500</v>
      </c>
      <c r="L222" t="str">
        <f t="shared" si="12"/>
        <v>[{"AttrType":"Production","ItemId":50007,"Value":6480}</v>
      </c>
      <c r="M222" t="str">
        <f t="shared" si="11"/>
        <v>,{"AttrType":"GlobalPower","Value":2500}]</v>
      </c>
    </row>
    <row r="223" spans="2:13">
      <c r="B223">
        <v>13006</v>
      </c>
      <c r="C223" t="s">
        <v>49</v>
      </c>
      <c r="D223" t="s">
        <v>50</v>
      </c>
      <c r="E223" t="s">
        <v>113</v>
      </c>
      <c r="F223">
        <v>50007</v>
      </c>
      <c r="G223">
        <v>7920</v>
      </c>
      <c r="I223" t="s">
        <v>100</v>
      </c>
      <c r="J223">
        <v>3000</v>
      </c>
      <c r="L223" t="str">
        <f t="shared" si="12"/>
        <v>[{"AttrType":"Production","ItemId":50007,"Value":7920}</v>
      </c>
      <c r="M223" t="str">
        <f t="shared" si="11"/>
        <v>,{"AttrType":"GlobalPower","Value":3000}]</v>
      </c>
    </row>
    <row r="224" spans="2:13">
      <c r="B224">
        <v>13007</v>
      </c>
      <c r="C224" t="s">
        <v>49</v>
      </c>
      <c r="D224" t="s">
        <v>50</v>
      </c>
      <c r="E224" t="s">
        <v>113</v>
      </c>
      <c r="F224">
        <v>50007</v>
      </c>
      <c r="G224">
        <v>9360</v>
      </c>
      <c r="I224" t="s">
        <v>100</v>
      </c>
      <c r="J224">
        <v>3500</v>
      </c>
      <c r="L224" t="str">
        <f t="shared" si="12"/>
        <v>[{"AttrType":"Production","ItemId":50007,"Value":9360}</v>
      </c>
      <c r="M224" t="str">
        <f t="shared" si="11"/>
        <v>,{"AttrType":"GlobalPower","Value":3500}]</v>
      </c>
    </row>
    <row r="225" spans="2:13">
      <c r="B225">
        <v>13008</v>
      </c>
      <c r="C225" t="s">
        <v>49</v>
      </c>
      <c r="D225" t="s">
        <v>50</v>
      </c>
      <c r="E225" t="s">
        <v>113</v>
      </c>
      <c r="F225">
        <v>50007</v>
      </c>
      <c r="G225">
        <v>10800</v>
      </c>
      <c r="I225" t="s">
        <v>100</v>
      </c>
      <c r="J225">
        <v>4000</v>
      </c>
      <c r="L225" t="str">
        <f t="shared" si="12"/>
        <v>[{"AttrType":"Production","ItemId":50007,"Value":10800}</v>
      </c>
      <c r="M225" t="str">
        <f t="shared" si="11"/>
        <v>,{"AttrType":"GlobalPower","Value":4000}]</v>
      </c>
    </row>
    <row r="226" spans="2:13">
      <c r="B226">
        <v>13009</v>
      </c>
      <c r="C226" t="s">
        <v>49</v>
      </c>
      <c r="D226" t="s">
        <v>50</v>
      </c>
      <c r="E226" t="s">
        <v>113</v>
      </c>
      <c r="F226">
        <v>50007</v>
      </c>
      <c r="G226">
        <v>12240</v>
      </c>
      <c r="I226" t="s">
        <v>100</v>
      </c>
      <c r="J226">
        <v>4500</v>
      </c>
      <c r="L226" t="str">
        <f t="shared" si="12"/>
        <v>[{"AttrType":"Production","ItemId":50007,"Value":12240}</v>
      </c>
      <c r="M226" t="str">
        <f t="shared" si="11"/>
        <v>,{"AttrType":"GlobalPower","Value":4500}]</v>
      </c>
    </row>
    <row r="227" spans="2:13">
      <c r="B227">
        <v>13010</v>
      </c>
      <c r="C227" t="s">
        <v>49</v>
      </c>
      <c r="D227" t="s">
        <v>50</v>
      </c>
      <c r="E227" t="s">
        <v>113</v>
      </c>
      <c r="F227">
        <v>50007</v>
      </c>
      <c r="G227">
        <v>13680</v>
      </c>
      <c r="I227" t="s">
        <v>100</v>
      </c>
      <c r="J227">
        <v>5000</v>
      </c>
      <c r="L227" t="str">
        <f t="shared" si="12"/>
        <v>[{"AttrType":"Production","ItemId":50007,"Value":13680}</v>
      </c>
      <c r="M227" t="str">
        <f t="shared" si="11"/>
        <v>,{"AttrType":"GlobalPower","Value":5000}]</v>
      </c>
    </row>
    <row r="228" spans="2:13">
      <c r="B228">
        <v>13011</v>
      </c>
      <c r="C228" t="s">
        <v>49</v>
      </c>
      <c r="D228" t="s">
        <v>50</v>
      </c>
      <c r="E228" t="s">
        <v>113</v>
      </c>
      <c r="F228">
        <v>50007</v>
      </c>
      <c r="G228">
        <v>15120</v>
      </c>
      <c r="I228" t="s">
        <v>100</v>
      </c>
      <c r="J228">
        <v>5500</v>
      </c>
      <c r="L228" t="str">
        <f t="shared" si="12"/>
        <v>[{"AttrType":"Production","ItemId":50007,"Value":15120}</v>
      </c>
      <c r="M228" t="str">
        <f t="shared" si="11"/>
        <v>,{"AttrType":"GlobalPower","Value":5500}]</v>
      </c>
    </row>
    <row r="229" spans="2:13">
      <c r="B229">
        <v>13012</v>
      </c>
      <c r="C229" t="s">
        <v>49</v>
      </c>
      <c r="D229" t="s">
        <v>50</v>
      </c>
      <c r="E229" t="s">
        <v>113</v>
      </c>
      <c r="F229">
        <v>50007</v>
      </c>
      <c r="G229">
        <v>16560</v>
      </c>
      <c r="I229" t="s">
        <v>100</v>
      </c>
      <c r="J229">
        <v>6000</v>
      </c>
      <c r="L229" t="str">
        <f t="shared" si="12"/>
        <v>[{"AttrType":"Production","ItemId":50007,"Value":16560}</v>
      </c>
      <c r="M229" t="str">
        <f t="shared" si="11"/>
        <v>,{"AttrType":"GlobalPower","Value":6000}]</v>
      </c>
    </row>
    <row r="230" spans="2:13">
      <c r="B230">
        <v>13013</v>
      </c>
      <c r="C230" t="s">
        <v>49</v>
      </c>
      <c r="D230" t="s">
        <v>50</v>
      </c>
      <c r="E230" t="s">
        <v>113</v>
      </c>
      <c r="F230">
        <v>50007</v>
      </c>
      <c r="G230">
        <v>18000</v>
      </c>
      <c r="I230" t="s">
        <v>100</v>
      </c>
      <c r="J230">
        <v>6500</v>
      </c>
      <c r="L230" t="str">
        <f t="shared" si="12"/>
        <v>[{"AttrType":"Production","ItemId":50007,"Value":18000}</v>
      </c>
      <c r="M230" t="str">
        <f t="shared" si="11"/>
        <v>,{"AttrType":"GlobalPower","Value":6500}]</v>
      </c>
    </row>
    <row r="231" spans="2:13">
      <c r="B231">
        <v>13014</v>
      </c>
      <c r="C231" t="s">
        <v>49</v>
      </c>
      <c r="D231" t="s">
        <v>50</v>
      </c>
      <c r="E231" t="s">
        <v>113</v>
      </c>
      <c r="F231">
        <v>50007</v>
      </c>
      <c r="G231">
        <v>19440</v>
      </c>
      <c r="I231" t="s">
        <v>100</v>
      </c>
      <c r="J231">
        <v>7000</v>
      </c>
      <c r="L231" t="str">
        <f t="shared" si="12"/>
        <v>[{"AttrType":"Production","ItemId":50007,"Value":19440}</v>
      </c>
      <c r="M231" t="str">
        <f t="shared" si="11"/>
        <v>,{"AttrType":"GlobalPower","Value":7000}]</v>
      </c>
    </row>
    <row r="232" spans="2:13">
      <c r="B232">
        <v>13015</v>
      </c>
      <c r="C232" t="s">
        <v>49</v>
      </c>
      <c r="D232" t="s">
        <v>50</v>
      </c>
      <c r="E232" t="s">
        <v>113</v>
      </c>
      <c r="F232">
        <v>50007</v>
      </c>
      <c r="G232">
        <v>20880</v>
      </c>
      <c r="I232" t="s">
        <v>100</v>
      </c>
      <c r="J232">
        <v>7500</v>
      </c>
      <c r="L232" t="str">
        <f t="shared" si="12"/>
        <v>[{"AttrType":"Production","ItemId":50007,"Value":20880}</v>
      </c>
      <c r="M232" t="str">
        <f t="shared" si="11"/>
        <v>,{"AttrType":"GlobalPower","Value":7500}]</v>
      </c>
    </row>
    <row r="233" spans="2:13">
      <c r="B233">
        <v>13016</v>
      </c>
      <c r="C233" t="s">
        <v>49</v>
      </c>
      <c r="D233" t="s">
        <v>50</v>
      </c>
      <c r="E233" t="s">
        <v>113</v>
      </c>
      <c r="F233">
        <v>50007</v>
      </c>
      <c r="G233">
        <v>22320</v>
      </c>
      <c r="I233" t="s">
        <v>100</v>
      </c>
      <c r="J233">
        <v>8000</v>
      </c>
      <c r="L233" t="str">
        <f t="shared" si="12"/>
        <v>[{"AttrType":"Production","ItemId":50007,"Value":22320}</v>
      </c>
      <c r="M233" t="str">
        <f t="shared" si="11"/>
        <v>,{"AttrType":"GlobalPower","Value":8000}]</v>
      </c>
    </row>
    <row r="234" spans="2:13">
      <c r="B234">
        <v>13017</v>
      </c>
      <c r="C234" t="s">
        <v>49</v>
      </c>
      <c r="D234" t="s">
        <v>50</v>
      </c>
      <c r="E234" t="s">
        <v>113</v>
      </c>
      <c r="F234">
        <v>50007</v>
      </c>
      <c r="G234">
        <v>23760</v>
      </c>
      <c r="I234" t="s">
        <v>100</v>
      </c>
      <c r="J234">
        <v>8500</v>
      </c>
      <c r="L234" t="str">
        <f t="shared" si="12"/>
        <v>[{"AttrType":"Production","ItemId":50007,"Value":23760}</v>
      </c>
      <c r="M234" t="str">
        <f t="shared" si="11"/>
        <v>,{"AttrType":"GlobalPower","Value":8500}]</v>
      </c>
    </row>
    <row r="235" spans="2:13">
      <c r="B235">
        <v>13018</v>
      </c>
      <c r="C235" t="s">
        <v>49</v>
      </c>
      <c r="D235" t="s">
        <v>50</v>
      </c>
      <c r="E235" t="s">
        <v>113</v>
      </c>
      <c r="F235">
        <v>50007</v>
      </c>
      <c r="G235">
        <v>25200</v>
      </c>
      <c r="I235" t="s">
        <v>100</v>
      </c>
      <c r="J235">
        <v>9000</v>
      </c>
      <c r="L235" t="str">
        <f t="shared" si="12"/>
        <v>[{"AttrType":"Production","ItemId":50007,"Value":25200}</v>
      </c>
      <c r="M235" t="str">
        <f t="shared" si="11"/>
        <v>,{"AttrType":"GlobalPower","Value":9000}]</v>
      </c>
    </row>
    <row r="236" spans="2:13">
      <c r="B236">
        <v>14001</v>
      </c>
      <c r="C236" t="s">
        <v>51</v>
      </c>
      <c r="D236" t="s">
        <v>52</v>
      </c>
      <c r="E236" t="s">
        <v>113</v>
      </c>
      <c r="F236">
        <v>50007</v>
      </c>
      <c r="G236">
        <v>720</v>
      </c>
      <c r="I236" t="s">
        <v>100</v>
      </c>
      <c r="J236">
        <v>500</v>
      </c>
      <c r="L236" t="str">
        <f t="shared" si="12"/>
        <v>[{"AttrType":"Production","ItemId":50007,"Value":720}</v>
      </c>
      <c r="M236" t="str">
        <f t="shared" si="11"/>
        <v>,{"AttrType":"GlobalPower","Value":500}]</v>
      </c>
    </row>
    <row r="237" spans="2:13">
      <c r="B237">
        <v>14002</v>
      </c>
      <c r="C237" t="s">
        <v>51</v>
      </c>
      <c r="D237" t="s">
        <v>52</v>
      </c>
      <c r="E237" t="s">
        <v>113</v>
      </c>
      <c r="F237">
        <v>50007</v>
      </c>
      <c r="G237">
        <v>2160</v>
      </c>
      <c r="I237" t="s">
        <v>100</v>
      </c>
      <c r="J237">
        <v>1000</v>
      </c>
      <c r="L237" t="str">
        <f t="shared" si="12"/>
        <v>[{"AttrType":"Production","ItemId":50007,"Value":2160}</v>
      </c>
      <c r="M237" t="str">
        <f t="shared" si="11"/>
        <v>,{"AttrType":"GlobalPower","Value":1000}]</v>
      </c>
    </row>
    <row r="238" spans="2:13">
      <c r="B238">
        <v>14003</v>
      </c>
      <c r="C238" t="s">
        <v>51</v>
      </c>
      <c r="D238" t="s">
        <v>52</v>
      </c>
      <c r="E238" t="s">
        <v>113</v>
      </c>
      <c r="F238">
        <v>50007</v>
      </c>
      <c r="G238">
        <v>3600</v>
      </c>
      <c r="I238" t="s">
        <v>100</v>
      </c>
      <c r="J238">
        <v>1500</v>
      </c>
      <c r="L238" t="str">
        <f t="shared" si="12"/>
        <v>[{"AttrType":"Production","ItemId":50007,"Value":3600}</v>
      </c>
      <c r="M238" t="str">
        <f t="shared" si="11"/>
        <v>,{"AttrType":"GlobalPower","Value":1500}]</v>
      </c>
    </row>
    <row r="239" spans="2:13">
      <c r="B239">
        <v>14004</v>
      </c>
      <c r="C239" t="s">
        <v>51</v>
      </c>
      <c r="D239" t="s">
        <v>52</v>
      </c>
      <c r="E239" t="s">
        <v>113</v>
      </c>
      <c r="F239">
        <v>50007</v>
      </c>
      <c r="G239">
        <v>5040</v>
      </c>
      <c r="I239" t="s">
        <v>100</v>
      </c>
      <c r="J239">
        <v>2000</v>
      </c>
      <c r="L239" t="str">
        <f t="shared" si="12"/>
        <v>[{"AttrType":"Production","ItemId":50007,"Value":5040}</v>
      </c>
      <c r="M239" t="str">
        <f t="shared" si="11"/>
        <v>,{"AttrType":"GlobalPower","Value":2000}]</v>
      </c>
    </row>
    <row r="240" spans="2:13">
      <c r="B240">
        <v>14005</v>
      </c>
      <c r="C240" t="s">
        <v>51</v>
      </c>
      <c r="D240" t="s">
        <v>52</v>
      </c>
      <c r="E240" t="s">
        <v>113</v>
      </c>
      <c r="F240">
        <v>50007</v>
      </c>
      <c r="G240">
        <v>6480</v>
      </c>
      <c r="I240" t="s">
        <v>100</v>
      </c>
      <c r="J240">
        <v>2500</v>
      </c>
      <c r="L240" t="str">
        <f t="shared" si="12"/>
        <v>[{"AttrType":"Production","ItemId":50007,"Value":6480}</v>
      </c>
      <c r="M240" t="str">
        <f t="shared" si="11"/>
        <v>,{"AttrType":"GlobalPower","Value":2500}]</v>
      </c>
    </row>
    <row r="241" spans="2:13">
      <c r="B241">
        <v>14006</v>
      </c>
      <c r="C241" t="s">
        <v>51</v>
      </c>
      <c r="D241" t="s">
        <v>52</v>
      </c>
      <c r="E241" t="s">
        <v>113</v>
      </c>
      <c r="F241">
        <v>50007</v>
      </c>
      <c r="G241">
        <v>7920</v>
      </c>
      <c r="I241" t="s">
        <v>100</v>
      </c>
      <c r="J241">
        <v>3000</v>
      </c>
      <c r="L241" t="str">
        <f t="shared" si="12"/>
        <v>[{"AttrType":"Production","ItemId":50007,"Value":7920}</v>
      </c>
      <c r="M241" t="str">
        <f t="shared" si="11"/>
        <v>,{"AttrType":"GlobalPower","Value":3000}]</v>
      </c>
    </row>
    <row r="242" spans="2:13">
      <c r="B242">
        <v>14007</v>
      </c>
      <c r="C242" t="s">
        <v>51</v>
      </c>
      <c r="D242" t="s">
        <v>52</v>
      </c>
      <c r="E242" t="s">
        <v>113</v>
      </c>
      <c r="F242">
        <v>50007</v>
      </c>
      <c r="G242">
        <v>9360</v>
      </c>
      <c r="I242" t="s">
        <v>100</v>
      </c>
      <c r="J242">
        <v>3500</v>
      </c>
      <c r="L242" t="str">
        <f t="shared" si="12"/>
        <v>[{"AttrType":"Production","ItemId":50007,"Value":9360}</v>
      </c>
      <c r="M242" t="str">
        <f t="shared" si="11"/>
        <v>,{"AttrType":"GlobalPower","Value":3500}]</v>
      </c>
    </row>
    <row r="243" spans="2:13">
      <c r="B243">
        <v>14008</v>
      </c>
      <c r="C243" t="s">
        <v>51</v>
      </c>
      <c r="D243" t="s">
        <v>52</v>
      </c>
      <c r="E243" t="s">
        <v>113</v>
      </c>
      <c r="F243">
        <v>50007</v>
      </c>
      <c r="G243">
        <v>10800</v>
      </c>
      <c r="I243" t="s">
        <v>100</v>
      </c>
      <c r="J243">
        <v>4000</v>
      </c>
      <c r="L243" t="str">
        <f t="shared" si="12"/>
        <v>[{"AttrType":"Production","ItemId":50007,"Value":10800}</v>
      </c>
      <c r="M243" t="str">
        <f t="shared" si="11"/>
        <v>,{"AttrType":"GlobalPower","Value":4000}]</v>
      </c>
    </row>
    <row r="244" spans="2:13">
      <c r="B244">
        <v>14009</v>
      </c>
      <c r="C244" t="s">
        <v>51</v>
      </c>
      <c r="D244" t="s">
        <v>52</v>
      </c>
      <c r="E244" t="s">
        <v>113</v>
      </c>
      <c r="F244">
        <v>50007</v>
      </c>
      <c r="G244">
        <v>12240</v>
      </c>
      <c r="I244" t="s">
        <v>100</v>
      </c>
      <c r="J244">
        <v>4500</v>
      </c>
      <c r="L244" t="str">
        <f t="shared" si="12"/>
        <v>[{"AttrType":"Production","ItemId":50007,"Value":12240}</v>
      </c>
      <c r="M244" t="str">
        <f t="shared" si="11"/>
        <v>,{"AttrType":"GlobalPower","Value":4500}]</v>
      </c>
    </row>
    <row r="245" spans="2:13">
      <c r="B245">
        <v>14010</v>
      </c>
      <c r="C245" t="s">
        <v>51</v>
      </c>
      <c r="D245" t="s">
        <v>52</v>
      </c>
      <c r="E245" t="s">
        <v>113</v>
      </c>
      <c r="F245">
        <v>50007</v>
      </c>
      <c r="G245">
        <v>13680</v>
      </c>
      <c r="I245" t="s">
        <v>100</v>
      </c>
      <c r="J245">
        <v>5000</v>
      </c>
      <c r="L245" t="str">
        <f t="shared" si="12"/>
        <v>[{"AttrType":"Production","ItemId":50007,"Value":13680}</v>
      </c>
      <c r="M245" t="str">
        <f t="shared" si="11"/>
        <v>,{"AttrType":"GlobalPower","Value":5000}]</v>
      </c>
    </row>
    <row r="246" spans="2:13">
      <c r="B246">
        <v>14011</v>
      </c>
      <c r="C246" t="s">
        <v>51</v>
      </c>
      <c r="D246" t="s">
        <v>52</v>
      </c>
      <c r="E246" t="s">
        <v>113</v>
      </c>
      <c r="F246">
        <v>50007</v>
      </c>
      <c r="G246">
        <v>15120</v>
      </c>
      <c r="I246" t="s">
        <v>100</v>
      </c>
      <c r="J246">
        <v>5500</v>
      </c>
      <c r="L246" t="str">
        <f t="shared" si="12"/>
        <v>[{"AttrType":"Production","ItemId":50007,"Value":15120}</v>
      </c>
      <c r="M246" t="str">
        <f t="shared" si="11"/>
        <v>,{"AttrType":"GlobalPower","Value":5500}]</v>
      </c>
    </row>
    <row r="247" spans="2:13">
      <c r="B247">
        <v>14012</v>
      </c>
      <c r="C247" t="s">
        <v>51</v>
      </c>
      <c r="D247" t="s">
        <v>52</v>
      </c>
      <c r="E247" t="s">
        <v>113</v>
      </c>
      <c r="F247">
        <v>50007</v>
      </c>
      <c r="G247">
        <v>16560</v>
      </c>
      <c r="I247" t="s">
        <v>100</v>
      </c>
      <c r="J247">
        <v>6000</v>
      </c>
      <c r="L247" t="str">
        <f t="shared" si="12"/>
        <v>[{"AttrType":"Production","ItemId":50007,"Value":16560}</v>
      </c>
      <c r="M247" t="str">
        <f t="shared" si="11"/>
        <v>,{"AttrType":"GlobalPower","Value":6000}]</v>
      </c>
    </row>
    <row r="248" spans="2:13">
      <c r="B248">
        <v>14013</v>
      </c>
      <c r="C248" t="s">
        <v>51</v>
      </c>
      <c r="D248" t="s">
        <v>52</v>
      </c>
      <c r="E248" t="s">
        <v>113</v>
      </c>
      <c r="F248">
        <v>50007</v>
      </c>
      <c r="G248">
        <v>18000</v>
      </c>
      <c r="I248" t="s">
        <v>100</v>
      </c>
      <c r="J248">
        <v>6500</v>
      </c>
      <c r="L248" t="str">
        <f t="shared" si="12"/>
        <v>[{"AttrType":"Production","ItemId":50007,"Value":18000}</v>
      </c>
      <c r="M248" t="str">
        <f t="shared" si="11"/>
        <v>,{"AttrType":"GlobalPower","Value":6500}]</v>
      </c>
    </row>
    <row r="249" spans="2:13">
      <c r="B249">
        <v>14014</v>
      </c>
      <c r="C249" t="s">
        <v>51</v>
      </c>
      <c r="D249" t="s">
        <v>52</v>
      </c>
      <c r="E249" t="s">
        <v>113</v>
      </c>
      <c r="F249">
        <v>50007</v>
      </c>
      <c r="G249">
        <v>19440</v>
      </c>
      <c r="I249" t="s">
        <v>100</v>
      </c>
      <c r="J249">
        <v>7000</v>
      </c>
      <c r="L249" t="str">
        <f t="shared" si="12"/>
        <v>[{"AttrType":"Production","ItemId":50007,"Value":19440}</v>
      </c>
      <c r="M249" t="str">
        <f t="shared" si="11"/>
        <v>,{"AttrType":"GlobalPower","Value":7000}]</v>
      </c>
    </row>
    <row r="250" spans="2:13">
      <c r="B250">
        <v>14015</v>
      </c>
      <c r="C250" t="s">
        <v>51</v>
      </c>
      <c r="D250" t="s">
        <v>52</v>
      </c>
      <c r="E250" t="s">
        <v>113</v>
      </c>
      <c r="F250">
        <v>50007</v>
      </c>
      <c r="G250">
        <v>20880</v>
      </c>
      <c r="I250" t="s">
        <v>100</v>
      </c>
      <c r="J250">
        <v>7500</v>
      </c>
      <c r="L250" t="str">
        <f t="shared" si="12"/>
        <v>[{"AttrType":"Production","ItemId":50007,"Value":20880}</v>
      </c>
      <c r="M250" t="str">
        <f t="shared" si="11"/>
        <v>,{"AttrType":"GlobalPower","Value":7500}]</v>
      </c>
    </row>
    <row r="251" spans="2:13">
      <c r="B251">
        <v>14016</v>
      </c>
      <c r="C251" t="s">
        <v>51</v>
      </c>
      <c r="D251" t="s">
        <v>52</v>
      </c>
      <c r="E251" t="s">
        <v>113</v>
      </c>
      <c r="F251">
        <v>50007</v>
      </c>
      <c r="G251">
        <v>22320</v>
      </c>
      <c r="I251" t="s">
        <v>100</v>
      </c>
      <c r="J251">
        <v>8000</v>
      </c>
      <c r="L251" t="str">
        <f t="shared" si="12"/>
        <v>[{"AttrType":"Production","ItemId":50007,"Value":22320}</v>
      </c>
      <c r="M251" t="str">
        <f t="shared" si="11"/>
        <v>,{"AttrType":"GlobalPower","Value":8000}]</v>
      </c>
    </row>
    <row r="252" spans="2:13">
      <c r="B252">
        <v>14017</v>
      </c>
      <c r="C252" t="s">
        <v>51</v>
      </c>
      <c r="D252" t="s">
        <v>52</v>
      </c>
      <c r="E252" t="s">
        <v>113</v>
      </c>
      <c r="F252">
        <v>50007</v>
      </c>
      <c r="G252">
        <v>23760</v>
      </c>
      <c r="I252" t="s">
        <v>100</v>
      </c>
      <c r="J252">
        <v>8500</v>
      </c>
      <c r="L252" t="str">
        <f t="shared" si="12"/>
        <v>[{"AttrType":"Production","ItemId":50007,"Value":23760}</v>
      </c>
      <c r="M252" t="str">
        <f t="shared" si="11"/>
        <v>,{"AttrType":"GlobalPower","Value":8500}]</v>
      </c>
    </row>
    <row r="253" spans="2:13">
      <c r="B253">
        <v>14018</v>
      </c>
      <c r="C253" t="s">
        <v>51</v>
      </c>
      <c r="D253" t="s">
        <v>52</v>
      </c>
      <c r="E253" t="s">
        <v>113</v>
      </c>
      <c r="F253">
        <v>50007</v>
      </c>
      <c r="G253">
        <v>25200</v>
      </c>
      <c r="I253" t="s">
        <v>100</v>
      </c>
      <c r="J253">
        <v>9000</v>
      </c>
      <c r="L253" t="str">
        <f t="shared" si="12"/>
        <v>[{"AttrType":"Production","ItemId":50007,"Value":25200}</v>
      </c>
      <c r="M253" t="str">
        <f t="shared" si="11"/>
        <v>,{"AttrType":"GlobalPower","Value":9000}]</v>
      </c>
    </row>
    <row r="254" spans="2:13">
      <c r="B254">
        <v>15001</v>
      </c>
      <c r="C254" t="s">
        <v>53</v>
      </c>
      <c r="D254" t="s">
        <v>54</v>
      </c>
      <c r="E254" t="s">
        <v>113</v>
      </c>
      <c r="F254">
        <v>50007</v>
      </c>
      <c r="G254">
        <v>720</v>
      </c>
      <c r="I254" t="s">
        <v>100</v>
      </c>
      <c r="J254">
        <v>500</v>
      </c>
      <c r="L254" t="str">
        <f t="shared" si="12"/>
        <v>[{"AttrType":"Production","ItemId":50007,"Value":720}</v>
      </c>
      <c r="M254" t="str">
        <f t="shared" si="11"/>
        <v>,{"AttrType":"GlobalPower","Value":500}]</v>
      </c>
    </row>
    <row r="255" spans="2:13">
      <c r="B255">
        <v>15002</v>
      </c>
      <c r="C255" t="s">
        <v>53</v>
      </c>
      <c r="D255" t="s">
        <v>54</v>
      </c>
      <c r="E255" t="s">
        <v>113</v>
      </c>
      <c r="F255">
        <v>50007</v>
      </c>
      <c r="G255">
        <v>2160</v>
      </c>
      <c r="I255" t="s">
        <v>100</v>
      </c>
      <c r="J255">
        <v>1000</v>
      </c>
      <c r="L255" t="str">
        <f t="shared" si="12"/>
        <v>[{"AttrType":"Production","ItemId":50007,"Value":2160}</v>
      </c>
      <c r="M255" t="str">
        <f t="shared" si="11"/>
        <v>,{"AttrType":"GlobalPower","Value":1000}]</v>
      </c>
    </row>
    <row r="256" spans="2:13">
      <c r="B256">
        <v>15003</v>
      </c>
      <c r="C256" t="s">
        <v>53</v>
      </c>
      <c r="D256" t="s">
        <v>54</v>
      </c>
      <c r="E256" t="s">
        <v>113</v>
      </c>
      <c r="F256">
        <v>50007</v>
      </c>
      <c r="G256">
        <v>3600</v>
      </c>
      <c r="I256" t="s">
        <v>100</v>
      </c>
      <c r="J256">
        <v>1500</v>
      </c>
      <c r="L256" t="str">
        <f t="shared" si="12"/>
        <v>[{"AttrType":"Production","ItemId":50007,"Value":3600}</v>
      </c>
      <c r="M256" t="str">
        <f t="shared" si="11"/>
        <v>,{"AttrType":"GlobalPower","Value":1500}]</v>
      </c>
    </row>
    <row r="257" spans="2:13">
      <c r="B257">
        <v>15004</v>
      </c>
      <c r="C257" t="s">
        <v>53</v>
      </c>
      <c r="D257" t="s">
        <v>54</v>
      </c>
      <c r="E257" t="s">
        <v>113</v>
      </c>
      <c r="F257">
        <v>50007</v>
      </c>
      <c r="G257">
        <v>5040</v>
      </c>
      <c r="I257" t="s">
        <v>100</v>
      </c>
      <c r="J257">
        <v>2000</v>
      </c>
      <c r="L257" t="str">
        <f t="shared" si="12"/>
        <v>[{"AttrType":"Production","ItemId":50007,"Value":5040}</v>
      </c>
      <c r="M257" t="str">
        <f t="shared" si="11"/>
        <v>,{"AttrType":"GlobalPower","Value":2000}]</v>
      </c>
    </row>
    <row r="258" spans="2:13">
      <c r="B258">
        <v>15005</v>
      </c>
      <c r="C258" t="s">
        <v>53</v>
      </c>
      <c r="D258" t="s">
        <v>54</v>
      </c>
      <c r="E258" t="s">
        <v>113</v>
      </c>
      <c r="F258">
        <v>50007</v>
      </c>
      <c r="G258">
        <v>6480</v>
      </c>
      <c r="I258" t="s">
        <v>100</v>
      </c>
      <c r="J258">
        <v>2500</v>
      </c>
      <c r="L258" t="str">
        <f t="shared" si="12"/>
        <v>[{"AttrType":"Production","ItemId":50007,"Value":6480}</v>
      </c>
      <c r="M258" t="str">
        <f t="shared" si="11"/>
        <v>,{"AttrType":"GlobalPower","Value":2500}]</v>
      </c>
    </row>
    <row r="259" spans="2:13">
      <c r="B259">
        <v>15006</v>
      </c>
      <c r="C259" t="s">
        <v>53</v>
      </c>
      <c r="D259" t="s">
        <v>54</v>
      </c>
      <c r="E259" t="s">
        <v>113</v>
      </c>
      <c r="F259">
        <v>50007</v>
      </c>
      <c r="G259">
        <v>7920</v>
      </c>
      <c r="I259" t="s">
        <v>100</v>
      </c>
      <c r="J259">
        <v>3000</v>
      </c>
      <c r="L259" t="str">
        <f t="shared" si="12"/>
        <v>[{"AttrType":"Production","ItemId":50007,"Value":7920}</v>
      </c>
      <c r="M259" t="str">
        <f t="shared" si="11"/>
        <v>,{"AttrType":"GlobalPower","Value":3000}]</v>
      </c>
    </row>
    <row r="260" spans="2:13">
      <c r="B260">
        <v>15007</v>
      </c>
      <c r="C260" t="s">
        <v>53</v>
      </c>
      <c r="D260" t="s">
        <v>54</v>
      </c>
      <c r="E260" t="s">
        <v>113</v>
      </c>
      <c r="F260">
        <v>50007</v>
      </c>
      <c r="G260">
        <v>9360</v>
      </c>
      <c r="I260" t="s">
        <v>100</v>
      </c>
      <c r="J260">
        <v>3500</v>
      </c>
      <c r="L260" t="str">
        <f t="shared" si="12"/>
        <v>[{"AttrType":"Production","ItemId":50007,"Value":9360}</v>
      </c>
      <c r="M260" t="str">
        <f t="shared" si="11"/>
        <v>,{"AttrType":"GlobalPower","Value":3500}]</v>
      </c>
    </row>
    <row r="261" spans="2:13">
      <c r="B261">
        <v>15008</v>
      </c>
      <c r="C261" t="s">
        <v>53</v>
      </c>
      <c r="D261" t="s">
        <v>54</v>
      </c>
      <c r="E261" t="s">
        <v>113</v>
      </c>
      <c r="F261">
        <v>50007</v>
      </c>
      <c r="G261">
        <v>10800</v>
      </c>
      <c r="I261" t="s">
        <v>100</v>
      </c>
      <c r="J261">
        <v>4000</v>
      </c>
      <c r="L261" t="str">
        <f t="shared" si="12"/>
        <v>[{"AttrType":"Production","ItemId":50007,"Value":10800}</v>
      </c>
      <c r="M261" t="str">
        <f t="shared" si="11"/>
        <v>,{"AttrType":"GlobalPower","Value":4000}]</v>
      </c>
    </row>
    <row r="262" spans="2:13">
      <c r="B262">
        <v>15009</v>
      </c>
      <c r="C262" t="s">
        <v>53</v>
      </c>
      <c r="D262" t="s">
        <v>54</v>
      </c>
      <c r="E262" t="s">
        <v>113</v>
      </c>
      <c r="F262">
        <v>50007</v>
      </c>
      <c r="G262">
        <v>12240</v>
      </c>
      <c r="I262" t="s">
        <v>100</v>
      </c>
      <c r="J262">
        <v>4500</v>
      </c>
      <c r="L262" t="str">
        <f t="shared" si="12"/>
        <v>[{"AttrType":"Production","ItemId":50007,"Value":12240}</v>
      </c>
      <c r="M262" t="str">
        <f t="shared" si="11"/>
        <v>,{"AttrType":"GlobalPower","Value":4500}]</v>
      </c>
    </row>
    <row r="263" spans="2:13">
      <c r="B263">
        <v>15010</v>
      </c>
      <c r="C263" t="s">
        <v>53</v>
      </c>
      <c r="D263" t="s">
        <v>54</v>
      </c>
      <c r="E263" t="s">
        <v>113</v>
      </c>
      <c r="F263">
        <v>50007</v>
      </c>
      <c r="G263">
        <v>13680</v>
      </c>
      <c r="I263" t="s">
        <v>100</v>
      </c>
      <c r="J263">
        <v>5000</v>
      </c>
      <c r="L263" t="str">
        <f t="shared" si="12"/>
        <v>[{"AttrType":"Production","ItemId":50007,"Value":13680}</v>
      </c>
      <c r="M263" t="str">
        <f t="shared" si="11"/>
        <v>,{"AttrType":"GlobalPower","Value":5000}]</v>
      </c>
    </row>
    <row r="264" spans="2:13">
      <c r="B264">
        <v>15011</v>
      </c>
      <c r="C264" t="s">
        <v>53</v>
      </c>
      <c r="D264" t="s">
        <v>54</v>
      </c>
      <c r="E264" t="s">
        <v>113</v>
      </c>
      <c r="F264">
        <v>50007</v>
      </c>
      <c r="G264">
        <v>15120</v>
      </c>
      <c r="I264" t="s">
        <v>100</v>
      </c>
      <c r="J264">
        <v>5500</v>
      </c>
      <c r="L264" t="str">
        <f t="shared" si="12"/>
        <v>[{"AttrType":"Production","ItemId":50007,"Value":15120}</v>
      </c>
      <c r="M264" t="str">
        <f t="shared" si="11"/>
        <v>,{"AttrType":"GlobalPower","Value":5500}]</v>
      </c>
    </row>
    <row r="265" spans="2:13">
      <c r="B265">
        <v>15012</v>
      </c>
      <c r="C265" t="s">
        <v>53</v>
      </c>
      <c r="D265" t="s">
        <v>54</v>
      </c>
      <c r="E265" t="s">
        <v>113</v>
      </c>
      <c r="F265">
        <v>50007</v>
      </c>
      <c r="G265">
        <v>16560</v>
      </c>
      <c r="I265" t="s">
        <v>100</v>
      </c>
      <c r="J265">
        <v>6000</v>
      </c>
      <c r="L265" t="str">
        <f t="shared" si="12"/>
        <v>[{"AttrType":"Production","ItemId":50007,"Value":16560}</v>
      </c>
      <c r="M265" t="str">
        <f t="shared" si="11"/>
        <v>,{"AttrType":"GlobalPower","Value":6000}]</v>
      </c>
    </row>
    <row r="266" spans="2:13">
      <c r="B266">
        <v>15013</v>
      </c>
      <c r="C266" t="s">
        <v>53</v>
      </c>
      <c r="D266" t="s">
        <v>54</v>
      </c>
      <c r="E266" t="s">
        <v>113</v>
      </c>
      <c r="F266">
        <v>50007</v>
      </c>
      <c r="G266">
        <v>18000</v>
      </c>
      <c r="I266" t="s">
        <v>100</v>
      </c>
      <c r="J266">
        <v>6500</v>
      </c>
      <c r="L266" t="str">
        <f t="shared" si="12"/>
        <v>[{"AttrType":"Production","ItemId":50007,"Value":18000}</v>
      </c>
      <c r="M266" t="str">
        <f t="shared" si="11"/>
        <v>,{"AttrType":"GlobalPower","Value":6500}]</v>
      </c>
    </row>
    <row r="267" spans="2:13">
      <c r="B267">
        <v>15014</v>
      </c>
      <c r="C267" t="s">
        <v>53</v>
      </c>
      <c r="D267" t="s">
        <v>54</v>
      </c>
      <c r="E267" t="s">
        <v>113</v>
      </c>
      <c r="F267">
        <v>50007</v>
      </c>
      <c r="G267">
        <v>19440</v>
      </c>
      <c r="I267" t="s">
        <v>100</v>
      </c>
      <c r="J267">
        <v>7000</v>
      </c>
      <c r="L267" t="str">
        <f t="shared" si="12"/>
        <v>[{"AttrType":"Production","ItemId":50007,"Value":19440}</v>
      </c>
      <c r="M267" t="str">
        <f t="shared" si="11"/>
        <v>,{"AttrType":"GlobalPower","Value":7000}]</v>
      </c>
    </row>
    <row r="268" spans="2:13">
      <c r="B268">
        <v>15015</v>
      </c>
      <c r="C268" t="s">
        <v>53</v>
      </c>
      <c r="D268" t="s">
        <v>54</v>
      </c>
      <c r="E268" t="s">
        <v>113</v>
      </c>
      <c r="F268">
        <v>50007</v>
      </c>
      <c r="G268">
        <v>20880</v>
      </c>
      <c r="I268" t="s">
        <v>100</v>
      </c>
      <c r="J268">
        <v>7500</v>
      </c>
      <c r="L268" t="str">
        <f t="shared" si="12"/>
        <v>[{"AttrType":"Production","ItemId":50007,"Value":20880}</v>
      </c>
      <c r="M268" t="str">
        <f t="shared" si="11"/>
        <v>,{"AttrType":"GlobalPower","Value":7500}]</v>
      </c>
    </row>
    <row r="269" spans="2:13">
      <c r="B269">
        <v>15016</v>
      </c>
      <c r="C269" t="s">
        <v>53</v>
      </c>
      <c r="D269" t="s">
        <v>54</v>
      </c>
      <c r="E269" t="s">
        <v>113</v>
      </c>
      <c r="F269">
        <v>50007</v>
      </c>
      <c r="G269">
        <v>22320</v>
      </c>
      <c r="I269" t="s">
        <v>100</v>
      </c>
      <c r="J269">
        <v>8000</v>
      </c>
      <c r="L269" t="str">
        <f t="shared" si="12"/>
        <v>[{"AttrType":"Production","ItemId":50007,"Value":22320}</v>
      </c>
      <c r="M269" t="str">
        <f t="shared" si="11"/>
        <v>,{"AttrType":"GlobalPower","Value":8000}]</v>
      </c>
    </row>
    <row r="270" spans="2:13">
      <c r="B270">
        <v>15017</v>
      </c>
      <c r="C270" t="s">
        <v>53</v>
      </c>
      <c r="D270" t="s">
        <v>54</v>
      </c>
      <c r="E270" t="s">
        <v>113</v>
      </c>
      <c r="F270">
        <v>50007</v>
      </c>
      <c r="G270">
        <v>23760</v>
      </c>
      <c r="I270" t="s">
        <v>100</v>
      </c>
      <c r="J270">
        <v>8500</v>
      </c>
      <c r="L270" t="str">
        <f t="shared" si="12"/>
        <v>[{"AttrType":"Production","ItemId":50007,"Value":23760}</v>
      </c>
      <c r="M270" t="str">
        <f t="shared" si="11"/>
        <v>,{"AttrType":"GlobalPower","Value":8500}]</v>
      </c>
    </row>
    <row r="271" spans="2:13">
      <c r="B271">
        <v>15018</v>
      </c>
      <c r="C271" t="s">
        <v>53</v>
      </c>
      <c r="D271" t="s">
        <v>54</v>
      </c>
      <c r="E271" t="s">
        <v>113</v>
      </c>
      <c r="F271">
        <v>50007</v>
      </c>
      <c r="G271">
        <v>25200</v>
      </c>
      <c r="I271" t="s">
        <v>100</v>
      </c>
      <c r="J271">
        <v>9000</v>
      </c>
      <c r="L271" t="str">
        <f t="shared" si="12"/>
        <v>[{"AttrType":"Production","ItemId":50007,"Value":25200}</v>
      </c>
      <c r="M271" t="str">
        <f t="shared" si="11"/>
        <v>,{"AttrType":"GlobalPower","Value":9000}]</v>
      </c>
    </row>
    <row r="272" spans="2:13">
      <c r="B272">
        <v>16001</v>
      </c>
      <c r="C272" t="s">
        <v>55</v>
      </c>
      <c r="D272" t="s">
        <v>56</v>
      </c>
      <c r="E272" t="s">
        <v>113</v>
      </c>
      <c r="F272">
        <v>50007</v>
      </c>
      <c r="G272">
        <v>720</v>
      </c>
      <c r="I272" t="s">
        <v>100</v>
      </c>
      <c r="J272">
        <v>500</v>
      </c>
      <c r="L272" t="str">
        <f t="shared" si="12"/>
        <v>[{"AttrType":"Production","ItemId":50007,"Value":720}</v>
      </c>
      <c r="M272" t="str">
        <f t="shared" si="11"/>
        <v>,{"AttrType":"GlobalPower","Value":500}]</v>
      </c>
    </row>
    <row r="273" spans="2:13">
      <c r="B273">
        <v>16002</v>
      </c>
      <c r="C273" t="s">
        <v>55</v>
      </c>
      <c r="D273" t="s">
        <v>56</v>
      </c>
      <c r="E273" t="s">
        <v>113</v>
      </c>
      <c r="F273">
        <v>50007</v>
      </c>
      <c r="G273">
        <v>2160</v>
      </c>
      <c r="I273" t="s">
        <v>100</v>
      </c>
      <c r="J273">
        <v>1000</v>
      </c>
      <c r="L273" t="str">
        <f t="shared" si="12"/>
        <v>[{"AttrType":"Production","ItemId":50007,"Value":2160}</v>
      </c>
      <c r="M273" t="str">
        <f t="shared" si="11"/>
        <v>,{"AttrType":"GlobalPower","Value":1000}]</v>
      </c>
    </row>
    <row r="274" spans="2:13">
      <c r="B274">
        <v>16003</v>
      </c>
      <c r="C274" t="s">
        <v>55</v>
      </c>
      <c r="D274" t="s">
        <v>56</v>
      </c>
      <c r="E274" t="s">
        <v>113</v>
      </c>
      <c r="F274">
        <v>50007</v>
      </c>
      <c r="G274">
        <v>3600</v>
      </c>
      <c r="I274" t="s">
        <v>100</v>
      </c>
      <c r="J274">
        <v>1500</v>
      </c>
      <c r="L274" t="str">
        <f t="shared" si="12"/>
        <v>[{"AttrType":"Production","ItemId":50007,"Value":3600}</v>
      </c>
      <c r="M274" t="str">
        <f t="shared" si="11"/>
        <v>,{"AttrType":"GlobalPower","Value":1500}]</v>
      </c>
    </row>
    <row r="275" spans="2:13">
      <c r="B275">
        <v>16004</v>
      </c>
      <c r="C275" t="s">
        <v>55</v>
      </c>
      <c r="D275" t="s">
        <v>56</v>
      </c>
      <c r="E275" t="s">
        <v>113</v>
      </c>
      <c r="F275">
        <v>50007</v>
      </c>
      <c r="G275">
        <v>5040</v>
      </c>
      <c r="I275" t="s">
        <v>100</v>
      </c>
      <c r="J275">
        <v>2000</v>
      </c>
      <c r="L275" t="str">
        <f t="shared" si="12"/>
        <v>[{"AttrType":"Production","ItemId":50007,"Value":5040}</v>
      </c>
      <c r="M275" t="str">
        <f t="shared" si="11"/>
        <v>,{"AttrType":"GlobalPower","Value":2000}]</v>
      </c>
    </row>
    <row r="276" spans="2:13">
      <c r="B276">
        <v>16005</v>
      </c>
      <c r="C276" t="s">
        <v>55</v>
      </c>
      <c r="D276" t="s">
        <v>56</v>
      </c>
      <c r="E276" t="s">
        <v>113</v>
      </c>
      <c r="F276">
        <v>50007</v>
      </c>
      <c r="G276">
        <v>6480</v>
      </c>
      <c r="I276" t="s">
        <v>100</v>
      </c>
      <c r="J276">
        <v>2500</v>
      </c>
      <c r="L276" t="str">
        <f t="shared" si="12"/>
        <v>[{"AttrType":"Production","ItemId":50007,"Value":6480}</v>
      </c>
      <c r="M276" t="str">
        <f t="shared" ref="M276:M339" si="13">IFERROR(IF(I276=$P$7,$U$3&amp;VLOOKUP(I276,$P$4:$S$7,4,FALSE)&amp;J276&amp;$T$7&amp;W276&amp;$U$7&amp;$T$3,$U$3&amp;VLOOKUP(I276,$P$4:$S$7,4,FALSE)&amp;J276&amp;$U$7&amp;$T$3),$T$3)</f>
        <v>,{"AttrType":"GlobalPower","Value":2500}]</v>
      </c>
    </row>
    <row r="277" spans="2:13">
      <c r="B277">
        <v>16006</v>
      </c>
      <c r="C277" t="s">
        <v>55</v>
      </c>
      <c r="D277" t="s">
        <v>56</v>
      </c>
      <c r="E277" t="s">
        <v>113</v>
      </c>
      <c r="F277">
        <v>50007</v>
      </c>
      <c r="G277">
        <v>7920</v>
      </c>
      <c r="I277" t="s">
        <v>100</v>
      </c>
      <c r="J277">
        <v>3000</v>
      </c>
      <c r="L277" t="str">
        <f t="shared" si="12"/>
        <v>[{"AttrType":"Production","ItemId":50007,"Value":7920}</v>
      </c>
      <c r="M277" t="str">
        <f t="shared" si="13"/>
        <v>,{"AttrType":"GlobalPower","Value":3000}]</v>
      </c>
    </row>
    <row r="278" spans="2:13">
      <c r="B278">
        <v>16007</v>
      </c>
      <c r="C278" t="s">
        <v>55</v>
      </c>
      <c r="D278" t="s">
        <v>56</v>
      </c>
      <c r="E278" t="s">
        <v>113</v>
      </c>
      <c r="F278">
        <v>50007</v>
      </c>
      <c r="G278">
        <v>9360</v>
      </c>
      <c r="I278" t="s">
        <v>100</v>
      </c>
      <c r="J278">
        <v>3500</v>
      </c>
      <c r="L278" t="str">
        <f t="shared" si="12"/>
        <v>[{"AttrType":"Production","ItemId":50007,"Value":9360}</v>
      </c>
      <c r="M278" t="str">
        <f t="shared" si="13"/>
        <v>,{"AttrType":"GlobalPower","Value":3500}]</v>
      </c>
    </row>
    <row r="279" spans="2:13">
      <c r="B279">
        <v>16008</v>
      </c>
      <c r="C279" t="s">
        <v>55</v>
      </c>
      <c r="D279" t="s">
        <v>56</v>
      </c>
      <c r="E279" t="s">
        <v>113</v>
      </c>
      <c r="F279">
        <v>50007</v>
      </c>
      <c r="G279">
        <v>10800</v>
      </c>
      <c r="I279" t="s">
        <v>100</v>
      </c>
      <c r="J279">
        <v>4000</v>
      </c>
      <c r="L279" t="str">
        <f t="shared" si="12"/>
        <v>[{"AttrType":"Production","ItemId":50007,"Value":10800}</v>
      </c>
      <c r="M279" t="str">
        <f t="shared" si="13"/>
        <v>,{"AttrType":"GlobalPower","Value":4000}]</v>
      </c>
    </row>
    <row r="280" spans="2:13">
      <c r="B280">
        <v>16009</v>
      </c>
      <c r="C280" t="s">
        <v>55</v>
      </c>
      <c r="D280" t="s">
        <v>56</v>
      </c>
      <c r="E280" t="s">
        <v>113</v>
      </c>
      <c r="F280">
        <v>50007</v>
      </c>
      <c r="G280">
        <v>12240</v>
      </c>
      <c r="I280" t="s">
        <v>100</v>
      </c>
      <c r="J280">
        <v>4500</v>
      </c>
      <c r="L280" t="str">
        <f t="shared" si="12"/>
        <v>[{"AttrType":"Production","ItemId":50007,"Value":12240}</v>
      </c>
      <c r="M280" t="str">
        <f t="shared" si="13"/>
        <v>,{"AttrType":"GlobalPower","Value":4500}]</v>
      </c>
    </row>
    <row r="281" spans="2:13">
      <c r="B281">
        <v>16010</v>
      </c>
      <c r="C281" t="s">
        <v>55</v>
      </c>
      <c r="D281" t="s">
        <v>56</v>
      </c>
      <c r="E281" t="s">
        <v>113</v>
      </c>
      <c r="F281">
        <v>50007</v>
      </c>
      <c r="G281">
        <v>13680</v>
      </c>
      <c r="I281" t="s">
        <v>100</v>
      </c>
      <c r="J281">
        <v>5000</v>
      </c>
      <c r="L281" t="str">
        <f t="shared" si="12"/>
        <v>[{"AttrType":"Production","ItemId":50007,"Value":13680}</v>
      </c>
      <c r="M281" t="str">
        <f t="shared" si="13"/>
        <v>,{"AttrType":"GlobalPower","Value":5000}]</v>
      </c>
    </row>
    <row r="282" spans="2:13">
      <c r="B282">
        <v>16011</v>
      </c>
      <c r="C282" t="s">
        <v>55</v>
      </c>
      <c r="D282" t="s">
        <v>56</v>
      </c>
      <c r="E282" t="s">
        <v>113</v>
      </c>
      <c r="F282">
        <v>50007</v>
      </c>
      <c r="G282">
        <v>15120</v>
      </c>
      <c r="I282" t="s">
        <v>100</v>
      </c>
      <c r="J282">
        <v>5500</v>
      </c>
      <c r="L282" t="str">
        <f t="shared" ref="L282:L345" si="14">IF(E282=$P$7,$S$3&amp;VLOOKUP(E282,$P$4:$S$7,4,FALSE)&amp;F282&amp;$T$7&amp;G282&amp;$U$7,$S$3&amp;VLOOKUP(E282,$P$4:$S$7,4,FALSE)&amp;F282&amp;$U$7)</f>
        <v>[{"AttrType":"Production","ItemId":50007,"Value":15120}</v>
      </c>
      <c r="M282" t="str">
        <f t="shared" si="13"/>
        <v>,{"AttrType":"GlobalPower","Value":5500}]</v>
      </c>
    </row>
    <row r="283" spans="2:13">
      <c r="B283">
        <v>16012</v>
      </c>
      <c r="C283" t="s">
        <v>55</v>
      </c>
      <c r="D283" t="s">
        <v>56</v>
      </c>
      <c r="E283" t="s">
        <v>113</v>
      </c>
      <c r="F283">
        <v>50007</v>
      </c>
      <c r="G283">
        <v>16560</v>
      </c>
      <c r="I283" t="s">
        <v>100</v>
      </c>
      <c r="J283">
        <v>6000</v>
      </c>
      <c r="L283" t="str">
        <f t="shared" si="14"/>
        <v>[{"AttrType":"Production","ItemId":50007,"Value":16560}</v>
      </c>
      <c r="M283" t="str">
        <f t="shared" si="13"/>
        <v>,{"AttrType":"GlobalPower","Value":6000}]</v>
      </c>
    </row>
    <row r="284" spans="2:13">
      <c r="B284">
        <v>16013</v>
      </c>
      <c r="C284" t="s">
        <v>55</v>
      </c>
      <c r="D284" t="s">
        <v>56</v>
      </c>
      <c r="E284" t="s">
        <v>113</v>
      </c>
      <c r="F284">
        <v>50007</v>
      </c>
      <c r="G284">
        <v>18000</v>
      </c>
      <c r="I284" t="s">
        <v>100</v>
      </c>
      <c r="J284">
        <v>6500</v>
      </c>
      <c r="L284" t="str">
        <f t="shared" si="14"/>
        <v>[{"AttrType":"Production","ItemId":50007,"Value":18000}</v>
      </c>
      <c r="M284" t="str">
        <f t="shared" si="13"/>
        <v>,{"AttrType":"GlobalPower","Value":6500}]</v>
      </c>
    </row>
    <row r="285" spans="2:13">
      <c r="B285">
        <v>16014</v>
      </c>
      <c r="C285" t="s">
        <v>55</v>
      </c>
      <c r="D285" t="s">
        <v>56</v>
      </c>
      <c r="E285" t="s">
        <v>113</v>
      </c>
      <c r="F285">
        <v>50007</v>
      </c>
      <c r="G285">
        <v>19440</v>
      </c>
      <c r="I285" t="s">
        <v>100</v>
      </c>
      <c r="J285">
        <v>7000</v>
      </c>
      <c r="L285" t="str">
        <f t="shared" si="14"/>
        <v>[{"AttrType":"Production","ItemId":50007,"Value":19440}</v>
      </c>
      <c r="M285" t="str">
        <f t="shared" si="13"/>
        <v>,{"AttrType":"GlobalPower","Value":7000}]</v>
      </c>
    </row>
    <row r="286" spans="2:13">
      <c r="B286">
        <v>16015</v>
      </c>
      <c r="C286" t="s">
        <v>55</v>
      </c>
      <c r="D286" t="s">
        <v>56</v>
      </c>
      <c r="E286" t="s">
        <v>113</v>
      </c>
      <c r="F286">
        <v>50007</v>
      </c>
      <c r="G286">
        <v>20880</v>
      </c>
      <c r="I286" t="s">
        <v>100</v>
      </c>
      <c r="J286">
        <v>7500</v>
      </c>
      <c r="L286" t="str">
        <f t="shared" si="14"/>
        <v>[{"AttrType":"Production","ItemId":50007,"Value":20880}</v>
      </c>
      <c r="M286" t="str">
        <f t="shared" si="13"/>
        <v>,{"AttrType":"GlobalPower","Value":7500}]</v>
      </c>
    </row>
    <row r="287" spans="2:13">
      <c r="B287">
        <v>16016</v>
      </c>
      <c r="C287" t="s">
        <v>55</v>
      </c>
      <c r="D287" t="s">
        <v>56</v>
      </c>
      <c r="E287" t="s">
        <v>113</v>
      </c>
      <c r="F287">
        <v>50007</v>
      </c>
      <c r="G287">
        <v>22320</v>
      </c>
      <c r="I287" t="s">
        <v>100</v>
      </c>
      <c r="J287">
        <v>8000</v>
      </c>
      <c r="L287" t="str">
        <f t="shared" si="14"/>
        <v>[{"AttrType":"Production","ItemId":50007,"Value":22320}</v>
      </c>
      <c r="M287" t="str">
        <f t="shared" si="13"/>
        <v>,{"AttrType":"GlobalPower","Value":8000}]</v>
      </c>
    </row>
    <row r="288" spans="2:13">
      <c r="B288">
        <v>16017</v>
      </c>
      <c r="C288" t="s">
        <v>55</v>
      </c>
      <c r="D288" t="s">
        <v>56</v>
      </c>
      <c r="E288" t="s">
        <v>113</v>
      </c>
      <c r="F288">
        <v>50007</v>
      </c>
      <c r="G288">
        <v>23760</v>
      </c>
      <c r="I288" t="s">
        <v>100</v>
      </c>
      <c r="J288">
        <v>8500</v>
      </c>
      <c r="L288" t="str">
        <f t="shared" si="14"/>
        <v>[{"AttrType":"Production","ItemId":50007,"Value":23760}</v>
      </c>
      <c r="M288" t="str">
        <f t="shared" si="13"/>
        <v>,{"AttrType":"GlobalPower","Value":8500}]</v>
      </c>
    </row>
    <row r="289" spans="2:13">
      <c r="B289">
        <v>16018</v>
      </c>
      <c r="C289" t="s">
        <v>55</v>
      </c>
      <c r="D289" t="s">
        <v>56</v>
      </c>
      <c r="E289" t="s">
        <v>113</v>
      </c>
      <c r="F289">
        <v>50007</v>
      </c>
      <c r="G289">
        <v>25200</v>
      </c>
      <c r="I289" t="s">
        <v>100</v>
      </c>
      <c r="J289">
        <v>9000</v>
      </c>
      <c r="L289" t="str">
        <f t="shared" si="14"/>
        <v>[{"AttrType":"Production","ItemId":50007,"Value":25200}</v>
      </c>
      <c r="M289" t="str">
        <f t="shared" si="13"/>
        <v>,{"AttrType":"GlobalPower","Value":9000}]</v>
      </c>
    </row>
    <row r="290" spans="2:13">
      <c r="B290">
        <v>17001</v>
      </c>
      <c r="C290" t="s">
        <v>57</v>
      </c>
      <c r="D290" t="s">
        <v>58</v>
      </c>
      <c r="E290" t="s">
        <v>113</v>
      </c>
      <c r="F290">
        <v>50007</v>
      </c>
      <c r="G290">
        <v>720</v>
      </c>
      <c r="I290" t="s">
        <v>100</v>
      </c>
      <c r="J290">
        <v>500</v>
      </c>
      <c r="L290" t="str">
        <f t="shared" si="14"/>
        <v>[{"AttrType":"Production","ItemId":50007,"Value":720}</v>
      </c>
      <c r="M290" t="str">
        <f t="shared" si="13"/>
        <v>,{"AttrType":"GlobalPower","Value":500}]</v>
      </c>
    </row>
    <row r="291" spans="2:13">
      <c r="B291">
        <v>17002</v>
      </c>
      <c r="C291" t="s">
        <v>57</v>
      </c>
      <c r="D291" t="s">
        <v>58</v>
      </c>
      <c r="E291" t="s">
        <v>113</v>
      </c>
      <c r="F291">
        <v>50007</v>
      </c>
      <c r="G291">
        <v>2160</v>
      </c>
      <c r="I291" t="s">
        <v>100</v>
      </c>
      <c r="J291">
        <v>1000</v>
      </c>
      <c r="L291" t="str">
        <f t="shared" si="14"/>
        <v>[{"AttrType":"Production","ItemId":50007,"Value":2160}</v>
      </c>
      <c r="M291" t="str">
        <f t="shared" si="13"/>
        <v>,{"AttrType":"GlobalPower","Value":1000}]</v>
      </c>
    </row>
    <row r="292" spans="2:13">
      <c r="B292">
        <v>17003</v>
      </c>
      <c r="C292" t="s">
        <v>57</v>
      </c>
      <c r="D292" t="s">
        <v>58</v>
      </c>
      <c r="E292" t="s">
        <v>113</v>
      </c>
      <c r="F292">
        <v>50007</v>
      </c>
      <c r="G292">
        <v>3600</v>
      </c>
      <c r="I292" t="s">
        <v>100</v>
      </c>
      <c r="J292">
        <v>1500</v>
      </c>
      <c r="L292" t="str">
        <f t="shared" si="14"/>
        <v>[{"AttrType":"Production","ItemId":50007,"Value":3600}</v>
      </c>
      <c r="M292" t="str">
        <f t="shared" si="13"/>
        <v>,{"AttrType":"GlobalPower","Value":1500}]</v>
      </c>
    </row>
    <row r="293" spans="2:13">
      <c r="B293">
        <v>17004</v>
      </c>
      <c r="C293" t="s">
        <v>57</v>
      </c>
      <c r="D293" t="s">
        <v>58</v>
      </c>
      <c r="E293" t="s">
        <v>113</v>
      </c>
      <c r="F293">
        <v>50007</v>
      </c>
      <c r="G293">
        <v>5040</v>
      </c>
      <c r="I293" t="s">
        <v>100</v>
      </c>
      <c r="J293">
        <v>2000</v>
      </c>
      <c r="L293" t="str">
        <f t="shared" si="14"/>
        <v>[{"AttrType":"Production","ItemId":50007,"Value":5040}</v>
      </c>
      <c r="M293" t="str">
        <f t="shared" si="13"/>
        <v>,{"AttrType":"GlobalPower","Value":2000}]</v>
      </c>
    </row>
    <row r="294" spans="2:13">
      <c r="B294">
        <v>17005</v>
      </c>
      <c r="C294" t="s">
        <v>57</v>
      </c>
      <c r="D294" t="s">
        <v>58</v>
      </c>
      <c r="E294" t="s">
        <v>113</v>
      </c>
      <c r="F294">
        <v>50007</v>
      </c>
      <c r="G294">
        <v>6480</v>
      </c>
      <c r="I294" t="s">
        <v>100</v>
      </c>
      <c r="J294">
        <v>2500</v>
      </c>
      <c r="L294" t="str">
        <f t="shared" si="14"/>
        <v>[{"AttrType":"Production","ItemId":50007,"Value":6480}</v>
      </c>
      <c r="M294" t="str">
        <f t="shared" si="13"/>
        <v>,{"AttrType":"GlobalPower","Value":2500}]</v>
      </c>
    </row>
    <row r="295" spans="2:13">
      <c r="B295">
        <v>17006</v>
      </c>
      <c r="C295" t="s">
        <v>57</v>
      </c>
      <c r="D295" t="s">
        <v>58</v>
      </c>
      <c r="E295" t="s">
        <v>113</v>
      </c>
      <c r="F295">
        <v>50007</v>
      </c>
      <c r="G295">
        <v>7920</v>
      </c>
      <c r="I295" t="s">
        <v>100</v>
      </c>
      <c r="J295">
        <v>3000</v>
      </c>
      <c r="L295" t="str">
        <f t="shared" si="14"/>
        <v>[{"AttrType":"Production","ItemId":50007,"Value":7920}</v>
      </c>
      <c r="M295" t="str">
        <f t="shared" si="13"/>
        <v>,{"AttrType":"GlobalPower","Value":3000}]</v>
      </c>
    </row>
    <row r="296" spans="2:13">
      <c r="B296">
        <v>17007</v>
      </c>
      <c r="C296" t="s">
        <v>57</v>
      </c>
      <c r="D296" t="s">
        <v>58</v>
      </c>
      <c r="E296" t="s">
        <v>113</v>
      </c>
      <c r="F296">
        <v>50007</v>
      </c>
      <c r="G296">
        <v>9360</v>
      </c>
      <c r="I296" t="s">
        <v>100</v>
      </c>
      <c r="J296">
        <v>3500</v>
      </c>
      <c r="L296" t="str">
        <f t="shared" si="14"/>
        <v>[{"AttrType":"Production","ItemId":50007,"Value":9360}</v>
      </c>
      <c r="M296" t="str">
        <f t="shared" si="13"/>
        <v>,{"AttrType":"GlobalPower","Value":3500}]</v>
      </c>
    </row>
    <row r="297" spans="2:13">
      <c r="B297">
        <v>17008</v>
      </c>
      <c r="C297" t="s">
        <v>57</v>
      </c>
      <c r="D297" t="s">
        <v>58</v>
      </c>
      <c r="E297" t="s">
        <v>113</v>
      </c>
      <c r="F297">
        <v>50007</v>
      </c>
      <c r="G297">
        <v>10800</v>
      </c>
      <c r="I297" t="s">
        <v>100</v>
      </c>
      <c r="J297">
        <v>4000</v>
      </c>
      <c r="L297" t="str">
        <f t="shared" si="14"/>
        <v>[{"AttrType":"Production","ItemId":50007,"Value":10800}</v>
      </c>
      <c r="M297" t="str">
        <f t="shared" si="13"/>
        <v>,{"AttrType":"GlobalPower","Value":4000}]</v>
      </c>
    </row>
    <row r="298" spans="2:13">
      <c r="B298">
        <v>17009</v>
      </c>
      <c r="C298" t="s">
        <v>57</v>
      </c>
      <c r="D298" t="s">
        <v>58</v>
      </c>
      <c r="E298" t="s">
        <v>113</v>
      </c>
      <c r="F298">
        <v>50007</v>
      </c>
      <c r="G298">
        <v>12240</v>
      </c>
      <c r="I298" t="s">
        <v>100</v>
      </c>
      <c r="J298">
        <v>4500</v>
      </c>
      <c r="L298" t="str">
        <f t="shared" si="14"/>
        <v>[{"AttrType":"Production","ItemId":50007,"Value":12240}</v>
      </c>
      <c r="M298" t="str">
        <f t="shared" si="13"/>
        <v>,{"AttrType":"GlobalPower","Value":4500}]</v>
      </c>
    </row>
    <row r="299" spans="2:13">
      <c r="B299">
        <v>17010</v>
      </c>
      <c r="C299" t="s">
        <v>57</v>
      </c>
      <c r="D299" t="s">
        <v>58</v>
      </c>
      <c r="E299" t="s">
        <v>113</v>
      </c>
      <c r="F299">
        <v>50007</v>
      </c>
      <c r="G299">
        <v>13680</v>
      </c>
      <c r="I299" t="s">
        <v>100</v>
      </c>
      <c r="J299">
        <v>5000</v>
      </c>
      <c r="L299" t="str">
        <f t="shared" si="14"/>
        <v>[{"AttrType":"Production","ItemId":50007,"Value":13680}</v>
      </c>
      <c r="M299" t="str">
        <f t="shared" si="13"/>
        <v>,{"AttrType":"GlobalPower","Value":5000}]</v>
      </c>
    </row>
    <row r="300" spans="2:13">
      <c r="B300">
        <v>17011</v>
      </c>
      <c r="C300" t="s">
        <v>57</v>
      </c>
      <c r="D300" t="s">
        <v>58</v>
      </c>
      <c r="E300" t="s">
        <v>113</v>
      </c>
      <c r="F300">
        <v>50007</v>
      </c>
      <c r="G300">
        <v>15120</v>
      </c>
      <c r="I300" t="s">
        <v>100</v>
      </c>
      <c r="J300">
        <v>5500</v>
      </c>
      <c r="L300" t="str">
        <f t="shared" si="14"/>
        <v>[{"AttrType":"Production","ItemId":50007,"Value":15120}</v>
      </c>
      <c r="M300" t="str">
        <f t="shared" si="13"/>
        <v>,{"AttrType":"GlobalPower","Value":5500}]</v>
      </c>
    </row>
    <row r="301" spans="2:13">
      <c r="B301">
        <v>17012</v>
      </c>
      <c r="C301" t="s">
        <v>57</v>
      </c>
      <c r="D301" t="s">
        <v>58</v>
      </c>
      <c r="E301" t="s">
        <v>113</v>
      </c>
      <c r="F301">
        <v>50007</v>
      </c>
      <c r="G301">
        <v>16560</v>
      </c>
      <c r="I301" t="s">
        <v>100</v>
      </c>
      <c r="J301">
        <v>6000</v>
      </c>
      <c r="L301" t="str">
        <f t="shared" si="14"/>
        <v>[{"AttrType":"Production","ItemId":50007,"Value":16560}</v>
      </c>
      <c r="M301" t="str">
        <f t="shared" si="13"/>
        <v>,{"AttrType":"GlobalPower","Value":6000}]</v>
      </c>
    </row>
    <row r="302" spans="2:13">
      <c r="B302">
        <v>17013</v>
      </c>
      <c r="C302" t="s">
        <v>57</v>
      </c>
      <c r="D302" t="s">
        <v>58</v>
      </c>
      <c r="E302" t="s">
        <v>113</v>
      </c>
      <c r="F302">
        <v>50007</v>
      </c>
      <c r="G302">
        <v>18000</v>
      </c>
      <c r="I302" t="s">
        <v>100</v>
      </c>
      <c r="J302">
        <v>6500</v>
      </c>
      <c r="L302" t="str">
        <f t="shared" si="14"/>
        <v>[{"AttrType":"Production","ItemId":50007,"Value":18000}</v>
      </c>
      <c r="M302" t="str">
        <f t="shared" si="13"/>
        <v>,{"AttrType":"GlobalPower","Value":6500}]</v>
      </c>
    </row>
    <row r="303" spans="2:13">
      <c r="B303">
        <v>17014</v>
      </c>
      <c r="C303" t="s">
        <v>57</v>
      </c>
      <c r="D303" t="s">
        <v>58</v>
      </c>
      <c r="E303" t="s">
        <v>113</v>
      </c>
      <c r="F303">
        <v>50007</v>
      </c>
      <c r="G303">
        <v>19440</v>
      </c>
      <c r="I303" t="s">
        <v>100</v>
      </c>
      <c r="J303">
        <v>7000</v>
      </c>
      <c r="L303" t="str">
        <f t="shared" si="14"/>
        <v>[{"AttrType":"Production","ItemId":50007,"Value":19440}</v>
      </c>
      <c r="M303" t="str">
        <f t="shared" si="13"/>
        <v>,{"AttrType":"GlobalPower","Value":7000}]</v>
      </c>
    </row>
    <row r="304" spans="2:13">
      <c r="B304">
        <v>17015</v>
      </c>
      <c r="C304" t="s">
        <v>57</v>
      </c>
      <c r="D304" t="s">
        <v>58</v>
      </c>
      <c r="E304" t="s">
        <v>113</v>
      </c>
      <c r="F304">
        <v>50007</v>
      </c>
      <c r="G304">
        <v>20880</v>
      </c>
      <c r="I304" t="s">
        <v>100</v>
      </c>
      <c r="J304">
        <v>7500</v>
      </c>
      <c r="L304" t="str">
        <f t="shared" si="14"/>
        <v>[{"AttrType":"Production","ItemId":50007,"Value":20880}</v>
      </c>
      <c r="M304" t="str">
        <f t="shared" si="13"/>
        <v>,{"AttrType":"GlobalPower","Value":7500}]</v>
      </c>
    </row>
    <row r="305" spans="2:13">
      <c r="B305">
        <v>17016</v>
      </c>
      <c r="C305" t="s">
        <v>57</v>
      </c>
      <c r="D305" t="s">
        <v>58</v>
      </c>
      <c r="E305" t="s">
        <v>113</v>
      </c>
      <c r="F305">
        <v>50007</v>
      </c>
      <c r="G305">
        <v>22320</v>
      </c>
      <c r="I305" t="s">
        <v>100</v>
      </c>
      <c r="J305">
        <v>8000</v>
      </c>
      <c r="L305" t="str">
        <f t="shared" si="14"/>
        <v>[{"AttrType":"Production","ItemId":50007,"Value":22320}</v>
      </c>
      <c r="M305" t="str">
        <f t="shared" si="13"/>
        <v>,{"AttrType":"GlobalPower","Value":8000}]</v>
      </c>
    </row>
    <row r="306" spans="2:13">
      <c r="B306">
        <v>17017</v>
      </c>
      <c r="C306" t="s">
        <v>57</v>
      </c>
      <c r="D306" t="s">
        <v>58</v>
      </c>
      <c r="E306" t="s">
        <v>113</v>
      </c>
      <c r="F306">
        <v>50007</v>
      </c>
      <c r="G306">
        <v>23760</v>
      </c>
      <c r="I306" t="s">
        <v>100</v>
      </c>
      <c r="J306">
        <v>8500</v>
      </c>
      <c r="L306" t="str">
        <f t="shared" si="14"/>
        <v>[{"AttrType":"Production","ItemId":50007,"Value":23760}</v>
      </c>
      <c r="M306" t="str">
        <f t="shared" si="13"/>
        <v>,{"AttrType":"GlobalPower","Value":8500}]</v>
      </c>
    </row>
    <row r="307" spans="2:13">
      <c r="B307">
        <v>17018</v>
      </c>
      <c r="C307" t="s">
        <v>57</v>
      </c>
      <c r="D307" t="s">
        <v>58</v>
      </c>
      <c r="E307" t="s">
        <v>113</v>
      </c>
      <c r="F307">
        <v>50007</v>
      </c>
      <c r="G307">
        <v>25200</v>
      </c>
      <c r="I307" t="s">
        <v>100</v>
      </c>
      <c r="J307">
        <v>9000</v>
      </c>
      <c r="L307" t="str">
        <f t="shared" si="14"/>
        <v>[{"AttrType":"Production","ItemId":50007,"Value":25200}</v>
      </c>
      <c r="M307" t="str">
        <f t="shared" si="13"/>
        <v>,{"AttrType":"GlobalPower","Value":9000}]</v>
      </c>
    </row>
    <row r="308" spans="2:13">
      <c r="B308">
        <v>18001</v>
      </c>
      <c r="C308" t="s">
        <v>59</v>
      </c>
      <c r="D308" t="s">
        <v>60</v>
      </c>
      <c r="E308" t="s">
        <v>113</v>
      </c>
      <c r="F308">
        <v>50008</v>
      </c>
      <c r="G308">
        <v>720</v>
      </c>
      <c r="I308" t="s">
        <v>100</v>
      </c>
      <c r="J308">
        <v>500</v>
      </c>
      <c r="L308" t="str">
        <f t="shared" si="14"/>
        <v>[{"AttrType":"Production","ItemId":50008,"Value":720}</v>
      </c>
      <c r="M308" t="str">
        <f t="shared" si="13"/>
        <v>,{"AttrType":"GlobalPower","Value":500}]</v>
      </c>
    </row>
    <row r="309" spans="2:13">
      <c r="B309">
        <v>18002</v>
      </c>
      <c r="C309" t="s">
        <v>59</v>
      </c>
      <c r="D309" t="s">
        <v>60</v>
      </c>
      <c r="E309" t="s">
        <v>113</v>
      </c>
      <c r="F309">
        <v>50008</v>
      </c>
      <c r="G309">
        <v>2160</v>
      </c>
      <c r="I309" t="s">
        <v>100</v>
      </c>
      <c r="J309">
        <v>1000</v>
      </c>
      <c r="L309" t="str">
        <f t="shared" si="14"/>
        <v>[{"AttrType":"Production","ItemId":50008,"Value":2160}</v>
      </c>
      <c r="M309" t="str">
        <f t="shared" si="13"/>
        <v>,{"AttrType":"GlobalPower","Value":1000}]</v>
      </c>
    </row>
    <row r="310" spans="2:13">
      <c r="B310">
        <v>18003</v>
      </c>
      <c r="C310" t="s">
        <v>59</v>
      </c>
      <c r="D310" t="s">
        <v>60</v>
      </c>
      <c r="E310" t="s">
        <v>113</v>
      </c>
      <c r="F310">
        <v>50008</v>
      </c>
      <c r="G310">
        <v>3600</v>
      </c>
      <c r="I310" t="s">
        <v>100</v>
      </c>
      <c r="J310">
        <v>1500</v>
      </c>
      <c r="L310" t="str">
        <f t="shared" si="14"/>
        <v>[{"AttrType":"Production","ItemId":50008,"Value":3600}</v>
      </c>
      <c r="M310" t="str">
        <f t="shared" si="13"/>
        <v>,{"AttrType":"GlobalPower","Value":1500}]</v>
      </c>
    </row>
    <row r="311" spans="2:13">
      <c r="B311">
        <v>18004</v>
      </c>
      <c r="C311" t="s">
        <v>59</v>
      </c>
      <c r="D311" t="s">
        <v>60</v>
      </c>
      <c r="E311" t="s">
        <v>113</v>
      </c>
      <c r="F311">
        <v>50008</v>
      </c>
      <c r="G311">
        <v>5040</v>
      </c>
      <c r="I311" t="s">
        <v>100</v>
      </c>
      <c r="J311">
        <v>2000</v>
      </c>
      <c r="L311" t="str">
        <f t="shared" si="14"/>
        <v>[{"AttrType":"Production","ItemId":50008,"Value":5040}</v>
      </c>
      <c r="M311" t="str">
        <f t="shared" si="13"/>
        <v>,{"AttrType":"GlobalPower","Value":2000}]</v>
      </c>
    </row>
    <row r="312" spans="2:13">
      <c r="B312">
        <v>18005</v>
      </c>
      <c r="C312" t="s">
        <v>59</v>
      </c>
      <c r="D312" t="s">
        <v>60</v>
      </c>
      <c r="E312" t="s">
        <v>113</v>
      </c>
      <c r="F312">
        <v>50008</v>
      </c>
      <c r="G312">
        <v>6480</v>
      </c>
      <c r="I312" t="s">
        <v>100</v>
      </c>
      <c r="J312">
        <v>2500</v>
      </c>
      <c r="L312" t="str">
        <f t="shared" si="14"/>
        <v>[{"AttrType":"Production","ItemId":50008,"Value":6480}</v>
      </c>
      <c r="M312" t="str">
        <f t="shared" si="13"/>
        <v>,{"AttrType":"GlobalPower","Value":2500}]</v>
      </c>
    </row>
    <row r="313" spans="2:13">
      <c r="B313">
        <v>18006</v>
      </c>
      <c r="C313" t="s">
        <v>59</v>
      </c>
      <c r="D313" t="s">
        <v>60</v>
      </c>
      <c r="E313" t="s">
        <v>113</v>
      </c>
      <c r="F313">
        <v>50008</v>
      </c>
      <c r="G313">
        <v>7920</v>
      </c>
      <c r="I313" t="s">
        <v>100</v>
      </c>
      <c r="J313">
        <v>3000</v>
      </c>
      <c r="L313" t="str">
        <f t="shared" si="14"/>
        <v>[{"AttrType":"Production","ItemId":50008,"Value":7920}</v>
      </c>
      <c r="M313" t="str">
        <f t="shared" si="13"/>
        <v>,{"AttrType":"GlobalPower","Value":3000}]</v>
      </c>
    </row>
    <row r="314" spans="2:13">
      <c r="B314">
        <v>18007</v>
      </c>
      <c r="C314" t="s">
        <v>59</v>
      </c>
      <c r="D314" t="s">
        <v>60</v>
      </c>
      <c r="E314" t="s">
        <v>113</v>
      </c>
      <c r="F314">
        <v>50008</v>
      </c>
      <c r="G314">
        <v>9360</v>
      </c>
      <c r="I314" t="s">
        <v>100</v>
      </c>
      <c r="J314">
        <v>3500</v>
      </c>
      <c r="L314" t="str">
        <f t="shared" si="14"/>
        <v>[{"AttrType":"Production","ItemId":50008,"Value":9360}</v>
      </c>
      <c r="M314" t="str">
        <f t="shared" si="13"/>
        <v>,{"AttrType":"GlobalPower","Value":3500}]</v>
      </c>
    </row>
    <row r="315" spans="2:13">
      <c r="B315">
        <v>18008</v>
      </c>
      <c r="C315" t="s">
        <v>59</v>
      </c>
      <c r="D315" t="s">
        <v>60</v>
      </c>
      <c r="E315" t="s">
        <v>113</v>
      </c>
      <c r="F315">
        <v>50008</v>
      </c>
      <c r="G315">
        <v>10800</v>
      </c>
      <c r="I315" t="s">
        <v>100</v>
      </c>
      <c r="J315">
        <v>4000</v>
      </c>
      <c r="L315" t="str">
        <f t="shared" si="14"/>
        <v>[{"AttrType":"Production","ItemId":50008,"Value":10800}</v>
      </c>
      <c r="M315" t="str">
        <f t="shared" si="13"/>
        <v>,{"AttrType":"GlobalPower","Value":4000}]</v>
      </c>
    </row>
    <row r="316" spans="2:13">
      <c r="B316">
        <v>18009</v>
      </c>
      <c r="C316" t="s">
        <v>59</v>
      </c>
      <c r="D316" t="s">
        <v>60</v>
      </c>
      <c r="E316" t="s">
        <v>113</v>
      </c>
      <c r="F316">
        <v>50008</v>
      </c>
      <c r="G316">
        <v>12240</v>
      </c>
      <c r="I316" t="s">
        <v>100</v>
      </c>
      <c r="J316">
        <v>4500</v>
      </c>
      <c r="L316" t="str">
        <f t="shared" si="14"/>
        <v>[{"AttrType":"Production","ItemId":50008,"Value":12240}</v>
      </c>
      <c r="M316" t="str">
        <f t="shared" si="13"/>
        <v>,{"AttrType":"GlobalPower","Value":4500}]</v>
      </c>
    </row>
    <row r="317" spans="2:13">
      <c r="B317">
        <v>18010</v>
      </c>
      <c r="C317" t="s">
        <v>59</v>
      </c>
      <c r="D317" t="s">
        <v>60</v>
      </c>
      <c r="E317" t="s">
        <v>113</v>
      </c>
      <c r="F317">
        <v>50008</v>
      </c>
      <c r="G317">
        <v>13680</v>
      </c>
      <c r="I317" t="s">
        <v>100</v>
      </c>
      <c r="J317">
        <v>5000</v>
      </c>
      <c r="L317" t="str">
        <f t="shared" si="14"/>
        <v>[{"AttrType":"Production","ItemId":50008,"Value":13680}</v>
      </c>
      <c r="M317" t="str">
        <f t="shared" si="13"/>
        <v>,{"AttrType":"GlobalPower","Value":5000}]</v>
      </c>
    </row>
    <row r="318" spans="2:13">
      <c r="B318">
        <v>18011</v>
      </c>
      <c r="C318" t="s">
        <v>59</v>
      </c>
      <c r="D318" t="s">
        <v>60</v>
      </c>
      <c r="E318" t="s">
        <v>113</v>
      </c>
      <c r="F318">
        <v>50008</v>
      </c>
      <c r="G318">
        <v>15120</v>
      </c>
      <c r="I318" t="s">
        <v>100</v>
      </c>
      <c r="J318">
        <v>5500</v>
      </c>
      <c r="L318" t="str">
        <f t="shared" si="14"/>
        <v>[{"AttrType":"Production","ItemId":50008,"Value":15120}</v>
      </c>
      <c r="M318" t="str">
        <f t="shared" si="13"/>
        <v>,{"AttrType":"GlobalPower","Value":5500}]</v>
      </c>
    </row>
    <row r="319" spans="2:13">
      <c r="B319">
        <v>18012</v>
      </c>
      <c r="C319" t="s">
        <v>59</v>
      </c>
      <c r="D319" t="s">
        <v>60</v>
      </c>
      <c r="E319" t="s">
        <v>113</v>
      </c>
      <c r="F319">
        <v>50008</v>
      </c>
      <c r="G319">
        <v>16560</v>
      </c>
      <c r="I319" t="s">
        <v>100</v>
      </c>
      <c r="J319">
        <v>6000</v>
      </c>
      <c r="L319" t="str">
        <f t="shared" si="14"/>
        <v>[{"AttrType":"Production","ItemId":50008,"Value":16560}</v>
      </c>
      <c r="M319" t="str">
        <f t="shared" si="13"/>
        <v>,{"AttrType":"GlobalPower","Value":6000}]</v>
      </c>
    </row>
    <row r="320" spans="2:13">
      <c r="B320">
        <v>18013</v>
      </c>
      <c r="C320" t="s">
        <v>59</v>
      </c>
      <c r="D320" t="s">
        <v>60</v>
      </c>
      <c r="E320" t="s">
        <v>113</v>
      </c>
      <c r="F320">
        <v>50008</v>
      </c>
      <c r="G320">
        <v>18000</v>
      </c>
      <c r="I320" t="s">
        <v>100</v>
      </c>
      <c r="J320">
        <v>6500</v>
      </c>
      <c r="L320" t="str">
        <f t="shared" si="14"/>
        <v>[{"AttrType":"Production","ItemId":50008,"Value":18000}</v>
      </c>
      <c r="M320" t="str">
        <f t="shared" si="13"/>
        <v>,{"AttrType":"GlobalPower","Value":6500}]</v>
      </c>
    </row>
    <row r="321" spans="2:13">
      <c r="B321">
        <v>18014</v>
      </c>
      <c r="C321" t="s">
        <v>59</v>
      </c>
      <c r="D321" t="s">
        <v>60</v>
      </c>
      <c r="E321" t="s">
        <v>113</v>
      </c>
      <c r="F321">
        <v>50008</v>
      </c>
      <c r="G321">
        <v>19440</v>
      </c>
      <c r="I321" t="s">
        <v>100</v>
      </c>
      <c r="J321">
        <v>7000</v>
      </c>
      <c r="L321" t="str">
        <f t="shared" si="14"/>
        <v>[{"AttrType":"Production","ItemId":50008,"Value":19440}</v>
      </c>
      <c r="M321" t="str">
        <f t="shared" si="13"/>
        <v>,{"AttrType":"GlobalPower","Value":7000}]</v>
      </c>
    </row>
    <row r="322" spans="2:13">
      <c r="B322">
        <v>18015</v>
      </c>
      <c r="C322" t="s">
        <v>59</v>
      </c>
      <c r="D322" t="s">
        <v>60</v>
      </c>
      <c r="E322" t="s">
        <v>113</v>
      </c>
      <c r="F322">
        <v>50008</v>
      </c>
      <c r="G322">
        <v>20880</v>
      </c>
      <c r="I322" t="s">
        <v>100</v>
      </c>
      <c r="J322">
        <v>7500</v>
      </c>
      <c r="L322" t="str">
        <f t="shared" si="14"/>
        <v>[{"AttrType":"Production","ItemId":50008,"Value":20880}</v>
      </c>
      <c r="M322" t="str">
        <f t="shared" si="13"/>
        <v>,{"AttrType":"GlobalPower","Value":7500}]</v>
      </c>
    </row>
    <row r="323" spans="2:13">
      <c r="B323">
        <v>18016</v>
      </c>
      <c r="C323" t="s">
        <v>59</v>
      </c>
      <c r="D323" t="s">
        <v>60</v>
      </c>
      <c r="E323" t="s">
        <v>113</v>
      </c>
      <c r="F323">
        <v>50008</v>
      </c>
      <c r="G323">
        <v>22320</v>
      </c>
      <c r="I323" t="s">
        <v>100</v>
      </c>
      <c r="J323">
        <v>8000</v>
      </c>
      <c r="L323" t="str">
        <f t="shared" si="14"/>
        <v>[{"AttrType":"Production","ItemId":50008,"Value":22320}</v>
      </c>
      <c r="M323" t="str">
        <f t="shared" si="13"/>
        <v>,{"AttrType":"GlobalPower","Value":8000}]</v>
      </c>
    </row>
    <row r="324" spans="2:13">
      <c r="B324">
        <v>18017</v>
      </c>
      <c r="C324" t="s">
        <v>59</v>
      </c>
      <c r="D324" t="s">
        <v>60</v>
      </c>
      <c r="E324" t="s">
        <v>113</v>
      </c>
      <c r="F324">
        <v>50008</v>
      </c>
      <c r="G324">
        <v>23760</v>
      </c>
      <c r="I324" t="s">
        <v>100</v>
      </c>
      <c r="J324">
        <v>8500</v>
      </c>
      <c r="L324" t="str">
        <f t="shared" si="14"/>
        <v>[{"AttrType":"Production","ItemId":50008,"Value":23760}</v>
      </c>
      <c r="M324" t="str">
        <f t="shared" si="13"/>
        <v>,{"AttrType":"GlobalPower","Value":8500}]</v>
      </c>
    </row>
    <row r="325" spans="2:13">
      <c r="B325">
        <v>18018</v>
      </c>
      <c r="C325" t="s">
        <v>59</v>
      </c>
      <c r="D325" t="s">
        <v>60</v>
      </c>
      <c r="E325" t="s">
        <v>113</v>
      </c>
      <c r="F325">
        <v>50008</v>
      </c>
      <c r="G325">
        <v>25200</v>
      </c>
      <c r="I325" t="s">
        <v>100</v>
      </c>
      <c r="J325">
        <v>9000</v>
      </c>
      <c r="L325" t="str">
        <f t="shared" si="14"/>
        <v>[{"AttrType":"Production","ItemId":50008,"Value":25200}</v>
      </c>
      <c r="M325" t="str">
        <f t="shared" si="13"/>
        <v>,{"AttrType":"GlobalPower","Value":9000}]</v>
      </c>
    </row>
    <row r="326" spans="2:13">
      <c r="B326">
        <v>19001</v>
      </c>
      <c r="C326" t="s">
        <v>61</v>
      </c>
      <c r="D326" t="s">
        <v>62</v>
      </c>
      <c r="E326" t="s">
        <v>113</v>
      </c>
      <c r="F326">
        <v>50008</v>
      </c>
      <c r="G326">
        <v>720</v>
      </c>
      <c r="I326" t="s">
        <v>100</v>
      </c>
      <c r="J326">
        <v>500</v>
      </c>
      <c r="L326" t="str">
        <f t="shared" si="14"/>
        <v>[{"AttrType":"Production","ItemId":50008,"Value":720}</v>
      </c>
      <c r="M326" t="str">
        <f t="shared" si="13"/>
        <v>,{"AttrType":"GlobalPower","Value":500}]</v>
      </c>
    </row>
    <row r="327" spans="2:13">
      <c r="B327">
        <v>19002</v>
      </c>
      <c r="C327" t="s">
        <v>61</v>
      </c>
      <c r="D327" t="s">
        <v>62</v>
      </c>
      <c r="E327" t="s">
        <v>113</v>
      </c>
      <c r="F327">
        <v>50008</v>
      </c>
      <c r="G327">
        <v>2160</v>
      </c>
      <c r="I327" t="s">
        <v>100</v>
      </c>
      <c r="J327">
        <v>1000</v>
      </c>
      <c r="L327" t="str">
        <f t="shared" si="14"/>
        <v>[{"AttrType":"Production","ItemId":50008,"Value":2160}</v>
      </c>
      <c r="M327" t="str">
        <f t="shared" si="13"/>
        <v>,{"AttrType":"GlobalPower","Value":1000}]</v>
      </c>
    </row>
    <row r="328" spans="2:13">
      <c r="B328">
        <v>19003</v>
      </c>
      <c r="C328" t="s">
        <v>61</v>
      </c>
      <c r="D328" t="s">
        <v>62</v>
      </c>
      <c r="E328" t="s">
        <v>113</v>
      </c>
      <c r="F328">
        <v>50008</v>
      </c>
      <c r="G328">
        <v>3600</v>
      </c>
      <c r="I328" t="s">
        <v>100</v>
      </c>
      <c r="J328">
        <v>1500</v>
      </c>
      <c r="L328" t="str">
        <f t="shared" si="14"/>
        <v>[{"AttrType":"Production","ItemId":50008,"Value":3600}</v>
      </c>
      <c r="M328" t="str">
        <f t="shared" si="13"/>
        <v>,{"AttrType":"GlobalPower","Value":1500}]</v>
      </c>
    </row>
    <row r="329" spans="2:13">
      <c r="B329">
        <v>19004</v>
      </c>
      <c r="C329" t="s">
        <v>61</v>
      </c>
      <c r="D329" t="s">
        <v>62</v>
      </c>
      <c r="E329" t="s">
        <v>113</v>
      </c>
      <c r="F329">
        <v>50008</v>
      </c>
      <c r="G329">
        <v>5040</v>
      </c>
      <c r="I329" t="s">
        <v>100</v>
      </c>
      <c r="J329">
        <v>2000</v>
      </c>
      <c r="L329" t="str">
        <f t="shared" si="14"/>
        <v>[{"AttrType":"Production","ItemId":50008,"Value":5040}</v>
      </c>
      <c r="M329" t="str">
        <f t="shared" si="13"/>
        <v>,{"AttrType":"GlobalPower","Value":2000}]</v>
      </c>
    </row>
    <row r="330" spans="2:13">
      <c r="B330">
        <v>19005</v>
      </c>
      <c r="C330" t="s">
        <v>61</v>
      </c>
      <c r="D330" t="s">
        <v>62</v>
      </c>
      <c r="E330" t="s">
        <v>113</v>
      </c>
      <c r="F330">
        <v>50008</v>
      </c>
      <c r="G330">
        <v>6480</v>
      </c>
      <c r="I330" t="s">
        <v>100</v>
      </c>
      <c r="J330">
        <v>2500</v>
      </c>
      <c r="L330" t="str">
        <f t="shared" si="14"/>
        <v>[{"AttrType":"Production","ItemId":50008,"Value":6480}</v>
      </c>
      <c r="M330" t="str">
        <f t="shared" si="13"/>
        <v>,{"AttrType":"GlobalPower","Value":2500}]</v>
      </c>
    </row>
    <row r="331" spans="2:13">
      <c r="B331">
        <v>19006</v>
      </c>
      <c r="C331" t="s">
        <v>61</v>
      </c>
      <c r="D331" t="s">
        <v>62</v>
      </c>
      <c r="E331" t="s">
        <v>113</v>
      </c>
      <c r="F331">
        <v>50008</v>
      </c>
      <c r="G331">
        <v>7920</v>
      </c>
      <c r="I331" t="s">
        <v>100</v>
      </c>
      <c r="J331">
        <v>3000</v>
      </c>
      <c r="L331" t="str">
        <f t="shared" si="14"/>
        <v>[{"AttrType":"Production","ItemId":50008,"Value":7920}</v>
      </c>
      <c r="M331" t="str">
        <f t="shared" si="13"/>
        <v>,{"AttrType":"GlobalPower","Value":3000}]</v>
      </c>
    </row>
    <row r="332" spans="2:13">
      <c r="B332">
        <v>19007</v>
      </c>
      <c r="C332" t="s">
        <v>61</v>
      </c>
      <c r="D332" t="s">
        <v>62</v>
      </c>
      <c r="E332" t="s">
        <v>113</v>
      </c>
      <c r="F332">
        <v>50008</v>
      </c>
      <c r="G332">
        <v>9360</v>
      </c>
      <c r="I332" t="s">
        <v>100</v>
      </c>
      <c r="J332">
        <v>3500</v>
      </c>
      <c r="L332" t="str">
        <f t="shared" si="14"/>
        <v>[{"AttrType":"Production","ItemId":50008,"Value":9360}</v>
      </c>
      <c r="M332" t="str">
        <f t="shared" si="13"/>
        <v>,{"AttrType":"GlobalPower","Value":3500}]</v>
      </c>
    </row>
    <row r="333" spans="2:13">
      <c r="B333">
        <v>19008</v>
      </c>
      <c r="C333" t="s">
        <v>61</v>
      </c>
      <c r="D333" t="s">
        <v>62</v>
      </c>
      <c r="E333" t="s">
        <v>113</v>
      </c>
      <c r="F333">
        <v>50008</v>
      </c>
      <c r="G333">
        <v>10800</v>
      </c>
      <c r="I333" t="s">
        <v>100</v>
      </c>
      <c r="J333">
        <v>4000</v>
      </c>
      <c r="L333" t="str">
        <f t="shared" si="14"/>
        <v>[{"AttrType":"Production","ItemId":50008,"Value":10800}</v>
      </c>
      <c r="M333" t="str">
        <f t="shared" si="13"/>
        <v>,{"AttrType":"GlobalPower","Value":4000}]</v>
      </c>
    </row>
    <row r="334" spans="2:13">
      <c r="B334">
        <v>19009</v>
      </c>
      <c r="C334" t="s">
        <v>61</v>
      </c>
      <c r="D334" t="s">
        <v>62</v>
      </c>
      <c r="E334" t="s">
        <v>113</v>
      </c>
      <c r="F334">
        <v>50008</v>
      </c>
      <c r="G334">
        <v>12240</v>
      </c>
      <c r="I334" t="s">
        <v>100</v>
      </c>
      <c r="J334">
        <v>4500</v>
      </c>
      <c r="L334" t="str">
        <f t="shared" si="14"/>
        <v>[{"AttrType":"Production","ItemId":50008,"Value":12240}</v>
      </c>
      <c r="M334" t="str">
        <f t="shared" si="13"/>
        <v>,{"AttrType":"GlobalPower","Value":4500}]</v>
      </c>
    </row>
    <row r="335" spans="2:13">
      <c r="B335">
        <v>19010</v>
      </c>
      <c r="C335" t="s">
        <v>61</v>
      </c>
      <c r="D335" t="s">
        <v>62</v>
      </c>
      <c r="E335" t="s">
        <v>113</v>
      </c>
      <c r="F335">
        <v>50008</v>
      </c>
      <c r="G335">
        <v>13680</v>
      </c>
      <c r="I335" t="s">
        <v>100</v>
      </c>
      <c r="J335">
        <v>5000</v>
      </c>
      <c r="L335" t="str">
        <f t="shared" si="14"/>
        <v>[{"AttrType":"Production","ItemId":50008,"Value":13680}</v>
      </c>
      <c r="M335" t="str">
        <f t="shared" si="13"/>
        <v>,{"AttrType":"GlobalPower","Value":5000}]</v>
      </c>
    </row>
    <row r="336" spans="2:13">
      <c r="B336">
        <v>19011</v>
      </c>
      <c r="C336" t="s">
        <v>61</v>
      </c>
      <c r="D336" t="s">
        <v>62</v>
      </c>
      <c r="E336" t="s">
        <v>113</v>
      </c>
      <c r="F336">
        <v>50008</v>
      </c>
      <c r="G336">
        <v>15120</v>
      </c>
      <c r="I336" t="s">
        <v>100</v>
      </c>
      <c r="J336">
        <v>5500</v>
      </c>
      <c r="L336" t="str">
        <f t="shared" si="14"/>
        <v>[{"AttrType":"Production","ItemId":50008,"Value":15120}</v>
      </c>
      <c r="M336" t="str">
        <f t="shared" si="13"/>
        <v>,{"AttrType":"GlobalPower","Value":5500}]</v>
      </c>
    </row>
    <row r="337" spans="2:13">
      <c r="B337">
        <v>19012</v>
      </c>
      <c r="C337" t="s">
        <v>61</v>
      </c>
      <c r="D337" t="s">
        <v>62</v>
      </c>
      <c r="E337" t="s">
        <v>113</v>
      </c>
      <c r="F337">
        <v>50008</v>
      </c>
      <c r="G337">
        <v>16560</v>
      </c>
      <c r="I337" t="s">
        <v>100</v>
      </c>
      <c r="J337">
        <v>6000</v>
      </c>
      <c r="L337" t="str">
        <f t="shared" si="14"/>
        <v>[{"AttrType":"Production","ItemId":50008,"Value":16560}</v>
      </c>
      <c r="M337" t="str">
        <f t="shared" si="13"/>
        <v>,{"AttrType":"GlobalPower","Value":6000}]</v>
      </c>
    </row>
    <row r="338" spans="2:13">
      <c r="B338">
        <v>19013</v>
      </c>
      <c r="C338" t="s">
        <v>61</v>
      </c>
      <c r="D338" t="s">
        <v>62</v>
      </c>
      <c r="E338" t="s">
        <v>113</v>
      </c>
      <c r="F338">
        <v>50008</v>
      </c>
      <c r="G338">
        <v>18000</v>
      </c>
      <c r="I338" t="s">
        <v>100</v>
      </c>
      <c r="J338">
        <v>6500</v>
      </c>
      <c r="L338" t="str">
        <f t="shared" si="14"/>
        <v>[{"AttrType":"Production","ItemId":50008,"Value":18000}</v>
      </c>
      <c r="M338" t="str">
        <f t="shared" si="13"/>
        <v>,{"AttrType":"GlobalPower","Value":6500}]</v>
      </c>
    </row>
    <row r="339" spans="2:13">
      <c r="B339">
        <v>19014</v>
      </c>
      <c r="C339" t="s">
        <v>61</v>
      </c>
      <c r="D339" t="s">
        <v>62</v>
      </c>
      <c r="E339" t="s">
        <v>113</v>
      </c>
      <c r="F339">
        <v>50008</v>
      </c>
      <c r="G339">
        <v>19440</v>
      </c>
      <c r="I339" t="s">
        <v>100</v>
      </c>
      <c r="J339">
        <v>7000</v>
      </c>
      <c r="L339" t="str">
        <f t="shared" si="14"/>
        <v>[{"AttrType":"Production","ItemId":50008,"Value":19440}</v>
      </c>
      <c r="M339" t="str">
        <f t="shared" si="13"/>
        <v>,{"AttrType":"GlobalPower","Value":7000}]</v>
      </c>
    </row>
    <row r="340" spans="2:13">
      <c r="B340">
        <v>19015</v>
      </c>
      <c r="C340" t="s">
        <v>61</v>
      </c>
      <c r="D340" t="s">
        <v>62</v>
      </c>
      <c r="E340" t="s">
        <v>113</v>
      </c>
      <c r="F340">
        <v>50008</v>
      </c>
      <c r="G340">
        <v>20880</v>
      </c>
      <c r="I340" t="s">
        <v>100</v>
      </c>
      <c r="J340">
        <v>7500</v>
      </c>
      <c r="L340" t="str">
        <f t="shared" si="14"/>
        <v>[{"AttrType":"Production","ItemId":50008,"Value":20880}</v>
      </c>
      <c r="M340" t="str">
        <f t="shared" ref="M340:M403" si="15">IFERROR(IF(I340=$P$7,$U$3&amp;VLOOKUP(I340,$P$4:$S$7,4,FALSE)&amp;J340&amp;$T$7&amp;W340&amp;$U$7&amp;$T$3,$U$3&amp;VLOOKUP(I340,$P$4:$S$7,4,FALSE)&amp;J340&amp;$U$7&amp;$T$3),$T$3)</f>
        <v>,{"AttrType":"GlobalPower","Value":7500}]</v>
      </c>
    </row>
    <row r="341" spans="2:13">
      <c r="B341">
        <v>19016</v>
      </c>
      <c r="C341" t="s">
        <v>61</v>
      </c>
      <c r="D341" t="s">
        <v>62</v>
      </c>
      <c r="E341" t="s">
        <v>113</v>
      </c>
      <c r="F341">
        <v>50008</v>
      </c>
      <c r="G341">
        <v>22320</v>
      </c>
      <c r="I341" t="s">
        <v>100</v>
      </c>
      <c r="J341">
        <v>8000</v>
      </c>
      <c r="L341" t="str">
        <f t="shared" si="14"/>
        <v>[{"AttrType":"Production","ItemId":50008,"Value":22320}</v>
      </c>
      <c r="M341" t="str">
        <f t="shared" si="15"/>
        <v>,{"AttrType":"GlobalPower","Value":8000}]</v>
      </c>
    </row>
    <row r="342" spans="2:13">
      <c r="B342">
        <v>19017</v>
      </c>
      <c r="C342" t="s">
        <v>61</v>
      </c>
      <c r="D342" t="s">
        <v>62</v>
      </c>
      <c r="E342" t="s">
        <v>113</v>
      </c>
      <c r="F342">
        <v>50008</v>
      </c>
      <c r="G342">
        <v>23760</v>
      </c>
      <c r="I342" t="s">
        <v>100</v>
      </c>
      <c r="J342">
        <v>8500</v>
      </c>
      <c r="L342" t="str">
        <f t="shared" si="14"/>
        <v>[{"AttrType":"Production","ItemId":50008,"Value":23760}</v>
      </c>
      <c r="M342" t="str">
        <f t="shared" si="15"/>
        <v>,{"AttrType":"GlobalPower","Value":8500}]</v>
      </c>
    </row>
    <row r="343" spans="2:13">
      <c r="B343">
        <v>19018</v>
      </c>
      <c r="C343" t="s">
        <v>61</v>
      </c>
      <c r="D343" t="s">
        <v>62</v>
      </c>
      <c r="E343" t="s">
        <v>113</v>
      </c>
      <c r="F343">
        <v>50008</v>
      </c>
      <c r="G343">
        <v>25200</v>
      </c>
      <c r="I343" t="s">
        <v>100</v>
      </c>
      <c r="J343">
        <v>9000</v>
      </c>
      <c r="L343" t="str">
        <f t="shared" si="14"/>
        <v>[{"AttrType":"Production","ItemId":50008,"Value":25200}</v>
      </c>
      <c r="M343" t="str">
        <f t="shared" si="15"/>
        <v>,{"AttrType":"GlobalPower","Value":9000}]</v>
      </c>
    </row>
    <row r="344" spans="2:13">
      <c r="B344">
        <v>20001</v>
      </c>
      <c r="C344" t="s">
        <v>63</v>
      </c>
      <c r="D344" t="s">
        <v>64</v>
      </c>
      <c r="E344" t="s">
        <v>113</v>
      </c>
      <c r="F344">
        <v>50008</v>
      </c>
      <c r="G344">
        <v>720</v>
      </c>
      <c r="I344" t="s">
        <v>100</v>
      </c>
      <c r="J344">
        <v>500</v>
      </c>
      <c r="L344" t="str">
        <f t="shared" si="14"/>
        <v>[{"AttrType":"Production","ItemId":50008,"Value":720}</v>
      </c>
      <c r="M344" t="str">
        <f t="shared" si="15"/>
        <v>,{"AttrType":"GlobalPower","Value":500}]</v>
      </c>
    </row>
    <row r="345" spans="2:13">
      <c r="B345">
        <v>20002</v>
      </c>
      <c r="C345" t="s">
        <v>63</v>
      </c>
      <c r="D345" t="s">
        <v>64</v>
      </c>
      <c r="E345" t="s">
        <v>113</v>
      </c>
      <c r="F345">
        <v>50008</v>
      </c>
      <c r="G345">
        <v>2160</v>
      </c>
      <c r="I345" t="s">
        <v>100</v>
      </c>
      <c r="J345">
        <v>1000</v>
      </c>
      <c r="L345" t="str">
        <f t="shared" si="14"/>
        <v>[{"AttrType":"Production","ItemId":50008,"Value":2160}</v>
      </c>
      <c r="M345" t="str">
        <f t="shared" si="15"/>
        <v>,{"AttrType":"GlobalPower","Value":1000}]</v>
      </c>
    </row>
    <row r="346" spans="2:13">
      <c r="B346">
        <v>20003</v>
      </c>
      <c r="C346" t="s">
        <v>63</v>
      </c>
      <c r="D346" t="s">
        <v>64</v>
      </c>
      <c r="E346" t="s">
        <v>113</v>
      </c>
      <c r="F346">
        <v>50008</v>
      </c>
      <c r="G346">
        <v>3600</v>
      </c>
      <c r="I346" t="s">
        <v>100</v>
      </c>
      <c r="J346">
        <v>1500</v>
      </c>
      <c r="L346" t="str">
        <f t="shared" ref="L346:L409" si="16">IF(E346=$P$7,$S$3&amp;VLOOKUP(E346,$P$4:$S$7,4,FALSE)&amp;F346&amp;$T$7&amp;G346&amp;$U$7,$S$3&amp;VLOOKUP(E346,$P$4:$S$7,4,FALSE)&amp;F346&amp;$U$7)</f>
        <v>[{"AttrType":"Production","ItemId":50008,"Value":3600}</v>
      </c>
      <c r="M346" t="str">
        <f t="shared" si="15"/>
        <v>,{"AttrType":"GlobalPower","Value":1500}]</v>
      </c>
    </row>
    <row r="347" spans="2:13">
      <c r="B347">
        <v>20004</v>
      </c>
      <c r="C347" t="s">
        <v>63</v>
      </c>
      <c r="D347" t="s">
        <v>64</v>
      </c>
      <c r="E347" t="s">
        <v>113</v>
      </c>
      <c r="F347">
        <v>50008</v>
      </c>
      <c r="G347">
        <v>5040</v>
      </c>
      <c r="I347" t="s">
        <v>100</v>
      </c>
      <c r="J347">
        <v>2000</v>
      </c>
      <c r="L347" t="str">
        <f t="shared" si="16"/>
        <v>[{"AttrType":"Production","ItemId":50008,"Value":5040}</v>
      </c>
      <c r="M347" t="str">
        <f t="shared" si="15"/>
        <v>,{"AttrType":"GlobalPower","Value":2000}]</v>
      </c>
    </row>
    <row r="348" spans="2:13">
      <c r="B348">
        <v>20005</v>
      </c>
      <c r="C348" t="s">
        <v>63</v>
      </c>
      <c r="D348" t="s">
        <v>64</v>
      </c>
      <c r="E348" t="s">
        <v>113</v>
      </c>
      <c r="F348">
        <v>50008</v>
      </c>
      <c r="G348">
        <v>6480</v>
      </c>
      <c r="I348" t="s">
        <v>100</v>
      </c>
      <c r="J348">
        <v>2500</v>
      </c>
      <c r="L348" t="str">
        <f t="shared" si="16"/>
        <v>[{"AttrType":"Production","ItemId":50008,"Value":6480}</v>
      </c>
      <c r="M348" t="str">
        <f t="shared" si="15"/>
        <v>,{"AttrType":"GlobalPower","Value":2500}]</v>
      </c>
    </row>
    <row r="349" spans="2:13">
      <c r="B349">
        <v>20006</v>
      </c>
      <c r="C349" t="s">
        <v>63</v>
      </c>
      <c r="D349" t="s">
        <v>64</v>
      </c>
      <c r="E349" t="s">
        <v>113</v>
      </c>
      <c r="F349">
        <v>50008</v>
      </c>
      <c r="G349">
        <v>7920</v>
      </c>
      <c r="I349" t="s">
        <v>100</v>
      </c>
      <c r="J349">
        <v>3000</v>
      </c>
      <c r="L349" t="str">
        <f t="shared" si="16"/>
        <v>[{"AttrType":"Production","ItemId":50008,"Value":7920}</v>
      </c>
      <c r="M349" t="str">
        <f t="shared" si="15"/>
        <v>,{"AttrType":"GlobalPower","Value":3000}]</v>
      </c>
    </row>
    <row r="350" spans="2:13">
      <c r="B350">
        <v>20007</v>
      </c>
      <c r="C350" t="s">
        <v>63</v>
      </c>
      <c r="D350" t="s">
        <v>64</v>
      </c>
      <c r="E350" t="s">
        <v>113</v>
      </c>
      <c r="F350">
        <v>50008</v>
      </c>
      <c r="G350">
        <v>9360</v>
      </c>
      <c r="I350" t="s">
        <v>100</v>
      </c>
      <c r="J350">
        <v>3500</v>
      </c>
      <c r="L350" t="str">
        <f t="shared" si="16"/>
        <v>[{"AttrType":"Production","ItemId":50008,"Value":9360}</v>
      </c>
      <c r="M350" t="str">
        <f t="shared" si="15"/>
        <v>,{"AttrType":"GlobalPower","Value":3500}]</v>
      </c>
    </row>
    <row r="351" spans="2:13">
      <c r="B351">
        <v>20008</v>
      </c>
      <c r="C351" t="s">
        <v>63</v>
      </c>
      <c r="D351" t="s">
        <v>64</v>
      </c>
      <c r="E351" t="s">
        <v>113</v>
      </c>
      <c r="F351">
        <v>50008</v>
      </c>
      <c r="G351">
        <v>10800</v>
      </c>
      <c r="I351" t="s">
        <v>100</v>
      </c>
      <c r="J351">
        <v>4000</v>
      </c>
      <c r="L351" t="str">
        <f t="shared" si="16"/>
        <v>[{"AttrType":"Production","ItemId":50008,"Value":10800}</v>
      </c>
      <c r="M351" t="str">
        <f t="shared" si="15"/>
        <v>,{"AttrType":"GlobalPower","Value":4000}]</v>
      </c>
    </row>
    <row r="352" spans="2:13">
      <c r="B352">
        <v>20009</v>
      </c>
      <c r="C352" t="s">
        <v>63</v>
      </c>
      <c r="D352" t="s">
        <v>64</v>
      </c>
      <c r="E352" t="s">
        <v>113</v>
      </c>
      <c r="F352">
        <v>50008</v>
      </c>
      <c r="G352">
        <v>12240</v>
      </c>
      <c r="I352" t="s">
        <v>100</v>
      </c>
      <c r="J352">
        <v>4500</v>
      </c>
      <c r="L352" t="str">
        <f t="shared" si="16"/>
        <v>[{"AttrType":"Production","ItemId":50008,"Value":12240}</v>
      </c>
      <c r="M352" t="str">
        <f t="shared" si="15"/>
        <v>,{"AttrType":"GlobalPower","Value":4500}]</v>
      </c>
    </row>
    <row r="353" spans="2:13">
      <c r="B353">
        <v>20010</v>
      </c>
      <c r="C353" t="s">
        <v>63</v>
      </c>
      <c r="D353" t="s">
        <v>64</v>
      </c>
      <c r="E353" t="s">
        <v>113</v>
      </c>
      <c r="F353">
        <v>50008</v>
      </c>
      <c r="G353">
        <v>13680</v>
      </c>
      <c r="I353" t="s">
        <v>100</v>
      </c>
      <c r="J353">
        <v>5000</v>
      </c>
      <c r="L353" t="str">
        <f t="shared" si="16"/>
        <v>[{"AttrType":"Production","ItemId":50008,"Value":13680}</v>
      </c>
      <c r="M353" t="str">
        <f t="shared" si="15"/>
        <v>,{"AttrType":"GlobalPower","Value":5000}]</v>
      </c>
    </row>
    <row r="354" spans="2:13">
      <c r="B354">
        <v>20011</v>
      </c>
      <c r="C354" t="s">
        <v>63</v>
      </c>
      <c r="D354" t="s">
        <v>64</v>
      </c>
      <c r="E354" t="s">
        <v>113</v>
      </c>
      <c r="F354">
        <v>50008</v>
      </c>
      <c r="G354">
        <v>15120</v>
      </c>
      <c r="I354" t="s">
        <v>100</v>
      </c>
      <c r="J354">
        <v>5500</v>
      </c>
      <c r="L354" t="str">
        <f t="shared" si="16"/>
        <v>[{"AttrType":"Production","ItemId":50008,"Value":15120}</v>
      </c>
      <c r="M354" t="str">
        <f t="shared" si="15"/>
        <v>,{"AttrType":"GlobalPower","Value":5500}]</v>
      </c>
    </row>
    <row r="355" spans="2:13">
      <c r="B355">
        <v>20012</v>
      </c>
      <c r="C355" t="s">
        <v>63</v>
      </c>
      <c r="D355" t="s">
        <v>64</v>
      </c>
      <c r="E355" t="s">
        <v>113</v>
      </c>
      <c r="F355">
        <v>50008</v>
      </c>
      <c r="G355">
        <v>16560</v>
      </c>
      <c r="I355" t="s">
        <v>100</v>
      </c>
      <c r="J355">
        <v>6000</v>
      </c>
      <c r="L355" t="str">
        <f t="shared" si="16"/>
        <v>[{"AttrType":"Production","ItemId":50008,"Value":16560}</v>
      </c>
      <c r="M355" t="str">
        <f t="shared" si="15"/>
        <v>,{"AttrType":"GlobalPower","Value":6000}]</v>
      </c>
    </row>
    <row r="356" spans="2:13">
      <c r="B356">
        <v>20013</v>
      </c>
      <c r="C356" t="s">
        <v>63</v>
      </c>
      <c r="D356" t="s">
        <v>64</v>
      </c>
      <c r="E356" t="s">
        <v>113</v>
      </c>
      <c r="F356">
        <v>50008</v>
      </c>
      <c r="G356">
        <v>18000</v>
      </c>
      <c r="I356" t="s">
        <v>100</v>
      </c>
      <c r="J356">
        <v>6500</v>
      </c>
      <c r="L356" t="str">
        <f t="shared" si="16"/>
        <v>[{"AttrType":"Production","ItemId":50008,"Value":18000}</v>
      </c>
      <c r="M356" t="str">
        <f t="shared" si="15"/>
        <v>,{"AttrType":"GlobalPower","Value":6500}]</v>
      </c>
    </row>
    <row r="357" spans="2:13">
      <c r="B357">
        <v>20014</v>
      </c>
      <c r="C357" t="s">
        <v>63</v>
      </c>
      <c r="D357" t="s">
        <v>64</v>
      </c>
      <c r="E357" t="s">
        <v>113</v>
      </c>
      <c r="F357">
        <v>50008</v>
      </c>
      <c r="G357">
        <v>19440</v>
      </c>
      <c r="I357" t="s">
        <v>100</v>
      </c>
      <c r="J357">
        <v>7000</v>
      </c>
      <c r="L357" t="str">
        <f t="shared" si="16"/>
        <v>[{"AttrType":"Production","ItemId":50008,"Value":19440}</v>
      </c>
      <c r="M357" t="str">
        <f t="shared" si="15"/>
        <v>,{"AttrType":"GlobalPower","Value":7000}]</v>
      </c>
    </row>
    <row r="358" spans="2:13">
      <c r="B358">
        <v>20015</v>
      </c>
      <c r="C358" t="s">
        <v>63</v>
      </c>
      <c r="D358" t="s">
        <v>64</v>
      </c>
      <c r="E358" t="s">
        <v>113</v>
      </c>
      <c r="F358">
        <v>50008</v>
      </c>
      <c r="G358">
        <v>20880</v>
      </c>
      <c r="I358" t="s">
        <v>100</v>
      </c>
      <c r="J358">
        <v>7500</v>
      </c>
      <c r="L358" t="str">
        <f t="shared" si="16"/>
        <v>[{"AttrType":"Production","ItemId":50008,"Value":20880}</v>
      </c>
      <c r="M358" t="str">
        <f t="shared" si="15"/>
        <v>,{"AttrType":"GlobalPower","Value":7500}]</v>
      </c>
    </row>
    <row r="359" spans="2:13">
      <c r="B359">
        <v>20016</v>
      </c>
      <c r="C359" t="s">
        <v>63</v>
      </c>
      <c r="D359" t="s">
        <v>64</v>
      </c>
      <c r="E359" t="s">
        <v>113</v>
      </c>
      <c r="F359">
        <v>50008</v>
      </c>
      <c r="G359">
        <v>22320</v>
      </c>
      <c r="I359" t="s">
        <v>100</v>
      </c>
      <c r="J359">
        <v>8000</v>
      </c>
      <c r="L359" t="str">
        <f t="shared" si="16"/>
        <v>[{"AttrType":"Production","ItemId":50008,"Value":22320}</v>
      </c>
      <c r="M359" t="str">
        <f t="shared" si="15"/>
        <v>,{"AttrType":"GlobalPower","Value":8000}]</v>
      </c>
    </row>
    <row r="360" spans="2:13">
      <c r="B360">
        <v>20017</v>
      </c>
      <c r="C360" t="s">
        <v>63</v>
      </c>
      <c r="D360" t="s">
        <v>64</v>
      </c>
      <c r="E360" t="s">
        <v>113</v>
      </c>
      <c r="F360">
        <v>50008</v>
      </c>
      <c r="G360">
        <v>23760</v>
      </c>
      <c r="I360" t="s">
        <v>100</v>
      </c>
      <c r="J360">
        <v>8500</v>
      </c>
      <c r="L360" t="str">
        <f t="shared" si="16"/>
        <v>[{"AttrType":"Production","ItemId":50008,"Value":23760}</v>
      </c>
      <c r="M360" t="str">
        <f t="shared" si="15"/>
        <v>,{"AttrType":"GlobalPower","Value":8500}]</v>
      </c>
    </row>
    <row r="361" spans="2:13">
      <c r="B361">
        <v>20018</v>
      </c>
      <c r="C361" t="s">
        <v>63</v>
      </c>
      <c r="D361" t="s">
        <v>64</v>
      </c>
      <c r="E361" t="s">
        <v>113</v>
      </c>
      <c r="F361">
        <v>50008</v>
      </c>
      <c r="G361">
        <v>25200</v>
      </c>
      <c r="I361" t="s">
        <v>100</v>
      </c>
      <c r="J361">
        <v>9000</v>
      </c>
      <c r="L361" t="str">
        <f t="shared" si="16"/>
        <v>[{"AttrType":"Production","ItemId":50008,"Value":25200}</v>
      </c>
      <c r="M361" t="str">
        <f t="shared" si="15"/>
        <v>,{"AttrType":"GlobalPower","Value":9000}]</v>
      </c>
    </row>
    <row r="362" spans="2:13">
      <c r="B362">
        <v>21001</v>
      </c>
      <c r="C362" t="s">
        <v>65</v>
      </c>
      <c r="D362" t="s">
        <v>66</v>
      </c>
      <c r="E362" t="s">
        <v>113</v>
      </c>
      <c r="F362">
        <v>50008</v>
      </c>
      <c r="G362">
        <v>720</v>
      </c>
      <c r="I362" t="s">
        <v>100</v>
      </c>
      <c r="J362">
        <v>500</v>
      </c>
      <c r="L362" t="str">
        <f t="shared" si="16"/>
        <v>[{"AttrType":"Production","ItemId":50008,"Value":720}</v>
      </c>
      <c r="M362" t="str">
        <f t="shared" si="15"/>
        <v>,{"AttrType":"GlobalPower","Value":500}]</v>
      </c>
    </row>
    <row r="363" spans="2:13">
      <c r="B363">
        <v>21002</v>
      </c>
      <c r="C363" t="s">
        <v>65</v>
      </c>
      <c r="D363" t="s">
        <v>66</v>
      </c>
      <c r="E363" t="s">
        <v>113</v>
      </c>
      <c r="F363">
        <v>50008</v>
      </c>
      <c r="G363">
        <v>2160</v>
      </c>
      <c r="I363" t="s">
        <v>100</v>
      </c>
      <c r="J363">
        <v>1000</v>
      </c>
      <c r="L363" t="str">
        <f t="shared" si="16"/>
        <v>[{"AttrType":"Production","ItemId":50008,"Value":2160}</v>
      </c>
      <c r="M363" t="str">
        <f t="shared" si="15"/>
        <v>,{"AttrType":"GlobalPower","Value":1000}]</v>
      </c>
    </row>
    <row r="364" spans="2:13">
      <c r="B364">
        <v>21003</v>
      </c>
      <c r="C364" t="s">
        <v>65</v>
      </c>
      <c r="D364" t="s">
        <v>66</v>
      </c>
      <c r="E364" t="s">
        <v>113</v>
      </c>
      <c r="F364">
        <v>50008</v>
      </c>
      <c r="G364">
        <v>3600</v>
      </c>
      <c r="I364" t="s">
        <v>100</v>
      </c>
      <c r="J364">
        <v>1500</v>
      </c>
      <c r="L364" t="str">
        <f t="shared" si="16"/>
        <v>[{"AttrType":"Production","ItemId":50008,"Value":3600}</v>
      </c>
      <c r="M364" t="str">
        <f t="shared" si="15"/>
        <v>,{"AttrType":"GlobalPower","Value":1500}]</v>
      </c>
    </row>
    <row r="365" spans="2:13">
      <c r="B365">
        <v>21004</v>
      </c>
      <c r="C365" t="s">
        <v>65</v>
      </c>
      <c r="D365" t="s">
        <v>66</v>
      </c>
      <c r="E365" t="s">
        <v>113</v>
      </c>
      <c r="F365">
        <v>50008</v>
      </c>
      <c r="G365">
        <v>5040</v>
      </c>
      <c r="I365" t="s">
        <v>100</v>
      </c>
      <c r="J365">
        <v>2000</v>
      </c>
      <c r="L365" t="str">
        <f t="shared" si="16"/>
        <v>[{"AttrType":"Production","ItemId":50008,"Value":5040}</v>
      </c>
      <c r="M365" t="str">
        <f t="shared" si="15"/>
        <v>,{"AttrType":"GlobalPower","Value":2000}]</v>
      </c>
    </row>
    <row r="366" spans="2:13">
      <c r="B366">
        <v>21005</v>
      </c>
      <c r="C366" t="s">
        <v>65</v>
      </c>
      <c r="D366" t="s">
        <v>66</v>
      </c>
      <c r="E366" t="s">
        <v>113</v>
      </c>
      <c r="F366">
        <v>50008</v>
      </c>
      <c r="G366">
        <v>6480</v>
      </c>
      <c r="I366" t="s">
        <v>100</v>
      </c>
      <c r="J366">
        <v>2500</v>
      </c>
      <c r="L366" t="str">
        <f t="shared" si="16"/>
        <v>[{"AttrType":"Production","ItemId":50008,"Value":6480}</v>
      </c>
      <c r="M366" t="str">
        <f t="shared" si="15"/>
        <v>,{"AttrType":"GlobalPower","Value":2500}]</v>
      </c>
    </row>
    <row r="367" spans="2:13">
      <c r="B367">
        <v>21006</v>
      </c>
      <c r="C367" t="s">
        <v>65</v>
      </c>
      <c r="D367" t="s">
        <v>66</v>
      </c>
      <c r="E367" t="s">
        <v>113</v>
      </c>
      <c r="F367">
        <v>50008</v>
      </c>
      <c r="G367">
        <v>7920</v>
      </c>
      <c r="I367" t="s">
        <v>100</v>
      </c>
      <c r="J367">
        <v>3000</v>
      </c>
      <c r="L367" t="str">
        <f t="shared" si="16"/>
        <v>[{"AttrType":"Production","ItemId":50008,"Value":7920}</v>
      </c>
      <c r="M367" t="str">
        <f t="shared" si="15"/>
        <v>,{"AttrType":"GlobalPower","Value":3000}]</v>
      </c>
    </row>
    <row r="368" spans="2:13">
      <c r="B368">
        <v>21007</v>
      </c>
      <c r="C368" t="s">
        <v>65</v>
      </c>
      <c r="D368" t="s">
        <v>66</v>
      </c>
      <c r="E368" t="s">
        <v>113</v>
      </c>
      <c r="F368">
        <v>50008</v>
      </c>
      <c r="G368">
        <v>9360</v>
      </c>
      <c r="I368" t="s">
        <v>100</v>
      </c>
      <c r="J368">
        <v>3500</v>
      </c>
      <c r="L368" t="str">
        <f t="shared" si="16"/>
        <v>[{"AttrType":"Production","ItemId":50008,"Value":9360}</v>
      </c>
      <c r="M368" t="str">
        <f t="shared" si="15"/>
        <v>,{"AttrType":"GlobalPower","Value":3500}]</v>
      </c>
    </row>
    <row r="369" spans="2:13">
      <c r="B369">
        <v>21008</v>
      </c>
      <c r="C369" t="s">
        <v>65</v>
      </c>
      <c r="D369" t="s">
        <v>66</v>
      </c>
      <c r="E369" t="s">
        <v>113</v>
      </c>
      <c r="F369">
        <v>50008</v>
      </c>
      <c r="G369">
        <v>10800</v>
      </c>
      <c r="I369" t="s">
        <v>100</v>
      </c>
      <c r="J369">
        <v>4000</v>
      </c>
      <c r="L369" t="str">
        <f t="shared" si="16"/>
        <v>[{"AttrType":"Production","ItemId":50008,"Value":10800}</v>
      </c>
      <c r="M369" t="str">
        <f t="shared" si="15"/>
        <v>,{"AttrType":"GlobalPower","Value":4000}]</v>
      </c>
    </row>
    <row r="370" spans="2:13">
      <c r="B370">
        <v>21009</v>
      </c>
      <c r="C370" t="s">
        <v>65</v>
      </c>
      <c r="D370" t="s">
        <v>66</v>
      </c>
      <c r="E370" t="s">
        <v>113</v>
      </c>
      <c r="F370">
        <v>50008</v>
      </c>
      <c r="G370">
        <v>12240</v>
      </c>
      <c r="I370" t="s">
        <v>100</v>
      </c>
      <c r="J370">
        <v>4500</v>
      </c>
      <c r="L370" t="str">
        <f t="shared" si="16"/>
        <v>[{"AttrType":"Production","ItemId":50008,"Value":12240}</v>
      </c>
      <c r="M370" t="str">
        <f t="shared" si="15"/>
        <v>,{"AttrType":"GlobalPower","Value":4500}]</v>
      </c>
    </row>
    <row r="371" spans="2:13">
      <c r="B371">
        <v>21010</v>
      </c>
      <c r="C371" t="s">
        <v>65</v>
      </c>
      <c r="D371" t="s">
        <v>66</v>
      </c>
      <c r="E371" t="s">
        <v>113</v>
      </c>
      <c r="F371">
        <v>50008</v>
      </c>
      <c r="G371">
        <v>13680</v>
      </c>
      <c r="I371" t="s">
        <v>100</v>
      </c>
      <c r="J371">
        <v>5000</v>
      </c>
      <c r="L371" t="str">
        <f t="shared" si="16"/>
        <v>[{"AttrType":"Production","ItemId":50008,"Value":13680}</v>
      </c>
      <c r="M371" t="str">
        <f t="shared" si="15"/>
        <v>,{"AttrType":"GlobalPower","Value":5000}]</v>
      </c>
    </row>
    <row r="372" spans="2:13">
      <c r="B372">
        <v>21011</v>
      </c>
      <c r="C372" t="s">
        <v>65</v>
      </c>
      <c r="D372" t="s">
        <v>66</v>
      </c>
      <c r="E372" t="s">
        <v>113</v>
      </c>
      <c r="F372">
        <v>50008</v>
      </c>
      <c r="G372">
        <v>15120</v>
      </c>
      <c r="I372" t="s">
        <v>100</v>
      </c>
      <c r="J372">
        <v>5500</v>
      </c>
      <c r="L372" t="str">
        <f t="shared" si="16"/>
        <v>[{"AttrType":"Production","ItemId":50008,"Value":15120}</v>
      </c>
      <c r="M372" t="str">
        <f t="shared" si="15"/>
        <v>,{"AttrType":"GlobalPower","Value":5500}]</v>
      </c>
    </row>
    <row r="373" spans="2:13">
      <c r="B373">
        <v>21012</v>
      </c>
      <c r="C373" t="s">
        <v>65</v>
      </c>
      <c r="D373" t="s">
        <v>66</v>
      </c>
      <c r="E373" t="s">
        <v>113</v>
      </c>
      <c r="F373">
        <v>50008</v>
      </c>
      <c r="G373">
        <v>16560</v>
      </c>
      <c r="I373" t="s">
        <v>100</v>
      </c>
      <c r="J373">
        <v>6000</v>
      </c>
      <c r="L373" t="str">
        <f t="shared" si="16"/>
        <v>[{"AttrType":"Production","ItemId":50008,"Value":16560}</v>
      </c>
      <c r="M373" t="str">
        <f t="shared" si="15"/>
        <v>,{"AttrType":"GlobalPower","Value":6000}]</v>
      </c>
    </row>
    <row r="374" spans="2:13">
      <c r="B374">
        <v>21013</v>
      </c>
      <c r="C374" t="s">
        <v>65</v>
      </c>
      <c r="D374" t="s">
        <v>66</v>
      </c>
      <c r="E374" t="s">
        <v>113</v>
      </c>
      <c r="F374">
        <v>50008</v>
      </c>
      <c r="G374">
        <v>18000</v>
      </c>
      <c r="I374" t="s">
        <v>100</v>
      </c>
      <c r="J374">
        <v>6500</v>
      </c>
      <c r="L374" t="str">
        <f t="shared" si="16"/>
        <v>[{"AttrType":"Production","ItemId":50008,"Value":18000}</v>
      </c>
      <c r="M374" t="str">
        <f t="shared" si="15"/>
        <v>,{"AttrType":"GlobalPower","Value":6500}]</v>
      </c>
    </row>
    <row r="375" spans="2:13">
      <c r="B375">
        <v>21014</v>
      </c>
      <c r="C375" t="s">
        <v>65</v>
      </c>
      <c r="D375" t="s">
        <v>66</v>
      </c>
      <c r="E375" t="s">
        <v>113</v>
      </c>
      <c r="F375">
        <v>50008</v>
      </c>
      <c r="G375">
        <v>19440</v>
      </c>
      <c r="I375" t="s">
        <v>100</v>
      </c>
      <c r="J375">
        <v>7000</v>
      </c>
      <c r="L375" t="str">
        <f t="shared" si="16"/>
        <v>[{"AttrType":"Production","ItemId":50008,"Value":19440}</v>
      </c>
      <c r="M375" t="str">
        <f t="shared" si="15"/>
        <v>,{"AttrType":"GlobalPower","Value":7000}]</v>
      </c>
    </row>
    <row r="376" spans="2:13">
      <c r="B376">
        <v>21015</v>
      </c>
      <c r="C376" t="s">
        <v>65</v>
      </c>
      <c r="D376" t="s">
        <v>66</v>
      </c>
      <c r="E376" t="s">
        <v>113</v>
      </c>
      <c r="F376">
        <v>50008</v>
      </c>
      <c r="G376">
        <v>20880</v>
      </c>
      <c r="I376" t="s">
        <v>100</v>
      </c>
      <c r="J376">
        <v>7500</v>
      </c>
      <c r="L376" t="str">
        <f t="shared" si="16"/>
        <v>[{"AttrType":"Production","ItemId":50008,"Value":20880}</v>
      </c>
      <c r="M376" t="str">
        <f t="shared" si="15"/>
        <v>,{"AttrType":"GlobalPower","Value":7500}]</v>
      </c>
    </row>
    <row r="377" spans="2:13">
      <c r="B377">
        <v>21016</v>
      </c>
      <c r="C377" t="s">
        <v>65</v>
      </c>
      <c r="D377" t="s">
        <v>66</v>
      </c>
      <c r="E377" t="s">
        <v>113</v>
      </c>
      <c r="F377">
        <v>50008</v>
      </c>
      <c r="G377">
        <v>22320</v>
      </c>
      <c r="I377" t="s">
        <v>100</v>
      </c>
      <c r="J377">
        <v>8000</v>
      </c>
      <c r="L377" t="str">
        <f t="shared" si="16"/>
        <v>[{"AttrType":"Production","ItemId":50008,"Value":22320}</v>
      </c>
      <c r="M377" t="str">
        <f t="shared" si="15"/>
        <v>,{"AttrType":"GlobalPower","Value":8000}]</v>
      </c>
    </row>
    <row r="378" spans="2:13">
      <c r="B378">
        <v>21017</v>
      </c>
      <c r="C378" t="s">
        <v>65</v>
      </c>
      <c r="D378" t="s">
        <v>66</v>
      </c>
      <c r="E378" t="s">
        <v>113</v>
      </c>
      <c r="F378">
        <v>50008</v>
      </c>
      <c r="G378">
        <v>23760</v>
      </c>
      <c r="I378" t="s">
        <v>100</v>
      </c>
      <c r="J378">
        <v>8500</v>
      </c>
      <c r="L378" t="str">
        <f t="shared" si="16"/>
        <v>[{"AttrType":"Production","ItemId":50008,"Value":23760}</v>
      </c>
      <c r="M378" t="str">
        <f t="shared" si="15"/>
        <v>,{"AttrType":"GlobalPower","Value":8500}]</v>
      </c>
    </row>
    <row r="379" spans="2:13">
      <c r="B379">
        <v>21018</v>
      </c>
      <c r="C379" t="s">
        <v>65</v>
      </c>
      <c r="D379" t="s">
        <v>66</v>
      </c>
      <c r="E379" t="s">
        <v>113</v>
      </c>
      <c r="F379">
        <v>50008</v>
      </c>
      <c r="G379">
        <v>25200</v>
      </c>
      <c r="I379" t="s">
        <v>100</v>
      </c>
      <c r="J379">
        <v>9000</v>
      </c>
      <c r="L379" t="str">
        <f t="shared" si="16"/>
        <v>[{"AttrType":"Production","ItemId":50008,"Value":25200}</v>
      </c>
      <c r="M379" t="str">
        <f t="shared" si="15"/>
        <v>,{"AttrType":"GlobalPower","Value":9000}]</v>
      </c>
    </row>
    <row r="380" spans="2:13">
      <c r="B380">
        <v>22001</v>
      </c>
      <c r="C380" t="s">
        <v>67</v>
      </c>
      <c r="D380" t="s">
        <v>68</v>
      </c>
      <c r="E380" t="s">
        <v>113</v>
      </c>
      <c r="F380">
        <v>50008</v>
      </c>
      <c r="G380">
        <v>720</v>
      </c>
      <c r="I380" t="s">
        <v>100</v>
      </c>
      <c r="J380">
        <v>500</v>
      </c>
      <c r="L380" t="str">
        <f t="shared" si="16"/>
        <v>[{"AttrType":"Production","ItemId":50008,"Value":720}</v>
      </c>
      <c r="M380" t="str">
        <f t="shared" si="15"/>
        <v>,{"AttrType":"GlobalPower","Value":500}]</v>
      </c>
    </row>
    <row r="381" spans="2:13">
      <c r="B381">
        <v>22002</v>
      </c>
      <c r="C381" t="s">
        <v>67</v>
      </c>
      <c r="D381" t="s">
        <v>68</v>
      </c>
      <c r="E381" t="s">
        <v>113</v>
      </c>
      <c r="F381">
        <v>50008</v>
      </c>
      <c r="G381">
        <v>2160</v>
      </c>
      <c r="I381" t="s">
        <v>100</v>
      </c>
      <c r="J381">
        <v>1000</v>
      </c>
      <c r="L381" t="str">
        <f t="shared" si="16"/>
        <v>[{"AttrType":"Production","ItemId":50008,"Value":2160}</v>
      </c>
      <c r="M381" t="str">
        <f t="shared" si="15"/>
        <v>,{"AttrType":"GlobalPower","Value":1000}]</v>
      </c>
    </row>
    <row r="382" spans="2:13">
      <c r="B382">
        <v>22003</v>
      </c>
      <c r="C382" t="s">
        <v>67</v>
      </c>
      <c r="D382" t="s">
        <v>68</v>
      </c>
      <c r="E382" t="s">
        <v>113</v>
      </c>
      <c r="F382">
        <v>50008</v>
      </c>
      <c r="G382">
        <v>3600</v>
      </c>
      <c r="I382" t="s">
        <v>100</v>
      </c>
      <c r="J382">
        <v>1500</v>
      </c>
      <c r="L382" t="str">
        <f t="shared" si="16"/>
        <v>[{"AttrType":"Production","ItemId":50008,"Value":3600}</v>
      </c>
      <c r="M382" t="str">
        <f t="shared" si="15"/>
        <v>,{"AttrType":"GlobalPower","Value":1500}]</v>
      </c>
    </row>
    <row r="383" spans="2:13">
      <c r="B383">
        <v>22004</v>
      </c>
      <c r="C383" t="s">
        <v>67</v>
      </c>
      <c r="D383" t="s">
        <v>68</v>
      </c>
      <c r="E383" t="s">
        <v>113</v>
      </c>
      <c r="F383">
        <v>50008</v>
      </c>
      <c r="G383">
        <v>5040</v>
      </c>
      <c r="I383" t="s">
        <v>100</v>
      </c>
      <c r="J383">
        <v>2000</v>
      </c>
      <c r="L383" t="str">
        <f t="shared" si="16"/>
        <v>[{"AttrType":"Production","ItemId":50008,"Value":5040}</v>
      </c>
      <c r="M383" t="str">
        <f t="shared" si="15"/>
        <v>,{"AttrType":"GlobalPower","Value":2000}]</v>
      </c>
    </row>
    <row r="384" spans="2:13">
      <c r="B384">
        <v>22005</v>
      </c>
      <c r="C384" t="s">
        <v>67</v>
      </c>
      <c r="D384" t="s">
        <v>68</v>
      </c>
      <c r="E384" t="s">
        <v>113</v>
      </c>
      <c r="F384">
        <v>50008</v>
      </c>
      <c r="G384">
        <v>6480</v>
      </c>
      <c r="I384" t="s">
        <v>100</v>
      </c>
      <c r="J384">
        <v>2500</v>
      </c>
      <c r="L384" t="str">
        <f t="shared" si="16"/>
        <v>[{"AttrType":"Production","ItemId":50008,"Value":6480}</v>
      </c>
      <c r="M384" t="str">
        <f t="shared" si="15"/>
        <v>,{"AttrType":"GlobalPower","Value":2500}]</v>
      </c>
    </row>
    <row r="385" spans="2:13">
      <c r="B385">
        <v>22006</v>
      </c>
      <c r="C385" t="s">
        <v>67</v>
      </c>
      <c r="D385" t="s">
        <v>68</v>
      </c>
      <c r="E385" t="s">
        <v>113</v>
      </c>
      <c r="F385">
        <v>50008</v>
      </c>
      <c r="G385">
        <v>7920</v>
      </c>
      <c r="I385" t="s">
        <v>100</v>
      </c>
      <c r="J385">
        <v>3000</v>
      </c>
      <c r="L385" t="str">
        <f t="shared" si="16"/>
        <v>[{"AttrType":"Production","ItemId":50008,"Value":7920}</v>
      </c>
      <c r="M385" t="str">
        <f t="shared" si="15"/>
        <v>,{"AttrType":"GlobalPower","Value":3000}]</v>
      </c>
    </row>
    <row r="386" spans="2:13">
      <c r="B386">
        <v>22007</v>
      </c>
      <c r="C386" t="s">
        <v>67</v>
      </c>
      <c r="D386" t="s">
        <v>68</v>
      </c>
      <c r="E386" t="s">
        <v>113</v>
      </c>
      <c r="F386">
        <v>50008</v>
      </c>
      <c r="G386">
        <v>9360</v>
      </c>
      <c r="I386" t="s">
        <v>100</v>
      </c>
      <c r="J386">
        <v>3500</v>
      </c>
      <c r="L386" t="str">
        <f t="shared" si="16"/>
        <v>[{"AttrType":"Production","ItemId":50008,"Value":9360}</v>
      </c>
      <c r="M386" t="str">
        <f t="shared" si="15"/>
        <v>,{"AttrType":"GlobalPower","Value":3500}]</v>
      </c>
    </row>
    <row r="387" spans="2:13">
      <c r="B387">
        <v>22008</v>
      </c>
      <c r="C387" t="s">
        <v>67</v>
      </c>
      <c r="D387" t="s">
        <v>68</v>
      </c>
      <c r="E387" t="s">
        <v>113</v>
      </c>
      <c r="F387">
        <v>50008</v>
      </c>
      <c r="G387">
        <v>10800</v>
      </c>
      <c r="I387" t="s">
        <v>100</v>
      </c>
      <c r="J387">
        <v>4000</v>
      </c>
      <c r="L387" t="str">
        <f t="shared" si="16"/>
        <v>[{"AttrType":"Production","ItemId":50008,"Value":10800}</v>
      </c>
      <c r="M387" t="str">
        <f t="shared" si="15"/>
        <v>,{"AttrType":"GlobalPower","Value":4000}]</v>
      </c>
    </row>
    <row r="388" spans="2:13">
      <c r="B388">
        <v>22009</v>
      </c>
      <c r="C388" t="s">
        <v>67</v>
      </c>
      <c r="D388" t="s">
        <v>68</v>
      </c>
      <c r="E388" t="s">
        <v>113</v>
      </c>
      <c r="F388">
        <v>50008</v>
      </c>
      <c r="G388">
        <v>12240</v>
      </c>
      <c r="I388" t="s">
        <v>100</v>
      </c>
      <c r="J388">
        <v>4500</v>
      </c>
      <c r="L388" t="str">
        <f t="shared" si="16"/>
        <v>[{"AttrType":"Production","ItemId":50008,"Value":12240}</v>
      </c>
      <c r="M388" t="str">
        <f t="shared" si="15"/>
        <v>,{"AttrType":"GlobalPower","Value":4500}]</v>
      </c>
    </row>
    <row r="389" spans="2:13">
      <c r="B389">
        <v>22010</v>
      </c>
      <c r="C389" t="s">
        <v>67</v>
      </c>
      <c r="D389" t="s">
        <v>68</v>
      </c>
      <c r="E389" t="s">
        <v>113</v>
      </c>
      <c r="F389">
        <v>50008</v>
      </c>
      <c r="G389">
        <v>13680</v>
      </c>
      <c r="I389" t="s">
        <v>100</v>
      </c>
      <c r="J389">
        <v>5000</v>
      </c>
      <c r="L389" t="str">
        <f t="shared" si="16"/>
        <v>[{"AttrType":"Production","ItemId":50008,"Value":13680}</v>
      </c>
      <c r="M389" t="str">
        <f t="shared" si="15"/>
        <v>,{"AttrType":"GlobalPower","Value":5000}]</v>
      </c>
    </row>
    <row r="390" spans="2:13">
      <c r="B390">
        <v>22011</v>
      </c>
      <c r="C390" t="s">
        <v>67</v>
      </c>
      <c r="D390" t="s">
        <v>68</v>
      </c>
      <c r="E390" t="s">
        <v>113</v>
      </c>
      <c r="F390">
        <v>50008</v>
      </c>
      <c r="G390">
        <v>15120</v>
      </c>
      <c r="I390" t="s">
        <v>100</v>
      </c>
      <c r="J390">
        <v>5500</v>
      </c>
      <c r="L390" t="str">
        <f t="shared" si="16"/>
        <v>[{"AttrType":"Production","ItemId":50008,"Value":15120}</v>
      </c>
      <c r="M390" t="str">
        <f t="shared" si="15"/>
        <v>,{"AttrType":"GlobalPower","Value":5500}]</v>
      </c>
    </row>
    <row r="391" spans="2:13">
      <c r="B391">
        <v>22012</v>
      </c>
      <c r="C391" t="s">
        <v>67</v>
      </c>
      <c r="D391" t="s">
        <v>68</v>
      </c>
      <c r="E391" t="s">
        <v>113</v>
      </c>
      <c r="F391">
        <v>50008</v>
      </c>
      <c r="G391">
        <v>16560</v>
      </c>
      <c r="I391" t="s">
        <v>100</v>
      </c>
      <c r="J391">
        <v>6000</v>
      </c>
      <c r="L391" t="str">
        <f t="shared" si="16"/>
        <v>[{"AttrType":"Production","ItemId":50008,"Value":16560}</v>
      </c>
      <c r="M391" t="str">
        <f t="shared" si="15"/>
        <v>,{"AttrType":"GlobalPower","Value":6000}]</v>
      </c>
    </row>
    <row r="392" spans="2:13">
      <c r="B392">
        <v>22013</v>
      </c>
      <c r="C392" t="s">
        <v>67</v>
      </c>
      <c r="D392" t="s">
        <v>68</v>
      </c>
      <c r="E392" t="s">
        <v>113</v>
      </c>
      <c r="F392">
        <v>50008</v>
      </c>
      <c r="G392">
        <v>18000</v>
      </c>
      <c r="I392" t="s">
        <v>100</v>
      </c>
      <c r="J392">
        <v>6500</v>
      </c>
      <c r="L392" t="str">
        <f t="shared" si="16"/>
        <v>[{"AttrType":"Production","ItemId":50008,"Value":18000}</v>
      </c>
      <c r="M392" t="str">
        <f t="shared" si="15"/>
        <v>,{"AttrType":"GlobalPower","Value":6500}]</v>
      </c>
    </row>
    <row r="393" spans="2:13">
      <c r="B393">
        <v>22014</v>
      </c>
      <c r="C393" t="s">
        <v>67</v>
      </c>
      <c r="D393" t="s">
        <v>68</v>
      </c>
      <c r="E393" t="s">
        <v>113</v>
      </c>
      <c r="F393">
        <v>50008</v>
      </c>
      <c r="G393">
        <v>19440</v>
      </c>
      <c r="I393" t="s">
        <v>100</v>
      </c>
      <c r="J393">
        <v>7000</v>
      </c>
      <c r="L393" t="str">
        <f t="shared" si="16"/>
        <v>[{"AttrType":"Production","ItemId":50008,"Value":19440}</v>
      </c>
      <c r="M393" t="str">
        <f t="shared" si="15"/>
        <v>,{"AttrType":"GlobalPower","Value":7000}]</v>
      </c>
    </row>
    <row r="394" spans="2:13">
      <c r="B394">
        <v>22015</v>
      </c>
      <c r="C394" t="s">
        <v>67</v>
      </c>
      <c r="D394" t="s">
        <v>68</v>
      </c>
      <c r="E394" t="s">
        <v>113</v>
      </c>
      <c r="F394">
        <v>50008</v>
      </c>
      <c r="G394">
        <v>20880</v>
      </c>
      <c r="I394" t="s">
        <v>100</v>
      </c>
      <c r="J394">
        <v>7500</v>
      </c>
      <c r="L394" t="str">
        <f t="shared" si="16"/>
        <v>[{"AttrType":"Production","ItemId":50008,"Value":20880}</v>
      </c>
      <c r="M394" t="str">
        <f t="shared" si="15"/>
        <v>,{"AttrType":"GlobalPower","Value":7500}]</v>
      </c>
    </row>
    <row r="395" spans="2:13">
      <c r="B395">
        <v>22016</v>
      </c>
      <c r="C395" t="s">
        <v>67</v>
      </c>
      <c r="D395" t="s">
        <v>68</v>
      </c>
      <c r="E395" t="s">
        <v>113</v>
      </c>
      <c r="F395">
        <v>50008</v>
      </c>
      <c r="G395">
        <v>22320</v>
      </c>
      <c r="I395" t="s">
        <v>100</v>
      </c>
      <c r="J395">
        <v>8000</v>
      </c>
      <c r="L395" t="str">
        <f t="shared" si="16"/>
        <v>[{"AttrType":"Production","ItemId":50008,"Value":22320}</v>
      </c>
      <c r="M395" t="str">
        <f t="shared" si="15"/>
        <v>,{"AttrType":"GlobalPower","Value":8000}]</v>
      </c>
    </row>
    <row r="396" spans="2:13">
      <c r="B396">
        <v>22017</v>
      </c>
      <c r="C396" t="s">
        <v>67</v>
      </c>
      <c r="D396" t="s">
        <v>68</v>
      </c>
      <c r="E396" t="s">
        <v>113</v>
      </c>
      <c r="F396">
        <v>50008</v>
      </c>
      <c r="G396">
        <v>23760</v>
      </c>
      <c r="I396" t="s">
        <v>100</v>
      </c>
      <c r="J396">
        <v>8500</v>
      </c>
      <c r="L396" t="str">
        <f t="shared" si="16"/>
        <v>[{"AttrType":"Production","ItemId":50008,"Value":23760}</v>
      </c>
      <c r="M396" t="str">
        <f t="shared" si="15"/>
        <v>,{"AttrType":"GlobalPower","Value":8500}]</v>
      </c>
    </row>
    <row r="397" spans="2:13">
      <c r="B397">
        <v>22018</v>
      </c>
      <c r="C397" t="s">
        <v>67</v>
      </c>
      <c r="D397" t="s">
        <v>68</v>
      </c>
      <c r="E397" t="s">
        <v>113</v>
      </c>
      <c r="F397">
        <v>50008</v>
      </c>
      <c r="G397">
        <v>25200</v>
      </c>
      <c r="I397" t="s">
        <v>100</v>
      </c>
      <c r="J397">
        <v>9000</v>
      </c>
      <c r="L397" t="str">
        <f t="shared" si="16"/>
        <v>[{"AttrType":"Production","ItemId":50008,"Value":25200}</v>
      </c>
      <c r="M397" t="str">
        <f t="shared" si="15"/>
        <v>,{"AttrType":"GlobalPower","Value":9000}]</v>
      </c>
    </row>
    <row r="398" spans="2:13">
      <c r="B398">
        <v>23001</v>
      </c>
      <c r="C398" t="s">
        <v>69</v>
      </c>
      <c r="D398" t="s">
        <v>70</v>
      </c>
      <c r="E398" t="s">
        <v>113</v>
      </c>
      <c r="F398">
        <v>50008</v>
      </c>
      <c r="G398">
        <v>720</v>
      </c>
      <c r="I398" t="s">
        <v>100</v>
      </c>
      <c r="J398">
        <v>500</v>
      </c>
      <c r="L398" t="str">
        <f t="shared" si="16"/>
        <v>[{"AttrType":"Production","ItemId":50008,"Value":720}</v>
      </c>
      <c r="M398" t="str">
        <f t="shared" si="15"/>
        <v>,{"AttrType":"GlobalPower","Value":500}]</v>
      </c>
    </row>
    <row r="399" spans="2:13">
      <c r="B399">
        <v>23002</v>
      </c>
      <c r="C399" t="s">
        <v>69</v>
      </c>
      <c r="D399" t="s">
        <v>70</v>
      </c>
      <c r="E399" t="s">
        <v>113</v>
      </c>
      <c r="F399">
        <v>50008</v>
      </c>
      <c r="G399">
        <v>2160</v>
      </c>
      <c r="I399" t="s">
        <v>100</v>
      </c>
      <c r="J399">
        <v>1000</v>
      </c>
      <c r="L399" t="str">
        <f t="shared" si="16"/>
        <v>[{"AttrType":"Production","ItemId":50008,"Value":2160}</v>
      </c>
      <c r="M399" t="str">
        <f t="shared" si="15"/>
        <v>,{"AttrType":"GlobalPower","Value":1000}]</v>
      </c>
    </row>
    <row r="400" spans="2:13">
      <c r="B400">
        <v>23003</v>
      </c>
      <c r="C400" t="s">
        <v>69</v>
      </c>
      <c r="D400" t="s">
        <v>70</v>
      </c>
      <c r="E400" t="s">
        <v>113</v>
      </c>
      <c r="F400">
        <v>50008</v>
      </c>
      <c r="G400">
        <v>3600</v>
      </c>
      <c r="I400" t="s">
        <v>100</v>
      </c>
      <c r="J400">
        <v>1500</v>
      </c>
      <c r="L400" t="str">
        <f t="shared" si="16"/>
        <v>[{"AttrType":"Production","ItemId":50008,"Value":3600}</v>
      </c>
      <c r="M400" t="str">
        <f t="shared" si="15"/>
        <v>,{"AttrType":"GlobalPower","Value":1500}]</v>
      </c>
    </row>
    <row r="401" spans="2:13">
      <c r="B401">
        <v>23004</v>
      </c>
      <c r="C401" t="s">
        <v>69</v>
      </c>
      <c r="D401" t="s">
        <v>70</v>
      </c>
      <c r="E401" t="s">
        <v>113</v>
      </c>
      <c r="F401">
        <v>50008</v>
      </c>
      <c r="G401">
        <v>5040</v>
      </c>
      <c r="I401" t="s">
        <v>100</v>
      </c>
      <c r="J401">
        <v>2000</v>
      </c>
      <c r="L401" t="str">
        <f t="shared" si="16"/>
        <v>[{"AttrType":"Production","ItemId":50008,"Value":5040}</v>
      </c>
      <c r="M401" t="str">
        <f t="shared" si="15"/>
        <v>,{"AttrType":"GlobalPower","Value":2000}]</v>
      </c>
    </row>
    <row r="402" spans="2:13">
      <c r="B402">
        <v>23005</v>
      </c>
      <c r="C402" t="s">
        <v>69</v>
      </c>
      <c r="D402" t="s">
        <v>70</v>
      </c>
      <c r="E402" t="s">
        <v>113</v>
      </c>
      <c r="F402">
        <v>50008</v>
      </c>
      <c r="G402">
        <v>6480</v>
      </c>
      <c r="I402" t="s">
        <v>100</v>
      </c>
      <c r="J402">
        <v>2500</v>
      </c>
      <c r="L402" t="str">
        <f t="shared" si="16"/>
        <v>[{"AttrType":"Production","ItemId":50008,"Value":6480}</v>
      </c>
      <c r="M402" t="str">
        <f t="shared" si="15"/>
        <v>,{"AttrType":"GlobalPower","Value":2500}]</v>
      </c>
    </row>
    <row r="403" spans="2:13">
      <c r="B403">
        <v>23006</v>
      </c>
      <c r="C403" t="s">
        <v>69</v>
      </c>
      <c r="D403" t="s">
        <v>70</v>
      </c>
      <c r="E403" t="s">
        <v>113</v>
      </c>
      <c r="F403">
        <v>50008</v>
      </c>
      <c r="G403">
        <v>7920</v>
      </c>
      <c r="I403" t="s">
        <v>100</v>
      </c>
      <c r="J403">
        <v>3000</v>
      </c>
      <c r="L403" t="str">
        <f t="shared" si="16"/>
        <v>[{"AttrType":"Production","ItemId":50008,"Value":7920}</v>
      </c>
      <c r="M403" t="str">
        <f t="shared" si="15"/>
        <v>,{"AttrType":"GlobalPower","Value":3000}]</v>
      </c>
    </row>
    <row r="404" spans="2:13">
      <c r="B404">
        <v>23007</v>
      </c>
      <c r="C404" t="s">
        <v>69</v>
      </c>
      <c r="D404" t="s">
        <v>70</v>
      </c>
      <c r="E404" t="s">
        <v>113</v>
      </c>
      <c r="F404">
        <v>50008</v>
      </c>
      <c r="G404">
        <v>9360</v>
      </c>
      <c r="I404" t="s">
        <v>100</v>
      </c>
      <c r="J404">
        <v>3500</v>
      </c>
      <c r="L404" t="str">
        <f t="shared" si="16"/>
        <v>[{"AttrType":"Production","ItemId":50008,"Value":9360}</v>
      </c>
      <c r="M404" t="str">
        <f t="shared" ref="M404:M455" si="17">IFERROR(IF(I404=$P$7,$U$3&amp;VLOOKUP(I404,$P$4:$S$7,4,FALSE)&amp;J404&amp;$T$7&amp;W404&amp;$U$7&amp;$T$3,$U$3&amp;VLOOKUP(I404,$P$4:$S$7,4,FALSE)&amp;J404&amp;$U$7&amp;$T$3),$T$3)</f>
        <v>,{"AttrType":"GlobalPower","Value":3500}]</v>
      </c>
    </row>
    <row r="405" spans="2:13">
      <c r="B405">
        <v>23008</v>
      </c>
      <c r="C405" t="s">
        <v>69</v>
      </c>
      <c r="D405" t="s">
        <v>70</v>
      </c>
      <c r="E405" t="s">
        <v>113</v>
      </c>
      <c r="F405">
        <v>50008</v>
      </c>
      <c r="G405">
        <v>10800</v>
      </c>
      <c r="I405" t="s">
        <v>100</v>
      </c>
      <c r="J405">
        <v>4000</v>
      </c>
      <c r="L405" t="str">
        <f t="shared" si="16"/>
        <v>[{"AttrType":"Production","ItemId":50008,"Value":10800}</v>
      </c>
      <c r="M405" t="str">
        <f t="shared" si="17"/>
        <v>,{"AttrType":"GlobalPower","Value":4000}]</v>
      </c>
    </row>
    <row r="406" spans="2:13">
      <c r="B406">
        <v>23009</v>
      </c>
      <c r="C406" t="s">
        <v>69</v>
      </c>
      <c r="D406" t="s">
        <v>70</v>
      </c>
      <c r="E406" t="s">
        <v>113</v>
      </c>
      <c r="F406">
        <v>50008</v>
      </c>
      <c r="G406">
        <v>12240</v>
      </c>
      <c r="I406" t="s">
        <v>100</v>
      </c>
      <c r="J406">
        <v>4500</v>
      </c>
      <c r="L406" t="str">
        <f t="shared" si="16"/>
        <v>[{"AttrType":"Production","ItemId":50008,"Value":12240}</v>
      </c>
      <c r="M406" t="str">
        <f t="shared" si="17"/>
        <v>,{"AttrType":"GlobalPower","Value":4500}]</v>
      </c>
    </row>
    <row r="407" spans="2:13">
      <c r="B407">
        <v>23010</v>
      </c>
      <c r="C407" t="s">
        <v>69</v>
      </c>
      <c r="D407" t="s">
        <v>70</v>
      </c>
      <c r="E407" t="s">
        <v>113</v>
      </c>
      <c r="F407">
        <v>50008</v>
      </c>
      <c r="G407">
        <v>13680</v>
      </c>
      <c r="I407" t="s">
        <v>100</v>
      </c>
      <c r="J407">
        <v>5000</v>
      </c>
      <c r="L407" t="str">
        <f t="shared" si="16"/>
        <v>[{"AttrType":"Production","ItemId":50008,"Value":13680}</v>
      </c>
      <c r="M407" t="str">
        <f t="shared" si="17"/>
        <v>,{"AttrType":"GlobalPower","Value":5000}]</v>
      </c>
    </row>
    <row r="408" spans="2:13">
      <c r="B408">
        <v>23011</v>
      </c>
      <c r="C408" t="s">
        <v>69</v>
      </c>
      <c r="D408" t="s">
        <v>70</v>
      </c>
      <c r="E408" t="s">
        <v>113</v>
      </c>
      <c r="F408">
        <v>50008</v>
      </c>
      <c r="G408">
        <v>15120</v>
      </c>
      <c r="I408" t="s">
        <v>100</v>
      </c>
      <c r="J408">
        <v>5500</v>
      </c>
      <c r="L408" t="str">
        <f t="shared" si="16"/>
        <v>[{"AttrType":"Production","ItemId":50008,"Value":15120}</v>
      </c>
      <c r="M408" t="str">
        <f t="shared" si="17"/>
        <v>,{"AttrType":"GlobalPower","Value":5500}]</v>
      </c>
    </row>
    <row r="409" spans="2:13">
      <c r="B409">
        <v>23012</v>
      </c>
      <c r="C409" t="s">
        <v>69</v>
      </c>
      <c r="D409" t="s">
        <v>70</v>
      </c>
      <c r="E409" t="s">
        <v>113</v>
      </c>
      <c r="F409">
        <v>50008</v>
      </c>
      <c r="G409">
        <v>16560</v>
      </c>
      <c r="I409" t="s">
        <v>100</v>
      </c>
      <c r="J409">
        <v>6000</v>
      </c>
      <c r="L409" t="str">
        <f t="shared" si="16"/>
        <v>[{"AttrType":"Production","ItemId":50008,"Value":16560}</v>
      </c>
      <c r="M409" t="str">
        <f t="shared" si="17"/>
        <v>,{"AttrType":"GlobalPower","Value":6000}]</v>
      </c>
    </row>
    <row r="410" spans="2:13">
      <c r="B410">
        <v>23013</v>
      </c>
      <c r="C410" t="s">
        <v>69</v>
      </c>
      <c r="D410" t="s">
        <v>70</v>
      </c>
      <c r="E410" t="s">
        <v>113</v>
      </c>
      <c r="F410">
        <v>50008</v>
      </c>
      <c r="G410">
        <v>18000</v>
      </c>
      <c r="I410" t="s">
        <v>100</v>
      </c>
      <c r="J410">
        <v>6500</v>
      </c>
      <c r="L410" t="str">
        <f t="shared" ref="L410:L455" si="18">IF(E410=$P$7,$S$3&amp;VLOOKUP(E410,$P$4:$S$7,4,FALSE)&amp;F410&amp;$T$7&amp;G410&amp;$U$7,$S$3&amp;VLOOKUP(E410,$P$4:$S$7,4,FALSE)&amp;F410&amp;$U$7)</f>
        <v>[{"AttrType":"Production","ItemId":50008,"Value":18000}</v>
      </c>
      <c r="M410" t="str">
        <f t="shared" si="17"/>
        <v>,{"AttrType":"GlobalPower","Value":6500}]</v>
      </c>
    </row>
    <row r="411" spans="2:13">
      <c r="B411">
        <v>23014</v>
      </c>
      <c r="C411" t="s">
        <v>69</v>
      </c>
      <c r="D411" t="s">
        <v>70</v>
      </c>
      <c r="E411" t="s">
        <v>113</v>
      </c>
      <c r="F411">
        <v>50008</v>
      </c>
      <c r="G411">
        <v>19440</v>
      </c>
      <c r="I411" t="s">
        <v>100</v>
      </c>
      <c r="J411">
        <v>7000</v>
      </c>
      <c r="L411" t="str">
        <f t="shared" si="18"/>
        <v>[{"AttrType":"Production","ItemId":50008,"Value":19440}</v>
      </c>
      <c r="M411" t="str">
        <f t="shared" si="17"/>
        <v>,{"AttrType":"GlobalPower","Value":7000}]</v>
      </c>
    </row>
    <row r="412" spans="2:13">
      <c r="B412">
        <v>23015</v>
      </c>
      <c r="C412" t="s">
        <v>69</v>
      </c>
      <c r="D412" t="s">
        <v>70</v>
      </c>
      <c r="E412" t="s">
        <v>113</v>
      </c>
      <c r="F412">
        <v>50008</v>
      </c>
      <c r="G412">
        <v>20880</v>
      </c>
      <c r="I412" t="s">
        <v>100</v>
      </c>
      <c r="J412">
        <v>7500</v>
      </c>
      <c r="L412" t="str">
        <f t="shared" si="18"/>
        <v>[{"AttrType":"Production","ItemId":50008,"Value":20880}</v>
      </c>
      <c r="M412" t="str">
        <f t="shared" si="17"/>
        <v>,{"AttrType":"GlobalPower","Value":7500}]</v>
      </c>
    </row>
    <row r="413" spans="2:13">
      <c r="B413">
        <v>23016</v>
      </c>
      <c r="C413" t="s">
        <v>69</v>
      </c>
      <c r="D413" t="s">
        <v>70</v>
      </c>
      <c r="E413" t="s">
        <v>113</v>
      </c>
      <c r="F413">
        <v>50008</v>
      </c>
      <c r="G413">
        <v>22320</v>
      </c>
      <c r="I413" t="s">
        <v>100</v>
      </c>
      <c r="J413">
        <v>8000</v>
      </c>
      <c r="L413" t="str">
        <f t="shared" si="18"/>
        <v>[{"AttrType":"Production","ItemId":50008,"Value":22320}</v>
      </c>
      <c r="M413" t="str">
        <f t="shared" si="17"/>
        <v>,{"AttrType":"GlobalPower","Value":8000}]</v>
      </c>
    </row>
    <row r="414" spans="2:13">
      <c r="B414">
        <v>23017</v>
      </c>
      <c r="C414" t="s">
        <v>69</v>
      </c>
      <c r="D414" t="s">
        <v>70</v>
      </c>
      <c r="E414" t="s">
        <v>113</v>
      </c>
      <c r="F414">
        <v>50008</v>
      </c>
      <c r="G414">
        <v>23760</v>
      </c>
      <c r="I414" t="s">
        <v>100</v>
      </c>
      <c r="J414">
        <v>8500</v>
      </c>
      <c r="L414" t="str">
        <f t="shared" si="18"/>
        <v>[{"AttrType":"Production","ItemId":50008,"Value":23760}</v>
      </c>
      <c r="M414" t="str">
        <f t="shared" si="17"/>
        <v>,{"AttrType":"GlobalPower","Value":8500}]</v>
      </c>
    </row>
    <row r="415" spans="2:13">
      <c r="B415">
        <v>23018</v>
      </c>
      <c r="C415" t="s">
        <v>69</v>
      </c>
      <c r="D415" t="s">
        <v>70</v>
      </c>
      <c r="E415" t="s">
        <v>113</v>
      </c>
      <c r="F415">
        <v>50008</v>
      </c>
      <c r="G415">
        <v>25200</v>
      </c>
      <c r="I415" t="s">
        <v>100</v>
      </c>
      <c r="J415">
        <v>9000</v>
      </c>
      <c r="L415" t="str">
        <f t="shared" si="18"/>
        <v>[{"AttrType":"Production","ItemId":50008,"Value":25200}</v>
      </c>
      <c r="M415" t="str">
        <f t="shared" si="17"/>
        <v>,{"AttrType":"GlobalPower","Value":9000}]</v>
      </c>
    </row>
    <row r="416" spans="2:13">
      <c r="B416">
        <v>24001</v>
      </c>
      <c r="C416" t="s">
        <v>71</v>
      </c>
      <c r="D416" t="s">
        <v>72</v>
      </c>
      <c r="E416" t="s">
        <v>100</v>
      </c>
      <c r="F416">
        <v>800</v>
      </c>
      <c r="L416" t="str">
        <f t="shared" si="18"/>
        <v>[{"AttrType":"GlobalPower","Value":800}</v>
      </c>
      <c r="M416" t="str">
        <f t="shared" si="17"/>
        <v>]</v>
      </c>
    </row>
    <row r="417" spans="2:13">
      <c r="B417">
        <v>24002</v>
      </c>
      <c r="C417" t="s">
        <v>71</v>
      </c>
      <c r="D417" t="s">
        <v>72</v>
      </c>
      <c r="E417" t="s">
        <v>100</v>
      </c>
      <c r="F417">
        <v>1600</v>
      </c>
      <c r="L417" t="str">
        <f t="shared" si="18"/>
        <v>[{"AttrType":"GlobalPower","Value":1600}</v>
      </c>
      <c r="M417" t="str">
        <f t="shared" si="17"/>
        <v>]</v>
      </c>
    </row>
    <row r="418" spans="2:13">
      <c r="B418">
        <v>25001</v>
      </c>
      <c r="C418" t="s">
        <v>73</v>
      </c>
      <c r="D418" t="s">
        <v>74</v>
      </c>
      <c r="E418" t="s">
        <v>100</v>
      </c>
      <c r="F418">
        <v>800</v>
      </c>
      <c r="L418" t="str">
        <f t="shared" si="18"/>
        <v>[{"AttrType":"GlobalPower","Value":800}</v>
      </c>
      <c r="M418" t="str">
        <f t="shared" si="17"/>
        <v>]</v>
      </c>
    </row>
    <row r="419" spans="2:13">
      <c r="B419">
        <v>25002</v>
      </c>
      <c r="C419" t="s">
        <v>73</v>
      </c>
      <c r="D419" t="s">
        <v>74</v>
      </c>
      <c r="E419" t="s">
        <v>100</v>
      </c>
      <c r="F419">
        <v>1600</v>
      </c>
      <c r="L419" t="str">
        <f t="shared" si="18"/>
        <v>[{"AttrType":"GlobalPower","Value":1600}</v>
      </c>
      <c r="M419" t="str">
        <f t="shared" si="17"/>
        <v>]</v>
      </c>
    </row>
    <row r="420" spans="2:13">
      <c r="B420">
        <v>26001</v>
      </c>
      <c r="C420" t="s">
        <v>75</v>
      </c>
      <c r="D420" t="s">
        <v>76</v>
      </c>
      <c r="E420" t="s">
        <v>100</v>
      </c>
      <c r="F420">
        <v>800</v>
      </c>
      <c r="L420" t="str">
        <f t="shared" si="18"/>
        <v>[{"AttrType":"GlobalPower","Value":800}</v>
      </c>
      <c r="M420" t="str">
        <f t="shared" si="17"/>
        <v>]</v>
      </c>
    </row>
    <row r="421" spans="2:13">
      <c r="B421">
        <v>26002</v>
      </c>
      <c r="C421" t="s">
        <v>75</v>
      </c>
      <c r="D421" t="s">
        <v>76</v>
      </c>
      <c r="E421" t="s">
        <v>100</v>
      </c>
      <c r="F421">
        <v>1600</v>
      </c>
      <c r="L421" t="str">
        <f t="shared" si="18"/>
        <v>[{"AttrType":"GlobalPower","Value":1600}</v>
      </c>
      <c r="M421" t="str">
        <f t="shared" si="17"/>
        <v>]</v>
      </c>
    </row>
    <row r="422" spans="2:13">
      <c r="B422">
        <v>26003</v>
      </c>
      <c r="C422" t="s">
        <v>75</v>
      </c>
      <c r="D422" t="s">
        <v>76</v>
      </c>
      <c r="E422" t="s">
        <v>100</v>
      </c>
      <c r="F422">
        <v>2400</v>
      </c>
      <c r="L422" t="str">
        <f t="shared" si="18"/>
        <v>[{"AttrType":"GlobalPower","Value":2400}</v>
      </c>
      <c r="M422" t="str">
        <f t="shared" si="17"/>
        <v>]</v>
      </c>
    </row>
    <row r="423" spans="2:13">
      <c r="B423">
        <v>26004</v>
      </c>
      <c r="C423" t="s">
        <v>75</v>
      </c>
      <c r="D423" t="s">
        <v>76</v>
      </c>
      <c r="E423" t="s">
        <v>100</v>
      </c>
      <c r="F423">
        <v>3200</v>
      </c>
      <c r="L423" t="str">
        <f t="shared" si="18"/>
        <v>[{"AttrType":"GlobalPower","Value":3200}</v>
      </c>
      <c r="M423" t="str">
        <f t="shared" si="17"/>
        <v>]</v>
      </c>
    </row>
    <row r="424" spans="2:13">
      <c r="B424">
        <v>26005</v>
      </c>
      <c r="C424" t="s">
        <v>75</v>
      </c>
      <c r="D424" t="s">
        <v>76</v>
      </c>
      <c r="E424" t="s">
        <v>100</v>
      </c>
      <c r="F424">
        <v>4000</v>
      </c>
      <c r="L424" t="str">
        <f t="shared" si="18"/>
        <v>[{"AttrType":"GlobalPower","Value":4000}</v>
      </c>
      <c r="M424" t="str">
        <f t="shared" si="17"/>
        <v>]</v>
      </c>
    </row>
    <row r="425" spans="2:13">
      <c r="B425">
        <v>26006</v>
      </c>
      <c r="C425" t="s">
        <v>75</v>
      </c>
      <c r="D425" t="s">
        <v>76</v>
      </c>
      <c r="E425" t="s">
        <v>100</v>
      </c>
      <c r="F425">
        <v>4800</v>
      </c>
      <c r="L425" t="str">
        <f t="shared" si="18"/>
        <v>[{"AttrType":"GlobalPower","Value":4800}</v>
      </c>
      <c r="M425" t="str">
        <f t="shared" si="17"/>
        <v>]</v>
      </c>
    </row>
    <row r="426" spans="2:13">
      <c r="B426">
        <v>26007</v>
      </c>
      <c r="C426" t="s">
        <v>75</v>
      </c>
      <c r="D426" t="s">
        <v>76</v>
      </c>
      <c r="E426" t="s">
        <v>100</v>
      </c>
      <c r="F426">
        <v>5600</v>
      </c>
      <c r="L426" t="str">
        <f t="shared" si="18"/>
        <v>[{"AttrType":"GlobalPower","Value":5600}</v>
      </c>
      <c r="M426" t="str">
        <f t="shared" si="17"/>
        <v>]</v>
      </c>
    </row>
    <row r="427" spans="2:13">
      <c r="B427">
        <v>26008</v>
      </c>
      <c r="C427" t="s">
        <v>75</v>
      </c>
      <c r="D427" t="s">
        <v>76</v>
      </c>
      <c r="E427" t="s">
        <v>100</v>
      </c>
      <c r="F427">
        <v>6400</v>
      </c>
      <c r="L427" t="str">
        <f t="shared" si="18"/>
        <v>[{"AttrType":"GlobalPower","Value":6400}</v>
      </c>
      <c r="M427" t="str">
        <f t="shared" si="17"/>
        <v>]</v>
      </c>
    </row>
    <row r="428" spans="2:13">
      <c r="B428">
        <v>26009</v>
      </c>
      <c r="C428" t="s">
        <v>75</v>
      </c>
      <c r="D428" t="s">
        <v>76</v>
      </c>
      <c r="E428" t="s">
        <v>100</v>
      </c>
      <c r="F428">
        <v>7200</v>
      </c>
      <c r="L428" t="str">
        <f t="shared" si="18"/>
        <v>[{"AttrType":"GlobalPower","Value":7200}</v>
      </c>
      <c r="M428" t="str">
        <f t="shared" si="17"/>
        <v>]</v>
      </c>
    </row>
    <row r="429" spans="2:13">
      <c r="B429">
        <v>26010</v>
      </c>
      <c r="C429" t="s">
        <v>75</v>
      </c>
      <c r="D429" t="s">
        <v>76</v>
      </c>
      <c r="E429" t="s">
        <v>100</v>
      </c>
      <c r="F429">
        <v>8000</v>
      </c>
      <c r="L429" t="str">
        <f t="shared" si="18"/>
        <v>[{"AttrType":"GlobalPower","Value":8000}</v>
      </c>
      <c r="M429" t="str">
        <f t="shared" si="17"/>
        <v>]</v>
      </c>
    </row>
    <row r="430" spans="2:13">
      <c r="B430">
        <v>26011</v>
      </c>
      <c r="C430" t="s">
        <v>75</v>
      </c>
      <c r="D430" t="s">
        <v>76</v>
      </c>
      <c r="E430" t="s">
        <v>100</v>
      </c>
      <c r="F430">
        <v>8800</v>
      </c>
      <c r="L430" t="str">
        <f t="shared" si="18"/>
        <v>[{"AttrType":"GlobalPower","Value":8800}</v>
      </c>
      <c r="M430" t="str">
        <f t="shared" si="17"/>
        <v>]</v>
      </c>
    </row>
    <row r="431" spans="2:13">
      <c r="B431">
        <v>26012</v>
      </c>
      <c r="C431" t="s">
        <v>75</v>
      </c>
      <c r="D431" t="s">
        <v>76</v>
      </c>
      <c r="E431" t="s">
        <v>100</v>
      </c>
      <c r="F431">
        <v>9600</v>
      </c>
      <c r="L431" t="str">
        <f t="shared" si="18"/>
        <v>[{"AttrType":"GlobalPower","Value":9600}</v>
      </c>
      <c r="M431" t="str">
        <f t="shared" si="17"/>
        <v>]</v>
      </c>
    </row>
    <row r="432" spans="2:13">
      <c r="B432">
        <v>26013</v>
      </c>
      <c r="C432" t="s">
        <v>75</v>
      </c>
      <c r="D432" t="s">
        <v>76</v>
      </c>
      <c r="E432" t="s">
        <v>100</v>
      </c>
      <c r="F432">
        <v>10400</v>
      </c>
      <c r="L432" t="str">
        <f t="shared" si="18"/>
        <v>[{"AttrType":"GlobalPower","Value":10400}</v>
      </c>
      <c r="M432" t="str">
        <f t="shared" si="17"/>
        <v>]</v>
      </c>
    </row>
    <row r="433" spans="2:13">
      <c r="B433">
        <v>26014</v>
      </c>
      <c r="C433" t="s">
        <v>75</v>
      </c>
      <c r="D433" t="s">
        <v>76</v>
      </c>
      <c r="E433" t="s">
        <v>100</v>
      </c>
      <c r="F433">
        <v>11200</v>
      </c>
      <c r="L433" t="str">
        <f t="shared" si="18"/>
        <v>[{"AttrType":"GlobalPower","Value":11200}</v>
      </c>
      <c r="M433" t="str">
        <f t="shared" si="17"/>
        <v>]</v>
      </c>
    </row>
    <row r="434" spans="2:13">
      <c r="B434">
        <v>26015</v>
      </c>
      <c r="C434" t="s">
        <v>75</v>
      </c>
      <c r="D434" t="s">
        <v>76</v>
      </c>
      <c r="E434" t="s">
        <v>100</v>
      </c>
      <c r="F434">
        <v>12000</v>
      </c>
      <c r="L434" t="str">
        <f t="shared" si="18"/>
        <v>[{"AttrType":"GlobalPower","Value":12000}</v>
      </c>
      <c r="M434" t="str">
        <f t="shared" si="17"/>
        <v>]</v>
      </c>
    </row>
    <row r="435" spans="2:13">
      <c r="B435">
        <v>26016</v>
      </c>
      <c r="C435" t="s">
        <v>75</v>
      </c>
      <c r="D435" t="s">
        <v>76</v>
      </c>
      <c r="E435" t="s">
        <v>100</v>
      </c>
      <c r="F435">
        <v>12800</v>
      </c>
      <c r="L435" t="str">
        <f t="shared" si="18"/>
        <v>[{"AttrType":"GlobalPower","Value":12800}</v>
      </c>
      <c r="M435" t="str">
        <f t="shared" si="17"/>
        <v>]</v>
      </c>
    </row>
    <row r="436" spans="2:13">
      <c r="B436">
        <v>26017</v>
      </c>
      <c r="C436" t="s">
        <v>75</v>
      </c>
      <c r="D436" t="s">
        <v>76</v>
      </c>
      <c r="E436" t="s">
        <v>100</v>
      </c>
      <c r="F436">
        <v>13600</v>
      </c>
      <c r="L436" t="str">
        <f t="shared" si="18"/>
        <v>[{"AttrType":"GlobalPower","Value":13600}</v>
      </c>
      <c r="M436" t="str">
        <f t="shared" si="17"/>
        <v>]</v>
      </c>
    </row>
    <row r="437" spans="2:13">
      <c r="B437">
        <v>26018</v>
      </c>
      <c r="C437" t="s">
        <v>75</v>
      </c>
      <c r="D437" t="s">
        <v>76</v>
      </c>
      <c r="E437" t="s">
        <v>100</v>
      </c>
      <c r="F437">
        <v>14400</v>
      </c>
      <c r="L437" t="str">
        <f t="shared" si="18"/>
        <v>[{"AttrType":"GlobalPower","Value":14400}</v>
      </c>
      <c r="M437" t="str">
        <f t="shared" si="17"/>
        <v>]</v>
      </c>
    </row>
    <row r="438" spans="2:13">
      <c r="B438">
        <v>27001</v>
      </c>
      <c r="C438" t="s">
        <v>77</v>
      </c>
      <c r="D438" t="s">
        <v>78</v>
      </c>
      <c r="E438" t="s">
        <v>109</v>
      </c>
      <c r="F438">
        <v>600</v>
      </c>
      <c r="I438" t="s">
        <v>100</v>
      </c>
      <c r="J438">
        <v>500</v>
      </c>
      <c r="L438" t="str">
        <f t="shared" si="18"/>
        <v>[{"AttrType":"FreeBiuldTime","Value":600}</v>
      </c>
      <c r="M438" t="str">
        <f t="shared" si="17"/>
        <v>,{"AttrType":"GlobalPower","Value":500}]</v>
      </c>
    </row>
    <row r="439" spans="2:13">
      <c r="B439">
        <v>27002</v>
      </c>
      <c r="C439" t="s">
        <v>77</v>
      </c>
      <c r="D439" t="s">
        <v>78</v>
      </c>
      <c r="E439" t="s">
        <v>109</v>
      </c>
      <c r="F439">
        <f>F438+15</f>
        <v>615</v>
      </c>
      <c r="I439" t="s">
        <v>100</v>
      </c>
      <c r="J439">
        <v>1000</v>
      </c>
      <c r="L439" t="str">
        <f t="shared" si="18"/>
        <v>[{"AttrType":"FreeBiuldTime","Value":615}</v>
      </c>
      <c r="M439" t="str">
        <f t="shared" si="17"/>
        <v>,{"AttrType":"GlobalPower","Value":1000}]</v>
      </c>
    </row>
    <row r="440" spans="2:13">
      <c r="B440">
        <v>27003</v>
      </c>
      <c r="C440" t="s">
        <v>77</v>
      </c>
      <c r="D440" t="s">
        <v>78</v>
      </c>
      <c r="E440" t="s">
        <v>109</v>
      </c>
      <c r="F440">
        <f t="shared" ref="F440:F455" si="19">F439+15</f>
        <v>630</v>
      </c>
      <c r="I440" t="s">
        <v>100</v>
      </c>
      <c r="J440">
        <v>1500</v>
      </c>
      <c r="L440" t="str">
        <f t="shared" si="18"/>
        <v>[{"AttrType":"FreeBiuldTime","Value":630}</v>
      </c>
      <c r="M440" t="str">
        <f t="shared" si="17"/>
        <v>,{"AttrType":"GlobalPower","Value":1500}]</v>
      </c>
    </row>
    <row r="441" spans="2:13">
      <c r="B441">
        <v>27004</v>
      </c>
      <c r="C441" t="s">
        <v>77</v>
      </c>
      <c r="D441" t="s">
        <v>78</v>
      </c>
      <c r="E441" t="s">
        <v>109</v>
      </c>
      <c r="F441">
        <f t="shared" si="19"/>
        <v>645</v>
      </c>
      <c r="I441" t="s">
        <v>100</v>
      </c>
      <c r="J441">
        <v>2000</v>
      </c>
      <c r="L441" t="str">
        <f t="shared" si="18"/>
        <v>[{"AttrType":"FreeBiuldTime","Value":645}</v>
      </c>
      <c r="M441" t="str">
        <f t="shared" si="17"/>
        <v>,{"AttrType":"GlobalPower","Value":2000}]</v>
      </c>
    </row>
    <row r="442" spans="2:13">
      <c r="B442">
        <v>27005</v>
      </c>
      <c r="C442" t="s">
        <v>77</v>
      </c>
      <c r="D442" t="s">
        <v>78</v>
      </c>
      <c r="E442" t="s">
        <v>109</v>
      </c>
      <c r="F442">
        <f t="shared" si="19"/>
        <v>660</v>
      </c>
      <c r="I442" t="s">
        <v>100</v>
      </c>
      <c r="J442">
        <v>2500</v>
      </c>
      <c r="L442" t="str">
        <f t="shared" si="18"/>
        <v>[{"AttrType":"FreeBiuldTime","Value":660}</v>
      </c>
      <c r="M442" t="str">
        <f t="shared" si="17"/>
        <v>,{"AttrType":"GlobalPower","Value":2500}]</v>
      </c>
    </row>
    <row r="443" spans="2:13">
      <c r="B443">
        <v>27006</v>
      </c>
      <c r="C443" t="s">
        <v>77</v>
      </c>
      <c r="D443" t="s">
        <v>78</v>
      </c>
      <c r="E443" t="s">
        <v>109</v>
      </c>
      <c r="F443">
        <f t="shared" si="19"/>
        <v>675</v>
      </c>
      <c r="I443" t="s">
        <v>100</v>
      </c>
      <c r="J443">
        <v>3000</v>
      </c>
      <c r="L443" t="str">
        <f t="shared" si="18"/>
        <v>[{"AttrType":"FreeBiuldTime","Value":675}</v>
      </c>
      <c r="M443" t="str">
        <f t="shared" si="17"/>
        <v>,{"AttrType":"GlobalPower","Value":3000}]</v>
      </c>
    </row>
    <row r="444" spans="2:13">
      <c r="B444">
        <v>27007</v>
      </c>
      <c r="C444" t="s">
        <v>77</v>
      </c>
      <c r="D444" t="s">
        <v>78</v>
      </c>
      <c r="E444" t="s">
        <v>109</v>
      </c>
      <c r="F444">
        <f t="shared" si="19"/>
        <v>690</v>
      </c>
      <c r="I444" t="s">
        <v>100</v>
      </c>
      <c r="J444">
        <v>3500</v>
      </c>
      <c r="L444" t="str">
        <f t="shared" si="18"/>
        <v>[{"AttrType":"FreeBiuldTime","Value":690}</v>
      </c>
      <c r="M444" t="str">
        <f t="shared" si="17"/>
        <v>,{"AttrType":"GlobalPower","Value":3500}]</v>
      </c>
    </row>
    <row r="445" spans="2:13">
      <c r="B445">
        <v>27008</v>
      </c>
      <c r="C445" t="s">
        <v>77</v>
      </c>
      <c r="D445" t="s">
        <v>78</v>
      </c>
      <c r="E445" t="s">
        <v>109</v>
      </c>
      <c r="F445">
        <f t="shared" si="19"/>
        <v>705</v>
      </c>
      <c r="I445" t="s">
        <v>100</v>
      </c>
      <c r="J445">
        <v>4000</v>
      </c>
      <c r="L445" t="str">
        <f t="shared" si="18"/>
        <v>[{"AttrType":"FreeBiuldTime","Value":705}</v>
      </c>
      <c r="M445" t="str">
        <f t="shared" si="17"/>
        <v>,{"AttrType":"GlobalPower","Value":4000}]</v>
      </c>
    </row>
    <row r="446" spans="2:13">
      <c r="B446">
        <v>27009</v>
      </c>
      <c r="C446" t="s">
        <v>77</v>
      </c>
      <c r="D446" t="s">
        <v>78</v>
      </c>
      <c r="E446" t="s">
        <v>109</v>
      </c>
      <c r="F446">
        <f t="shared" si="19"/>
        <v>720</v>
      </c>
      <c r="I446" t="s">
        <v>100</v>
      </c>
      <c r="J446">
        <v>4500</v>
      </c>
      <c r="L446" t="str">
        <f t="shared" si="18"/>
        <v>[{"AttrType":"FreeBiuldTime","Value":720}</v>
      </c>
      <c r="M446" t="str">
        <f t="shared" si="17"/>
        <v>,{"AttrType":"GlobalPower","Value":4500}]</v>
      </c>
    </row>
    <row r="447" spans="2:13">
      <c r="B447">
        <v>27010</v>
      </c>
      <c r="C447" t="s">
        <v>77</v>
      </c>
      <c r="D447" t="s">
        <v>78</v>
      </c>
      <c r="E447" t="s">
        <v>109</v>
      </c>
      <c r="F447">
        <f t="shared" si="19"/>
        <v>735</v>
      </c>
      <c r="I447" t="s">
        <v>100</v>
      </c>
      <c r="J447">
        <v>5000</v>
      </c>
      <c r="L447" t="str">
        <f t="shared" si="18"/>
        <v>[{"AttrType":"FreeBiuldTime","Value":735}</v>
      </c>
      <c r="M447" t="str">
        <f t="shared" si="17"/>
        <v>,{"AttrType":"GlobalPower","Value":5000}]</v>
      </c>
    </row>
    <row r="448" spans="2:13">
      <c r="B448">
        <v>27011</v>
      </c>
      <c r="C448" t="s">
        <v>77</v>
      </c>
      <c r="D448" t="s">
        <v>78</v>
      </c>
      <c r="E448" t="s">
        <v>109</v>
      </c>
      <c r="F448">
        <f t="shared" si="19"/>
        <v>750</v>
      </c>
      <c r="I448" t="s">
        <v>100</v>
      </c>
      <c r="J448">
        <v>5500</v>
      </c>
      <c r="L448" t="str">
        <f t="shared" si="18"/>
        <v>[{"AttrType":"FreeBiuldTime","Value":750}</v>
      </c>
      <c r="M448" t="str">
        <f t="shared" si="17"/>
        <v>,{"AttrType":"GlobalPower","Value":5500}]</v>
      </c>
    </row>
    <row r="449" spans="2:13">
      <c r="B449">
        <v>27012</v>
      </c>
      <c r="C449" t="s">
        <v>77</v>
      </c>
      <c r="D449" t="s">
        <v>78</v>
      </c>
      <c r="E449" t="s">
        <v>109</v>
      </c>
      <c r="F449">
        <f t="shared" si="19"/>
        <v>765</v>
      </c>
      <c r="I449" t="s">
        <v>100</v>
      </c>
      <c r="J449">
        <v>6000</v>
      </c>
      <c r="L449" t="str">
        <f t="shared" si="18"/>
        <v>[{"AttrType":"FreeBiuldTime","Value":765}</v>
      </c>
      <c r="M449" t="str">
        <f t="shared" si="17"/>
        <v>,{"AttrType":"GlobalPower","Value":6000}]</v>
      </c>
    </row>
    <row r="450" spans="2:13">
      <c r="B450">
        <v>27013</v>
      </c>
      <c r="C450" t="s">
        <v>77</v>
      </c>
      <c r="D450" t="s">
        <v>78</v>
      </c>
      <c r="E450" t="s">
        <v>109</v>
      </c>
      <c r="F450">
        <f t="shared" si="19"/>
        <v>780</v>
      </c>
      <c r="I450" t="s">
        <v>100</v>
      </c>
      <c r="J450">
        <v>6500</v>
      </c>
      <c r="L450" t="str">
        <f t="shared" si="18"/>
        <v>[{"AttrType":"FreeBiuldTime","Value":780}</v>
      </c>
      <c r="M450" t="str">
        <f t="shared" si="17"/>
        <v>,{"AttrType":"GlobalPower","Value":6500}]</v>
      </c>
    </row>
    <row r="451" spans="2:13">
      <c r="B451">
        <v>27014</v>
      </c>
      <c r="C451" t="s">
        <v>77</v>
      </c>
      <c r="D451" t="s">
        <v>78</v>
      </c>
      <c r="E451" t="s">
        <v>109</v>
      </c>
      <c r="F451">
        <f t="shared" si="19"/>
        <v>795</v>
      </c>
      <c r="I451" t="s">
        <v>100</v>
      </c>
      <c r="J451">
        <v>7000</v>
      </c>
      <c r="L451" t="str">
        <f t="shared" si="18"/>
        <v>[{"AttrType":"FreeBiuldTime","Value":795}</v>
      </c>
      <c r="M451" t="str">
        <f t="shared" si="17"/>
        <v>,{"AttrType":"GlobalPower","Value":7000}]</v>
      </c>
    </row>
    <row r="452" spans="2:13">
      <c r="B452">
        <v>27015</v>
      </c>
      <c r="C452" t="s">
        <v>77</v>
      </c>
      <c r="D452" t="s">
        <v>78</v>
      </c>
      <c r="E452" t="s">
        <v>109</v>
      </c>
      <c r="F452">
        <f t="shared" si="19"/>
        <v>810</v>
      </c>
      <c r="I452" t="s">
        <v>100</v>
      </c>
      <c r="J452">
        <v>7500</v>
      </c>
      <c r="L452" t="str">
        <f t="shared" si="18"/>
        <v>[{"AttrType":"FreeBiuldTime","Value":810}</v>
      </c>
      <c r="M452" t="str">
        <f t="shared" si="17"/>
        <v>,{"AttrType":"GlobalPower","Value":7500}]</v>
      </c>
    </row>
    <row r="453" spans="2:13">
      <c r="B453">
        <v>27016</v>
      </c>
      <c r="C453" t="s">
        <v>77</v>
      </c>
      <c r="D453" t="s">
        <v>78</v>
      </c>
      <c r="E453" t="s">
        <v>109</v>
      </c>
      <c r="F453">
        <f t="shared" si="19"/>
        <v>825</v>
      </c>
      <c r="I453" t="s">
        <v>100</v>
      </c>
      <c r="J453">
        <v>8000</v>
      </c>
      <c r="L453" t="str">
        <f t="shared" si="18"/>
        <v>[{"AttrType":"FreeBiuldTime","Value":825}</v>
      </c>
      <c r="M453" t="str">
        <f t="shared" si="17"/>
        <v>,{"AttrType":"GlobalPower","Value":8000}]</v>
      </c>
    </row>
    <row r="454" spans="2:13">
      <c r="B454">
        <v>27017</v>
      </c>
      <c r="C454" t="s">
        <v>77</v>
      </c>
      <c r="D454" t="s">
        <v>78</v>
      </c>
      <c r="E454" t="s">
        <v>109</v>
      </c>
      <c r="F454">
        <f t="shared" si="19"/>
        <v>840</v>
      </c>
      <c r="I454" t="s">
        <v>100</v>
      </c>
      <c r="J454">
        <v>8500</v>
      </c>
      <c r="L454" t="str">
        <f t="shared" si="18"/>
        <v>[{"AttrType":"FreeBiuldTime","Value":840}</v>
      </c>
      <c r="M454" t="str">
        <f t="shared" si="17"/>
        <v>,{"AttrType":"GlobalPower","Value":8500}]</v>
      </c>
    </row>
    <row r="455" spans="2:13">
      <c r="B455">
        <v>27018</v>
      </c>
      <c r="C455" t="s">
        <v>77</v>
      </c>
      <c r="D455" t="s">
        <v>78</v>
      </c>
      <c r="E455" t="s">
        <v>109</v>
      </c>
      <c r="F455">
        <f t="shared" si="19"/>
        <v>855</v>
      </c>
      <c r="I455" t="s">
        <v>100</v>
      </c>
      <c r="J455">
        <v>9000</v>
      </c>
      <c r="L455" t="str">
        <f t="shared" si="18"/>
        <v>[{"AttrType":"FreeBiuldTime","Value":855}</v>
      </c>
      <c r="M455" t="str">
        <f t="shared" si="17"/>
        <v>,{"AttrType":"GlobalPower","Value":9000}]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4"/>
  <sheetViews>
    <sheetView workbookViewId="0">
      <selection activeCell="E5" sqref="E5"/>
    </sheetView>
  </sheetViews>
  <sheetFormatPr defaultColWidth="9" defaultRowHeight="13.5" outlineLevelCol="7"/>
  <cols>
    <col min="5" max="5" width="12.625"/>
    <col min="7" max="8" width="12.625"/>
  </cols>
  <sheetData>
    <row r="1" spans="1:7">
      <c r="A1">
        <v>1001</v>
      </c>
      <c r="B1" t="s">
        <v>25</v>
      </c>
      <c r="C1" t="s">
        <v>26</v>
      </c>
      <c r="D1">
        <v>1</v>
      </c>
      <c r="E1">
        <v>3</v>
      </c>
      <c r="G1">
        <f>E1+F1</f>
        <v>3</v>
      </c>
    </row>
    <row r="2" spans="1:7">
      <c r="A2">
        <f t="shared" ref="A2:A18" si="0">IF(B2=B1,A1+1,A1+1000)</f>
        <v>1002</v>
      </c>
      <c r="B2" t="s">
        <v>25</v>
      </c>
      <c r="C2" t="s">
        <v>26</v>
      </c>
      <c r="D2">
        <v>2</v>
      </c>
      <c r="E2">
        <f>E1*2.2</f>
        <v>6.6</v>
      </c>
      <c r="G2">
        <f t="shared" ref="G2:G65" si="1">E2+F2</f>
        <v>6.6</v>
      </c>
    </row>
    <row r="3" spans="1:7">
      <c r="A3">
        <f t="shared" si="0"/>
        <v>1003</v>
      </c>
      <c r="B3" t="s">
        <v>25</v>
      </c>
      <c r="C3" t="s">
        <v>26</v>
      </c>
      <c r="D3">
        <v>3</v>
      </c>
      <c r="E3">
        <f t="shared" ref="E3:E17" si="2">E2*2.2</f>
        <v>14.52</v>
      </c>
      <c r="G3">
        <f t="shared" si="1"/>
        <v>14.52</v>
      </c>
    </row>
    <row r="4" spans="1:7">
      <c r="A4">
        <f t="shared" si="0"/>
        <v>1004</v>
      </c>
      <c r="B4" t="s">
        <v>25</v>
      </c>
      <c r="C4" t="s">
        <v>26</v>
      </c>
      <c r="D4">
        <v>4</v>
      </c>
      <c r="E4">
        <f t="shared" si="2"/>
        <v>31.944</v>
      </c>
      <c r="G4">
        <f t="shared" si="1"/>
        <v>31.944</v>
      </c>
    </row>
    <row r="5" spans="1:7">
      <c r="A5">
        <f t="shared" si="0"/>
        <v>1005</v>
      </c>
      <c r="B5" t="s">
        <v>25</v>
      </c>
      <c r="C5" t="s">
        <v>26</v>
      </c>
      <c r="D5">
        <v>5</v>
      </c>
      <c r="E5">
        <f t="shared" si="2"/>
        <v>70.2768</v>
      </c>
      <c r="G5">
        <f t="shared" si="1"/>
        <v>70.2768</v>
      </c>
    </row>
    <row r="6" spans="1:7">
      <c r="A6">
        <f t="shared" si="0"/>
        <v>1006</v>
      </c>
      <c r="B6" t="s">
        <v>25</v>
      </c>
      <c r="C6" t="s">
        <v>26</v>
      </c>
      <c r="D6">
        <v>6</v>
      </c>
      <c r="E6">
        <f t="shared" si="2"/>
        <v>154.60896</v>
      </c>
      <c r="G6">
        <f t="shared" si="1"/>
        <v>154.60896</v>
      </c>
    </row>
    <row r="7" spans="1:7">
      <c r="A7">
        <f t="shared" si="0"/>
        <v>1007</v>
      </c>
      <c r="B7" t="s">
        <v>25</v>
      </c>
      <c r="C7" t="s">
        <v>26</v>
      </c>
      <c r="D7">
        <v>7</v>
      </c>
      <c r="E7">
        <f t="shared" si="2"/>
        <v>340.139712</v>
      </c>
      <c r="G7">
        <f t="shared" si="1"/>
        <v>340.139712</v>
      </c>
    </row>
    <row r="8" spans="1:7">
      <c r="A8">
        <f t="shared" si="0"/>
        <v>1008</v>
      </c>
      <c r="B8" t="s">
        <v>25</v>
      </c>
      <c r="C8" t="s">
        <v>26</v>
      </c>
      <c r="D8">
        <v>8</v>
      </c>
      <c r="E8">
        <f t="shared" si="2"/>
        <v>748.3073664</v>
      </c>
      <c r="G8">
        <f t="shared" si="1"/>
        <v>748.3073664</v>
      </c>
    </row>
    <row r="9" spans="1:7">
      <c r="A9">
        <f t="shared" si="0"/>
        <v>1009</v>
      </c>
      <c r="B9" t="s">
        <v>25</v>
      </c>
      <c r="C9" t="s">
        <v>26</v>
      </c>
      <c r="D9">
        <v>9</v>
      </c>
      <c r="E9">
        <f t="shared" si="2"/>
        <v>1646.27620608</v>
      </c>
      <c r="G9">
        <f t="shared" si="1"/>
        <v>1646.27620608</v>
      </c>
    </row>
    <row r="10" spans="1:7">
      <c r="A10">
        <f t="shared" si="0"/>
        <v>1010</v>
      </c>
      <c r="B10" t="s">
        <v>25</v>
      </c>
      <c r="C10" t="s">
        <v>26</v>
      </c>
      <c r="D10">
        <v>10</v>
      </c>
      <c r="E10">
        <f t="shared" si="2"/>
        <v>3621.807653376</v>
      </c>
      <c r="G10">
        <f t="shared" si="1"/>
        <v>3621.807653376</v>
      </c>
    </row>
    <row r="11" spans="1:7">
      <c r="A11">
        <f t="shared" si="0"/>
        <v>1011</v>
      </c>
      <c r="B11" t="s">
        <v>25</v>
      </c>
      <c r="C11" t="s">
        <v>26</v>
      </c>
      <c r="D11">
        <v>11</v>
      </c>
      <c r="E11">
        <f t="shared" si="2"/>
        <v>7967.97683742721</v>
      </c>
      <c r="G11">
        <f t="shared" si="1"/>
        <v>7967.97683742721</v>
      </c>
    </row>
    <row r="12" spans="1:7">
      <c r="A12">
        <f t="shared" si="0"/>
        <v>1012</v>
      </c>
      <c r="B12" t="s">
        <v>25</v>
      </c>
      <c r="C12" t="s">
        <v>26</v>
      </c>
      <c r="D12">
        <v>12</v>
      </c>
      <c r="E12">
        <f t="shared" si="2"/>
        <v>17529.5490423399</v>
      </c>
      <c r="G12">
        <f t="shared" si="1"/>
        <v>17529.5490423399</v>
      </c>
    </row>
    <row r="13" spans="1:7">
      <c r="A13">
        <f t="shared" si="0"/>
        <v>1013</v>
      </c>
      <c r="B13" t="s">
        <v>25</v>
      </c>
      <c r="C13" t="s">
        <v>26</v>
      </c>
      <c r="D13">
        <v>13</v>
      </c>
      <c r="E13">
        <f t="shared" si="2"/>
        <v>38565.0078931477</v>
      </c>
      <c r="G13">
        <f t="shared" si="1"/>
        <v>38565.0078931477</v>
      </c>
    </row>
    <row r="14" spans="1:7">
      <c r="A14">
        <f t="shared" si="0"/>
        <v>1014</v>
      </c>
      <c r="B14" t="s">
        <v>25</v>
      </c>
      <c r="C14" t="s">
        <v>26</v>
      </c>
      <c r="D14">
        <v>14</v>
      </c>
      <c r="E14">
        <f t="shared" si="2"/>
        <v>84843.0173649249</v>
      </c>
      <c r="G14">
        <f t="shared" si="1"/>
        <v>84843.0173649249</v>
      </c>
    </row>
    <row r="15" spans="1:7">
      <c r="A15">
        <f t="shared" si="0"/>
        <v>1015</v>
      </c>
      <c r="B15" t="s">
        <v>25</v>
      </c>
      <c r="C15" t="s">
        <v>26</v>
      </c>
      <c r="D15">
        <v>15</v>
      </c>
      <c r="E15">
        <f t="shared" si="2"/>
        <v>186654.638202835</v>
      </c>
      <c r="G15">
        <f t="shared" si="1"/>
        <v>186654.638202835</v>
      </c>
    </row>
    <row r="16" spans="1:7">
      <c r="A16">
        <f t="shared" si="0"/>
        <v>1016</v>
      </c>
      <c r="B16" t="s">
        <v>25</v>
      </c>
      <c r="C16" t="s">
        <v>26</v>
      </c>
      <c r="D16">
        <v>16</v>
      </c>
      <c r="E16">
        <f t="shared" si="2"/>
        <v>410640.204046237</v>
      </c>
      <c r="G16">
        <f t="shared" si="1"/>
        <v>410640.204046237</v>
      </c>
    </row>
    <row r="17" spans="1:8">
      <c r="A17">
        <f t="shared" si="0"/>
        <v>1017</v>
      </c>
      <c r="B17" t="s">
        <v>25</v>
      </c>
      <c r="C17" t="s">
        <v>26</v>
      </c>
      <c r="D17">
        <v>17</v>
      </c>
      <c r="E17">
        <f t="shared" si="2"/>
        <v>903408.448901721</v>
      </c>
      <c r="G17">
        <f t="shared" si="1"/>
        <v>903408.448901721</v>
      </c>
      <c r="H17">
        <f>G17/3600</f>
        <v>250.946791361589</v>
      </c>
    </row>
    <row r="18" spans="1:7">
      <c r="A18">
        <f t="shared" si="0"/>
        <v>1018</v>
      </c>
      <c r="B18" t="s">
        <v>25</v>
      </c>
      <c r="C18" t="s">
        <v>26</v>
      </c>
      <c r="D18">
        <v>18</v>
      </c>
      <c r="G18">
        <f t="shared" si="1"/>
        <v>0</v>
      </c>
    </row>
    <row r="19" spans="1:7">
      <c r="A19">
        <f t="shared" ref="A19:A82" si="3">IF(B19=B18,A18+1,MROUND(A18+1000,1000)+1)</f>
        <v>2001</v>
      </c>
      <c r="B19" t="s">
        <v>27</v>
      </c>
      <c r="C19" t="s">
        <v>28</v>
      </c>
      <c r="D19">
        <v>1</v>
      </c>
      <c r="E19">
        <v>3</v>
      </c>
      <c r="G19">
        <f t="shared" si="1"/>
        <v>3</v>
      </c>
    </row>
    <row r="20" spans="1:7">
      <c r="A20">
        <f t="shared" si="3"/>
        <v>2002</v>
      </c>
      <c r="B20" t="s">
        <v>27</v>
      </c>
      <c r="C20" t="s">
        <v>28</v>
      </c>
      <c r="D20">
        <v>2</v>
      </c>
      <c r="E20">
        <f t="shared" ref="E20:E35" si="4">E19*2.1</f>
        <v>6.3</v>
      </c>
      <c r="G20">
        <f t="shared" si="1"/>
        <v>6.3</v>
      </c>
    </row>
    <row r="21" spans="1:7">
      <c r="A21">
        <f t="shared" si="3"/>
        <v>2003</v>
      </c>
      <c r="B21" t="s">
        <v>27</v>
      </c>
      <c r="C21" t="s">
        <v>28</v>
      </c>
      <c r="D21">
        <v>3</v>
      </c>
      <c r="E21">
        <f t="shared" si="4"/>
        <v>13.23</v>
      </c>
      <c r="G21">
        <f t="shared" si="1"/>
        <v>13.23</v>
      </c>
    </row>
    <row r="22" spans="1:7">
      <c r="A22">
        <f t="shared" si="3"/>
        <v>2004</v>
      </c>
      <c r="B22" t="s">
        <v>27</v>
      </c>
      <c r="C22" t="s">
        <v>28</v>
      </c>
      <c r="D22">
        <v>4</v>
      </c>
      <c r="E22">
        <f t="shared" si="4"/>
        <v>27.783</v>
      </c>
      <c r="G22">
        <f t="shared" si="1"/>
        <v>27.783</v>
      </c>
    </row>
    <row r="23" spans="1:7">
      <c r="A23">
        <f t="shared" si="3"/>
        <v>2005</v>
      </c>
      <c r="B23" t="s">
        <v>27</v>
      </c>
      <c r="C23" t="s">
        <v>28</v>
      </c>
      <c r="D23">
        <v>5</v>
      </c>
      <c r="E23">
        <f t="shared" si="4"/>
        <v>58.3443</v>
      </c>
      <c r="G23">
        <f t="shared" si="1"/>
        <v>58.3443</v>
      </c>
    </row>
    <row r="24" spans="1:7">
      <c r="A24">
        <f t="shared" si="3"/>
        <v>2006</v>
      </c>
      <c r="B24" t="s">
        <v>27</v>
      </c>
      <c r="C24" t="s">
        <v>28</v>
      </c>
      <c r="D24">
        <v>6</v>
      </c>
      <c r="E24">
        <f t="shared" si="4"/>
        <v>122.52303</v>
      </c>
      <c r="G24">
        <f t="shared" si="1"/>
        <v>122.52303</v>
      </c>
    </row>
    <row r="25" spans="1:7">
      <c r="A25">
        <f t="shared" si="3"/>
        <v>2007</v>
      </c>
      <c r="B25" t="s">
        <v>27</v>
      </c>
      <c r="C25" t="s">
        <v>28</v>
      </c>
      <c r="D25">
        <v>7</v>
      </c>
      <c r="E25">
        <f t="shared" si="4"/>
        <v>257.298363</v>
      </c>
      <c r="G25">
        <f t="shared" si="1"/>
        <v>257.298363</v>
      </c>
    </row>
    <row r="26" spans="1:7">
      <c r="A26">
        <f t="shared" si="3"/>
        <v>2008</v>
      </c>
      <c r="B26" t="s">
        <v>27</v>
      </c>
      <c r="C26" t="s">
        <v>28</v>
      </c>
      <c r="D26">
        <v>8</v>
      </c>
      <c r="E26">
        <f t="shared" si="4"/>
        <v>540.3265623</v>
      </c>
      <c r="G26">
        <f t="shared" si="1"/>
        <v>540.3265623</v>
      </c>
    </row>
    <row r="27" spans="1:7">
      <c r="A27">
        <f t="shared" si="3"/>
        <v>2009</v>
      </c>
      <c r="B27" t="s">
        <v>27</v>
      </c>
      <c r="C27" t="s">
        <v>28</v>
      </c>
      <c r="D27">
        <v>9</v>
      </c>
      <c r="E27">
        <f t="shared" si="4"/>
        <v>1134.68578083</v>
      </c>
      <c r="G27">
        <f t="shared" si="1"/>
        <v>1134.68578083</v>
      </c>
    </row>
    <row r="28" spans="1:7">
      <c r="A28">
        <f t="shared" si="3"/>
        <v>2010</v>
      </c>
      <c r="B28" t="s">
        <v>27</v>
      </c>
      <c r="C28" t="s">
        <v>28</v>
      </c>
      <c r="D28">
        <v>10</v>
      </c>
      <c r="E28">
        <f t="shared" si="4"/>
        <v>2382.840139743</v>
      </c>
      <c r="G28">
        <f t="shared" si="1"/>
        <v>2382.840139743</v>
      </c>
    </row>
    <row r="29" spans="1:7">
      <c r="A29">
        <f t="shared" si="3"/>
        <v>2011</v>
      </c>
      <c r="B29" t="s">
        <v>27</v>
      </c>
      <c r="C29" t="s">
        <v>28</v>
      </c>
      <c r="D29">
        <v>11</v>
      </c>
      <c r="E29">
        <f t="shared" si="4"/>
        <v>5003.9642934603</v>
      </c>
      <c r="G29">
        <f t="shared" si="1"/>
        <v>5003.9642934603</v>
      </c>
    </row>
    <row r="30" spans="1:7">
      <c r="A30">
        <f t="shared" si="3"/>
        <v>2012</v>
      </c>
      <c r="B30" t="s">
        <v>27</v>
      </c>
      <c r="C30" t="s">
        <v>28</v>
      </c>
      <c r="D30">
        <v>12</v>
      </c>
      <c r="E30">
        <f t="shared" si="4"/>
        <v>10508.3250162666</v>
      </c>
      <c r="G30">
        <f t="shared" si="1"/>
        <v>10508.3250162666</v>
      </c>
    </row>
    <row r="31" spans="1:7">
      <c r="A31">
        <f t="shared" si="3"/>
        <v>2013</v>
      </c>
      <c r="B31" t="s">
        <v>27</v>
      </c>
      <c r="C31" t="s">
        <v>28</v>
      </c>
      <c r="D31">
        <v>13</v>
      </c>
      <c r="E31">
        <f t="shared" si="4"/>
        <v>22067.4825341599</v>
      </c>
      <c r="G31">
        <f t="shared" si="1"/>
        <v>22067.4825341599</v>
      </c>
    </row>
    <row r="32" spans="1:7">
      <c r="A32">
        <f t="shared" si="3"/>
        <v>2014</v>
      </c>
      <c r="B32" t="s">
        <v>27</v>
      </c>
      <c r="C32" t="s">
        <v>28</v>
      </c>
      <c r="D32">
        <v>14</v>
      </c>
      <c r="E32">
        <f t="shared" si="4"/>
        <v>46341.7133217359</v>
      </c>
      <c r="G32">
        <f t="shared" si="1"/>
        <v>46341.7133217359</v>
      </c>
    </row>
    <row r="33" spans="1:7">
      <c r="A33">
        <f t="shared" si="3"/>
        <v>2015</v>
      </c>
      <c r="B33" t="s">
        <v>27</v>
      </c>
      <c r="C33" t="s">
        <v>28</v>
      </c>
      <c r="D33">
        <v>15</v>
      </c>
      <c r="E33">
        <f t="shared" si="4"/>
        <v>97317.5979756453</v>
      </c>
      <c r="G33">
        <f t="shared" si="1"/>
        <v>97317.5979756453</v>
      </c>
    </row>
    <row r="34" spans="1:7">
      <c r="A34">
        <f t="shared" si="3"/>
        <v>2016</v>
      </c>
      <c r="B34" t="s">
        <v>27</v>
      </c>
      <c r="C34" t="s">
        <v>28</v>
      </c>
      <c r="D34">
        <v>16</v>
      </c>
      <c r="E34">
        <f t="shared" si="4"/>
        <v>204366.955748855</v>
      </c>
      <c r="G34">
        <f t="shared" si="1"/>
        <v>204366.955748855</v>
      </c>
    </row>
    <row r="35" spans="1:8">
      <c r="A35">
        <f t="shared" si="3"/>
        <v>2017</v>
      </c>
      <c r="B35" t="s">
        <v>27</v>
      </c>
      <c r="C35" t="s">
        <v>28</v>
      </c>
      <c r="D35">
        <v>17</v>
      </c>
      <c r="E35">
        <f t="shared" si="4"/>
        <v>429170.607072596</v>
      </c>
      <c r="G35">
        <f t="shared" si="1"/>
        <v>429170.607072596</v>
      </c>
      <c r="H35">
        <f>G35/3600</f>
        <v>119.214057520166</v>
      </c>
    </row>
    <row r="36" spans="1:7">
      <c r="A36">
        <f t="shared" si="3"/>
        <v>2018</v>
      </c>
      <c r="B36" t="s">
        <v>27</v>
      </c>
      <c r="C36" t="s">
        <v>28</v>
      </c>
      <c r="D36">
        <v>18</v>
      </c>
      <c r="G36">
        <f t="shared" si="1"/>
        <v>0</v>
      </c>
    </row>
    <row r="37" spans="1:7">
      <c r="A37">
        <f t="shared" si="3"/>
        <v>3001</v>
      </c>
      <c r="B37" t="s">
        <v>29</v>
      </c>
      <c r="C37" t="s">
        <v>30</v>
      </c>
      <c r="D37">
        <v>1</v>
      </c>
      <c r="E37">
        <v>3</v>
      </c>
      <c r="G37">
        <f t="shared" si="1"/>
        <v>3</v>
      </c>
    </row>
    <row r="38" spans="1:7">
      <c r="A38">
        <f t="shared" si="3"/>
        <v>3002</v>
      </c>
      <c r="B38" t="s">
        <v>29</v>
      </c>
      <c r="C38" t="s">
        <v>30</v>
      </c>
      <c r="D38">
        <v>2</v>
      </c>
      <c r="E38">
        <f t="shared" ref="E38:E53" si="5">E37*2.1</f>
        <v>6.3</v>
      </c>
      <c r="G38">
        <f t="shared" si="1"/>
        <v>6.3</v>
      </c>
    </row>
    <row r="39" spans="1:7">
      <c r="A39">
        <f t="shared" si="3"/>
        <v>3003</v>
      </c>
      <c r="B39" t="s">
        <v>29</v>
      </c>
      <c r="C39" t="s">
        <v>30</v>
      </c>
      <c r="D39">
        <v>3</v>
      </c>
      <c r="E39">
        <f t="shared" si="5"/>
        <v>13.23</v>
      </c>
      <c r="G39">
        <f t="shared" si="1"/>
        <v>13.23</v>
      </c>
    </row>
    <row r="40" spans="1:7">
      <c r="A40">
        <f t="shared" si="3"/>
        <v>3004</v>
      </c>
      <c r="B40" t="s">
        <v>29</v>
      </c>
      <c r="C40" t="s">
        <v>30</v>
      </c>
      <c r="D40">
        <v>4</v>
      </c>
      <c r="E40">
        <f t="shared" si="5"/>
        <v>27.783</v>
      </c>
      <c r="G40">
        <f t="shared" si="1"/>
        <v>27.783</v>
      </c>
    </row>
    <row r="41" spans="1:7">
      <c r="A41">
        <f t="shared" si="3"/>
        <v>3005</v>
      </c>
      <c r="B41" t="s">
        <v>29</v>
      </c>
      <c r="C41" t="s">
        <v>30</v>
      </c>
      <c r="D41">
        <v>5</v>
      </c>
      <c r="E41">
        <f t="shared" si="5"/>
        <v>58.3443</v>
      </c>
      <c r="G41">
        <f t="shared" si="1"/>
        <v>58.3443</v>
      </c>
    </row>
    <row r="42" spans="1:7">
      <c r="A42">
        <f t="shared" si="3"/>
        <v>3006</v>
      </c>
      <c r="B42" t="s">
        <v>29</v>
      </c>
      <c r="C42" t="s">
        <v>30</v>
      </c>
      <c r="D42">
        <v>6</v>
      </c>
      <c r="E42">
        <f t="shared" si="5"/>
        <v>122.52303</v>
      </c>
      <c r="G42">
        <f t="shared" si="1"/>
        <v>122.52303</v>
      </c>
    </row>
    <row r="43" spans="1:7">
      <c r="A43">
        <f t="shared" si="3"/>
        <v>3007</v>
      </c>
      <c r="B43" t="s">
        <v>29</v>
      </c>
      <c r="C43" t="s">
        <v>30</v>
      </c>
      <c r="D43">
        <v>7</v>
      </c>
      <c r="E43">
        <f t="shared" si="5"/>
        <v>257.298363</v>
      </c>
      <c r="G43">
        <f t="shared" si="1"/>
        <v>257.298363</v>
      </c>
    </row>
    <row r="44" spans="1:7">
      <c r="A44">
        <f t="shared" si="3"/>
        <v>3008</v>
      </c>
      <c r="B44" t="s">
        <v>29</v>
      </c>
      <c r="C44" t="s">
        <v>30</v>
      </c>
      <c r="D44">
        <v>8</v>
      </c>
      <c r="E44">
        <f t="shared" si="5"/>
        <v>540.3265623</v>
      </c>
      <c r="G44">
        <f t="shared" si="1"/>
        <v>540.3265623</v>
      </c>
    </row>
    <row r="45" spans="1:7">
      <c r="A45">
        <f t="shared" si="3"/>
        <v>3009</v>
      </c>
      <c r="B45" t="s">
        <v>29</v>
      </c>
      <c r="C45" t="s">
        <v>30</v>
      </c>
      <c r="D45">
        <v>9</v>
      </c>
      <c r="E45">
        <f t="shared" si="5"/>
        <v>1134.68578083</v>
      </c>
      <c r="G45">
        <f t="shared" si="1"/>
        <v>1134.68578083</v>
      </c>
    </row>
    <row r="46" spans="1:7">
      <c r="A46">
        <f t="shared" si="3"/>
        <v>3010</v>
      </c>
      <c r="B46" t="s">
        <v>29</v>
      </c>
      <c r="C46" t="s">
        <v>30</v>
      </c>
      <c r="D46">
        <v>10</v>
      </c>
      <c r="E46">
        <f t="shared" si="5"/>
        <v>2382.840139743</v>
      </c>
      <c r="G46">
        <f t="shared" si="1"/>
        <v>2382.840139743</v>
      </c>
    </row>
    <row r="47" spans="1:7">
      <c r="A47">
        <f t="shared" si="3"/>
        <v>3011</v>
      </c>
      <c r="B47" t="s">
        <v>29</v>
      </c>
      <c r="C47" t="s">
        <v>30</v>
      </c>
      <c r="D47">
        <v>11</v>
      </c>
      <c r="E47">
        <f t="shared" si="5"/>
        <v>5003.9642934603</v>
      </c>
      <c r="G47">
        <f t="shared" si="1"/>
        <v>5003.9642934603</v>
      </c>
    </row>
    <row r="48" spans="1:7">
      <c r="A48">
        <f t="shared" si="3"/>
        <v>3012</v>
      </c>
      <c r="B48" t="s">
        <v>29</v>
      </c>
      <c r="C48" t="s">
        <v>30</v>
      </c>
      <c r="D48">
        <v>12</v>
      </c>
      <c r="E48">
        <f t="shared" si="5"/>
        <v>10508.3250162666</v>
      </c>
      <c r="G48">
        <f t="shared" si="1"/>
        <v>10508.3250162666</v>
      </c>
    </row>
    <row r="49" spans="1:7">
      <c r="A49">
        <f t="shared" si="3"/>
        <v>3013</v>
      </c>
      <c r="B49" t="s">
        <v>29</v>
      </c>
      <c r="C49" t="s">
        <v>30</v>
      </c>
      <c r="D49">
        <v>13</v>
      </c>
      <c r="E49">
        <f t="shared" si="5"/>
        <v>22067.4825341599</v>
      </c>
      <c r="G49">
        <f t="shared" si="1"/>
        <v>22067.4825341599</v>
      </c>
    </row>
    <row r="50" spans="1:7">
      <c r="A50">
        <f t="shared" si="3"/>
        <v>3014</v>
      </c>
      <c r="B50" t="s">
        <v>29</v>
      </c>
      <c r="C50" t="s">
        <v>30</v>
      </c>
      <c r="D50">
        <v>14</v>
      </c>
      <c r="E50">
        <f t="shared" si="5"/>
        <v>46341.7133217359</v>
      </c>
      <c r="G50">
        <f t="shared" si="1"/>
        <v>46341.7133217359</v>
      </c>
    </row>
    <row r="51" spans="1:7">
      <c r="A51">
        <f t="shared" si="3"/>
        <v>3015</v>
      </c>
      <c r="B51" t="s">
        <v>29</v>
      </c>
      <c r="C51" t="s">
        <v>30</v>
      </c>
      <c r="D51">
        <v>15</v>
      </c>
      <c r="E51">
        <f t="shared" si="5"/>
        <v>97317.5979756453</v>
      </c>
      <c r="G51">
        <f t="shared" si="1"/>
        <v>97317.5979756453</v>
      </c>
    </row>
    <row r="52" spans="1:7">
      <c r="A52">
        <f t="shared" si="3"/>
        <v>3016</v>
      </c>
      <c r="B52" t="s">
        <v>29</v>
      </c>
      <c r="C52" t="s">
        <v>30</v>
      </c>
      <c r="D52">
        <v>16</v>
      </c>
      <c r="E52">
        <f t="shared" si="5"/>
        <v>204366.955748855</v>
      </c>
      <c r="G52">
        <f t="shared" si="1"/>
        <v>204366.955748855</v>
      </c>
    </row>
    <row r="53" spans="1:7">
      <c r="A53">
        <f t="shared" si="3"/>
        <v>3017</v>
      </c>
      <c r="B53" t="s">
        <v>29</v>
      </c>
      <c r="C53" t="s">
        <v>30</v>
      </c>
      <c r="D53">
        <v>17</v>
      </c>
      <c r="E53">
        <f t="shared" si="5"/>
        <v>429170.607072596</v>
      </c>
      <c r="G53">
        <f t="shared" si="1"/>
        <v>429170.607072596</v>
      </c>
    </row>
    <row r="54" spans="1:7">
      <c r="A54">
        <f t="shared" si="3"/>
        <v>3018</v>
      </c>
      <c r="B54" t="s">
        <v>29</v>
      </c>
      <c r="C54" t="s">
        <v>30</v>
      </c>
      <c r="D54">
        <v>18</v>
      </c>
      <c r="G54">
        <f t="shared" si="1"/>
        <v>0</v>
      </c>
    </row>
    <row r="55" spans="1:7">
      <c r="A55">
        <f t="shared" si="3"/>
        <v>4001</v>
      </c>
      <c r="B55" t="s">
        <v>31</v>
      </c>
      <c r="C55" t="s">
        <v>32</v>
      </c>
      <c r="D55">
        <v>1</v>
      </c>
      <c r="E55">
        <v>3</v>
      </c>
      <c r="G55">
        <f t="shared" si="1"/>
        <v>3</v>
      </c>
    </row>
    <row r="56" spans="1:7">
      <c r="A56">
        <f t="shared" si="3"/>
        <v>4002</v>
      </c>
      <c r="B56" t="s">
        <v>31</v>
      </c>
      <c r="C56" t="s">
        <v>32</v>
      </c>
      <c r="D56">
        <v>2</v>
      </c>
      <c r="E56">
        <f t="shared" ref="E56:E71" si="6">E55*2.1</f>
        <v>6.3</v>
      </c>
      <c r="G56">
        <f t="shared" si="1"/>
        <v>6.3</v>
      </c>
    </row>
    <row r="57" spans="1:7">
      <c r="A57">
        <f t="shared" si="3"/>
        <v>4003</v>
      </c>
      <c r="B57" t="s">
        <v>31</v>
      </c>
      <c r="C57" t="s">
        <v>32</v>
      </c>
      <c r="D57">
        <v>3</v>
      </c>
      <c r="E57">
        <f t="shared" si="6"/>
        <v>13.23</v>
      </c>
      <c r="G57">
        <f t="shared" si="1"/>
        <v>13.23</v>
      </c>
    </row>
    <row r="58" spans="1:7">
      <c r="A58">
        <f t="shared" si="3"/>
        <v>4004</v>
      </c>
      <c r="B58" t="s">
        <v>31</v>
      </c>
      <c r="C58" t="s">
        <v>32</v>
      </c>
      <c r="D58">
        <v>4</v>
      </c>
      <c r="E58">
        <f t="shared" si="6"/>
        <v>27.783</v>
      </c>
      <c r="G58">
        <f t="shared" si="1"/>
        <v>27.783</v>
      </c>
    </row>
    <row r="59" spans="1:7">
      <c r="A59">
        <f t="shared" si="3"/>
        <v>4005</v>
      </c>
      <c r="B59" t="s">
        <v>31</v>
      </c>
      <c r="C59" t="s">
        <v>32</v>
      </c>
      <c r="D59">
        <v>5</v>
      </c>
      <c r="E59">
        <f t="shared" si="6"/>
        <v>58.3443</v>
      </c>
      <c r="G59">
        <f t="shared" si="1"/>
        <v>58.3443</v>
      </c>
    </row>
    <row r="60" spans="1:7">
      <c r="A60">
        <f t="shared" si="3"/>
        <v>4006</v>
      </c>
      <c r="B60" t="s">
        <v>31</v>
      </c>
      <c r="C60" t="s">
        <v>32</v>
      </c>
      <c r="D60">
        <v>6</v>
      </c>
      <c r="E60">
        <f t="shared" si="6"/>
        <v>122.52303</v>
      </c>
      <c r="G60">
        <f t="shared" si="1"/>
        <v>122.52303</v>
      </c>
    </row>
    <row r="61" spans="1:7">
      <c r="A61">
        <f t="shared" si="3"/>
        <v>4007</v>
      </c>
      <c r="B61" t="s">
        <v>31</v>
      </c>
      <c r="C61" t="s">
        <v>32</v>
      </c>
      <c r="D61">
        <v>7</v>
      </c>
      <c r="E61">
        <f t="shared" si="6"/>
        <v>257.298363</v>
      </c>
      <c r="G61">
        <f t="shared" si="1"/>
        <v>257.298363</v>
      </c>
    </row>
    <row r="62" spans="1:7">
      <c r="A62">
        <f t="shared" si="3"/>
        <v>4008</v>
      </c>
      <c r="B62" t="s">
        <v>31</v>
      </c>
      <c r="C62" t="s">
        <v>32</v>
      </c>
      <c r="D62">
        <v>8</v>
      </c>
      <c r="E62">
        <f t="shared" si="6"/>
        <v>540.3265623</v>
      </c>
      <c r="G62">
        <f t="shared" si="1"/>
        <v>540.3265623</v>
      </c>
    </row>
    <row r="63" spans="1:7">
      <c r="A63">
        <f t="shared" si="3"/>
        <v>4009</v>
      </c>
      <c r="B63" t="s">
        <v>31</v>
      </c>
      <c r="C63" t="s">
        <v>32</v>
      </c>
      <c r="D63">
        <v>9</v>
      </c>
      <c r="E63">
        <f t="shared" si="6"/>
        <v>1134.68578083</v>
      </c>
      <c r="G63">
        <f t="shared" si="1"/>
        <v>1134.68578083</v>
      </c>
    </row>
    <row r="64" spans="1:7">
      <c r="A64">
        <f t="shared" si="3"/>
        <v>4010</v>
      </c>
      <c r="B64" t="s">
        <v>31</v>
      </c>
      <c r="C64" t="s">
        <v>32</v>
      </c>
      <c r="D64">
        <v>10</v>
      </c>
      <c r="E64">
        <f t="shared" si="6"/>
        <v>2382.840139743</v>
      </c>
      <c r="G64">
        <f t="shared" si="1"/>
        <v>2382.840139743</v>
      </c>
    </row>
    <row r="65" spans="1:7">
      <c r="A65">
        <f t="shared" si="3"/>
        <v>4011</v>
      </c>
      <c r="B65" t="s">
        <v>31</v>
      </c>
      <c r="C65" t="s">
        <v>32</v>
      </c>
      <c r="D65">
        <v>11</v>
      </c>
      <c r="E65">
        <f t="shared" si="6"/>
        <v>5003.9642934603</v>
      </c>
      <c r="G65">
        <f t="shared" si="1"/>
        <v>5003.9642934603</v>
      </c>
    </row>
    <row r="66" spans="1:7">
      <c r="A66">
        <f t="shared" si="3"/>
        <v>4012</v>
      </c>
      <c r="B66" t="s">
        <v>31</v>
      </c>
      <c r="C66" t="s">
        <v>32</v>
      </c>
      <c r="D66">
        <v>12</v>
      </c>
      <c r="E66">
        <f t="shared" si="6"/>
        <v>10508.3250162666</v>
      </c>
      <c r="G66">
        <f t="shared" ref="G66:G129" si="7">E66+F66</f>
        <v>10508.3250162666</v>
      </c>
    </row>
    <row r="67" spans="1:7">
      <c r="A67">
        <f t="shared" si="3"/>
        <v>4013</v>
      </c>
      <c r="B67" t="s">
        <v>31</v>
      </c>
      <c r="C67" t="s">
        <v>32</v>
      </c>
      <c r="D67">
        <v>13</v>
      </c>
      <c r="E67">
        <f t="shared" si="6"/>
        <v>22067.4825341599</v>
      </c>
      <c r="G67">
        <f t="shared" si="7"/>
        <v>22067.4825341599</v>
      </c>
    </row>
    <row r="68" spans="1:7">
      <c r="A68">
        <f t="shared" si="3"/>
        <v>4014</v>
      </c>
      <c r="B68" t="s">
        <v>31</v>
      </c>
      <c r="C68" t="s">
        <v>32</v>
      </c>
      <c r="D68">
        <v>14</v>
      </c>
      <c r="E68">
        <f t="shared" si="6"/>
        <v>46341.7133217359</v>
      </c>
      <c r="G68">
        <f t="shared" si="7"/>
        <v>46341.7133217359</v>
      </c>
    </row>
    <row r="69" spans="1:7">
      <c r="A69">
        <f t="shared" si="3"/>
        <v>4015</v>
      </c>
      <c r="B69" t="s">
        <v>31</v>
      </c>
      <c r="C69" t="s">
        <v>32</v>
      </c>
      <c r="D69">
        <v>15</v>
      </c>
      <c r="E69">
        <f t="shared" si="6"/>
        <v>97317.5979756453</v>
      </c>
      <c r="G69">
        <f t="shared" si="7"/>
        <v>97317.5979756453</v>
      </c>
    </row>
    <row r="70" spans="1:7">
      <c r="A70">
        <f t="shared" si="3"/>
        <v>4016</v>
      </c>
      <c r="B70" t="s">
        <v>31</v>
      </c>
      <c r="C70" t="s">
        <v>32</v>
      </c>
      <c r="D70">
        <v>16</v>
      </c>
      <c r="E70">
        <f t="shared" si="6"/>
        <v>204366.955748855</v>
      </c>
      <c r="G70">
        <f t="shared" si="7"/>
        <v>204366.955748855</v>
      </c>
    </row>
    <row r="71" spans="1:7">
      <c r="A71">
        <f t="shared" si="3"/>
        <v>4017</v>
      </c>
      <c r="B71" t="s">
        <v>31</v>
      </c>
      <c r="C71" t="s">
        <v>32</v>
      </c>
      <c r="D71">
        <v>17</v>
      </c>
      <c r="E71">
        <f t="shared" si="6"/>
        <v>429170.607072596</v>
      </c>
      <c r="G71">
        <f t="shared" si="7"/>
        <v>429170.607072596</v>
      </c>
    </row>
    <row r="72" spans="1:7">
      <c r="A72">
        <f t="shared" si="3"/>
        <v>4018</v>
      </c>
      <c r="B72" t="s">
        <v>31</v>
      </c>
      <c r="C72" t="s">
        <v>32</v>
      </c>
      <c r="D72">
        <v>18</v>
      </c>
      <c r="G72">
        <f t="shared" si="7"/>
        <v>0</v>
      </c>
    </row>
    <row r="73" spans="1:7">
      <c r="A73">
        <f t="shared" si="3"/>
        <v>5001</v>
      </c>
      <c r="B73" t="s">
        <v>33</v>
      </c>
      <c r="C73" t="s">
        <v>34</v>
      </c>
      <c r="D73">
        <v>1</v>
      </c>
      <c r="E73">
        <v>3</v>
      </c>
      <c r="G73">
        <f t="shared" si="7"/>
        <v>3</v>
      </c>
    </row>
    <row r="74" spans="1:7">
      <c r="A74">
        <f t="shared" si="3"/>
        <v>5002</v>
      </c>
      <c r="B74" t="s">
        <v>33</v>
      </c>
      <c r="C74" t="s">
        <v>34</v>
      </c>
      <c r="D74">
        <v>2</v>
      </c>
      <c r="E74">
        <f t="shared" ref="E74:E89" si="8">E73*2.1</f>
        <v>6.3</v>
      </c>
      <c r="G74">
        <f t="shared" si="7"/>
        <v>6.3</v>
      </c>
    </row>
    <row r="75" spans="1:7">
      <c r="A75">
        <f t="shared" si="3"/>
        <v>5003</v>
      </c>
      <c r="B75" t="s">
        <v>33</v>
      </c>
      <c r="C75" t="s">
        <v>34</v>
      </c>
      <c r="D75">
        <v>3</v>
      </c>
      <c r="E75">
        <f t="shared" si="8"/>
        <v>13.23</v>
      </c>
      <c r="G75">
        <f t="shared" si="7"/>
        <v>13.23</v>
      </c>
    </row>
    <row r="76" spans="1:7">
      <c r="A76">
        <f t="shared" si="3"/>
        <v>5004</v>
      </c>
      <c r="B76" t="s">
        <v>33</v>
      </c>
      <c r="C76" t="s">
        <v>34</v>
      </c>
      <c r="D76">
        <v>4</v>
      </c>
      <c r="E76">
        <f t="shared" si="8"/>
        <v>27.783</v>
      </c>
      <c r="G76">
        <f t="shared" si="7"/>
        <v>27.783</v>
      </c>
    </row>
    <row r="77" spans="1:7">
      <c r="A77">
        <f t="shared" si="3"/>
        <v>5005</v>
      </c>
      <c r="B77" t="s">
        <v>33</v>
      </c>
      <c r="C77" t="s">
        <v>34</v>
      </c>
      <c r="D77">
        <v>5</v>
      </c>
      <c r="E77">
        <f t="shared" si="8"/>
        <v>58.3443</v>
      </c>
      <c r="G77">
        <f t="shared" si="7"/>
        <v>58.3443</v>
      </c>
    </row>
    <row r="78" spans="1:7">
      <c r="A78">
        <f t="shared" si="3"/>
        <v>5006</v>
      </c>
      <c r="B78" t="s">
        <v>33</v>
      </c>
      <c r="C78" t="s">
        <v>34</v>
      </c>
      <c r="D78">
        <v>6</v>
      </c>
      <c r="E78">
        <f t="shared" si="8"/>
        <v>122.52303</v>
      </c>
      <c r="G78">
        <f t="shared" si="7"/>
        <v>122.52303</v>
      </c>
    </row>
    <row r="79" spans="1:7">
      <c r="A79">
        <f t="shared" si="3"/>
        <v>5007</v>
      </c>
      <c r="B79" t="s">
        <v>33</v>
      </c>
      <c r="C79" t="s">
        <v>34</v>
      </c>
      <c r="D79">
        <v>7</v>
      </c>
      <c r="E79">
        <f t="shared" si="8"/>
        <v>257.298363</v>
      </c>
      <c r="G79">
        <f t="shared" si="7"/>
        <v>257.298363</v>
      </c>
    </row>
    <row r="80" spans="1:7">
      <c r="A80">
        <f t="shared" si="3"/>
        <v>5008</v>
      </c>
      <c r="B80" t="s">
        <v>33</v>
      </c>
      <c r="C80" t="s">
        <v>34</v>
      </c>
      <c r="D80">
        <v>8</v>
      </c>
      <c r="E80">
        <f t="shared" si="8"/>
        <v>540.3265623</v>
      </c>
      <c r="G80">
        <f t="shared" si="7"/>
        <v>540.3265623</v>
      </c>
    </row>
    <row r="81" spans="1:7">
      <c r="A81">
        <f t="shared" si="3"/>
        <v>5009</v>
      </c>
      <c r="B81" t="s">
        <v>33</v>
      </c>
      <c r="C81" t="s">
        <v>34</v>
      </c>
      <c r="D81">
        <v>9</v>
      </c>
      <c r="E81">
        <f t="shared" si="8"/>
        <v>1134.68578083</v>
      </c>
      <c r="G81">
        <f t="shared" si="7"/>
        <v>1134.68578083</v>
      </c>
    </row>
    <row r="82" spans="1:7">
      <c r="A82">
        <f t="shared" si="3"/>
        <v>5010</v>
      </c>
      <c r="B82" t="s">
        <v>33</v>
      </c>
      <c r="C82" t="s">
        <v>34</v>
      </c>
      <c r="D82">
        <v>10</v>
      </c>
      <c r="E82">
        <f t="shared" si="8"/>
        <v>2382.840139743</v>
      </c>
      <c r="G82">
        <f t="shared" si="7"/>
        <v>2382.840139743</v>
      </c>
    </row>
    <row r="83" spans="1:7">
      <c r="A83">
        <f t="shared" ref="A83:A146" si="9">IF(B83=B82,A82+1,MROUND(A82+1000,1000)+1)</f>
        <v>5011</v>
      </c>
      <c r="B83" t="s">
        <v>33</v>
      </c>
      <c r="C83" t="s">
        <v>34</v>
      </c>
      <c r="D83">
        <v>11</v>
      </c>
      <c r="E83">
        <f t="shared" si="8"/>
        <v>5003.9642934603</v>
      </c>
      <c r="G83">
        <f t="shared" si="7"/>
        <v>5003.9642934603</v>
      </c>
    </row>
    <row r="84" spans="1:7">
      <c r="A84">
        <f t="shared" si="9"/>
        <v>5012</v>
      </c>
      <c r="B84" t="s">
        <v>33</v>
      </c>
      <c r="C84" t="s">
        <v>34</v>
      </c>
      <c r="D84">
        <v>12</v>
      </c>
      <c r="E84">
        <f t="shared" si="8"/>
        <v>10508.3250162666</v>
      </c>
      <c r="G84">
        <f t="shared" si="7"/>
        <v>10508.3250162666</v>
      </c>
    </row>
    <row r="85" spans="1:7">
      <c r="A85">
        <f t="shared" si="9"/>
        <v>5013</v>
      </c>
      <c r="B85" t="s">
        <v>33</v>
      </c>
      <c r="C85" t="s">
        <v>34</v>
      </c>
      <c r="D85">
        <v>13</v>
      </c>
      <c r="E85">
        <f t="shared" si="8"/>
        <v>22067.4825341599</v>
      </c>
      <c r="G85">
        <f t="shared" si="7"/>
        <v>22067.4825341599</v>
      </c>
    </row>
    <row r="86" spans="1:7">
      <c r="A86">
        <f t="shared" si="9"/>
        <v>5014</v>
      </c>
      <c r="B86" t="s">
        <v>33</v>
      </c>
      <c r="C86" t="s">
        <v>34</v>
      </c>
      <c r="D86">
        <v>14</v>
      </c>
      <c r="E86">
        <f t="shared" si="8"/>
        <v>46341.7133217359</v>
      </c>
      <c r="G86">
        <f t="shared" si="7"/>
        <v>46341.7133217359</v>
      </c>
    </row>
    <row r="87" spans="1:7">
      <c r="A87">
        <f t="shared" si="9"/>
        <v>5015</v>
      </c>
      <c r="B87" t="s">
        <v>33</v>
      </c>
      <c r="C87" t="s">
        <v>34</v>
      </c>
      <c r="D87">
        <v>15</v>
      </c>
      <c r="E87">
        <f t="shared" si="8"/>
        <v>97317.5979756453</v>
      </c>
      <c r="G87">
        <f t="shared" si="7"/>
        <v>97317.5979756453</v>
      </c>
    </row>
    <row r="88" spans="1:7">
      <c r="A88">
        <f t="shared" si="9"/>
        <v>5016</v>
      </c>
      <c r="B88" t="s">
        <v>33</v>
      </c>
      <c r="C88" t="s">
        <v>34</v>
      </c>
      <c r="D88">
        <v>16</v>
      </c>
      <c r="E88">
        <f t="shared" si="8"/>
        <v>204366.955748855</v>
      </c>
      <c r="G88">
        <f t="shared" si="7"/>
        <v>204366.955748855</v>
      </c>
    </row>
    <row r="89" spans="1:7">
      <c r="A89">
        <f t="shared" si="9"/>
        <v>5017</v>
      </c>
      <c r="B89" t="s">
        <v>33</v>
      </c>
      <c r="C89" t="s">
        <v>34</v>
      </c>
      <c r="D89">
        <v>17</v>
      </c>
      <c r="E89">
        <f t="shared" si="8"/>
        <v>429170.607072596</v>
      </c>
      <c r="G89">
        <f t="shared" si="7"/>
        <v>429170.607072596</v>
      </c>
    </row>
    <row r="90" spans="1:7">
      <c r="A90">
        <f t="shared" si="9"/>
        <v>5018</v>
      </c>
      <c r="B90" t="s">
        <v>33</v>
      </c>
      <c r="C90" t="s">
        <v>34</v>
      </c>
      <c r="D90">
        <v>18</v>
      </c>
      <c r="G90">
        <f t="shared" si="7"/>
        <v>0</v>
      </c>
    </row>
    <row r="91" spans="1:7">
      <c r="A91">
        <f t="shared" si="9"/>
        <v>6001</v>
      </c>
      <c r="B91" t="s">
        <v>35</v>
      </c>
      <c r="C91" t="s">
        <v>36</v>
      </c>
      <c r="D91">
        <v>1</v>
      </c>
      <c r="E91">
        <v>3</v>
      </c>
      <c r="G91">
        <f t="shared" si="7"/>
        <v>3</v>
      </c>
    </row>
    <row r="92" spans="1:7">
      <c r="A92">
        <f t="shared" si="9"/>
        <v>6002</v>
      </c>
      <c r="B92" t="s">
        <v>35</v>
      </c>
      <c r="C92" t="s">
        <v>36</v>
      </c>
      <c r="D92">
        <v>2</v>
      </c>
      <c r="E92">
        <f t="shared" ref="E92:E107" si="10">E91*2.1</f>
        <v>6.3</v>
      </c>
      <c r="G92">
        <f t="shared" si="7"/>
        <v>6.3</v>
      </c>
    </row>
    <row r="93" spans="1:7">
      <c r="A93">
        <f t="shared" si="9"/>
        <v>6003</v>
      </c>
      <c r="B93" t="s">
        <v>35</v>
      </c>
      <c r="C93" t="s">
        <v>36</v>
      </c>
      <c r="D93">
        <v>3</v>
      </c>
      <c r="E93">
        <f t="shared" si="10"/>
        <v>13.23</v>
      </c>
      <c r="G93">
        <f t="shared" si="7"/>
        <v>13.23</v>
      </c>
    </row>
    <row r="94" spans="1:7">
      <c r="A94">
        <f t="shared" si="9"/>
        <v>6004</v>
      </c>
      <c r="B94" t="s">
        <v>35</v>
      </c>
      <c r="C94" t="s">
        <v>36</v>
      </c>
      <c r="D94">
        <v>4</v>
      </c>
      <c r="E94">
        <f t="shared" si="10"/>
        <v>27.783</v>
      </c>
      <c r="G94">
        <f t="shared" si="7"/>
        <v>27.783</v>
      </c>
    </row>
    <row r="95" spans="1:7">
      <c r="A95">
        <f t="shared" si="9"/>
        <v>6005</v>
      </c>
      <c r="B95" t="s">
        <v>35</v>
      </c>
      <c r="C95" t="s">
        <v>36</v>
      </c>
      <c r="D95">
        <v>5</v>
      </c>
      <c r="E95">
        <f t="shared" si="10"/>
        <v>58.3443</v>
      </c>
      <c r="G95">
        <f t="shared" si="7"/>
        <v>58.3443</v>
      </c>
    </row>
    <row r="96" spans="1:7">
      <c r="A96">
        <f t="shared" si="9"/>
        <v>6006</v>
      </c>
      <c r="B96" t="s">
        <v>35</v>
      </c>
      <c r="C96" t="s">
        <v>36</v>
      </c>
      <c r="D96">
        <v>6</v>
      </c>
      <c r="E96">
        <f t="shared" si="10"/>
        <v>122.52303</v>
      </c>
      <c r="G96">
        <f t="shared" si="7"/>
        <v>122.52303</v>
      </c>
    </row>
    <row r="97" spans="1:7">
      <c r="A97">
        <f t="shared" si="9"/>
        <v>6007</v>
      </c>
      <c r="B97" t="s">
        <v>35</v>
      </c>
      <c r="C97" t="s">
        <v>36</v>
      </c>
      <c r="D97">
        <v>7</v>
      </c>
      <c r="E97">
        <f t="shared" si="10"/>
        <v>257.298363</v>
      </c>
      <c r="G97">
        <f t="shared" si="7"/>
        <v>257.298363</v>
      </c>
    </row>
    <row r="98" spans="1:7">
      <c r="A98">
        <f t="shared" si="9"/>
        <v>6008</v>
      </c>
      <c r="B98" t="s">
        <v>35</v>
      </c>
      <c r="C98" t="s">
        <v>36</v>
      </c>
      <c r="D98">
        <v>8</v>
      </c>
      <c r="E98">
        <f t="shared" si="10"/>
        <v>540.3265623</v>
      </c>
      <c r="G98">
        <f t="shared" si="7"/>
        <v>540.3265623</v>
      </c>
    </row>
    <row r="99" spans="1:7">
      <c r="A99">
        <f t="shared" si="9"/>
        <v>6009</v>
      </c>
      <c r="B99" t="s">
        <v>35</v>
      </c>
      <c r="C99" t="s">
        <v>36</v>
      </c>
      <c r="D99">
        <v>9</v>
      </c>
      <c r="E99">
        <f t="shared" si="10"/>
        <v>1134.68578083</v>
      </c>
      <c r="G99">
        <f t="shared" si="7"/>
        <v>1134.68578083</v>
      </c>
    </row>
    <row r="100" spans="1:7">
      <c r="A100">
        <f t="shared" si="9"/>
        <v>6010</v>
      </c>
      <c r="B100" t="s">
        <v>35</v>
      </c>
      <c r="C100" t="s">
        <v>36</v>
      </c>
      <c r="D100">
        <v>10</v>
      </c>
      <c r="E100">
        <f t="shared" si="10"/>
        <v>2382.840139743</v>
      </c>
      <c r="G100">
        <f t="shared" si="7"/>
        <v>2382.840139743</v>
      </c>
    </row>
    <row r="101" spans="1:7">
      <c r="A101">
        <f t="shared" si="9"/>
        <v>6011</v>
      </c>
      <c r="B101" t="s">
        <v>35</v>
      </c>
      <c r="C101" t="s">
        <v>36</v>
      </c>
      <c r="D101">
        <v>11</v>
      </c>
      <c r="E101">
        <f t="shared" si="10"/>
        <v>5003.9642934603</v>
      </c>
      <c r="G101">
        <f t="shared" si="7"/>
        <v>5003.9642934603</v>
      </c>
    </row>
    <row r="102" spans="1:7">
      <c r="A102">
        <f t="shared" si="9"/>
        <v>6012</v>
      </c>
      <c r="B102" t="s">
        <v>35</v>
      </c>
      <c r="C102" t="s">
        <v>36</v>
      </c>
      <c r="D102">
        <v>12</v>
      </c>
      <c r="E102">
        <f t="shared" si="10"/>
        <v>10508.3250162666</v>
      </c>
      <c r="G102">
        <f t="shared" si="7"/>
        <v>10508.3250162666</v>
      </c>
    </row>
    <row r="103" spans="1:7">
      <c r="A103">
        <f t="shared" si="9"/>
        <v>6013</v>
      </c>
      <c r="B103" t="s">
        <v>35</v>
      </c>
      <c r="C103" t="s">
        <v>36</v>
      </c>
      <c r="D103">
        <v>13</v>
      </c>
      <c r="E103">
        <f t="shared" si="10"/>
        <v>22067.4825341599</v>
      </c>
      <c r="G103">
        <f t="shared" si="7"/>
        <v>22067.4825341599</v>
      </c>
    </row>
    <row r="104" spans="1:7">
      <c r="A104">
        <f t="shared" si="9"/>
        <v>6014</v>
      </c>
      <c r="B104" t="s">
        <v>35</v>
      </c>
      <c r="C104" t="s">
        <v>36</v>
      </c>
      <c r="D104">
        <v>14</v>
      </c>
      <c r="E104">
        <f t="shared" si="10"/>
        <v>46341.7133217359</v>
      </c>
      <c r="G104">
        <f t="shared" si="7"/>
        <v>46341.7133217359</v>
      </c>
    </row>
    <row r="105" spans="1:7">
      <c r="A105">
        <f t="shared" si="9"/>
        <v>6015</v>
      </c>
      <c r="B105" t="s">
        <v>35</v>
      </c>
      <c r="C105" t="s">
        <v>36</v>
      </c>
      <c r="D105">
        <v>15</v>
      </c>
      <c r="E105">
        <f t="shared" si="10"/>
        <v>97317.5979756453</v>
      </c>
      <c r="G105">
        <f t="shared" si="7"/>
        <v>97317.5979756453</v>
      </c>
    </row>
    <row r="106" spans="1:7">
      <c r="A106">
        <f t="shared" si="9"/>
        <v>6016</v>
      </c>
      <c r="B106" t="s">
        <v>35</v>
      </c>
      <c r="C106" t="s">
        <v>36</v>
      </c>
      <c r="D106">
        <v>16</v>
      </c>
      <c r="E106">
        <f t="shared" si="10"/>
        <v>204366.955748855</v>
      </c>
      <c r="G106">
        <f t="shared" si="7"/>
        <v>204366.955748855</v>
      </c>
    </row>
    <row r="107" spans="1:7">
      <c r="A107">
        <f t="shared" si="9"/>
        <v>6017</v>
      </c>
      <c r="B107" t="s">
        <v>35</v>
      </c>
      <c r="C107" t="s">
        <v>36</v>
      </c>
      <c r="D107">
        <v>17</v>
      </c>
      <c r="E107">
        <f t="shared" si="10"/>
        <v>429170.607072596</v>
      </c>
      <c r="G107">
        <f t="shared" si="7"/>
        <v>429170.607072596</v>
      </c>
    </row>
    <row r="108" spans="1:7">
      <c r="A108">
        <f t="shared" si="9"/>
        <v>6018</v>
      </c>
      <c r="B108" t="s">
        <v>35</v>
      </c>
      <c r="C108" t="s">
        <v>36</v>
      </c>
      <c r="D108">
        <v>18</v>
      </c>
      <c r="G108">
        <f t="shared" si="7"/>
        <v>0</v>
      </c>
    </row>
    <row r="109" spans="1:7">
      <c r="A109">
        <f t="shared" si="9"/>
        <v>7001</v>
      </c>
      <c r="B109" t="s">
        <v>37</v>
      </c>
      <c r="C109" t="s">
        <v>38</v>
      </c>
      <c r="D109">
        <v>1</v>
      </c>
      <c r="E109">
        <v>3</v>
      </c>
      <c r="G109">
        <f t="shared" si="7"/>
        <v>3</v>
      </c>
    </row>
    <row r="110" spans="1:7">
      <c r="A110">
        <f t="shared" si="9"/>
        <v>7002</v>
      </c>
      <c r="B110" t="s">
        <v>37</v>
      </c>
      <c r="C110" t="s">
        <v>38</v>
      </c>
      <c r="D110">
        <v>2</v>
      </c>
      <c r="E110">
        <f t="shared" ref="E110:E125" si="11">E109*2.1</f>
        <v>6.3</v>
      </c>
      <c r="G110">
        <f t="shared" si="7"/>
        <v>6.3</v>
      </c>
    </row>
    <row r="111" spans="1:7">
      <c r="A111">
        <f t="shared" si="9"/>
        <v>7003</v>
      </c>
      <c r="B111" t="s">
        <v>37</v>
      </c>
      <c r="C111" t="s">
        <v>38</v>
      </c>
      <c r="D111">
        <v>3</v>
      </c>
      <c r="E111">
        <f t="shared" si="11"/>
        <v>13.23</v>
      </c>
      <c r="G111">
        <f t="shared" si="7"/>
        <v>13.23</v>
      </c>
    </row>
    <row r="112" spans="1:7">
      <c r="A112">
        <f t="shared" si="9"/>
        <v>7004</v>
      </c>
      <c r="B112" t="s">
        <v>37</v>
      </c>
      <c r="C112" t="s">
        <v>38</v>
      </c>
      <c r="D112">
        <v>4</v>
      </c>
      <c r="E112">
        <f t="shared" si="11"/>
        <v>27.783</v>
      </c>
      <c r="G112">
        <f t="shared" si="7"/>
        <v>27.783</v>
      </c>
    </row>
    <row r="113" spans="1:7">
      <c r="A113">
        <f t="shared" si="9"/>
        <v>7005</v>
      </c>
      <c r="B113" t="s">
        <v>37</v>
      </c>
      <c r="C113" t="s">
        <v>38</v>
      </c>
      <c r="D113">
        <v>5</v>
      </c>
      <c r="E113">
        <f t="shared" si="11"/>
        <v>58.3443</v>
      </c>
      <c r="G113">
        <f t="shared" si="7"/>
        <v>58.3443</v>
      </c>
    </row>
    <row r="114" spans="1:7">
      <c r="A114">
        <f t="shared" si="9"/>
        <v>7006</v>
      </c>
      <c r="B114" t="s">
        <v>37</v>
      </c>
      <c r="C114" t="s">
        <v>38</v>
      </c>
      <c r="D114">
        <v>6</v>
      </c>
      <c r="E114">
        <f t="shared" si="11"/>
        <v>122.52303</v>
      </c>
      <c r="G114">
        <f t="shared" si="7"/>
        <v>122.52303</v>
      </c>
    </row>
    <row r="115" spans="1:7">
      <c r="A115">
        <f t="shared" si="9"/>
        <v>7007</v>
      </c>
      <c r="B115" t="s">
        <v>37</v>
      </c>
      <c r="C115" t="s">
        <v>38</v>
      </c>
      <c r="D115">
        <v>7</v>
      </c>
      <c r="E115">
        <f t="shared" si="11"/>
        <v>257.298363</v>
      </c>
      <c r="G115">
        <f t="shared" si="7"/>
        <v>257.298363</v>
      </c>
    </row>
    <row r="116" spans="1:7">
      <c r="A116">
        <f t="shared" si="9"/>
        <v>7008</v>
      </c>
      <c r="B116" t="s">
        <v>37</v>
      </c>
      <c r="C116" t="s">
        <v>38</v>
      </c>
      <c r="D116">
        <v>8</v>
      </c>
      <c r="E116">
        <f t="shared" si="11"/>
        <v>540.3265623</v>
      </c>
      <c r="G116">
        <f t="shared" si="7"/>
        <v>540.3265623</v>
      </c>
    </row>
    <row r="117" spans="1:7">
      <c r="A117">
        <f t="shared" si="9"/>
        <v>7009</v>
      </c>
      <c r="B117" t="s">
        <v>37</v>
      </c>
      <c r="C117" t="s">
        <v>38</v>
      </c>
      <c r="D117">
        <v>9</v>
      </c>
      <c r="E117">
        <f t="shared" si="11"/>
        <v>1134.68578083</v>
      </c>
      <c r="G117">
        <f t="shared" si="7"/>
        <v>1134.68578083</v>
      </c>
    </row>
    <row r="118" spans="1:7">
      <c r="A118">
        <f t="shared" si="9"/>
        <v>7010</v>
      </c>
      <c r="B118" t="s">
        <v>37</v>
      </c>
      <c r="C118" t="s">
        <v>38</v>
      </c>
      <c r="D118">
        <v>10</v>
      </c>
      <c r="E118">
        <f t="shared" si="11"/>
        <v>2382.840139743</v>
      </c>
      <c r="G118">
        <f t="shared" si="7"/>
        <v>2382.840139743</v>
      </c>
    </row>
    <row r="119" spans="1:7">
      <c r="A119">
        <f t="shared" si="9"/>
        <v>7011</v>
      </c>
      <c r="B119" t="s">
        <v>37</v>
      </c>
      <c r="C119" t="s">
        <v>38</v>
      </c>
      <c r="D119">
        <v>11</v>
      </c>
      <c r="E119">
        <f t="shared" si="11"/>
        <v>5003.9642934603</v>
      </c>
      <c r="G119">
        <f t="shared" si="7"/>
        <v>5003.9642934603</v>
      </c>
    </row>
    <row r="120" spans="1:7">
      <c r="A120">
        <f t="shared" si="9"/>
        <v>7012</v>
      </c>
      <c r="B120" t="s">
        <v>37</v>
      </c>
      <c r="C120" t="s">
        <v>38</v>
      </c>
      <c r="D120">
        <v>12</v>
      </c>
      <c r="E120">
        <f t="shared" si="11"/>
        <v>10508.3250162666</v>
      </c>
      <c r="G120">
        <f t="shared" si="7"/>
        <v>10508.3250162666</v>
      </c>
    </row>
    <row r="121" spans="1:7">
      <c r="A121">
        <f t="shared" si="9"/>
        <v>7013</v>
      </c>
      <c r="B121" t="s">
        <v>37</v>
      </c>
      <c r="C121" t="s">
        <v>38</v>
      </c>
      <c r="D121">
        <v>13</v>
      </c>
      <c r="E121">
        <f t="shared" si="11"/>
        <v>22067.4825341599</v>
      </c>
      <c r="G121">
        <f t="shared" si="7"/>
        <v>22067.4825341599</v>
      </c>
    </row>
    <row r="122" spans="1:7">
      <c r="A122">
        <f t="shared" si="9"/>
        <v>7014</v>
      </c>
      <c r="B122" t="s">
        <v>37</v>
      </c>
      <c r="C122" t="s">
        <v>38</v>
      </c>
      <c r="D122">
        <v>14</v>
      </c>
      <c r="E122">
        <f t="shared" si="11"/>
        <v>46341.7133217359</v>
      </c>
      <c r="G122">
        <f t="shared" si="7"/>
        <v>46341.7133217359</v>
      </c>
    </row>
    <row r="123" spans="1:7">
      <c r="A123">
        <f t="shared" si="9"/>
        <v>7015</v>
      </c>
      <c r="B123" t="s">
        <v>37</v>
      </c>
      <c r="C123" t="s">
        <v>38</v>
      </c>
      <c r="D123">
        <v>15</v>
      </c>
      <c r="E123">
        <f t="shared" si="11"/>
        <v>97317.5979756453</v>
      </c>
      <c r="G123">
        <f t="shared" si="7"/>
        <v>97317.5979756453</v>
      </c>
    </row>
    <row r="124" spans="1:7">
      <c r="A124">
        <f t="shared" si="9"/>
        <v>7016</v>
      </c>
      <c r="B124" t="s">
        <v>37</v>
      </c>
      <c r="C124" t="s">
        <v>38</v>
      </c>
      <c r="D124">
        <v>16</v>
      </c>
      <c r="E124">
        <f t="shared" si="11"/>
        <v>204366.955748855</v>
      </c>
      <c r="G124">
        <f t="shared" si="7"/>
        <v>204366.955748855</v>
      </c>
    </row>
    <row r="125" spans="1:7">
      <c r="A125">
        <f t="shared" si="9"/>
        <v>7017</v>
      </c>
      <c r="B125" t="s">
        <v>37</v>
      </c>
      <c r="C125" t="s">
        <v>38</v>
      </c>
      <c r="D125">
        <v>17</v>
      </c>
      <c r="E125">
        <f t="shared" si="11"/>
        <v>429170.607072596</v>
      </c>
      <c r="G125">
        <f t="shared" si="7"/>
        <v>429170.607072596</v>
      </c>
    </row>
    <row r="126" spans="1:7">
      <c r="A126">
        <f t="shared" si="9"/>
        <v>7018</v>
      </c>
      <c r="B126" t="s">
        <v>37</v>
      </c>
      <c r="C126" t="s">
        <v>38</v>
      </c>
      <c r="D126">
        <v>18</v>
      </c>
      <c r="G126">
        <f t="shared" si="7"/>
        <v>0</v>
      </c>
    </row>
    <row r="127" spans="1:7">
      <c r="A127">
        <f t="shared" si="9"/>
        <v>8001</v>
      </c>
      <c r="B127" t="s">
        <v>39</v>
      </c>
      <c r="C127" t="s">
        <v>40</v>
      </c>
      <c r="D127">
        <v>1</v>
      </c>
      <c r="E127">
        <v>3</v>
      </c>
      <c r="G127">
        <f t="shared" si="7"/>
        <v>3</v>
      </c>
    </row>
    <row r="128" spans="1:7">
      <c r="A128">
        <f t="shared" si="9"/>
        <v>8002</v>
      </c>
      <c r="B128" t="s">
        <v>39</v>
      </c>
      <c r="C128" t="s">
        <v>40</v>
      </c>
      <c r="D128">
        <v>2</v>
      </c>
      <c r="E128">
        <f t="shared" ref="E128:E143" si="12">E127*2.1</f>
        <v>6.3</v>
      </c>
      <c r="G128">
        <f t="shared" si="7"/>
        <v>6.3</v>
      </c>
    </row>
    <row r="129" spans="1:7">
      <c r="A129">
        <f t="shared" si="9"/>
        <v>8003</v>
      </c>
      <c r="B129" t="s">
        <v>39</v>
      </c>
      <c r="C129" t="s">
        <v>40</v>
      </c>
      <c r="D129">
        <v>3</v>
      </c>
      <c r="E129">
        <f t="shared" si="12"/>
        <v>13.23</v>
      </c>
      <c r="G129">
        <f t="shared" si="7"/>
        <v>13.23</v>
      </c>
    </row>
    <row r="130" spans="1:7">
      <c r="A130">
        <f t="shared" si="9"/>
        <v>8004</v>
      </c>
      <c r="B130" t="s">
        <v>39</v>
      </c>
      <c r="C130" t="s">
        <v>40</v>
      </c>
      <c r="D130">
        <v>4</v>
      </c>
      <c r="E130">
        <f t="shared" si="12"/>
        <v>27.783</v>
      </c>
      <c r="G130">
        <f t="shared" ref="G130:G193" si="13">E130+F130</f>
        <v>27.783</v>
      </c>
    </row>
    <row r="131" spans="1:7">
      <c r="A131">
        <f t="shared" si="9"/>
        <v>8005</v>
      </c>
      <c r="B131" t="s">
        <v>39</v>
      </c>
      <c r="C131" t="s">
        <v>40</v>
      </c>
      <c r="D131">
        <v>5</v>
      </c>
      <c r="E131">
        <f t="shared" si="12"/>
        <v>58.3443</v>
      </c>
      <c r="G131">
        <f t="shared" si="13"/>
        <v>58.3443</v>
      </c>
    </row>
    <row r="132" spans="1:7">
      <c r="A132">
        <f t="shared" si="9"/>
        <v>8006</v>
      </c>
      <c r="B132" t="s">
        <v>39</v>
      </c>
      <c r="C132" t="s">
        <v>40</v>
      </c>
      <c r="D132">
        <v>6</v>
      </c>
      <c r="E132">
        <f t="shared" si="12"/>
        <v>122.52303</v>
      </c>
      <c r="G132">
        <f t="shared" si="13"/>
        <v>122.52303</v>
      </c>
    </row>
    <row r="133" spans="1:7">
      <c r="A133">
        <f t="shared" si="9"/>
        <v>8007</v>
      </c>
      <c r="B133" t="s">
        <v>39</v>
      </c>
      <c r="C133" t="s">
        <v>40</v>
      </c>
      <c r="D133">
        <v>7</v>
      </c>
      <c r="E133">
        <f t="shared" si="12"/>
        <v>257.298363</v>
      </c>
      <c r="G133">
        <f t="shared" si="13"/>
        <v>257.298363</v>
      </c>
    </row>
    <row r="134" spans="1:7">
      <c r="A134">
        <f t="shared" si="9"/>
        <v>8008</v>
      </c>
      <c r="B134" t="s">
        <v>39</v>
      </c>
      <c r="C134" t="s">
        <v>40</v>
      </c>
      <c r="D134">
        <v>8</v>
      </c>
      <c r="E134">
        <f t="shared" si="12"/>
        <v>540.3265623</v>
      </c>
      <c r="G134">
        <f t="shared" si="13"/>
        <v>540.3265623</v>
      </c>
    </row>
    <row r="135" spans="1:7">
      <c r="A135">
        <f t="shared" si="9"/>
        <v>8009</v>
      </c>
      <c r="B135" t="s">
        <v>39</v>
      </c>
      <c r="C135" t="s">
        <v>40</v>
      </c>
      <c r="D135">
        <v>9</v>
      </c>
      <c r="E135">
        <f t="shared" si="12"/>
        <v>1134.68578083</v>
      </c>
      <c r="G135">
        <f t="shared" si="13"/>
        <v>1134.68578083</v>
      </c>
    </row>
    <row r="136" spans="1:7">
      <c r="A136">
        <f t="shared" si="9"/>
        <v>8010</v>
      </c>
      <c r="B136" t="s">
        <v>39</v>
      </c>
      <c r="C136" t="s">
        <v>40</v>
      </c>
      <c r="D136">
        <v>10</v>
      </c>
      <c r="E136">
        <f t="shared" si="12"/>
        <v>2382.840139743</v>
      </c>
      <c r="G136">
        <f t="shared" si="13"/>
        <v>2382.840139743</v>
      </c>
    </row>
    <row r="137" spans="1:7">
      <c r="A137">
        <f t="shared" si="9"/>
        <v>8011</v>
      </c>
      <c r="B137" t="s">
        <v>39</v>
      </c>
      <c r="C137" t="s">
        <v>40</v>
      </c>
      <c r="D137">
        <v>11</v>
      </c>
      <c r="E137">
        <f t="shared" si="12"/>
        <v>5003.9642934603</v>
      </c>
      <c r="G137">
        <f t="shared" si="13"/>
        <v>5003.9642934603</v>
      </c>
    </row>
    <row r="138" spans="1:7">
      <c r="A138">
        <f t="shared" si="9"/>
        <v>8012</v>
      </c>
      <c r="B138" t="s">
        <v>39</v>
      </c>
      <c r="C138" t="s">
        <v>40</v>
      </c>
      <c r="D138">
        <v>12</v>
      </c>
      <c r="E138">
        <f t="shared" si="12"/>
        <v>10508.3250162666</v>
      </c>
      <c r="G138">
        <f t="shared" si="13"/>
        <v>10508.3250162666</v>
      </c>
    </row>
    <row r="139" spans="1:7">
      <c r="A139">
        <f t="shared" si="9"/>
        <v>8013</v>
      </c>
      <c r="B139" t="s">
        <v>39</v>
      </c>
      <c r="C139" t="s">
        <v>40</v>
      </c>
      <c r="D139">
        <v>13</v>
      </c>
      <c r="E139">
        <f t="shared" si="12"/>
        <v>22067.4825341599</v>
      </c>
      <c r="G139">
        <f t="shared" si="13"/>
        <v>22067.4825341599</v>
      </c>
    </row>
    <row r="140" spans="1:7">
      <c r="A140">
        <f t="shared" si="9"/>
        <v>8014</v>
      </c>
      <c r="B140" t="s">
        <v>39</v>
      </c>
      <c r="C140" t="s">
        <v>40</v>
      </c>
      <c r="D140">
        <v>14</v>
      </c>
      <c r="E140">
        <f t="shared" si="12"/>
        <v>46341.7133217359</v>
      </c>
      <c r="G140">
        <f t="shared" si="13"/>
        <v>46341.7133217359</v>
      </c>
    </row>
    <row r="141" spans="1:7">
      <c r="A141">
        <f t="shared" si="9"/>
        <v>8015</v>
      </c>
      <c r="B141" t="s">
        <v>39</v>
      </c>
      <c r="C141" t="s">
        <v>40</v>
      </c>
      <c r="D141">
        <v>15</v>
      </c>
      <c r="E141">
        <f t="shared" si="12"/>
        <v>97317.5979756453</v>
      </c>
      <c r="G141">
        <f t="shared" si="13"/>
        <v>97317.5979756453</v>
      </c>
    </row>
    <row r="142" spans="1:7">
      <c r="A142">
        <f t="shared" si="9"/>
        <v>8016</v>
      </c>
      <c r="B142" t="s">
        <v>39</v>
      </c>
      <c r="C142" t="s">
        <v>40</v>
      </c>
      <c r="D142">
        <v>16</v>
      </c>
      <c r="E142">
        <f t="shared" si="12"/>
        <v>204366.955748855</v>
      </c>
      <c r="G142">
        <f t="shared" si="13"/>
        <v>204366.955748855</v>
      </c>
    </row>
    <row r="143" spans="1:7">
      <c r="A143">
        <f t="shared" si="9"/>
        <v>8017</v>
      </c>
      <c r="B143" t="s">
        <v>39</v>
      </c>
      <c r="C143" t="s">
        <v>40</v>
      </c>
      <c r="D143">
        <v>17</v>
      </c>
      <c r="E143">
        <f t="shared" si="12"/>
        <v>429170.607072596</v>
      </c>
      <c r="G143">
        <f t="shared" si="13"/>
        <v>429170.607072596</v>
      </c>
    </row>
    <row r="144" spans="1:7">
      <c r="A144">
        <f t="shared" si="9"/>
        <v>8018</v>
      </c>
      <c r="B144" t="s">
        <v>39</v>
      </c>
      <c r="C144" t="s">
        <v>40</v>
      </c>
      <c r="D144">
        <v>18</v>
      </c>
      <c r="G144">
        <f t="shared" si="13"/>
        <v>0</v>
      </c>
    </row>
    <row r="145" spans="1:7">
      <c r="A145">
        <f t="shared" si="9"/>
        <v>9001</v>
      </c>
      <c r="B145" t="s">
        <v>41</v>
      </c>
      <c r="C145" t="s">
        <v>42</v>
      </c>
      <c r="D145">
        <v>1</v>
      </c>
      <c r="E145">
        <v>3</v>
      </c>
      <c r="G145">
        <f t="shared" si="13"/>
        <v>3</v>
      </c>
    </row>
    <row r="146" spans="1:7">
      <c r="A146">
        <f t="shared" si="9"/>
        <v>9002</v>
      </c>
      <c r="B146" t="s">
        <v>41</v>
      </c>
      <c r="C146" t="s">
        <v>42</v>
      </c>
      <c r="D146">
        <v>2</v>
      </c>
      <c r="E146">
        <f t="shared" ref="E146:E161" si="14">E145*2.1</f>
        <v>6.3</v>
      </c>
      <c r="G146">
        <f t="shared" si="13"/>
        <v>6.3</v>
      </c>
    </row>
    <row r="147" spans="1:7">
      <c r="A147">
        <f t="shared" ref="A147:A210" si="15">IF(B147=B146,A146+1,MROUND(A146+1000,1000)+1)</f>
        <v>9003</v>
      </c>
      <c r="B147" t="s">
        <v>41</v>
      </c>
      <c r="C147" t="s">
        <v>42</v>
      </c>
      <c r="D147">
        <v>3</v>
      </c>
      <c r="E147">
        <f t="shared" si="14"/>
        <v>13.23</v>
      </c>
      <c r="G147">
        <f t="shared" si="13"/>
        <v>13.23</v>
      </c>
    </row>
    <row r="148" spans="1:7">
      <c r="A148">
        <f t="shared" si="15"/>
        <v>9004</v>
      </c>
      <c r="B148" t="s">
        <v>41</v>
      </c>
      <c r="C148" t="s">
        <v>42</v>
      </c>
      <c r="D148">
        <v>4</v>
      </c>
      <c r="E148">
        <f t="shared" si="14"/>
        <v>27.783</v>
      </c>
      <c r="G148">
        <f t="shared" si="13"/>
        <v>27.783</v>
      </c>
    </row>
    <row r="149" spans="1:7">
      <c r="A149">
        <f t="shared" si="15"/>
        <v>9005</v>
      </c>
      <c r="B149" t="s">
        <v>41</v>
      </c>
      <c r="C149" t="s">
        <v>42</v>
      </c>
      <c r="D149">
        <v>5</v>
      </c>
      <c r="E149">
        <f t="shared" si="14"/>
        <v>58.3443</v>
      </c>
      <c r="G149">
        <f t="shared" si="13"/>
        <v>58.3443</v>
      </c>
    </row>
    <row r="150" spans="1:7">
      <c r="A150">
        <f t="shared" si="15"/>
        <v>9006</v>
      </c>
      <c r="B150" t="s">
        <v>41</v>
      </c>
      <c r="C150" t="s">
        <v>42</v>
      </c>
      <c r="D150">
        <v>6</v>
      </c>
      <c r="E150">
        <f t="shared" si="14"/>
        <v>122.52303</v>
      </c>
      <c r="G150">
        <f t="shared" si="13"/>
        <v>122.52303</v>
      </c>
    </row>
    <row r="151" spans="1:7">
      <c r="A151">
        <f t="shared" si="15"/>
        <v>9007</v>
      </c>
      <c r="B151" t="s">
        <v>41</v>
      </c>
      <c r="C151" t="s">
        <v>42</v>
      </c>
      <c r="D151">
        <v>7</v>
      </c>
      <c r="E151">
        <f t="shared" si="14"/>
        <v>257.298363</v>
      </c>
      <c r="G151">
        <f t="shared" si="13"/>
        <v>257.298363</v>
      </c>
    </row>
    <row r="152" spans="1:7">
      <c r="A152">
        <f t="shared" si="15"/>
        <v>9008</v>
      </c>
      <c r="B152" t="s">
        <v>41</v>
      </c>
      <c r="C152" t="s">
        <v>42</v>
      </c>
      <c r="D152">
        <v>8</v>
      </c>
      <c r="E152">
        <f t="shared" si="14"/>
        <v>540.3265623</v>
      </c>
      <c r="G152">
        <f t="shared" si="13"/>
        <v>540.3265623</v>
      </c>
    </row>
    <row r="153" spans="1:7">
      <c r="A153">
        <f t="shared" si="15"/>
        <v>9009</v>
      </c>
      <c r="B153" t="s">
        <v>41</v>
      </c>
      <c r="C153" t="s">
        <v>42</v>
      </c>
      <c r="D153">
        <v>9</v>
      </c>
      <c r="E153">
        <f t="shared" si="14"/>
        <v>1134.68578083</v>
      </c>
      <c r="G153">
        <f t="shared" si="13"/>
        <v>1134.68578083</v>
      </c>
    </row>
    <row r="154" spans="1:7">
      <c r="A154">
        <f t="shared" si="15"/>
        <v>9010</v>
      </c>
      <c r="B154" t="s">
        <v>41</v>
      </c>
      <c r="C154" t="s">
        <v>42</v>
      </c>
      <c r="D154">
        <v>10</v>
      </c>
      <c r="E154">
        <f t="shared" si="14"/>
        <v>2382.840139743</v>
      </c>
      <c r="G154">
        <f t="shared" si="13"/>
        <v>2382.840139743</v>
      </c>
    </row>
    <row r="155" spans="1:7">
      <c r="A155">
        <f t="shared" si="15"/>
        <v>9011</v>
      </c>
      <c r="B155" t="s">
        <v>41</v>
      </c>
      <c r="C155" t="s">
        <v>42</v>
      </c>
      <c r="D155">
        <v>11</v>
      </c>
      <c r="E155">
        <f t="shared" si="14"/>
        <v>5003.9642934603</v>
      </c>
      <c r="G155">
        <f t="shared" si="13"/>
        <v>5003.9642934603</v>
      </c>
    </row>
    <row r="156" spans="1:7">
      <c r="A156">
        <f t="shared" si="15"/>
        <v>9012</v>
      </c>
      <c r="B156" t="s">
        <v>41</v>
      </c>
      <c r="C156" t="s">
        <v>42</v>
      </c>
      <c r="D156">
        <v>12</v>
      </c>
      <c r="E156">
        <f t="shared" si="14"/>
        <v>10508.3250162666</v>
      </c>
      <c r="G156">
        <f t="shared" si="13"/>
        <v>10508.3250162666</v>
      </c>
    </row>
    <row r="157" spans="1:7">
      <c r="A157">
        <f t="shared" si="15"/>
        <v>9013</v>
      </c>
      <c r="B157" t="s">
        <v>41</v>
      </c>
      <c r="C157" t="s">
        <v>42</v>
      </c>
      <c r="D157">
        <v>13</v>
      </c>
      <c r="E157">
        <f t="shared" si="14"/>
        <v>22067.4825341599</v>
      </c>
      <c r="G157">
        <f t="shared" si="13"/>
        <v>22067.4825341599</v>
      </c>
    </row>
    <row r="158" spans="1:7">
      <c r="A158">
        <f t="shared" si="15"/>
        <v>9014</v>
      </c>
      <c r="B158" t="s">
        <v>41</v>
      </c>
      <c r="C158" t="s">
        <v>42</v>
      </c>
      <c r="D158">
        <v>14</v>
      </c>
      <c r="E158">
        <f t="shared" si="14"/>
        <v>46341.7133217359</v>
      </c>
      <c r="G158">
        <f t="shared" si="13"/>
        <v>46341.7133217359</v>
      </c>
    </row>
    <row r="159" spans="1:7">
      <c r="A159">
        <f t="shared" si="15"/>
        <v>9015</v>
      </c>
      <c r="B159" t="s">
        <v>41</v>
      </c>
      <c r="C159" t="s">
        <v>42</v>
      </c>
      <c r="D159">
        <v>15</v>
      </c>
      <c r="E159">
        <f t="shared" si="14"/>
        <v>97317.5979756453</v>
      </c>
      <c r="G159">
        <f t="shared" si="13"/>
        <v>97317.5979756453</v>
      </c>
    </row>
    <row r="160" spans="1:7">
      <c r="A160">
        <f t="shared" si="15"/>
        <v>9016</v>
      </c>
      <c r="B160" t="s">
        <v>41</v>
      </c>
      <c r="C160" t="s">
        <v>42</v>
      </c>
      <c r="D160">
        <v>16</v>
      </c>
      <c r="E160">
        <f t="shared" si="14"/>
        <v>204366.955748855</v>
      </c>
      <c r="G160">
        <f t="shared" si="13"/>
        <v>204366.955748855</v>
      </c>
    </row>
    <row r="161" spans="1:7">
      <c r="A161">
        <f t="shared" si="15"/>
        <v>9017</v>
      </c>
      <c r="B161" t="s">
        <v>41</v>
      </c>
      <c r="C161" t="s">
        <v>42</v>
      </c>
      <c r="D161">
        <v>17</v>
      </c>
      <c r="E161">
        <f t="shared" si="14"/>
        <v>429170.607072596</v>
      </c>
      <c r="G161">
        <f t="shared" si="13"/>
        <v>429170.607072596</v>
      </c>
    </row>
    <row r="162" spans="1:7">
      <c r="A162">
        <f t="shared" si="15"/>
        <v>9018</v>
      </c>
      <c r="B162" t="s">
        <v>41</v>
      </c>
      <c r="C162" t="s">
        <v>42</v>
      </c>
      <c r="D162">
        <v>18</v>
      </c>
      <c r="G162">
        <f t="shared" si="13"/>
        <v>0</v>
      </c>
    </row>
    <row r="163" spans="1:7">
      <c r="A163">
        <f t="shared" si="15"/>
        <v>10001</v>
      </c>
      <c r="B163" t="s">
        <v>43</v>
      </c>
      <c r="C163" t="s">
        <v>44</v>
      </c>
      <c r="D163">
        <v>1</v>
      </c>
      <c r="E163">
        <v>3</v>
      </c>
      <c r="G163">
        <f t="shared" si="13"/>
        <v>3</v>
      </c>
    </row>
    <row r="164" spans="1:7">
      <c r="A164">
        <f t="shared" si="15"/>
        <v>10002</v>
      </c>
      <c r="B164" t="s">
        <v>43</v>
      </c>
      <c r="C164" t="s">
        <v>44</v>
      </c>
      <c r="D164">
        <v>2</v>
      </c>
      <c r="E164">
        <f t="shared" ref="E164:E179" si="16">E163*2.1</f>
        <v>6.3</v>
      </c>
      <c r="G164">
        <f t="shared" si="13"/>
        <v>6.3</v>
      </c>
    </row>
    <row r="165" spans="1:7">
      <c r="A165">
        <f t="shared" si="15"/>
        <v>10003</v>
      </c>
      <c r="B165" t="s">
        <v>43</v>
      </c>
      <c r="C165" t="s">
        <v>44</v>
      </c>
      <c r="D165">
        <v>3</v>
      </c>
      <c r="E165">
        <f t="shared" si="16"/>
        <v>13.23</v>
      </c>
      <c r="G165">
        <f t="shared" si="13"/>
        <v>13.23</v>
      </c>
    </row>
    <row r="166" spans="1:7">
      <c r="A166">
        <f t="shared" si="15"/>
        <v>10004</v>
      </c>
      <c r="B166" t="s">
        <v>43</v>
      </c>
      <c r="C166" t="s">
        <v>44</v>
      </c>
      <c r="D166">
        <v>4</v>
      </c>
      <c r="E166">
        <f t="shared" si="16"/>
        <v>27.783</v>
      </c>
      <c r="G166">
        <f t="shared" si="13"/>
        <v>27.783</v>
      </c>
    </row>
    <row r="167" spans="1:7">
      <c r="A167">
        <f t="shared" si="15"/>
        <v>10005</v>
      </c>
      <c r="B167" t="s">
        <v>43</v>
      </c>
      <c r="C167" t="s">
        <v>44</v>
      </c>
      <c r="D167">
        <v>5</v>
      </c>
      <c r="E167">
        <f t="shared" si="16"/>
        <v>58.3443</v>
      </c>
      <c r="G167">
        <f t="shared" si="13"/>
        <v>58.3443</v>
      </c>
    </row>
    <row r="168" spans="1:7">
      <c r="A168">
        <f t="shared" si="15"/>
        <v>10006</v>
      </c>
      <c r="B168" t="s">
        <v>43</v>
      </c>
      <c r="C168" t="s">
        <v>44</v>
      </c>
      <c r="D168">
        <v>6</v>
      </c>
      <c r="E168">
        <f t="shared" si="16"/>
        <v>122.52303</v>
      </c>
      <c r="G168">
        <f t="shared" si="13"/>
        <v>122.52303</v>
      </c>
    </row>
    <row r="169" spans="1:7">
      <c r="A169">
        <f t="shared" si="15"/>
        <v>10007</v>
      </c>
      <c r="B169" t="s">
        <v>43</v>
      </c>
      <c r="C169" t="s">
        <v>44</v>
      </c>
      <c r="D169">
        <v>7</v>
      </c>
      <c r="E169">
        <f t="shared" si="16"/>
        <v>257.298363</v>
      </c>
      <c r="G169">
        <f t="shared" si="13"/>
        <v>257.298363</v>
      </c>
    </row>
    <row r="170" spans="1:7">
      <c r="A170">
        <f t="shared" si="15"/>
        <v>10008</v>
      </c>
      <c r="B170" t="s">
        <v>43</v>
      </c>
      <c r="C170" t="s">
        <v>44</v>
      </c>
      <c r="D170">
        <v>8</v>
      </c>
      <c r="E170">
        <f t="shared" si="16"/>
        <v>540.3265623</v>
      </c>
      <c r="G170">
        <f t="shared" si="13"/>
        <v>540.3265623</v>
      </c>
    </row>
    <row r="171" spans="1:7">
      <c r="A171">
        <f t="shared" si="15"/>
        <v>10009</v>
      </c>
      <c r="B171" t="s">
        <v>43</v>
      </c>
      <c r="C171" t="s">
        <v>44</v>
      </c>
      <c r="D171">
        <v>9</v>
      </c>
      <c r="E171">
        <f t="shared" si="16"/>
        <v>1134.68578083</v>
      </c>
      <c r="G171">
        <f t="shared" si="13"/>
        <v>1134.68578083</v>
      </c>
    </row>
    <row r="172" spans="1:7">
      <c r="A172">
        <f t="shared" si="15"/>
        <v>10010</v>
      </c>
      <c r="B172" t="s">
        <v>43</v>
      </c>
      <c r="C172" t="s">
        <v>44</v>
      </c>
      <c r="D172">
        <v>10</v>
      </c>
      <c r="E172">
        <f t="shared" si="16"/>
        <v>2382.840139743</v>
      </c>
      <c r="G172">
        <f t="shared" si="13"/>
        <v>2382.840139743</v>
      </c>
    </row>
    <row r="173" spans="1:7">
      <c r="A173">
        <f t="shared" si="15"/>
        <v>10011</v>
      </c>
      <c r="B173" t="s">
        <v>43</v>
      </c>
      <c r="C173" t="s">
        <v>44</v>
      </c>
      <c r="D173">
        <v>11</v>
      </c>
      <c r="E173">
        <f t="shared" si="16"/>
        <v>5003.9642934603</v>
      </c>
      <c r="G173">
        <f t="shared" si="13"/>
        <v>5003.9642934603</v>
      </c>
    </row>
    <row r="174" spans="1:7">
      <c r="A174">
        <f t="shared" si="15"/>
        <v>10012</v>
      </c>
      <c r="B174" t="s">
        <v>43</v>
      </c>
      <c r="C174" t="s">
        <v>44</v>
      </c>
      <c r="D174">
        <v>12</v>
      </c>
      <c r="E174">
        <f t="shared" si="16"/>
        <v>10508.3250162666</v>
      </c>
      <c r="G174">
        <f t="shared" si="13"/>
        <v>10508.3250162666</v>
      </c>
    </row>
    <row r="175" spans="1:7">
      <c r="A175">
        <f t="shared" si="15"/>
        <v>10013</v>
      </c>
      <c r="B175" t="s">
        <v>43</v>
      </c>
      <c r="C175" t="s">
        <v>44</v>
      </c>
      <c r="D175">
        <v>13</v>
      </c>
      <c r="E175">
        <f t="shared" si="16"/>
        <v>22067.4825341599</v>
      </c>
      <c r="G175">
        <f t="shared" si="13"/>
        <v>22067.4825341599</v>
      </c>
    </row>
    <row r="176" spans="1:7">
      <c r="A176">
        <f t="shared" si="15"/>
        <v>10014</v>
      </c>
      <c r="B176" t="s">
        <v>43</v>
      </c>
      <c r="C176" t="s">
        <v>44</v>
      </c>
      <c r="D176">
        <v>14</v>
      </c>
      <c r="E176">
        <f t="shared" si="16"/>
        <v>46341.7133217359</v>
      </c>
      <c r="G176">
        <f t="shared" si="13"/>
        <v>46341.7133217359</v>
      </c>
    </row>
    <row r="177" spans="1:7">
      <c r="A177">
        <f t="shared" si="15"/>
        <v>10015</v>
      </c>
      <c r="B177" t="s">
        <v>43</v>
      </c>
      <c r="C177" t="s">
        <v>44</v>
      </c>
      <c r="D177">
        <v>15</v>
      </c>
      <c r="E177">
        <f t="shared" si="16"/>
        <v>97317.5979756453</v>
      </c>
      <c r="G177">
        <f t="shared" si="13"/>
        <v>97317.5979756453</v>
      </c>
    </row>
    <row r="178" spans="1:7">
      <c r="A178">
        <f t="shared" si="15"/>
        <v>10016</v>
      </c>
      <c r="B178" t="s">
        <v>43</v>
      </c>
      <c r="C178" t="s">
        <v>44</v>
      </c>
      <c r="D178">
        <v>16</v>
      </c>
      <c r="E178">
        <f t="shared" si="16"/>
        <v>204366.955748855</v>
      </c>
      <c r="G178">
        <f t="shared" si="13"/>
        <v>204366.955748855</v>
      </c>
    </row>
    <row r="179" spans="1:7">
      <c r="A179">
        <f t="shared" si="15"/>
        <v>10017</v>
      </c>
      <c r="B179" t="s">
        <v>43</v>
      </c>
      <c r="C179" t="s">
        <v>44</v>
      </c>
      <c r="D179">
        <v>17</v>
      </c>
      <c r="E179">
        <f t="shared" si="16"/>
        <v>429170.607072596</v>
      </c>
      <c r="G179">
        <f t="shared" si="13"/>
        <v>429170.607072596</v>
      </c>
    </row>
    <row r="180" spans="1:7">
      <c r="A180">
        <f t="shared" si="15"/>
        <v>10018</v>
      </c>
      <c r="B180" t="s">
        <v>43</v>
      </c>
      <c r="C180" t="s">
        <v>44</v>
      </c>
      <c r="D180">
        <v>18</v>
      </c>
      <c r="G180">
        <f t="shared" si="13"/>
        <v>0</v>
      </c>
    </row>
    <row r="181" spans="1:7">
      <c r="A181">
        <f t="shared" si="15"/>
        <v>11001</v>
      </c>
      <c r="B181" t="s">
        <v>45</v>
      </c>
      <c r="C181" t="s">
        <v>46</v>
      </c>
      <c r="D181">
        <v>1</v>
      </c>
      <c r="E181">
        <v>3</v>
      </c>
      <c r="G181">
        <f t="shared" si="13"/>
        <v>3</v>
      </c>
    </row>
    <row r="182" spans="1:7">
      <c r="A182">
        <f t="shared" si="15"/>
        <v>11002</v>
      </c>
      <c r="B182" t="s">
        <v>45</v>
      </c>
      <c r="C182" t="s">
        <v>46</v>
      </c>
      <c r="D182">
        <v>2</v>
      </c>
      <c r="E182">
        <f t="shared" ref="E182:E197" si="17">E181*2.1</f>
        <v>6.3</v>
      </c>
      <c r="G182">
        <f t="shared" si="13"/>
        <v>6.3</v>
      </c>
    </row>
    <row r="183" spans="1:7">
      <c r="A183">
        <f t="shared" si="15"/>
        <v>11003</v>
      </c>
      <c r="B183" t="s">
        <v>45</v>
      </c>
      <c r="C183" t="s">
        <v>46</v>
      </c>
      <c r="D183">
        <v>3</v>
      </c>
      <c r="E183">
        <f t="shared" si="17"/>
        <v>13.23</v>
      </c>
      <c r="G183">
        <f t="shared" si="13"/>
        <v>13.23</v>
      </c>
    </row>
    <row r="184" spans="1:7">
      <c r="A184">
        <f t="shared" si="15"/>
        <v>11004</v>
      </c>
      <c r="B184" t="s">
        <v>45</v>
      </c>
      <c r="C184" t="s">
        <v>46</v>
      </c>
      <c r="D184">
        <v>4</v>
      </c>
      <c r="E184">
        <f t="shared" si="17"/>
        <v>27.783</v>
      </c>
      <c r="G184">
        <f t="shared" si="13"/>
        <v>27.783</v>
      </c>
    </row>
    <row r="185" spans="1:7">
      <c r="A185">
        <f t="shared" si="15"/>
        <v>11005</v>
      </c>
      <c r="B185" t="s">
        <v>45</v>
      </c>
      <c r="C185" t="s">
        <v>46</v>
      </c>
      <c r="D185">
        <v>5</v>
      </c>
      <c r="E185">
        <f t="shared" si="17"/>
        <v>58.3443</v>
      </c>
      <c r="G185">
        <f t="shared" si="13"/>
        <v>58.3443</v>
      </c>
    </row>
    <row r="186" spans="1:7">
      <c r="A186">
        <f t="shared" si="15"/>
        <v>11006</v>
      </c>
      <c r="B186" t="s">
        <v>45</v>
      </c>
      <c r="C186" t="s">
        <v>46</v>
      </c>
      <c r="D186">
        <v>6</v>
      </c>
      <c r="E186">
        <f t="shared" si="17"/>
        <v>122.52303</v>
      </c>
      <c r="G186">
        <f t="shared" si="13"/>
        <v>122.52303</v>
      </c>
    </row>
    <row r="187" spans="1:7">
      <c r="A187">
        <f t="shared" si="15"/>
        <v>11007</v>
      </c>
      <c r="B187" t="s">
        <v>45</v>
      </c>
      <c r="C187" t="s">
        <v>46</v>
      </c>
      <c r="D187">
        <v>7</v>
      </c>
      <c r="E187">
        <f t="shared" si="17"/>
        <v>257.298363</v>
      </c>
      <c r="G187">
        <f t="shared" si="13"/>
        <v>257.298363</v>
      </c>
    </row>
    <row r="188" spans="1:7">
      <c r="A188">
        <f t="shared" si="15"/>
        <v>11008</v>
      </c>
      <c r="B188" t="s">
        <v>45</v>
      </c>
      <c r="C188" t="s">
        <v>46</v>
      </c>
      <c r="D188">
        <v>8</v>
      </c>
      <c r="E188">
        <f t="shared" si="17"/>
        <v>540.3265623</v>
      </c>
      <c r="G188">
        <f t="shared" si="13"/>
        <v>540.3265623</v>
      </c>
    </row>
    <row r="189" spans="1:7">
      <c r="A189">
        <f t="shared" si="15"/>
        <v>11009</v>
      </c>
      <c r="B189" t="s">
        <v>45</v>
      </c>
      <c r="C189" t="s">
        <v>46</v>
      </c>
      <c r="D189">
        <v>9</v>
      </c>
      <c r="E189">
        <f t="shared" si="17"/>
        <v>1134.68578083</v>
      </c>
      <c r="G189">
        <f t="shared" si="13"/>
        <v>1134.68578083</v>
      </c>
    </row>
    <row r="190" spans="1:7">
      <c r="A190">
        <f t="shared" si="15"/>
        <v>11010</v>
      </c>
      <c r="B190" t="s">
        <v>45</v>
      </c>
      <c r="C190" t="s">
        <v>46</v>
      </c>
      <c r="D190">
        <v>10</v>
      </c>
      <c r="E190">
        <f t="shared" si="17"/>
        <v>2382.840139743</v>
      </c>
      <c r="G190">
        <f t="shared" si="13"/>
        <v>2382.840139743</v>
      </c>
    </row>
    <row r="191" spans="1:7">
      <c r="A191">
        <f t="shared" si="15"/>
        <v>11011</v>
      </c>
      <c r="B191" t="s">
        <v>45</v>
      </c>
      <c r="C191" t="s">
        <v>46</v>
      </c>
      <c r="D191">
        <v>11</v>
      </c>
      <c r="E191">
        <f t="shared" si="17"/>
        <v>5003.9642934603</v>
      </c>
      <c r="G191">
        <f t="shared" si="13"/>
        <v>5003.9642934603</v>
      </c>
    </row>
    <row r="192" spans="1:7">
      <c r="A192">
        <f t="shared" si="15"/>
        <v>11012</v>
      </c>
      <c r="B192" t="s">
        <v>45</v>
      </c>
      <c r="C192" t="s">
        <v>46</v>
      </c>
      <c r="D192">
        <v>12</v>
      </c>
      <c r="E192">
        <f t="shared" si="17"/>
        <v>10508.3250162666</v>
      </c>
      <c r="G192">
        <f t="shared" si="13"/>
        <v>10508.3250162666</v>
      </c>
    </row>
    <row r="193" spans="1:7">
      <c r="A193">
        <f t="shared" si="15"/>
        <v>11013</v>
      </c>
      <c r="B193" t="s">
        <v>45</v>
      </c>
      <c r="C193" t="s">
        <v>46</v>
      </c>
      <c r="D193">
        <v>13</v>
      </c>
      <c r="E193">
        <f t="shared" si="17"/>
        <v>22067.4825341599</v>
      </c>
      <c r="G193">
        <f t="shared" si="13"/>
        <v>22067.4825341599</v>
      </c>
    </row>
    <row r="194" spans="1:7">
      <c r="A194">
        <f t="shared" si="15"/>
        <v>11014</v>
      </c>
      <c r="B194" t="s">
        <v>45</v>
      </c>
      <c r="C194" t="s">
        <v>46</v>
      </c>
      <c r="D194">
        <v>14</v>
      </c>
      <c r="E194">
        <f t="shared" si="17"/>
        <v>46341.7133217359</v>
      </c>
      <c r="G194">
        <f t="shared" ref="G194:G257" si="18">E194+F194</f>
        <v>46341.7133217359</v>
      </c>
    </row>
    <row r="195" spans="1:7">
      <c r="A195">
        <f t="shared" si="15"/>
        <v>11015</v>
      </c>
      <c r="B195" t="s">
        <v>45</v>
      </c>
      <c r="C195" t="s">
        <v>46</v>
      </c>
      <c r="D195">
        <v>15</v>
      </c>
      <c r="E195">
        <f t="shared" si="17"/>
        <v>97317.5979756453</v>
      </c>
      <c r="G195">
        <f t="shared" si="18"/>
        <v>97317.5979756453</v>
      </c>
    </row>
    <row r="196" spans="1:7">
      <c r="A196">
        <f t="shared" si="15"/>
        <v>11016</v>
      </c>
      <c r="B196" t="s">
        <v>45</v>
      </c>
      <c r="C196" t="s">
        <v>46</v>
      </c>
      <c r="D196">
        <v>16</v>
      </c>
      <c r="E196">
        <f t="shared" si="17"/>
        <v>204366.955748855</v>
      </c>
      <c r="G196">
        <f t="shared" si="18"/>
        <v>204366.955748855</v>
      </c>
    </row>
    <row r="197" spans="1:7">
      <c r="A197">
        <f t="shared" si="15"/>
        <v>11017</v>
      </c>
      <c r="B197" t="s">
        <v>45</v>
      </c>
      <c r="C197" t="s">
        <v>46</v>
      </c>
      <c r="D197">
        <v>17</v>
      </c>
      <c r="E197">
        <f t="shared" si="17"/>
        <v>429170.607072596</v>
      </c>
      <c r="G197">
        <f t="shared" si="18"/>
        <v>429170.607072596</v>
      </c>
    </row>
    <row r="198" spans="1:7">
      <c r="A198">
        <f t="shared" si="15"/>
        <v>11018</v>
      </c>
      <c r="B198" t="s">
        <v>45</v>
      </c>
      <c r="C198" t="s">
        <v>46</v>
      </c>
      <c r="D198">
        <v>18</v>
      </c>
      <c r="G198">
        <f t="shared" si="18"/>
        <v>0</v>
      </c>
    </row>
    <row r="199" spans="1:7">
      <c r="A199">
        <f t="shared" si="15"/>
        <v>12001</v>
      </c>
      <c r="B199" t="s">
        <v>47</v>
      </c>
      <c r="C199" t="s">
        <v>48</v>
      </c>
      <c r="D199">
        <v>1</v>
      </c>
      <c r="E199">
        <v>3</v>
      </c>
      <c r="G199">
        <f t="shared" si="18"/>
        <v>3</v>
      </c>
    </row>
    <row r="200" spans="1:7">
      <c r="A200">
        <f t="shared" si="15"/>
        <v>12002</v>
      </c>
      <c r="B200" t="s">
        <v>47</v>
      </c>
      <c r="C200" t="s">
        <v>48</v>
      </c>
      <c r="D200">
        <v>2</v>
      </c>
      <c r="E200">
        <f t="shared" ref="E200:E215" si="19">E199*2.1</f>
        <v>6.3</v>
      </c>
      <c r="G200">
        <f t="shared" si="18"/>
        <v>6.3</v>
      </c>
    </row>
    <row r="201" spans="1:7">
      <c r="A201">
        <f t="shared" si="15"/>
        <v>12003</v>
      </c>
      <c r="B201" t="s">
        <v>47</v>
      </c>
      <c r="C201" t="s">
        <v>48</v>
      </c>
      <c r="D201">
        <v>3</v>
      </c>
      <c r="E201">
        <f t="shared" si="19"/>
        <v>13.23</v>
      </c>
      <c r="G201">
        <f t="shared" si="18"/>
        <v>13.23</v>
      </c>
    </row>
    <row r="202" spans="1:7">
      <c r="A202">
        <f t="shared" si="15"/>
        <v>12004</v>
      </c>
      <c r="B202" t="s">
        <v>47</v>
      </c>
      <c r="C202" t="s">
        <v>48</v>
      </c>
      <c r="D202">
        <v>4</v>
      </c>
      <c r="E202">
        <f t="shared" si="19"/>
        <v>27.783</v>
      </c>
      <c r="G202">
        <f t="shared" si="18"/>
        <v>27.783</v>
      </c>
    </row>
    <row r="203" spans="1:7">
      <c r="A203">
        <f t="shared" si="15"/>
        <v>12005</v>
      </c>
      <c r="B203" t="s">
        <v>47</v>
      </c>
      <c r="C203" t="s">
        <v>48</v>
      </c>
      <c r="D203">
        <v>5</v>
      </c>
      <c r="E203">
        <f t="shared" si="19"/>
        <v>58.3443</v>
      </c>
      <c r="G203">
        <f t="shared" si="18"/>
        <v>58.3443</v>
      </c>
    </row>
    <row r="204" spans="1:7">
      <c r="A204">
        <f t="shared" si="15"/>
        <v>12006</v>
      </c>
      <c r="B204" t="s">
        <v>47</v>
      </c>
      <c r="C204" t="s">
        <v>48</v>
      </c>
      <c r="D204">
        <v>6</v>
      </c>
      <c r="E204">
        <f t="shared" si="19"/>
        <v>122.52303</v>
      </c>
      <c r="G204">
        <f t="shared" si="18"/>
        <v>122.52303</v>
      </c>
    </row>
    <row r="205" spans="1:7">
      <c r="A205">
        <f t="shared" si="15"/>
        <v>12007</v>
      </c>
      <c r="B205" t="s">
        <v>47</v>
      </c>
      <c r="C205" t="s">
        <v>48</v>
      </c>
      <c r="D205">
        <v>7</v>
      </c>
      <c r="E205">
        <f t="shared" si="19"/>
        <v>257.298363</v>
      </c>
      <c r="G205">
        <f t="shared" si="18"/>
        <v>257.298363</v>
      </c>
    </row>
    <row r="206" spans="1:7">
      <c r="A206">
        <f t="shared" si="15"/>
        <v>12008</v>
      </c>
      <c r="B206" t="s">
        <v>47</v>
      </c>
      <c r="C206" t="s">
        <v>48</v>
      </c>
      <c r="D206">
        <v>8</v>
      </c>
      <c r="E206">
        <f t="shared" si="19"/>
        <v>540.3265623</v>
      </c>
      <c r="G206">
        <f t="shared" si="18"/>
        <v>540.3265623</v>
      </c>
    </row>
    <row r="207" spans="1:7">
      <c r="A207">
        <f t="shared" si="15"/>
        <v>12009</v>
      </c>
      <c r="B207" t="s">
        <v>47</v>
      </c>
      <c r="C207" t="s">
        <v>48</v>
      </c>
      <c r="D207">
        <v>9</v>
      </c>
      <c r="E207">
        <f t="shared" si="19"/>
        <v>1134.68578083</v>
      </c>
      <c r="G207">
        <f t="shared" si="18"/>
        <v>1134.68578083</v>
      </c>
    </row>
    <row r="208" spans="1:7">
      <c r="A208">
        <f t="shared" si="15"/>
        <v>12010</v>
      </c>
      <c r="B208" t="s">
        <v>47</v>
      </c>
      <c r="C208" t="s">
        <v>48</v>
      </c>
      <c r="D208">
        <v>10</v>
      </c>
      <c r="E208">
        <f t="shared" si="19"/>
        <v>2382.840139743</v>
      </c>
      <c r="G208">
        <f t="shared" si="18"/>
        <v>2382.840139743</v>
      </c>
    </row>
    <row r="209" spans="1:7">
      <c r="A209">
        <f t="shared" si="15"/>
        <v>12011</v>
      </c>
      <c r="B209" t="s">
        <v>47</v>
      </c>
      <c r="C209" t="s">
        <v>48</v>
      </c>
      <c r="D209">
        <v>11</v>
      </c>
      <c r="E209">
        <f t="shared" si="19"/>
        <v>5003.9642934603</v>
      </c>
      <c r="G209">
        <f t="shared" si="18"/>
        <v>5003.9642934603</v>
      </c>
    </row>
    <row r="210" spans="1:7">
      <c r="A210">
        <f t="shared" si="15"/>
        <v>12012</v>
      </c>
      <c r="B210" t="s">
        <v>47</v>
      </c>
      <c r="C210" t="s">
        <v>48</v>
      </c>
      <c r="D210">
        <v>12</v>
      </c>
      <c r="E210">
        <f t="shared" si="19"/>
        <v>10508.3250162666</v>
      </c>
      <c r="G210">
        <f t="shared" si="18"/>
        <v>10508.3250162666</v>
      </c>
    </row>
    <row r="211" spans="1:7">
      <c r="A211">
        <f t="shared" ref="A211:A274" si="20">IF(B211=B210,A210+1,MROUND(A210+1000,1000)+1)</f>
        <v>12013</v>
      </c>
      <c r="B211" t="s">
        <v>47</v>
      </c>
      <c r="C211" t="s">
        <v>48</v>
      </c>
      <c r="D211">
        <v>13</v>
      </c>
      <c r="E211">
        <f t="shared" si="19"/>
        <v>22067.4825341599</v>
      </c>
      <c r="G211">
        <f t="shared" si="18"/>
        <v>22067.4825341599</v>
      </c>
    </row>
    <row r="212" spans="1:7">
      <c r="A212">
        <f t="shared" si="20"/>
        <v>12014</v>
      </c>
      <c r="B212" t="s">
        <v>47</v>
      </c>
      <c r="C212" t="s">
        <v>48</v>
      </c>
      <c r="D212">
        <v>14</v>
      </c>
      <c r="E212">
        <f t="shared" si="19"/>
        <v>46341.7133217359</v>
      </c>
      <c r="G212">
        <f t="shared" si="18"/>
        <v>46341.7133217359</v>
      </c>
    </row>
    <row r="213" spans="1:7">
      <c r="A213">
        <f t="shared" si="20"/>
        <v>12015</v>
      </c>
      <c r="B213" t="s">
        <v>47</v>
      </c>
      <c r="C213" t="s">
        <v>48</v>
      </c>
      <c r="D213">
        <v>15</v>
      </c>
      <c r="E213">
        <f t="shared" si="19"/>
        <v>97317.5979756453</v>
      </c>
      <c r="G213">
        <f t="shared" si="18"/>
        <v>97317.5979756453</v>
      </c>
    </row>
    <row r="214" spans="1:7">
      <c r="A214">
        <f t="shared" si="20"/>
        <v>12016</v>
      </c>
      <c r="B214" t="s">
        <v>47</v>
      </c>
      <c r="C214" t="s">
        <v>48</v>
      </c>
      <c r="D214">
        <v>16</v>
      </c>
      <c r="E214">
        <f t="shared" si="19"/>
        <v>204366.955748855</v>
      </c>
      <c r="G214">
        <f t="shared" si="18"/>
        <v>204366.955748855</v>
      </c>
    </row>
    <row r="215" spans="1:7">
      <c r="A215">
        <f t="shared" si="20"/>
        <v>12017</v>
      </c>
      <c r="B215" t="s">
        <v>47</v>
      </c>
      <c r="C215" t="s">
        <v>48</v>
      </c>
      <c r="D215">
        <v>17</v>
      </c>
      <c r="E215">
        <f t="shared" si="19"/>
        <v>429170.607072596</v>
      </c>
      <c r="G215">
        <f t="shared" si="18"/>
        <v>429170.607072596</v>
      </c>
    </row>
    <row r="216" spans="1:7">
      <c r="A216">
        <f t="shared" si="20"/>
        <v>12018</v>
      </c>
      <c r="B216" t="s">
        <v>47</v>
      </c>
      <c r="C216" t="s">
        <v>48</v>
      </c>
      <c r="D216">
        <v>18</v>
      </c>
      <c r="G216">
        <f t="shared" si="18"/>
        <v>0</v>
      </c>
    </row>
    <row r="217" spans="1:7">
      <c r="A217">
        <f t="shared" si="20"/>
        <v>13001</v>
      </c>
      <c r="B217" t="s">
        <v>49</v>
      </c>
      <c r="C217" t="s">
        <v>50</v>
      </c>
      <c r="D217">
        <v>1</v>
      </c>
      <c r="E217">
        <v>3</v>
      </c>
      <c r="G217">
        <f t="shared" si="18"/>
        <v>3</v>
      </c>
    </row>
    <row r="218" spans="1:7">
      <c r="A218">
        <f t="shared" si="20"/>
        <v>13002</v>
      </c>
      <c r="B218" t="s">
        <v>49</v>
      </c>
      <c r="C218" t="s">
        <v>50</v>
      </c>
      <c r="D218">
        <v>2</v>
      </c>
      <c r="E218">
        <f t="shared" ref="E218:E233" si="21">E217*2.1</f>
        <v>6.3</v>
      </c>
      <c r="G218">
        <f t="shared" si="18"/>
        <v>6.3</v>
      </c>
    </row>
    <row r="219" spans="1:7">
      <c r="A219">
        <f t="shared" si="20"/>
        <v>13003</v>
      </c>
      <c r="B219" t="s">
        <v>49</v>
      </c>
      <c r="C219" t="s">
        <v>50</v>
      </c>
      <c r="D219">
        <v>3</v>
      </c>
      <c r="E219">
        <f t="shared" si="21"/>
        <v>13.23</v>
      </c>
      <c r="G219">
        <f t="shared" si="18"/>
        <v>13.23</v>
      </c>
    </row>
    <row r="220" spans="1:7">
      <c r="A220">
        <f t="shared" si="20"/>
        <v>13004</v>
      </c>
      <c r="B220" t="s">
        <v>49</v>
      </c>
      <c r="C220" t="s">
        <v>50</v>
      </c>
      <c r="D220">
        <v>4</v>
      </c>
      <c r="E220">
        <f t="shared" si="21"/>
        <v>27.783</v>
      </c>
      <c r="G220">
        <f t="shared" si="18"/>
        <v>27.783</v>
      </c>
    </row>
    <row r="221" spans="1:7">
      <c r="A221">
        <f t="shared" si="20"/>
        <v>13005</v>
      </c>
      <c r="B221" t="s">
        <v>49</v>
      </c>
      <c r="C221" t="s">
        <v>50</v>
      </c>
      <c r="D221">
        <v>5</v>
      </c>
      <c r="E221">
        <f t="shared" si="21"/>
        <v>58.3443</v>
      </c>
      <c r="G221">
        <f t="shared" si="18"/>
        <v>58.3443</v>
      </c>
    </row>
    <row r="222" spans="1:7">
      <c r="A222">
        <f t="shared" si="20"/>
        <v>13006</v>
      </c>
      <c r="B222" t="s">
        <v>49</v>
      </c>
      <c r="C222" t="s">
        <v>50</v>
      </c>
      <c r="D222">
        <v>6</v>
      </c>
      <c r="E222">
        <f t="shared" si="21"/>
        <v>122.52303</v>
      </c>
      <c r="G222">
        <f t="shared" si="18"/>
        <v>122.52303</v>
      </c>
    </row>
    <row r="223" spans="1:7">
      <c r="A223">
        <f t="shared" si="20"/>
        <v>13007</v>
      </c>
      <c r="B223" t="s">
        <v>49</v>
      </c>
      <c r="C223" t="s">
        <v>50</v>
      </c>
      <c r="D223">
        <v>7</v>
      </c>
      <c r="E223">
        <f t="shared" si="21"/>
        <v>257.298363</v>
      </c>
      <c r="G223">
        <f t="shared" si="18"/>
        <v>257.298363</v>
      </c>
    </row>
    <row r="224" spans="1:7">
      <c r="A224">
        <f t="shared" si="20"/>
        <v>13008</v>
      </c>
      <c r="B224" t="s">
        <v>49</v>
      </c>
      <c r="C224" t="s">
        <v>50</v>
      </c>
      <c r="D224">
        <v>8</v>
      </c>
      <c r="E224">
        <f t="shared" si="21"/>
        <v>540.3265623</v>
      </c>
      <c r="G224">
        <f t="shared" si="18"/>
        <v>540.3265623</v>
      </c>
    </row>
    <row r="225" spans="1:7">
      <c r="A225">
        <f t="shared" si="20"/>
        <v>13009</v>
      </c>
      <c r="B225" t="s">
        <v>49</v>
      </c>
      <c r="C225" t="s">
        <v>50</v>
      </c>
      <c r="D225">
        <v>9</v>
      </c>
      <c r="E225">
        <f t="shared" si="21"/>
        <v>1134.68578083</v>
      </c>
      <c r="G225">
        <f t="shared" si="18"/>
        <v>1134.68578083</v>
      </c>
    </row>
    <row r="226" spans="1:7">
      <c r="A226">
        <f t="shared" si="20"/>
        <v>13010</v>
      </c>
      <c r="B226" t="s">
        <v>49</v>
      </c>
      <c r="C226" t="s">
        <v>50</v>
      </c>
      <c r="D226">
        <v>10</v>
      </c>
      <c r="E226">
        <f t="shared" si="21"/>
        <v>2382.840139743</v>
      </c>
      <c r="G226">
        <f t="shared" si="18"/>
        <v>2382.840139743</v>
      </c>
    </row>
    <row r="227" spans="1:7">
      <c r="A227">
        <f t="shared" si="20"/>
        <v>13011</v>
      </c>
      <c r="B227" t="s">
        <v>49</v>
      </c>
      <c r="C227" t="s">
        <v>50</v>
      </c>
      <c r="D227">
        <v>11</v>
      </c>
      <c r="E227">
        <f t="shared" si="21"/>
        <v>5003.9642934603</v>
      </c>
      <c r="G227">
        <f t="shared" si="18"/>
        <v>5003.9642934603</v>
      </c>
    </row>
    <row r="228" spans="1:7">
      <c r="A228">
        <f t="shared" si="20"/>
        <v>13012</v>
      </c>
      <c r="B228" t="s">
        <v>49</v>
      </c>
      <c r="C228" t="s">
        <v>50</v>
      </c>
      <c r="D228">
        <v>12</v>
      </c>
      <c r="E228">
        <f t="shared" si="21"/>
        <v>10508.3250162666</v>
      </c>
      <c r="G228">
        <f t="shared" si="18"/>
        <v>10508.3250162666</v>
      </c>
    </row>
    <row r="229" spans="1:7">
      <c r="A229">
        <f t="shared" si="20"/>
        <v>13013</v>
      </c>
      <c r="B229" t="s">
        <v>49</v>
      </c>
      <c r="C229" t="s">
        <v>50</v>
      </c>
      <c r="D229">
        <v>13</v>
      </c>
      <c r="E229">
        <f t="shared" si="21"/>
        <v>22067.4825341599</v>
      </c>
      <c r="G229">
        <f t="shared" si="18"/>
        <v>22067.4825341599</v>
      </c>
    </row>
    <row r="230" spans="1:7">
      <c r="A230">
        <f t="shared" si="20"/>
        <v>13014</v>
      </c>
      <c r="B230" t="s">
        <v>49</v>
      </c>
      <c r="C230" t="s">
        <v>50</v>
      </c>
      <c r="D230">
        <v>14</v>
      </c>
      <c r="E230">
        <f t="shared" si="21"/>
        <v>46341.7133217359</v>
      </c>
      <c r="G230">
        <f t="shared" si="18"/>
        <v>46341.7133217359</v>
      </c>
    </row>
    <row r="231" spans="1:7">
      <c r="A231">
        <f t="shared" si="20"/>
        <v>13015</v>
      </c>
      <c r="B231" t="s">
        <v>49</v>
      </c>
      <c r="C231" t="s">
        <v>50</v>
      </c>
      <c r="D231">
        <v>15</v>
      </c>
      <c r="E231">
        <f t="shared" si="21"/>
        <v>97317.5979756453</v>
      </c>
      <c r="G231">
        <f t="shared" si="18"/>
        <v>97317.5979756453</v>
      </c>
    </row>
    <row r="232" spans="1:7">
      <c r="A232">
        <f t="shared" si="20"/>
        <v>13016</v>
      </c>
      <c r="B232" t="s">
        <v>49</v>
      </c>
      <c r="C232" t="s">
        <v>50</v>
      </c>
      <c r="D232">
        <v>16</v>
      </c>
      <c r="E232">
        <f t="shared" si="21"/>
        <v>204366.955748855</v>
      </c>
      <c r="G232">
        <f t="shared" si="18"/>
        <v>204366.955748855</v>
      </c>
    </row>
    <row r="233" spans="1:7">
      <c r="A233">
        <f t="shared" si="20"/>
        <v>13017</v>
      </c>
      <c r="B233" t="s">
        <v>49</v>
      </c>
      <c r="C233" t="s">
        <v>50</v>
      </c>
      <c r="D233">
        <v>17</v>
      </c>
      <c r="E233">
        <f t="shared" si="21"/>
        <v>429170.607072596</v>
      </c>
      <c r="G233">
        <f t="shared" si="18"/>
        <v>429170.607072596</v>
      </c>
    </row>
    <row r="234" spans="1:7">
      <c r="A234">
        <f t="shared" si="20"/>
        <v>13018</v>
      </c>
      <c r="B234" t="s">
        <v>49</v>
      </c>
      <c r="C234" t="s">
        <v>50</v>
      </c>
      <c r="D234">
        <v>18</v>
      </c>
      <c r="G234">
        <f t="shared" si="18"/>
        <v>0</v>
      </c>
    </row>
    <row r="235" spans="1:7">
      <c r="A235">
        <f t="shared" si="20"/>
        <v>14001</v>
      </c>
      <c r="B235" t="s">
        <v>51</v>
      </c>
      <c r="C235" t="s">
        <v>52</v>
      </c>
      <c r="D235">
        <v>1</v>
      </c>
      <c r="E235">
        <v>3</v>
      </c>
      <c r="G235">
        <f t="shared" si="18"/>
        <v>3</v>
      </c>
    </row>
    <row r="236" spans="1:7">
      <c r="A236">
        <f t="shared" si="20"/>
        <v>14002</v>
      </c>
      <c r="B236" t="s">
        <v>51</v>
      </c>
      <c r="C236" t="s">
        <v>52</v>
      </c>
      <c r="D236">
        <v>2</v>
      </c>
      <c r="E236">
        <f t="shared" ref="E236:E251" si="22">E235*2.1</f>
        <v>6.3</v>
      </c>
      <c r="G236">
        <f t="shared" si="18"/>
        <v>6.3</v>
      </c>
    </row>
    <row r="237" spans="1:7">
      <c r="A237">
        <f t="shared" si="20"/>
        <v>14003</v>
      </c>
      <c r="B237" t="s">
        <v>51</v>
      </c>
      <c r="C237" t="s">
        <v>52</v>
      </c>
      <c r="D237">
        <v>3</v>
      </c>
      <c r="E237">
        <f t="shared" si="22"/>
        <v>13.23</v>
      </c>
      <c r="G237">
        <f t="shared" si="18"/>
        <v>13.23</v>
      </c>
    </row>
    <row r="238" spans="1:7">
      <c r="A238">
        <f t="shared" si="20"/>
        <v>14004</v>
      </c>
      <c r="B238" t="s">
        <v>51</v>
      </c>
      <c r="C238" t="s">
        <v>52</v>
      </c>
      <c r="D238">
        <v>4</v>
      </c>
      <c r="E238">
        <f t="shared" si="22"/>
        <v>27.783</v>
      </c>
      <c r="G238">
        <f t="shared" si="18"/>
        <v>27.783</v>
      </c>
    </row>
    <row r="239" spans="1:7">
      <c r="A239">
        <f t="shared" si="20"/>
        <v>14005</v>
      </c>
      <c r="B239" t="s">
        <v>51</v>
      </c>
      <c r="C239" t="s">
        <v>52</v>
      </c>
      <c r="D239">
        <v>5</v>
      </c>
      <c r="E239">
        <f t="shared" si="22"/>
        <v>58.3443</v>
      </c>
      <c r="G239">
        <f t="shared" si="18"/>
        <v>58.3443</v>
      </c>
    </row>
    <row r="240" spans="1:7">
      <c r="A240">
        <f t="shared" si="20"/>
        <v>14006</v>
      </c>
      <c r="B240" t="s">
        <v>51</v>
      </c>
      <c r="C240" t="s">
        <v>52</v>
      </c>
      <c r="D240">
        <v>6</v>
      </c>
      <c r="E240">
        <f t="shared" si="22"/>
        <v>122.52303</v>
      </c>
      <c r="G240">
        <f t="shared" si="18"/>
        <v>122.52303</v>
      </c>
    </row>
    <row r="241" spans="1:7">
      <c r="A241">
        <f t="shared" si="20"/>
        <v>14007</v>
      </c>
      <c r="B241" t="s">
        <v>51</v>
      </c>
      <c r="C241" t="s">
        <v>52</v>
      </c>
      <c r="D241">
        <v>7</v>
      </c>
      <c r="E241">
        <f t="shared" si="22"/>
        <v>257.298363</v>
      </c>
      <c r="G241">
        <f t="shared" si="18"/>
        <v>257.298363</v>
      </c>
    </row>
    <row r="242" spans="1:7">
      <c r="A242">
        <f t="shared" si="20"/>
        <v>14008</v>
      </c>
      <c r="B242" t="s">
        <v>51</v>
      </c>
      <c r="C242" t="s">
        <v>52</v>
      </c>
      <c r="D242">
        <v>8</v>
      </c>
      <c r="E242">
        <f t="shared" si="22"/>
        <v>540.3265623</v>
      </c>
      <c r="G242">
        <f t="shared" si="18"/>
        <v>540.3265623</v>
      </c>
    </row>
    <row r="243" spans="1:7">
      <c r="A243">
        <f t="shared" si="20"/>
        <v>14009</v>
      </c>
      <c r="B243" t="s">
        <v>51</v>
      </c>
      <c r="C243" t="s">
        <v>52</v>
      </c>
      <c r="D243">
        <v>9</v>
      </c>
      <c r="E243">
        <f t="shared" si="22"/>
        <v>1134.68578083</v>
      </c>
      <c r="G243">
        <f t="shared" si="18"/>
        <v>1134.68578083</v>
      </c>
    </row>
    <row r="244" spans="1:7">
      <c r="A244">
        <f t="shared" si="20"/>
        <v>14010</v>
      </c>
      <c r="B244" t="s">
        <v>51</v>
      </c>
      <c r="C244" t="s">
        <v>52</v>
      </c>
      <c r="D244">
        <v>10</v>
      </c>
      <c r="E244">
        <f t="shared" si="22"/>
        <v>2382.840139743</v>
      </c>
      <c r="G244">
        <f t="shared" si="18"/>
        <v>2382.840139743</v>
      </c>
    </row>
    <row r="245" spans="1:7">
      <c r="A245">
        <f t="shared" si="20"/>
        <v>14011</v>
      </c>
      <c r="B245" t="s">
        <v>51</v>
      </c>
      <c r="C245" t="s">
        <v>52</v>
      </c>
      <c r="D245">
        <v>11</v>
      </c>
      <c r="E245">
        <f t="shared" si="22"/>
        <v>5003.9642934603</v>
      </c>
      <c r="G245">
        <f t="shared" si="18"/>
        <v>5003.9642934603</v>
      </c>
    </row>
    <row r="246" spans="1:7">
      <c r="A246">
        <f t="shared" si="20"/>
        <v>14012</v>
      </c>
      <c r="B246" t="s">
        <v>51</v>
      </c>
      <c r="C246" t="s">
        <v>52</v>
      </c>
      <c r="D246">
        <v>12</v>
      </c>
      <c r="E246">
        <f t="shared" si="22"/>
        <v>10508.3250162666</v>
      </c>
      <c r="G246">
        <f t="shared" si="18"/>
        <v>10508.3250162666</v>
      </c>
    </row>
    <row r="247" spans="1:7">
      <c r="A247">
        <f t="shared" si="20"/>
        <v>14013</v>
      </c>
      <c r="B247" t="s">
        <v>51</v>
      </c>
      <c r="C247" t="s">
        <v>52</v>
      </c>
      <c r="D247">
        <v>13</v>
      </c>
      <c r="E247">
        <f t="shared" si="22"/>
        <v>22067.4825341599</v>
      </c>
      <c r="G247">
        <f t="shared" si="18"/>
        <v>22067.4825341599</v>
      </c>
    </row>
    <row r="248" spans="1:7">
      <c r="A248">
        <f t="shared" si="20"/>
        <v>14014</v>
      </c>
      <c r="B248" t="s">
        <v>51</v>
      </c>
      <c r="C248" t="s">
        <v>52</v>
      </c>
      <c r="D248">
        <v>14</v>
      </c>
      <c r="E248">
        <f t="shared" si="22"/>
        <v>46341.7133217359</v>
      </c>
      <c r="G248">
        <f t="shared" si="18"/>
        <v>46341.7133217359</v>
      </c>
    </row>
    <row r="249" spans="1:7">
      <c r="A249">
        <f t="shared" si="20"/>
        <v>14015</v>
      </c>
      <c r="B249" t="s">
        <v>51</v>
      </c>
      <c r="C249" t="s">
        <v>52</v>
      </c>
      <c r="D249">
        <v>15</v>
      </c>
      <c r="E249">
        <f t="shared" si="22"/>
        <v>97317.5979756453</v>
      </c>
      <c r="G249">
        <f t="shared" si="18"/>
        <v>97317.5979756453</v>
      </c>
    </row>
    <row r="250" spans="1:7">
      <c r="A250">
        <f t="shared" si="20"/>
        <v>14016</v>
      </c>
      <c r="B250" t="s">
        <v>51</v>
      </c>
      <c r="C250" t="s">
        <v>52</v>
      </c>
      <c r="D250">
        <v>16</v>
      </c>
      <c r="E250">
        <f t="shared" si="22"/>
        <v>204366.955748855</v>
      </c>
      <c r="G250">
        <f t="shared" si="18"/>
        <v>204366.955748855</v>
      </c>
    </row>
    <row r="251" spans="1:7">
      <c r="A251">
        <f t="shared" si="20"/>
        <v>14017</v>
      </c>
      <c r="B251" t="s">
        <v>51</v>
      </c>
      <c r="C251" t="s">
        <v>52</v>
      </c>
      <c r="D251">
        <v>17</v>
      </c>
      <c r="E251">
        <f t="shared" si="22"/>
        <v>429170.607072596</v>
      </c>
      <c r="G251">
        <f t="shared" si="18"/>
        <v>429170.607072596</v>
      </c>
    </row>
    <row r="252" spans="1:7">
      <c r="A252">
        <f t="shared" si="20"/>
        <v>14018</v>
      </c>
      <c r="B252" t="s">
        <v>51</v>
      </c>
      <c r="C252" t="s">
        <v>52</v>
      </c>
      <c r="D252">
        <v>18</v>
      </c>
      <c r="G252">
        <f t="shared" si="18"/>
        <v>0</v>
      </c>
    </row>
    <row r="253" spans="1:7">
      <c r="A253">
        <f t="shared" si="20"/>
        <v>15001</v>
      </c>
      <c r="B253" t="s">
        <v>53</v>
      </c>
      <c r="C253" t="s">
        <v>54</v>
      </c>
      <c r="D253">
        <v>1</v>
      </c>
      <c r="E253">
        <v>3</v>
      </c>
      <c r="G253">
        <f t="shared" si="18"/>
        <v>3</v>
      </c>
    </row>
    <row r="254" spans="1:7">
      <c r="A254">
        <f t="shared" si="20"/>
        <v>15002</v>
      </c>
      <c r="B254" t="s">
        <v>53</v>
      </c>
      <c r="C254" t="s">
        <v>54</v>
      </c>
      <c r="D254">
        <v>2</v>
      </c>
      <c r="E254">
        <f t="shared" ref="E254:E269" si="23">E253*2.1</f>
        <v>6.3</v>
      </c>
      <c r="G254">
        <f t="shared" si="18"/>
        <v>6.3</v>
      </c>
    </row>
    <row r="255" spans="1:7">
      <c r="A255">
        <f t="shared" si="20"/>
        <v>15003</v>
      </c>
      <c r="B255" t="s">
        <v>53</v>
      </c>
      <c r="C255" t="s">
        <v>54</v>
      </c>
      <c r="D255">
        <v>3</v>
      </c>
      <c r="E255">
        <f t="shared" si="23"/>
        <v>13.23</v>
      </c>
      <c r="G255">
        <f t="shared" si="18"/>
        <v>13.23</v>
      </c>
    </row>
    <row r="256" spans="1:7">
      <c r="A256">
        <f t="shared" si="20"/>
        <v>15004</v>
      </c>
      <c r="B256" t="s">
        <v>53</v>
      </c>
      <c r="C256" t="s">
        <v>54</v>
      </c>
      <c r="D256">
        <v>4</v>
      </c>
      <c r="E256">
        <f t="shared" si="23"/>
        <v>27.783</v>
      </c>
      <c r="G256">
        <f t="shared" si="18"/>
        <v>27.783</v>
      </c>
    </row>
    <row r="257" spans="1:7">
      <c r="A257">
        <f t="shared" si="20"/>
        <v>15005</v>
      </c>
      <c r="B257" t="s">
        <v>53</v>
      </c>
      <c r="C257" t="s">
        <v>54</v>
      </c>
      <c r="D257">
        <v>5</v>
      </c>
      <c r="E257">
        <f t="shared" si="23"/>
        <v>58.3443</v>
      </c>
      <c r="G257">
        <f t="shared" si="18"/>
        <v>58.3443</v>
      </c>
    </row>
    <row r="258" spans="1:7">
      <c r="A258">
        <f t="shared" si="20"/>
        <v>15006</v>
      </c>
      <c r="B258" t="s">
        <v>53</v>
      </c>
      <c r="C258" t="s">
        <v>54</v>
      </c>
      <c r="D258">
        <v>6</v>
      </c>
      <c r="E258">
        <f t="shared" si="23"/>
        <v>122.52303</v>
      </c>
      <c r="G258">
        <f t="shared" ref="G258:G321" si="24">E258+F258</f>
        <v>122.52303</v>
      </c>
    </row>
    <row r="259" spans="1:7">
      <c r="A259">
        <f t="shared" si="20"/>
        <v>15007</v>
      </c>
      <c r="B259" t="s">
        <v>53</v>
      </c>
      <c r="C259" t="s">
        <v>54</v>
      </c>
      <c r="D259">
        <v>7</v>
      </c>
      <c r="E259">
        <f t="shared" si="23"/>
        <v>257.298363</v>
      </c>
      <c r="G259">
        <f t="shared" si="24"/>
        <v>257.298363</v>
      </c>
    </row>
    <row r="260" spans="1:7">
      <c r="A260">
        <f t="shared" si="20"/>
        <v>15008</v>
      </c>
      <c r="B260" t="s">
        <v>53</v>
      </c>
      <c r="C260" t="s">
        <v>54</v>
      </c>
      <c r="D260">
        <v>8</v>
      </c>
      <c r="E260">
        <f t="shared" si="23"/>
        <v>540.3265623</v>
      </c>
      <c r="G260">
        <f t="shared" si="24"/>
        <v>540.3265623</v>
      </c>
    </row>
    <row r="261" spans="1:7">
      <c r="A261">
        <f t="shared" si="20"/>
        <v>15009</v>
      </c>
      <c r="B261" t="s">
        <v>53</v>
      </c>
      <c r="C261" t="s">
        <v>54</v>
      </c>
      <c r="D261">
        <v>9</v>
      </c>
      <c r="E261">
        <f t="shared" si="23"/>
        <v>1134.68578083</v>
      </c>
      <c r="G261">
        <f t="shared" si="24"/>
        <v>1134.68578083</v>
      </c>
    </row>
    <row r="262" spans="1:7">
      <c r="A262">
        <f t="shared" si="20"/>
        <v>15010</v>
      </c>
      <c r="B262" t="s">
        <v>53</v>
      </c>
      <c r="C262" t="s">
        <v>54</v>
      </c>
      <c r="D262">
        <v>10</v>
      </c>
      <c r="E262">
        <f t="shared" si="23"/>
        <v>2382.840139743</v>
      </c>
      <c r="G262">
        <f t="shared" si="24"/>
        <v>2382.840139743</v>
      </c>
    </row>
    <row r="263" spans="1:7">
      <c r="A263">
        <f t="shared" si="20"/>
        <v>15011</v>
      </c>
      <c r="B263" t="s">
        <v>53</v>
      </c>
      <c r="C263" t="s">
        <v>54</v>
      </c>
      <c r="D263">
        <v>11</v>
      </c>
      <c r="E263">
        <f t="shared" si="23"/>
        <v>5003.9642934603</v>
      </c>
      <c r="G263">
        <f t="shared" si="24"/>
        <v>5003.9642934603</v>
      </c>
    </row>
    <row r="264" spans="1:7">
      <c r="A264">
        <f t="shared" si="20"/>
        <v>15012</v>
      </c>
      <c r="B264" t="s">
        <v>53</v>
      </c>
      <c r="C264" t="s">
        <v>54</v>
      </c>
      <c r="D264">
        <v>12</v>
      </c>
      <c r="E264">
        <f t="shared" si="23"/>
        <v>10508.3250162666</v>
      </c>
      <c r="G264">
        <f t="shared" si="24"/>
        <v>10508.3250162666</v>
      </c>
    </row>
    <row r="265" spans="1:7">
      <c r="A265">
        <f t="shared" si="20"/>
        <v>15013</v>
      </c>
      <c r="B265" t="s">
        <v>53</v>
      </c>
      <c r="C265" t="s">
        <v>54</v>
      </c>
      <c r="D265">
        <v>13</v>
      </c>
      <c r="E265">
        <f t="shared" si="23"/>
        <v>22067.4825341599</v>
      </c>
      <c r="G265">
        <f t="shared" si="24"/>
        <v>22067.4825341599</v>
      </c>
    </row>
    <row r="266" spans="1:7">
      <c r="A266">
        <f t="shared" si="20"/>
        <v>15014</v>
      </c>
      <c r="B266" t="s">
        <v>53</v>
      </c>
      <c r="C266" t="s">
        <v>54</v>
      </c>
      <c r="D266">
        <v>14</v>
      </c>
      <c r="E266">
        <f t="shared" si="23"/>
        <v>46341.7133217359</v>
      </c>
      <c r="G266">
        <f t="shared" si="24"/>
        <v>46341.7133217359</v>
      </c>
    </row>
    <row r="267" spans="1:7">
      <c r="A267">
        <f t="shared" si="20"/>
        <v>15015</v>
      </c>
      <c r="B267" t="s">
        <v>53</v>
      </c>
      <c r="C267" t="s">
        <v>54</v>
      </c>
      <c r="D267">
        <v>15</v>
      </c>
      <c r="E267">
        <f t="shared" si="23"/>
        <v>97317.5979756453</v>
      </c>
      <c r="G267">
        <f t="shared" si="24"/>
        <v>97317.5979756453</v>
      </c>
    </row>
    <row r="268" spans="1:7">
      <c r="A268">
        <f t="shared" si="20"/>
        <v>15016</v>
      </c>
      <c r="B268" t="s">
        <v>53</v>
      </c>
      <c r="C268" t="s">
        <v>54</v>
      </c>
      <c r="D268">
        <v>16</v>
      </c>
      <c r="E268">
        <f t="shared" si="23"/>
        <v>204366.955748855</v>
      </c>
      <c r="G268">
        <f t="shared" si="24"/>
        <v>204366.955748855</v>
      </c>
    </row>
    <row r="269" spans="1:7">
      <c r="A269">
        <f t="shared" si="20"/>
        <v>15017</v>
      </c>
      <c r="B269" t="s">
        <v>53</v>
      </c>
      <c r="C269" t="s">
        <v>54</v>
      </c>
      <c r="D269">
        <v>17</v>
      </c>
      <c r="E269">
        <f t="shared" si="23"/>
        <v>429170.607072596</v>
      </c>
      <c r="G269">
        <f t="shared" si="24"/>
        <v>429170.607072596</v>
      </c>
    </row>
    <row r="270" spans="1:7">
      <c r="A270">
        <f t="shared" si="20"/>
        <v>15018</v>
      </c>
      <c r="B270" t="s">
        <v>53</v>
      </c>
      <c r="C270" t="s">
        <v>54</v>
      </c>
      <c r="D270">
        <v>18</v>
      </c>
      <c r="G270">
        <f t="shared" si="24"/>
        <v>0</v>
      </c>
    </row>
    <row r="271" spans="1:7">
      <c r="A271">
        <f t="shared" si="20"/>
        <v>16001</v>
      </c>
      <c r="B271" t="s">
        <v>55</v>
      </c>
      <c r="C271" t="s">
        <v>56</v>
      </c>
      <c r="D271">
        <v>1</v>
      </c>
      <c r="E271">
        <v>3</v>
      </c>
      <c r="G271">
        <f t="shared" si="24"/>
        <v>3</v>
      </c>
    </row>
    <row r="272" spans="1:7">
      <c r="A272">
        <f t="shared" si="20"/>
        <v>16002</v>
      </c>
      <c r="B272" t="s">
        <v>55</v>
      </c>
      <c r="C272" t="s">
        <v>56</v>
      </c>
      <c r="D272">
        <v>2</v>
      </c>
      <c r="E272">
        <f t="shared" ref="E272:E287" si="25">E271*2.1</f>
        <v>6.3</v>
      </c>
      <c r="G272">
        <f t="shared" si="24"/>
        <v>6.3</v>
      </c>
    </row>
    <row r="273" spans="1:7">
      <c r="A273">
        <f t="shared" si="20"/>
        <v>16003</v>
      </c>
      <c r="B273" t="s">
        <v>55</v>
      </c>
      <c r="C273" t="s">
        <v>56</v>
      </c>
      <c r="D273">
        <v>3</v>
      </c>
      <c r="E273">
        <f t="shared" si="25"/>
        <v>13.23</v>
      </c>
      <c r="G273">
        <f t="shared" si="24"/>
        <v>13.23</v>
      </c>
    </row>
    <row r="274" spans="1:7">
      <c r="A274">
        <f t="shared" si="20"/>
        <v>16004</v>
      </c>
      <c r="B274" t="s">
        <v>55</v>
      </c>
      <c r="C274" t="s">
        <v>56</v>
      </c>
      <c r="D274">
        <v>4</v>
      </c>
      <c r="E274">
        <f t="shared" si="25"/>
        <v>27.783</v>
      </c>
      <c r="G274">
        <f t="shared" si="24"/>
        <v>27.783</v>
      </c>
    </row>
    <row r="275" spans="1:7">
      <c r="A275">
        <f t="shared" ref="A275:A338" si="26">IF(B275=B274,A274+1,MROUND(A274+1000,1000)+1)</f>
        <v>16005</v>
      </c>
      <c r="B275" t="s">
        <v>55</v>
      </c>
      <c r="C275" t="s">
        <v>56</v>
      </c>
      <c r="D275">
        <v>5</v>
      </c>
      <c r="E275">
        <f t="shared" si="25"/>
        <v>58.3443</v>
      </c>
      <c r="G275">
        <f t="shared" si="24"/>
        <v>58.3443</v>
      </c>
    </row>
    <row r="276" spans="1:7">
      <c r="A276">
        <f t="shared" si="26"/>
        <v>16006</v>
      </c>
      <c r="B276" t="s">
        <v>55</v>
      </c>
      <c r="C276" t="s">
        <v>56</v>
      </c>
      <c r="D276">
        <v>6</v>
      </c>
      <c r="E276">
        <f t="shared" si="25"/>
        <v>122.52303</v>
      </c>
      <c r="G276">
        <f t="shared" si="24"/>
        <v>122.52303</v>
      </c>
    </row>
    <row r="277" spans="1:7">
      <c r="A277">
        <f t="shared" si="26"/>
        <v>16007</v>
      </c>
      <c r="B277" t="s">
        <v>55</v>
      </c>
      <c r="C277" t="s">
        <v>56</v>
      </c>
      <c r="D277">
        <v>7</v>
      </c>
      <c r="E277">
        <f t="shared" si="25"/>
        <v>257.298363</v>
      </c>
      <c r="G277">
        <f t="shared" si="24"/>
        <v>257.298363</v>
      </c>
    </row>
    <row r="278" spans="1:7">
      <c r="A278">
        <f t="shared" si="26"/>
        <v>16008</v>
      </c>
      <c r="B278" t="s">
        <v>55</v>
      </c>
      <c r="C278" t="s">
        <v>56</v>
      </c>
      <c r="D278">
        <v>8</v>
      </c>
      <c r="E278">
        <f t="shared" si="25"/>
        <v>540.3265623</v>
      </c>
      <c r="G278">
        <f t="shared" si="24"/>
        <v>540.3265623</v>
      </c>
    </row>
    <row r="279" spans="1:7">
      <c r="A279">
        <f t="shared" si="26"/>
        <v>16009</v>
      </c>
      <c r="B279" t="s">
        <v>55</v>
      </c>
      <c r="C279" t="s">
        <v>56</v>
      </c>
      <c r="D279">
        <v>9</v>
      </c>
      <c r="E279">
        <f t="shared" si="25"/>
        <v>1134.68578083</v>
      </c>
      <c r="G279">
        <f t="shared" si="24"/>
        <v>1134.68578083</v>
      </c>
    </row>
    <row r="280" spans="1:7">
      <c r="A280">
        <f t="shared" si="26"/>
        <v>16010</v>
      </c>
      <c r="B280" t="s">
        <v>55</v>
      </c>
      <c r="C280" t="s">
        <v>56</v>
      </c>
      <c r="D280">
        <v>10</v>
      </c>
      <c r="E280">
        <f t="shared" si="25"/>
        <v>2382.840139743</v>
      </c>
      <c r="G280">
        <f t="shared" si="24"/>
        <v>2382.840139743</v>
      </c>
    </row>
    <row r="281" spans="1:7">
      <c r="A281">
        <f t="shared" si="26"/>
        <v>16011</v>
      </c>
      <c r="B281" t="s">
        <v>55</v>
      </c>
      <c r="C281" t="s">
        <v>56</v>
      </c>
      <c r="D281">
        <v>11</v>
      </c>
      <c r="E281">
        <f t="shared" si="25"/>
        <v>5003.9642934603</v>
      </c>
      <c r="G281">
        <f t="shared" si="24"/>
        <v>5003.9642934603</v>
      </c>
    </row>
    <row r="282" spans="1:7">
      <c r="A282">
        <f t="shared" si="26"/>
        <v>16012</v>
      </c>
      <c r="B282" t="s">
        <v>55</v>
      </c>
      <c r="C282" t="s">
        <v>56</v>
      </c>
      <c r="D282">
        <v>12</v>
      </c>
      <c r="E282">
        <f t="shared" si="25"/>
        <v>10508.3250162666</v>
      </c>
      <c r="G282">
        <f t="shared" si="24"/>
        <v>10508.3250162666</v>
      </c>
    </row>
    <row r="283" spans="1:7">
      <c r="A283">
        <f t="shared" si="26"/>
        <v>16013</v>
      </c>
      <c r="B283" t="s">
        <v>55</v>
      </c>
      <c r="C283" t="s">
        <v>56</v>
      </c>
      <c r="D283">
        <v>13</v>
      </c>
      <c r="E283">
        <f t="shared" si="25"/>
        <v>22067.4825341599</v>
      </c>
      <c r="G283">
        <f t="shared" si="24"/>
        <v>22067.4825341599</v>
      </c>
    </row>
    <row r="284" spans="1:7">
      <c r="A284">
        <f t="shared" si="26"/>
        <v>16014</v>
      </c>
      <c r="B284" t="s">
        <v>55</v>
      </c>
      <c r="C284" t="s">
        <v>56</v>
      </c>
      <c r="D284">
        <v>14</v>
      </c>
      <c r="E284">
        <f t="shared" si="25"/>
        <v>46341.7133217359</v>
      </c>
      <c r="G284">
        <f t="shared" si="24"/>
        <v>46341.7133217359</v>
      </c>
    </row>
    <row r="285" spans="1:7">
      <c r="A285">
        <f t="shared" si="26"/>
        <v>16015</v>
      </c>
      <c r="B285" t="s">
        <v>55</v>
      </c>
      <c r="C285" t="s">
        <v>56</v>
      </c>
      <c r="D285">
        <v>15</v>
      </c>
      <c r="E285">
        <f t="shared" si="25"/>
        <v>97317.5979756453</v>
      </c>
      <c r="G285">
        <f t="shared" si="24"/>
        <v>97317.5979756453</v>
      </c>
    </row>
    <row r="286" spans="1:7">
      <c r="A286">
        <f t="shared" si="26"/>
        <v>16016</v>
      </c>
      <c r="B286" t="s">
        <v>55</v>
      </c>
      <c r="C286" t="s">
        <v>56</v>
      </c>
      <c r="D286">
        <v>16</v>
      </c>
      <c r="E286">
        <f t="shared" si="25"/>
        <v>204366.955748855</v>
      </c>
      <c r="G286">
        <f t="shared" si="24"/>
        <v>204366.955748855</v>
      </c>
    </row>
    <row r="287" spans="1:7">
      <c r="A287">
        <f t="shared" si="26"/>
        <v>16017</v>
      </c>
      <c r="B287" t="s">
        <v>55</v>
      </c>
      <c r="C287" t="s">
        <v>56</v>
      </c>
      <c r="D287">
        <v>17</v>
      </c>
      <c r="E287">
        <f t="shared" si="25"/>
        <v>429170.607072596</v>
      </c>
      <c r="G287">
        <f t="shared" si="24"/>
        <v>429170.607072596</v>
      </c>
    </row>
    <row r="288" spans="1:7">
      <c r="A288">
        <f t="shared" si="26"/>
        <v>16018</v>
      </c>
      <c r="B288" t="s">
        <v>55</v>
      </c>
      <c r="C288" t="s">
        <v>56</v>
      </c>
      <c r="D288">
        <v>18</v>
      </c>
      <c r="G288">
        <f t="shared" si="24"/>
        <v>0</v>
      </c>
    </row>
    <row r="289" spans="1:7">
      <c r="A289">
        <f t="shared" si="26"/>
        <v>17001</v>
      </c>
      <c r="B289" t="s">
        <v>57</v>
      </c>
      <c r="C289" t="s">
        <v>58</v>
      </c>
      <c r="D289">
        <v>1</v>
      </c>
      <c r="E289">
        <v>3</v>
      </c>
      <c r="G289">
        <f t="shared" si="24"/>
        <v>3</v>
      </c>
    </row>
    <row r="290" spans="1:7">
      <c r="A290">
        <f t="shared" si="26"/>
        <v>17002</v>
      </c>
      <c r="B290" t="s">
        <v>57</v>
      </c>
      <c r="C290" t="s">
        <v>58</v>
      </c>
      <c r="D290">
        <v>2</v>
      </c>
      <c r="E290">
        <f t="shared" ref="E290:E305" si="27">E289*2.1</f>
        <v>6.3</v>
      </c>
      <c r="G290">
        <f t="shared" si="24"/>
        <v>6.3</v>
      </c>
    </row>
    <row r="291" spans="1:7">
      <c r="A291">
        <f t="shared" si="26"/>
        <v>17003</v>
      </c>
      <c r="B291" t="s">
        <v>57</v>
      </c>
      <c r="C291" t="s">
        <v>58</v>
      </c>
      <c r="D291">
        <v>3</v>
      </c>
      <c r="E291">
        <f t="shared" si="27"/>
        <v>13.23</v>
      </c>
      <c r="G291">
        <f t="shared" si="24"/>
        <v>13.23</v>
      </c>
    </row>
    <row r="292" spans="1:7">
      <c r="A292">
        <f t="shared" si="26"/>
        <v>17004</v>
      </c>
      <c r="B292" t="s">
        <v>57</v>
      </c>
      <c r="C292" t="s">
        <v>58</v>
      </c>
      <c r="D292">
        <v>4</v>
      </c>
      <c r="E292">
        <f t="shared" si="27"/>
        <v>27.783</v>
      </c>
      <c r="G292">
        <f t="shared" si="24"/>
        <v>27.783</v>
      </c>
    </row>
    <row r="293" spans="1:7">
      <c r="A293">
        <f t="shared" si="26"/>
        <v>17005</v>
      </c>
      <c r="B293" t="s">
        <v>57</v>
      </c>
      <c r="C293" t="s">
        <v>58</v>
      </c>
      <c r="D293">
        <v>5</v>
      </c>
      <c r="E293">
        <f t="shared" si="27"/>
        <v>58.3443</v>
      </c>
      <c r="G293">
        <f t="shared" si="24"/>
        <v>58.3443</v>
      </c>
    </row>
    <row r="294" spans="1:7">
      <c r="A294">
        <f t="shared" si="26"/>
        <v>17006</v>
      </c>
      <c r="B294" t="s">
        <v>57</v>
      </c>
      <c r="C294" t="s">
        <v>58</v>
      </c>
      <c r="D294">
        <v>6</v>
      </c>
      <c r="E294">
        <f t="shared" si="27"/>
        <v>122.52303</v>
      </c>
      <c r="G294">
        <f t="shared" si="24"/>
        <v>122.52303</v>
      </c>
    </row>
    <row r="295" spans="1:7">
      <c r="A295">
        <f t="shared" si="26"/>
        <v>17007</v>
      </c>
      <c r="B295" t="s">
        <v>57</v>
      </c>
      <c r="C295" t="s">
        <v>58</v>
      </c>
      <c r="D295">
        <v>7</v>
      </c>
      <c r="E295">
        <f t="shared" si="27"/>
        <v>257.298363</v>
      </c>
      <c r="G295">
        <f t="shared" si="24"/>
        <v>257.298363</v>
      </c>
    </row>
    <row r="296" spans="1:7">
      <c r="A296">
        <f t="shared" si="26"/>
        <v>17008</v>
      </c>
      <c r="B296" t="s">
        <v>57</v>
      </c>
      <c r="C296" t="s">
        <v>58</v>
      </c>
      <c r="D296">
        <v>8</v>
      </c>
      <c r="E296">
        <f t="shared" si="27"/>
        <v>540.3265623</v>
      </c>
      <c r="G296">
        <f t="shared" si="24"/>
        <v>540.3265623</v>
      </c>
    </row>
    <row r="297" spans="1:7">
      <c r="A297">
        <f t="shared" si="26"/>
        <v>17009</v>
      </c>
      <c r="B297" t="s">
        <v>57</v>
      </c>
      <c r="C297" t="s">
        <v>58</v>
      </c>
      <c r="D297">
        <v>9</v>
      </c>
      <c r="E297">
        <f t="shared" si="27"/>
        <v>1134.68578083</v>
      </c>
      <c r="G297">
        <f t="shared" si="24"/>
        <v>1134.68578083</v>
      </c>
    </row>
    <row r="298" spans="1:7">
      <c r="A298">
        <f t="shared" si="26"/>
        <v>17010</v>
      </c>
      <c r="B298" t="s">
        <v>57</v>
      </c>
      <c r="C298" t="s">
        <v>58</v>
      </c>
      <c r="D298">
        <v>10</v>
      </c>
      <c r="E298">
        <f t="shared" si="27"/>
        <v>2382.840139743</v>
      </c>
      <c r="G298">
        <f t="shared" si="24"/>
        <v>2382.840139743</v>
      </c>
    </row>
    <row r="299" spans="1:7">
      <c r="A299">
        <f t="shared" si="26"/>
        <v>17011</v>
      </c>
      <c r="B299" t="s">
        <v>57</v>
      </c>
      <c r="C299" t="s">
        <v>58</v>
      </c>
      <c r="D299">
        <v>11</v>
      </c>
      <c r="E299">
        <f t="shared" si="27"/>
        <v>5003.9642934603</v>
      </c>
      <c r="G299">
        <f t="shared" si="24"/>
        <v>5003.9642934603</v>
      </c>
    </row>
    <row r="300" spans="1:7">
      <c r="A300">
        <f t="shared" si="26"/>
        <v>17012</v>
      </c>
      <c r="B300" t="s">
        <v>57</v>
      </c>
      <c r="C300" t="s">
        <v>58</v>
      </c>
      <c r="D300">
        <v>12</v>
      </c>
      <c r="E300">
        <f t="shared" si="27"/>
        <v>10508.3250162666</v>
      </c>
      <c r="G300">
        <f t="shared" si="24"/>
        <v>10508.3250162666</v>
      </c>
    </row>
    <row r="301" spans="1:7">
      <c r="A301">
        <f t="shared" si="26"/>
        <v>17013</v>
      </c>
      <c r="B301" t="s">
        <v>57</v>
      </c>
      <c r="C301" t="s">
        <v>58</v>
      </c>
      <c r="D301">
        <v>13</v>
      </c>
      <c r="E301">
        <f t="shared" si="27"/>
        <v>22067.4825341599</v>
      </c>
      <c r="G301">
        <f t="shared" si="24"/>
        <v>22067.4825341599</v>
      </c>
    </row>
    <row r="302" spans="1:7">
      <c r="A302">
        <f t="shared" si="26"/>
        <v>17014</v>
      </c>
      <c r="B302" t="s">
        <v>57</v>
      </c>
      <c r="C302" t="s">
        <v>58</v>
      </c>
      <c r="D302">
        <v>14</v>
      </c>
      <c r="E302">
        <f t="shared" si="27"/>
        <v>46341.7133217359</v>
      </c>
      <c r="G302">
        <f t="shared" si="24"/>
        <v>46341.7133217359</v>
      </c>
    </row>
    <row r="303" spans="1:7">
      <c r="A303">
        <f t="shared" si="26"/>
        <v>17015</v>
      </c>
      <c r="B303" t="s">
        <v>57</v>
      </c>
      <c r="C303" t="s">
        <v>58</v>
      </c>
      <c r="D303">
        <v>15</v>
      </c>
      <c r="E303">
        <f t="shared" si="27"/>
        <v>97317.5979756453</v>
      </c>
      <c r="G303">
        <f t="shared" si="24"/>
        <v>97317.5979756453</v>
      </c>
    </row>
    <row r="304" spans="1:7">
      <c r="A304">
        <f t="shared" si="26"/>
        <v>17016</v>
      </c>
      <c r="B304" t="s">
        <v>57</v>
      </c>
      <c r="C304" t="s">
        <v>58</v>
      </c>
      <c r="D304">
        <v>16</v>
      </c>
      <c r="E304">
        <f t="shared" si="27"/>
        <v>204366.955748855</v>
      </c>
      <c r="G304">
        <f t="shared" si="24"/>
        <v>204366.955748855</v>
      </c>
    </row>
    <row r="305" spans="1:7">
      <c r="A305">
        <f t="shared" si="26"/>
        <v>17017</v>
      </c>
      <c r="B305" t="s">
        <v>57</v>
      </c>
      <c r="C305" t="s">
        <v>58</v>
      </c>
      <c r="D305">
        <v>17</v>
      </c>
      <c r="E305">
        <f t="shared" si="27"/>
        <v>429170.607072596</v>
      </c>
      <c r="G305">
        <f t="shared" si="24"/>
        <v>429170.607072596</v>
      </c>
    </row>
    <row r="306" spans="1:7">
      <c r="A306">
        <f t="shared" si="26"/>
        <v>17018</v>
      </c>
      <c r="B306" t="s">
        <v>57</v>
      </c>
      <c r="C306" t="s">
        <v>58</v>
      </c>
      <c r="D306">
        <v>18</v>
      </c>
      <c r="G306">
        <f t="shared" si="24"/>
        <v>0</v>
      </c>
    </row>
    <row r="307" spans="1:7">
      <c r="A307">
        <f t="shared" si="26"/>
        <v>18001</v>
      </c>
      <c r="B307" t="s">
        <v>59</v>
      </c>
      <c r="C307" t="s">
        <v>60</v>
      </c>
      <c r="D307">
        <v>1</v>
      </c>
      <c r="E307">
        <v>3</v>
      </c>
      <c r="G307">
        <f t="shared" si="24"/>
        <v>3</v>
      </c>
    </row>
    <row r="308" spans="1:7">
      <c r="A308">
        <f t="shared" si="26"/>
        <v>18002</v>
      </c>
      <c r="B308" t="s">
        <v>59</v>
      </c>
      <c r="C308" t="s">
        <v>60</v>
      </c>
      <c r="D308">
        <v>2</v>
      </c>
      <c r="E308">
        <f t="shared" ref="E308:E323" si="28">E307*2.1</f>
        <v>6.3</v>
      </c>
      <c r="G308">
        <f t="shared" si="24"/>
        <v>6.3</v>
      </c>
    </row>
    <row r="309" spans="1:7">
      <c r="A309">
        <f t="shared" si="26"/>
        <v>18003</v>
      </c>
      <c r="B309" t="s">
        <v>59</v>
      </c>
      <c r="C309" t="s">
        <v>60</v>
      </c>
      <c r="D309">
        <v>3</v>
      </c>
      <c r="E309">
        <f t="shared" si="28"/>
        <v>13.23</v>
      </c>
      <c r="G309">
        <f t="shared" si="24"/>
        <v>13.23</v>
      </c>
    </row>
    <row r="310" spans="1:7">
      <c r="A310">
        <f t="shared" si="26"/>
        <v>18004</v>
      </c>
      <c r="B310" t="s">
        <v>59</v>
      </c>
      <c r="C310" t="s">
        <v>60</v>
      </c>
      <c r="D310">
        <v>4</v>
      </c>
      <c r="E310">
        <f t="shared" si="28"/>
        <v>27.783</v>
      </c>
      <c r="G310">
        <f t="shared" si="24"/>
        <v>27.783</v>
      </c>
    </row>
    <row r="311" spans="1:7">
      <c r="A311">
        <f t="shared" si="26"/>
        <v>18005</v>
      </c>
      <c r="B311" t="s">
        <v>59</v>
      </c>
      <c r="C311" t="s">
        <v>60</v>
      </c>
      <c r="D311">
        <v>5</v>
      </c>
      <c r="E311">
        <f t="shared" si="28"/>
        <v>58.3443</v>
      </c>
      <c r="G311">
        <f t="shared" si="24"/>
        <v>58.3443</v>
      </c>
    </row>
    <row r="312" spans="1:7">
      <c r="A312">
        <f t="shared" si="26"/>
        <v>18006</v>
      </c>
      <c r="B312" t="s">
        <v>59</v>
      </c>
      <c r="C312" t="s">
        <v>60</v>
      </c>
      <c r="D312">
        <v>6</v>
      </c>
      <c r="E312">
        <f t="shared" si="28"/>
        <v>122.52303</v>
      </c>
      <c r="G312">
        <f t="shared" si="24"/>
        <v>122.52303</v>
      </c>
    </row>
    <row r="313" spans="1:7">
      <c r="A313">
        <f t="shared" si="26"/>
        <v>18007</v>
      </c>
      <c r="B313" t="s">
        <v>59</v>
      </c>
      <c r="C313" t="s">
        <v>60</v>
      </c>
      <c r="D313">
        <v>7</v>
      </c>
      <c r="E313">
        <f t="shared" si="28"/>
        <v>257.298363</v>
      </c>
      <c r="G313">
        <f t="shared" si="24"/>
        <v>257.298363</v>
      </c>
    </row>
    <row r="314" spans="1:7">
      <c r="A314">
        <f t="shared" si="26"/>
        <v>18008</v>
      </c>
      <c r="B314" t="s">
        <v>59</v>
      </c>
      <c r="C314" t="s">
        <v>60</v>
      </c>
      <c r="D314">
        <v>8</v>
      </c>
      <c r="E314">
        <f t="shared" si="28"/>
        <v>540.3265623</v>
      </c>
      <c r="G314">
        <f t="shared" si="24"/>
        <v>540.3265623</v>
      </c>
    </row>
    <row r="315" spans="1:7">
      <c r="A315">
        <f t="shared" si="26"/>
        <v>18009</v>
      </c>
      <c r="B315" t="s">
        <v>59</v>
      </c>
      <c r="C315" t="s">
        <v>60</v>
      </c>
      <c r="D315">
        <v>9</v>
      </c>
      <c r="E315">
        <f t="shared" si="28"/>
        <v>1134.68578083</v>
      </c>
      <c r="G315">
        <f t="shared" si="24"/>
        <v>1134.68578083</v>
      </c>
    </row>
    <row r="316" spans="1:7">
      <c r="A316">
        <f t="shared" si="26"/>
        <v>18010</v>
      </c>
      <c r="B316" t="s">
        <v>59</v>
      </c>
      <c r="C316" t="s">
        <v>60</v>
      </c>
      <c r="D316">
        <v>10</v>
      </c>
      <c r="E316">
        <f t="shared" si="28"/>
        <v>2382.840139743</v>
      </c>
      <c r="G316">
        <f t="shared" si="24"/>
        <v>2382.840139743</v>
      </c>
    </row>
    <row r="317" spans="1:7">
      <c r="A317">
        <f t="shared" si="26"/>
        <v>18011</v>
      </c>
      <c r="B317" t="s">
        <v>59</v>
      </c>
      <c r="C317" t="s">
        <v>60</v>
      </c>
      <c r="D317">
        <v>11</v>
      </c>
      <c r="E317">
        <f t="shared" si="28"/>
        <v>5003.9642934603</v>
      </c>
      <c r="G317">
        <f t="shared" si="24"/>
        <v>5003.9642934603</v>
      </c>
    </row>
    <row r="318" spans="1:7">
      <c r="A318">
        <f t="shared" si="26"/>
        <v>18012</v>
      </c>
      <c r="B318" t="s">
        <v>59</v>
      </c>
      <c r="C318" t="s">
        <v>60</v>
      </c>
      <c r="D318">
        <v>12</v>
      </c>
      <c r="E318">
        <f t="shared" si="28"/>
        <v>10508.3250162666</v>
      </c>
      <c r="G318">
        <f t="shared" si="24"/>
        <v>10508.3250162666</v>
      </c>
    </row>
    <row r="319" spans="1:7">
      <c r="A319">
        <f t="shared" si="26"/>
        <v>18013</v>
      </c>
      <c r="B319" t="s">
        <v>59</v>
      </c>
      <c r="C319" t="s">
        <v>60</v>
      </c>
      <c r="D319">
        <v>13</v>
      </c>
      <c r="E319">
        <f t="shared" si="28"/>
        <v>22067.4825341599</v>
      </c>
      <c r="G319">
        <f t="shared" si="24"/>
        <v>22067.4825341599</v>
      </c>
    </row>
    <row r="320" spans="1:7">
      <c r="A320">
        <f t="shared" si="26"/>
        <v>18014</v>
      </c>
      <c r="B320" t="s">
        <v>59</v>
      </c>
      <c r="C320" t="s">
        <v>60</v>
      </c>
      <c r="D320">
        <v>14</v>
      </c>
      <c r="E320">
        <f t="shared" si="28"/>
        <v>46341.7133217359</v>
      </c>
      <c r="G320">
        <f t="shared" si="24"/>
        <v>46341.7133217359</v>
      </c>
    </row>
    <row r="321" spans="1:7">
      <c r="A321">
        <f t="shared" si="26"/>
        <v>18015</v>
      </c>
      <c r="B321" t="s">
        <v>59</v>
      </c>
      <c r="C321" t="s">
        <v>60</v>
      </c>
      <c r="D321">
        <v>15</v>
      </c>
      <c r="E321">
        <f t="shared" si="28"/>
        <v>97317.5979756453</v>
      </c>
      <c r="G321">
        <f t="shared" si="24"/>
        <v>97317.5979756453</v>
      </c>
    </row>
    <row r="322" spans="1:7">
      <c r="A322">
        <f t="shared" si="26"/>
        <v>18016</v>
      </c>
      <c r="B322" t="s">
        <v>59</v>
      </c>
      <c r="C322" t="s">
        <v>60</v>
      </c>
      <c r="D322">
        <v>16</v>
      </c>
      <c r="E322">
        <f t="shared" si="28"/>
        <v>204366.955748855</v>
      </c>
      <c r="G322">
        <f t="shared" ref="G322:G385" si="29">E322+F322</f>
        <v>204366.955748855</v>
      </c>
    </row>
    <row r="323" spans="1:7">
      <c r="A323">
        <f t="shared" si="26"/>
        <v>18017</v>
      </c>
      <c r="B323" t="s">
        <v>59</v>
      </c>
      <c r="C323" t="s">
        <v>60</v>
      </c>
      <c r="D323">
        <v>17</v>
      </c>
      <c r="E323">
        <f t="shared" si="28"/>
        <v>429170.607072596</v>
      </c>
      <c r="G323">
        <f t="shared" si="29"/>
        <v>429170.607072596</v>
      </c>
    </row>
    <row r="324" spans="1:7">
      <c r="A324">
        <f t="shared" si="26"/>
        <v>18018</v>
      </c>
      <c r="B324" t="s">
        <v>59</v>
      </c>
      <c r="C324" t="s">
        <v>60</v>
      </c>
      <c r="D324">
        <v>18</v>
      </c>
      <c r="G324">
        <f t="shared" si="29"/>
        <v>0</v>
      </c>
    </row>
    <row r="325" spans="1:7">
      <c r="A325">
        <f t="shared" si="26"/>
        <v>19001</v>
      </c>
      <c r="B325" t="s">
        <v>61</v>
      </c>
      <c r="C325" t="s">
        <v>62</v>
      </c>
      <c r="D325">
        <v>1</v>
      </c>
      <c r="E325">
        <v>3</v>
      </c>
      <c r="G325">
        <f t="shared" si="29"/>
        <v>3</v>
      </c>
    </row>
    <row r="326" spans="1:7">
      <c r="A326">
        <f t="shared" si="26"/>
        <v>19002</v>
      </c>
      <c r="B326" t="s">
        <v>61</v>
      </c>
      <c r="C326" t="s">
        <v>62</v>
      </c>
      <c r="D326">
        <v>2</v>
      </c>
      <c r="E326">
        <f t="shared" ref="E326:E341" si="30">E325*2.1</f>
        <v>6.3</v>
      </c>
      <c r="G326">
        <f t="shared" si="29"/>
        <v>6.3</v>
      </c>
    </row>
    <row r="327" spans="1:7">
      <c r="A327">
        <f t="shared" si="26"/>
        <v>19003</v>
      </c>
      <c r="B327" t="s">
        <v>61</v>
      </c>
      <c r="C327" t="s">
        <v>62</v>
      </c>
      <c r="D327">
        <v>3</v>
      </c>
      <c r="E327">
        <f t="shared" si="30"/>
        <v>13.23</v>
      </c>
      <c r="G327">
        <f t="shared" si="29"/>
        <v>13.23</v>
      </c>
    </row>
    <row r="328" spans="1:7">
      <c r="A328">
        <f t="shared" si="26"/>
        <v>19004</v>
      </c>
      <c r="B328" t="s">
        <v>61</v>
      </c>
      <c r="C328" t="s">
        <v>62</v>
      </c>
      <c r="D328">
        <v>4</v>
      </c>
      <c r="E328">
        <f t="shared" si="30"/>
        <v>27.783</v>
      </c>
      <c r="G328">
        <f t="shared" si="29"/>
        <v>27.783</v>
      </c>
    </row>
    <row r="329" spans="1:7">
      <c r="A329">
        <f t="shared" si="26"/>
        <v>19005</v>
      </c>
      <c r="B329" t="s">
        <v>61</v>
      </c>
      <c r="C329" t="s">
        <v>62</v>
      </c>
      <c r="D329">
        <v>5</v>
      </c>
      <c r="E329">
        <f t="shared" si="30"/>
        <v>58.3443</v>
      </c>
      <c r="G329">
        <f t="shared" si="29"/>
        <v>58.3443</v>
      </c>
    </row>
    <row r="330" spans="1:7">
      <c r="A330">
        <f t="shared" si="26"/>
        <v>19006</v>
      </c>
      <c r="B330" t="s">
        <v>61</v>
      </c>
      <c r="C330" t="s">
        <v>62</v>
      </c>
      <c r="D330">
        <v>6</v>
      </c>
      <c r="E330">
        <f t="shared" si="30"/>
        <v>122.52303</v>
      </c>
      <c r="G330">
        <f t="shared" si="29"/>
        <v>122.52303</v>
      </c>
    </row>
    <row r="331" spans="1:7">
      <c r="A331">
        <f t="shared" si="26"/>
        <v>19007</v>
      </c>
      <c r="B331" t="s">
        <v>61</v>
      </c>
      <c r="C331" t="s">
        <v>62</v>
      </c>
      <c r="D331">
        <v>7</v>
      </c>
      <c r="E331">
        <f t="shared" si="30"/>
        <v>257.298363</v>
      </c>
      <c r="G331">
        <f t="shared" si="29"/>
        <v>257.298363</v>
      </c>
    </row>
    <row r="332" spans="1:7">
      <c r="A332">
        <f t="shared" si="26"/>
        <v>19008</v>
      </c>
      <c r="B332" t="s">
        <v>61</v>
      </c>
      <c r="C332" t="s">
        <v>62</v>
      </c>
      <c r="D332">
        <v>8</v>
      </c>
      <c r="E332">
        <f t="shared" si="30"/>
        <v>540.3265623</v>
      </c>
      <c r="G332">
        <f t="shared" si="29"/>
        <v>540.3265623</v>
      </c>
    </row>
    <row r="333" spans="1:7">
      <c r="A333">
        <f t="shared" si="26"/>
        <v>19009</v>
      </c>
      <c r="B333" t="s">
        <v>61</v>
      </c>
      <c r="C333" t="s">
        <v>62</v>
      </c>
      <c r="D333">
        <v>9</v>
      </c>
      <c r="E333">
        <f t="shared" si="30"/>
        <v>1134.68578083</v>
      </c>
      <c r="G333">
        <f t="shared" si="29"/>
        <v>1134.68578083</v>
      </c>
    </row>
    <row r="334" spans="1:7">
      <c r="A334">
        <f t="shared" si="26"/>
        <v>19010</v>
      </c>
      <c r="B334" t="s">
        <v>61</v>
      </c>
      <c r="C334" t="s">
        <v>62</v>
      </c>
      <c r="D334">
        <v>10</v>
      </c>
      <c r="E334">
        <f t="shared" si="30"/>
        <v>2382.840139743</v>
      </c>
      <c r="G334">
        <f t="shared" si="29"/>
        <v>2382.840139743</v>
      </c>
    </row>
    <row r="335" spans="1:7">
      <c r="A335">
        <f t="shared" si="26"/>
        <v>19011</v>
      </c>
      <c r="B335" t="s">
        <v>61</v>
      </c>
      <c r="C335" t="s">
        <v>62</v>
      </c>
      <c r="D335">
        <v>11</v>
      </c>
      <c r="E335">
        <f t="shared" si="30"/>
        <v>5003.9642934603</v>
      </c>
      <c r="G335">
        <f t="shared" si="29"/>
        <v>5003.9642934603</v>
      </c>
    </row>
    <row r="336" spans="1:7">
      <c r="A336">
        <f t="shared" si="26"/>
        <v>19012</v>
      </c>
      <c r="B336" t="s">
        <v>61</v>
      </c>
      <c r="C336" t="s">
        <v>62</v>
      </c>
      <c r="D336">
        <v>12</v>
      </c>
      <c r="E336">
        <f t="shared" si="30"/>
        <v>10508.3250162666</v>
      </c>
      <c r="G336">
        <f t="shared" si="29"/>
        <v>10508.3250162666</v>
      </c>
    </row>
    <row r="337" spans="1:7">
      <c r="A337">
        <f t="shared" si="26"/>
        <v>19013</v>
      </c>
      <c r="B337" t="s">
        <v>61</v>
      </c>
      <c r="C337" t="s">
        <v>62</v>
      </c>
      <c r="D337">
        <v>13</v>
      </c>
      <c r="E337">
        <f t="shared" si="30"/>
        <v>22067.4825341599</v>
      </c>
      <c r="G337">
        <f t="shared" si="29"/>
        <v>22067.4825341599</v>
      </c>
    </row>
    <row r="338" spans="1:7">
      <c r="A338">
        <f t="shared" si="26"/>
        <v>19014</v>
      </c>
      <c r="B338" t="s">
        <v>61</v>
      </c>
      <c r="C338" t="s">
        <v>62</v>
      </c>
      <c r="D338">
        <v>14</v>
      </c>
      <c r="E338">
        <f t="shared" si="30"/>
        <v>46341.7133217359</v>
      </c>
      <c r="G338">
        <f t="shared" si="29"/>
        <v>46341.7133217359</v>
      </c>
    </row>
    <row r="339" spans="1:7">
      <c r="A339">
        <f t="shared" ref="A339:A402" si="31">IF(B339=B338,A338+1,MROUND(A338+1000,1000)+1)</f>
        <v>19015</v>
      </c>
      <c r="B339" t="s">
        <v>61</v>
      </c>
      <c r="C339" t="s">
        <v>62</v>
      </c>
      <c r="D339">
        <v>15</v>
      </c>
      <c r="E339">
        <f t="shared" si="30"/>
        <v>97317.5979756453</v>
      </c>
      <c r="G339">
        <f t="shared" si="29"/>
        <v>97317.5979756453</v>
      </c>
    </row>
    <row r="340" spans="1:7">
      <c r="A340">
        <f t="shared" si="31"/>
        <v>19016</v>
      </c>
      <c r="B340" t="s">
        <v>61</v>
      </c>
      <c r="C340" t="s">
        <v>62</v>
      </c>
      <c r="D340">
        <v>16</v>
      </c>
      <c r="E340">
        <f t="shared" si="30"/>
        <v>204366.955748855</v>
      </c>
      <c r="G340">
        <f t="shared" si="29"/>
        <v>204366.955748855</v>
      </c>
    </row>
    <row r="341" spans="1:7">
      <c r="A341">
        <f t="shared" si="31"/>
        <v>19017</v>
      </c>
      <c r="B341" t="s">
        <v>61</v>
      </c>
      <c r="C341" t="s">
        <v>62</v>
      </c>
      <c r="D341">
        <v>17</v>
      </c>
      <c r="E341">
        <f t="shared" si="30"/>
        <v>429170.607072596</v>
      </c>
      <c r="G341">
        <f t="shared" si="29"/>
        <v>429170.607072596</v>
      </c>
    </row>
    <row r="342" spans="1:7">
      <c r="A342">
        <f t="shared" si="31"/>
        <v>19018</v>
      </c>
      <c r="B342" t="s">
        <v>61</v>
      </c>
      <c r="C342" t="s">
        <v>62</v>
      </c>
      <c r="D342">
        <v>18</v>
      </c>
      <c r="G342">
        <f t="shared" si="29"/>
        <v>0</v>
      </c>
    </row>
    <row r="343" spans="1:7">
      <c r="A343">
        <f t="shared" si="31"/>
        <v>20001</v>
      </c>
      <c r="B343" t="s">
        <v>63</v>
      </c>
      <c r="C343" t="s">
        <v>64</v>
      </c>
      <c r="D343">
        <v>1</v>
      </c>
      <c r="E343">
        <v>3</v>
      </c>
      <c r="G343">
        <f t="shared" si="29"/>
        <v>3</v>
      </c>
    </row>
    <row r="344" spans="1:7">
      <c r="A344">
        <f t="shared" si="31"/>
        <v>20002</v>
      </c>
      <c r="B344" t="s">
        <v>63</v>
      </c>
      <c r="C344" t="s">
        <v>64</v>
      </c>
      <c r="D344">
        <v>2</v>
      </c>
      <c r="E344">
        <f t="shared" ref="E344:E359" si="32">E343*2.1</f>
        <v>6.3</v>
      </c>
      <c r="G344">
        <f t="shared" si="29"/>
        <v>6.3</v>
      </c>
    </row>
    <row r="345" spans="1:7">
      <c r="A345">
        <f t="shared" si="31"/>
        <v>20003</v>
      </c>
      <c r="B345" t="s">
        <v>63</v>
      </c>
      <c r="C345" t="s">
        <v>64</v>
      </c>
      <c r="D345">
        <v>3</v>
      </c>
      <c r="E345">
        <f t="shared" si="32"/>
        <v>13.23</v>
      </c>
      <c r="G345">
        <f t="shared" si="29"/>
        <v>13.23</v>
      </c>
    </row>
    <row r="346" spans="1:7">
      <c r="A346">
        <f t="shared" si="31"/>
        <v>20004</v>
      </c>
      <c r="B346" t="s">
        <v>63</v>
      </c>
      <c r="C346" t="s">
        <v>64</v>
      </c>
      <c r="D346">
        <v>4</v>
      </c>
      <c r="E346">
        <f t="shared" si="32"/>
        <v>27.783</v>
      </c>
      <c r="G346">
        <f t="shared" si="29"/>
        <v>27.783</v>
      </c>
    </row>
    <row r="347" spans="1:7">
      <c r="A347">
        <f t="shared" si="31"/>
        <v>20005</v>
      </c>
      <c r="B347" t="s">
        <v>63</v>
      </c>
      <c r="C347" t="s">
        <v>64</v>
      </c>
      <c r="D347">
        <v>5</v>
      </c>
      <c r="E347">
        <f t="shared" si="32"/>
        <v>58.3443</v>
      </c>
      <c r="G347">
        <f t="shared" si="29"/>
        <v>58.3443</v>
      </c>
    </row>
    <row r="348" spans="1:7">
      <c r="A348">
        <f t="shared" si="31"/>
        <v>20006</v>
      </c>
      <c r="B348" t="s">
        <v>63</v>
      </c>
      <c r="C348" t="s">
        <v>64</v>
      </c>
      <c r="D348">
        <v>6</v>
      </c>
      <c r="E348">
        <f t="shared" si="32"/>
        <v>122.52303</v>
      </c>
      <c r="G348">
        <f t="shared" si="29"/>
        <v>122.52303</v>
      </c>
    </row>
    <row r="349" spans="1:7">
      <c r="A349">
        <f t="shared" si="31"/>
        <v>20007</v>
      </c>
      <c r="B349" t="s">
        <v>63</v>
      </c>
      <c r="C349" t="s">
        <v>64</v>
      </c>
      <c r="D349">
        <v>7</v>
      </c>
      <c r="E349">
        <f t="shared" si="32"/>
        <v>257.298363</v>
      </c>
      <c r="G349">
        <f t="shared" si="29"/>
        <v>257.298363</v>
      </c>
    </row>
    <row r="350" spans="1:7">
      <c r="A350">
        <f t="shared" si="31"/>
        <v>20008</v>
      </c>
      <c r="B350" t="s">
        <v>63</v>
      </c>
      <c r="C350" t="s">
        <v>64</v>
      </c>
      <c r="D350">
        <v>8</v>
      </c>
      <c r="E350">
        <f t="shared" si="32"/>
        <v>540.3265623</v>
      </c>
      <c r="G350">
        <f t="shared" si="29"/>
        <v>540.3265623</v>
      </c>
    </row>
    <row r="351" spans="1:7">
      <c r="A351">
        <f t="shared" si="31"/>
        <v>20009</v>
      </c>
      <c r="B351" t="s">
        <v>63</v>
      </c>
      <c r="C351" t="s">
        <v>64</v>
      </c>
      <c r="D351">
        <v>9</v>
      </c>
      <c r="E351">
        <f t="shared" si="32"/>
        <v>1134.68578083</v>
      </c>
      <c r="G351">
        <f t="shared" si="29"/>
        <v>1134.68578083</v>
      </c>
    </row>
    <row r="352" spans="1:7">
      <c r="A352">
        <f t="shared" si="31"/>
        <v>20010</v>
      </c>
      <c r="B352" t="s">
        <v>63</v>
      </c>
      <c r="C352" t="s">
        <v>64</v>
      </c>
      <c r="D352">
        <v>10</v>
      </c>
      <c r="E352">
        <f t="shared" si="32"/>
        <v>2382.840139743</v>
      </c>
      <c r="G352">
        <f t="shared" si="29"/>
        <v>2382.840139743</v>
      </c>
    </row>
    <row r="353" spans="1:7">
      <c r="A353">
        <f t="shared" si="31"/>
        <v>20011</v>
      </c>
      <c r="B353" t="s">
        <v>63</v>
      </c>
      <c r="C353" t="s">
        <v>64</v>
      </c>
      <c r="D353">
        <v>11</v>
      </c>
      <c r="E353">
        <f t="shared" si="32"/>
        <v>5003.9642934603</v>
      </c>
      <c r="G353">
        <f t="shared" si="29"/>
        <v>5003.9642934603</v>
      </c>
    </row>
    <row r="354" spans="1:7">
      <c r="A354">
        <f t="shared" si="31"/>
        <v>20012</v>
      </c>
      <c r="B354" t="s">
        <v>63</v>
      </c>
      <c r="C354" t="s">
        <v>64</v>
      </c>
      <c r="D354">
        <v>12</v>
      </c>
      <c r="E354">
        <f t="shared" si="32"/>
        <v>10508.3250162666</v>
      </c>
      <c r="G354">
        <f t="shared" si="29"/>
        <v>10508.3250162666</v>
      </c>
    </row>
    <row r="355" spans="1:7">
      <c r="A355">
        <f t="shared" si="31"/>
        <v>20013</v>
      </c>
      <c r="B355" t="s">
        <v>63</v>
      </c>
      <c r="C355" t="s">
        <v>64</v>
      </c>
      <c r="D355">
        <v>13</v>
      </c>
      <c r="E355">
        <f t="shared" si="32"/>
        <v>22067.4825341599</v>
      </c>
      <c r="G355">
        <f t="shared" si="29"/>
        <v>22067.4825341599</v>
      </c>
    </row>
    <row r="356" spans="1:7">
      <c r="A356">
        <f t="shared" si="31"/>
        <v>20014</v>
      </c>
      <c r="B356" t="s">
        <v>63</v>
      </c>
      <c r="C356" t="s">
        <v>64</v>
      </c>
      <c r="D356">
        <v>14</v>
      </c>
      <c r="E356">
        <f t="shared" si="32"/>
        <v>46341.7133217359</v>
      </c>
      <c r="G356">
        <f t="shared" si="29"/>
        <v>46341.7133217359</v>
      </c>
    </row>
    <row r="357" spans="1:7">
      <c r="A357">
        <f t="shared" si="31"/>
        <v>20015</v>
      </c>
      <c r="B357" t="s">
        <v>63</v>
      </c>
      <c r="C357" t="s">
        <v>64</v>
      </c>
      <c r="D357">
        <v>15</v>
      </c>
      <c r="E357">
        <f t="shared" si="32"/>
        <v>97317.5979756453</v>
      </c>
      <c r="G357">
        <f t="shared" si="29"/>
        <v>97317.5979756453</v>
      </c>
    </row>
    <row r="358" spans="1:7">
      <c r="A358">
        <f t="shared" si="31"/>
        <v>20016</v>
      </c>
      <c r="B358" t="s">
        <v>63</v>
      </c>
      <c r="C358" t="s">
        <v>64</v>
      </c>
      <c r="D358">
        <v>16</v>
      </c>
      <c r="E358">
        <f t="shared" si="32"/>
        <v>204366.955748855</v>
      </c>
      <c r="G358">
        <f t="shared" si="29"/>
        <v>204366.955748855</v>
      </c>
    </row>
    <row r="359" spans="1:7">
      <c r="A359">
        <f t="shared" si="31"/>
        <v>20017</v>
      </c>
      <c r="B359" t="s">
        <v>63</v>
      </c>
      <c r="C359" t="s">
        <v>64</v>
      </c>
      <c r="D359">
        <v>17</v>
      </c>
      <c r="E359">
        <f t="shared" si="32"/>
        <v>429170.607072596</v>
      </c>
      <c r="G359">
        <f t="shared" si="29"/>
        <v>429170.607072596</v>
      </c>
    </row>
    <row r="360" spans="1:7">
      <c r="A360">
        <f t="shared" si="31"/>
        <v>20018</v>
      </c>
      <c r="B360" t="s">
        <v>63</v>
      </c>
      <c r="C360" t="s">
        <v>64</v>
      </c>
      <c r="D360">
        <v>18</v>
      </c>
      <c r="G360">
        <f t="shared" si="29"/>
        <v>0</v>
      </c>
    </row>
    <row r="361" spans="1:7">
      <c r="A361">
        <f t="shared" si="31"/>
        <v>21001</v>
      </c>
      <c r="B361" t="s">
        <v>65</v>
      </c>
      <c r="C361" t="s">
        <v>66</v>
      </c>
      <c r="D361">
        <v>1</v>
      </c>
      <c r="E361">
        <v>3</v>
      </c>
      <c r="G361">
        <f t="shared" si="29"/>
        <v>3</v>
      </c>
    </row>
    <row r="362" spans="1:7">
      <c r="A362">
        <f t="shared" si="31"/>
        <v>21002</v>
      </c>
      <c r="B362" t="s">
        <v>65</v>
      </c>
      <c r="C362" t="s">
        <v>66</v>
      </c>
      <c r="D362">
        <v>2</v>
      </c>
      <c r="E362">
        <f t="shared" ref="E362:E377" si="33">E361*2.1</f>
        <v>6.3</v>
      </c>
      <c r="G362">
        <f t="shared" si="29"/>
        <v>6.3</v>
      </c>
    </row>
    <row r="363" spans="1:7">
      <c r="A363">
        <f t="shared" si="31"/>
        <v>21003</v>
      </c>
      <c r="B363" t="s">
        <v>65</v>
      </c>
      <c r="C363" t="s">
        <v>66</v>
      </c>
      <c r="D363">
        <v>3</v>
      </c>
      <c r="E363">
        <f t="shared" si="33"/>
        <v>13.23</v>
      </c>
      <c r="G363">
        <f t="shared" si="29"/>
        <v>13.23</v>
      </c>
    </row>
    <row r="364" spans="1:7">
      <c r="A364">
        <f t="shared" si="31"/>
        <v>21004</v>
      </c>
      <c r="B364" t="s">
        <v>65</v>
      </c>
      <c r="C364" t="s">
        <v>66</v>
      </c>
      <c r="D364">
        <v>4</v>
      </c>
      <c r="E364">
        <f t="shared" si="33"/>
        <v>27.783</v>
      </c>
      <c r="G364">
        <f t="shared" si="29"/>
        <v>27.783</v>
      </c>
    </row>
    <row r="365" spans="1:7">
      <c r="A365">
        <f t="shared" si="31"/>
        <v>21005</v>
      </c>
      <c r="B365" t="s">
        <v>65</v>
      </c>
      <c r="C365" t="s">
        <v>66</v>
      </c>
      <c r="D365">
        <v>5</v>
      </c>
      <c r="E365">
        <f t="shared" si="33"/>
        <v>58.3443</v>
      </c>
      <c r="G365">
        <f t="shared" si="29"/>
        <v>58.3443</v>
      </c>
    </row>
    <row r="366" spans="1:7">
      <c r="A366">
        <f t="shared" si="31"/>
        <v>21006</v>
      </c>
      <c r="B366" t="s">
        <v>65</v>
      </c>
      <c r="C366" t="s">
        <v>66</v>
      </c>
      <c r="D366">
        <v>6</v>
      </c>
      <c r="E366">
        <f t="shared" si="33"/>
        <v>122.52303</v>
      </c>
      <c r="G366">
        <f t="shared" si="29"/>
        <v>122.52303</v>
      </c>
    </row>
    <row r="367" spans="1:7">
      <c r="A367">
        <f t="shared" si="31"/>
        <v>21007</v>
      </c>
      <c r="B367" t="s">
        <v>65</v>
      </c>
      <c r="C367" t="s">
        <v>66</v>
      </c>
      <c r="D367">
        <v>7</v>
      </c>
      <c r="E367">
        <f t="shared" si="33"/>
        <v>257.298363</v>
      </c>
      <c r="G367">
        <f t="shared" si="29"/>
        <v>257.298363</v>
      </c>
    </row>
    <row r="368" spans="1:7">
      <c r="A368">
        <f t="shared" si="31"/>
        <v>21008</v>
      </c>
      <c r="B368" t="s">
        <v>65</v>
      </c>
      <c r="C368" t="s">
        <v>66</v>
      </c>
      <c r="D368">
        <v>8</v>
      </c>
      <c r="E368">
        <f t="shared" si="33"/>
        <v>540.3265623</v>
      </c>
      <c r="G368">
        <f t="shared" si="29"/>
        <v>540.3265623</v>
      </c>
    </row>
    <row r="369" spans="1:7">
      <c r="A369">
        <f t="shared" si="31"/>
        <v>21009</v>
      </c>
      <c r="B369" t="s">
        <v>65</v>
      </c>
      <c r="C369" t="s">
        <v>66</v>
      </c>
      <c r="D369">
        <v>9</v>
      </c>
      <c r="E369">
        <f t="shared" si="33"/>
        <v>1134.68578083</v>
      </c>
      <c r="G369">
        <f t="shared" si="29"/>
        <v>1134.68578083</v>
      </c>
    </row>
    <row r="370" spans="1:7">
      <c r="A370">
        <f t="shared" si="31"/>
        <v>21010</v>
      </c>
      <c r="B370" t="s">
        <v>65</v>
      </c>
      <c r="C370" t="s">
        <v>66</v>
      </c>
      <c r="D370">
        <v>10</v>
      </c>
      <c r="E370">
        <f t="shared" si="33"/>
        <v>2382.840139743</v>
      </c>
      <c r="G370">
        <f t="shared" si="29"/>
        <v>2382.840139743</v>
      </c>
    </row>
    <row r="371" spans="1:7">
      <c r="A371">
        <f t="shared" si="31"/>
        <v>21011</v>
      </c>
      <c r="B371" t="s">
        <v>65</v>
      </c>
      <c r="C371" t="s">
        <v>66</v>
      </c>
      <c r="D371">
        <v>11</v>
      </c>
      <c r="E371">
        <f t="shared" si="33"/>
        <v>5003.9642934603</v>
      </c>
      <c r="G371">
        <f t="shared" si="29"/>
        <v>5003.9642934603</v>
      </c>
    </row>
    <row r="372" spans="1:7">
      <c r="A372">
        <f t="shared" si="31"/>
        <v>21012</v>
      </c>
      <c r="B372" t="s">
        <v>65</v>
      </c>
      <c r="C372" t="s">
        <v>66</v>
      </c>
      <c r="D372">
        <v>12</v>
      </c>
      <c r="E372">
        <f t="shared" si="33"/>
        <v>10508.3250162666</v>
      </c>
      <c r="G372">
        <f t="shared" si="29"/>
        <v>10508.3250162666</v>
      </c>
    </row>
    <row r="373" spans="1:7">
      <c r="A373">
        <f t="shared" si="31"/>
        <v>21013</v>
      </c>
      <c r="B373" t="s">
        <v>65</v>
      </c>
      <c r="C373" t="s">
        <v>66</v>
      </c>
      <c r="D373">
        <v>13</v>
      </c>
      <c r="E373">
        <f t="shared" si="33"/>
        <v>22067.4825341599</v>
      </c>
      <c r="G373">
        <f t="shared" si="29"/>
        <v>22067.4825341599</v>
      </c>
    </row>
    <row r="374" spans="1:7">
      <c r="A374">
        <f t="shared" si="31"/>
        <v>21014</v>
      </c>
      <c r="B374" t="s">
        <v>65</v>
      </c>
      <c r="C374" t="s">
        <v>66</v>
      </c>
      <c r="D374">
        <v>14</v>
      </c>
      <c r="E374">
        <f t="shared" si="33"/>
        <v>46341.7133217359</v>
      </c>
      <c r="G374">
        <f t="shared" si="29"/>
        <v>46341.7133217359</v>
      </c>
    </row>
    <row r="375" spans="1:7">
      <c r="A375">
        <f t="shared" si="31"/>
        <v>21015</v>
      </c>
      <c r="B375" t="s">
        <v>65</v>
      </c>
      <c r="C375" t="s">
        <v>66</v>
      </c>
      <c r="D375">
        <v>15</v>
      </c>
      <c r="E375">
        <f t="shared" si="33"/>
        <v>97317.5979756453</v>
      </c>
      <c r="G375">
        <f t="shared" si="29"/>
        <v>97317.5979756453</v>
      </c>
    </row>
    <row r="376" spans="1:7">
      <c r="A376">
        <f t="shared" si="31"/>
        <v>21016</v>
      </c>
      <c r="B376" t="s">
        <v>65</v>
      </c>
      <c r="C376" t="s">
        <v>66</v>
      </c>
      <c r="D376">
        <v>16</v>
      </c>
      <c r="E376">
        <f t="shared" si="33"/>
        <v>204366.955748855</v>
      </c>
      <c r="G376">
        <f t="shared" si="29"/>
        <v>204366.955748855</v>
      </c>
    </row>
    <row r="377" spans="1:7">
      <c r="A377">
        <f t="shared" si="31"/>
        <v>21017</v>
      </c>
      <c r="B377" t="s">
        <v>65</v>
      </c>
      <c r="C377" t="s">
        <v>66</v>
      </c>
      <c r="D377">
        <v>17</v>
      </c>
      <c r="E377">
        <f t="shared" si="33"/>
        <v>429170.607072596</v>
      </c>
      <c r="G377">
        <f t="shared" si="29"/>
        <v>429170.607072596</v>
      </c>
    </row>
    <row r="378" spans="1:7">
      <c r="A378">
        <f t="shared" si="31"/>
        <v>21018</v>
      </c>
      <c r="B378" t="s">
        <v>65</v>
      </c>
      <c r="C378" t="s">
        <v>66</v>
      </c>
      <c r="D378">
        <v>18</v>
      </c>
      <c r="G378">
        <f t="shared" si="29"/>
        <v>0</v>
      </c>
    </row>
    <row r="379" spans="1:7">
      <c r="A379">
        <f t="shared" si="31"/>
        <v>22001</v>
      </c>
      <c r="B379" t="s">
        <v>67</v>
      </c>
      <c r="C379" t="s">
        <v>68</v>
      </c>
      <c r="D379">
        <v>1</v>
      </c>
      <c r="E379">
        <v>3</v>
      </c>
      <c r="G379">
        <f t="shared" si="29"/>
        <v>3</v>
      </c>
    </row>
    <row r="380" spans="1:7">
      <c r="A380">
        <f t="shared" si="31"/>
        <v>22002</v>
      </c>
      <c r="B380" t="s">
        <v>67</v>
      </c>
      <c r="C380" t="s">
        <v>68</v>
      </c>
      <c r="D380">
        <v>2</v>
      </c>
      <c r="E380">
        <f t="shared" ref="E380:E395" si="34">E379*2.1</f>
        <v>6.3</v>
      </c>
      <c r="G380">
        <f t="shared" si="29"/>
        <v>6.3</v>
      </c>
    </row>
    <row r="381" spans="1:7">
      <c r="A381">
        <f t="shared" si="31"/>
        <v>22003</v>
      </c>
      <c r="B381" t="s">
        <v>67</v>
      </c>
      <c r="C381" t="s">
        <v>68</v>
      </c>
      <c r="D381">
        <v>3</v>
      </c>
      <c r="E381">
        <f t="shared" si="34"/>
        <v>13.23</v>
      </c>
      <c r="G381">
        <f t="shared" si="29"/>
        <v>13.23</v>
      </c>
    </row>
    <row r="382" spans="1:7">
      <c r="A382">
        <f t="shared" si="31"/>
        <v>22004</v>
      </c>
      <c r="B382" t="s">
        <v>67</v>
      </c>
      <c r="C382" t="s">
        <v>68</v>
      </c>
      <c r="D382">
        <v>4</v>
      </c>
      <c r="E382">
        <f t="shared" si="34"/>
        <v>27.783</v>
      </c>
      <c r="G382">
        <f t="shared" si="29"/>
        <v>27.783</v>
      </c>
    </row>
    <row r="383" spans="1:7">
      <c r="A383">
        <f t="shared" si="31"/>
        <v>22005</v>
      </c>
      <c r="B383" t="s">
        <v>67</v>
      </c>
      <c r="C383" t="s">
        <v>68</v>
      </c>
      <c r="D383">
        <v>5</v>
      </c>
      <c r="E383">
        <f t="shared" si="34"/>
        <v>58.3443</v>
      </c>
      <c r="G383">
        <f t="shared" si="29"/>
        <v>58.3443</v>
      </c>
    </row>
    <row r="384" spans="1:7">
      <c r="A384">
        <f t="shared" si="31"/>
        <v>22006</v>
      </c>
      <c r="B384" t="s">
        <v>67</v>
      </c>
      <c r="C384" t="s">
        <v>68</v>
      </c>
      <c r="D384">
        <v>6</v>
      </c>
      <c r="E384">
        <f t="shared" si="34"/>
        <v>122.52303</v>
      </c>
      <c r="G384">
        <f t="shared" si="29"/>
        <v>122.52303</v>
      </c>
    </row>
    <row r="385" spans="1:7">
      <c r="A385">
        <f t="shared" si="31"/>
        <v>22007</v>
      </c>
      <c r="B385" t="s">
        <v>67</v>
      </c>
      <c r="C385" t="s">
        <v>68</v>
      </c>
      <c r="D385">
        <v>7</v>
      </c>
      <c r="E385">
        <f t="shared" si="34"/>
        <v>257.298363</v>
      </c>
      <c r="G385">
        <f t="shared" si="29"/>
        <v>257.298363</v>
      </c>
    </row>
    <row r="386" spans="1:7">
      <c r="A386">
        <f t="shared" si="31"/>
        <v>22008</v>
      </c>
      <c r="B386" t="s">
        <v>67</v>
      </c>
      <c r="C386" t="s">
        <v>68</v>
      </c>
      <c r="D386">
        <v>8</v>
      </c>
      <c r="E386">
        <f t="shared" si="34"/>
        <v>540.3265623</v>
      </c>
      <c r="G386">
        <f t="shared" ref="G386:G449" si="35">E386+F386</f>
        <v>540.3265623</v>
      </c>
    </row>
    <row r="387" spans="1:7">
      <c r="A387">
        <f t="shared" si="31"/>
        <v>22009</v>
      </c>
      <c r="B387" t="s">
        <v>67</v>
      </c>
      <c r="C387" t="s">
        <v>68</v>
      </c>
      <c r="D387">
        <v>9</v>
      </c>
      <c r="E387">
        <f t="shared" si="34"/>
        <v>1134.68578083</v>
      </c>
      <c r="G387">
        <f t="shared" si="35"/>
        <v>1134.68578083</v>
      </c>
    </row>
    <row r="388" spans="1:7">
      <c r="A388">
        <f t="shared" si="31"/>
        <v>22010</v>
      </c>
      <c r="B388" t="s">
        <v>67</v>
      </c>
      <c r="C388" t="s">
        <v>68</v>
      </c>
      <c r="D388">
        <v>10</v>
      </c>
      <c r="E388">
        <f t="shared" si="34"/>
        <v>2382.840139743</v>
      </c>
      <c r="G388">
        <f t="shared" si="35"/>
        <v>2382.840139743</v>
      </c>
    </row>
    <row r="389" spans="1:7">
      <c r="A389">
        <f t="shared" si="31"/>
        <v>22011</v>
      </c>
      <c r="B389" t="s">
        <v>67</v>
      </c>
      <c r="C389" t="s">
        <v>68</v>
      </c>
      <c r="D389">
        <v>11</v>
      </c>
      <c r="E389">
        <f t="shared" si="34"/>
        <v>5003.9642934603</v>
      </c>
      <c r="G389">
        <f t="shared" si="35"/>
        <v>5003.9642934603</v>
      </c>
    </row>
    <row r="390" spans="1:7">
      <c r="A390">
        <f t="shared" si="31"/>
        <v>22012</v>
      </c>
      <c r="B390" t="s">
        <v>67</v>
      </c>
      <c r="C390" t="s">
        <v>68</v>
      </c>
      <c r="D390">
        <v>12</v>
      </c>
      <c r="E390">
        <f t="shared" si="34"/>
        <v>10508.3250162666</v>
      </c>
      <c r="G390">
        <f t="shared" si="35"/>
        <v>10508.3250162666</v>
      </c>
    </row>
    <row r="391" spans="1:7">
      <c r="A391">
        <f t="shared" si="31"/>
        <v>22013</v>
      </c>
      <c r="B391" t="s">
        <v>67</v>
      </c>
      <c r="C391" t="s">
        <v>68</v>
      </c>
      <c r="D391">
        <v>13</v>
      </c>
      <c r="E391">
        <f t="shared" si="34"/>
        <v>22067.4825341599</v>
      </c>
      <c r="G391">
        <f t="shared" si="35"/>
        <v>22067.4825341599</v>
      </c>
    </row>
    <row r="392" spans="1:7">
      <c r="A392">
        <f t="shared" si="31"/>
        <v>22014</v>
      </c>
      <c r="B392" t="s">
        <v>67</v>
      </c>
      <c r="C392" t="s">
        <v>68</v>
      </c>
      <c r="D392">
        <v>14</v>
      </c>
      <c r="E392">
        <f t="shared" si="34"/>
        <v>46341.7133217359</v>
      </c>
      <c r="G392">
        <f t="shared" si="35"/>
        <v>46341.7133217359</v>
      </c>
    </row>
    <row r="393" spans="1:7">
      <c r="A393">
        <f t="shared" si="31"/>
        <v>22015</v>
      </c>
      <c r="B393" t="s">
        <v>67</v>
      </c>
      <c r="C393" t="s">
        <v>68</v>
      </c>
      <c r="D393">
        <v>15</v>
      </c>
      <c r="E393">
        <f t="shared" si="34"/>
        <v>97317.5979756453</v>
      </c>
      <c r="G393">
        <f t="shared" si="35"/>
        <v>97317.5979756453</v>
      </c>
    </row>
    <row r="394" spans="1:7">
      <c r="A394">
        <f t="shared" si="31"/>
        <v>22016</v>
      </c>
      <c r="B394" t="s">
        <v>67</v>
      </c>
      <c r="C394" t="s">
        <v>68</v>
      </c>
      <c r="D394">
        <v>16</v>
      </c>
      <c r="E394">
        <f t="shared" si="34"/>
        <v>204366.955748855</v>
      </c>
      <c r="G394">
        <f t="shared" si="35"/>
        <v>204366.955748855</v>
      </c>
    </row>
    <row r="395" spans="1:7">
      <c r="A395">
        <f t="shared" si="31"/>
        <v>22017</v>
      </c>
      <c r="B395" t="s">
        <v>67</v>
      </c>
      <c r="C395" t="s">
        <v>68</v>
      </c>
      <c r="D395">
        <v>17</v>
      </c>
      <c r="E395">
        <f t="shared" si="34"/>
        <v>429170.607072596</v>
      </c>
      <c r="G395">
        <f t="shared" si="35"/>
        <v>429170.607072596</v>
      </c>
    </row>
    <row r="396" spans="1:7">
      <c r="A396">
        <f t="shared" si="31"/>
        <v>22018</v>
      </c>
      <c r="B396" t="s">
        <v>67</v>
      </c>
      <c r="C396" t="s">
        <v>68</v>
      </c>
      <c r="D396">
        <v>18</v>
      </c>
      <c r="G396">
        <f t="shared" si="35"/>
        <v>0</v>
      </c>
    </row>
    <row r="397" spans="1:7">
      <c r="A397">
        <f t="shared" si="31"/>
        <v>23001</v>
      </c>
      <c r="B397" t="s">
        <v>69</v>
      </c>
      <c r="C397" t="s">
        <v>70</v>
      </c>
      <c r="D397">
        <v>1</v>
      </c>
      <c r="E397">
        <v>3</v>
      </c>
      <c r="G397">
        <f t="shared" si="35"/>
        <v>3</v>
      </c>
    </row>
    <row r="398" spans="1:7">
      <c r="A398">
        <f t="shared" si="31"/>
        <v>23002</v>
      </c>
      <c r="B398" t="s">
        <v>69</v>
      </c>
      <c r="C398" t="s">
        <v>70</v>
      </c>
      <c r="D398">
        <v>2</v>
      </c>
      <c r="E398">
        <f t="shared" ref="E398:E413" si="36">E397*2.1</f>
        <v>6.3</v>
      </c>
      <c r="G398">
        <f t="shared" si="35"/>
        <v>6.3</v>
      </c>
    </row>
    <row r="399" spans="1:7">
      <c r="A399">
        <f t="shared" si="31"/>
        <v>23003</v>
      </c>
      <c r="B399" t="s">
        <v>69</v>
      </c>
      <c r="C399" t="s">
        <v>70</v>
      </c>
      <c r="D399">
        <v>3</v>
      </c>
      <c r="E399">
        <f t="shared" si="36"/>
        <v>13.23</v>
      </c>
      <c r="G399">
        <f t="shared" si="35"/>
        <v>13.23</v>
      </c>
    </row>
    <row r="400" spans="1:7">
      <c r="A400">
        <f t="shared" si="31"/>
        <v>23004</v>
      </c>
      <c r="B400" t="s">
        <v>69</v>
      </c>
      <c r="C400" t="s">
        <v>70</v>
      </c>
      <c r="D400">
        <v>4</v>
      </c>
      <c r="E400">
        <f t="shared" si="36"/>
        <v>27.783</v>
      </c>
      <c r="G400">
        <f t="shared" si="35"/>
        <v>27.783</v>
      </c>
    </row>
    <row r="401" spans="1:7">
      <c r="A401">
        <f t="shared" si="31"/>
        <v>23005</v>
      </c>
      <c r="B401" t="s">
        <v>69</v>
      </c>
      <c r="C401" t="s">
        <v>70</v>
      </c>
      <c r="D401">
        <v>5</v>
      </c>
      <c r="E401">
        <f t="shared" si="36"/>
        <v>58.3443</v>
      </c>
      <c r="G401">
        <f t="shared" si="35"/>
        <v>58.3443</v>
      </c>
    </row>
    <row r="402" spans="1:7">
      <c r="A402">
        <f t="shared" si="31"/>
        <v>23006</v>
      </c>
      <c r="B402" t="s">
        <v>69</v>
      </c>
      <c r="C402" t="s">
        <v>70</v>
      </c>
      <c r="D402">
        <v>6</v>
      </c>
      <c r="E402">
        <f t="shared" si="36"/>
        <v>122.52303</v>
      </c>
      <c r="G402">
        <f t="shared" si="35"/>
        <v>122.52303</v>
      </c>
    </row>
    <row r="403" spans="1:7">
      <c r="A403">
        <f t="shared" ref="A403:A454" si="37">IF(B403=B402,A402+1,MROUND(A402+1000,1000)+1)</f>
        <v>23007</v>
      </c>
      <c r="B403" t="s">
        <v>69</v>
      </c>
      <c r="C403" t="s">
        <v>70</v>
      </c>
      <c r="D403">
        <v>7</v>
      </c>
      <c r="E403">
        <f t="shared" si="36"/>
        <v>257.298363</v>
      </c>
      <c r="G403">
        <f t="shared" si="35"/>
        <v>257.298363</v>
      </c>
    </row>
    <row r="404" spans="1:7">
      <c r="A404">
        <f t="shared" si="37"/>
        <v>23008</v>
      </c>
      <c r="B404" t="s">
        <v>69</v>
      </c>
      <c r="C404" t="s">
        <v>70</v>
      </c>
      <c r="D404">
        <v>8</v>
      </c>
      <c r="E404">
        <f t="shared" si="36"/>
        <v>540.3265623</v>
      </c>
      <c r="G404">
        <f t="shared" si="35"/>
        <v>540.3265623</v>
      </c>
    </row>
    <row r="405" spans="1:7">
      <c r="A405">
        <f t="shared" si="37"/>
        <v>23009</v>
      </c>
      <c r="B405" t="s">
        <v>69</v>
      </c>
      <c r="C405" t="s">
        <v>70</v>
      </c>
      <c r="D405">
        <v>9</v>
      </c>
      <c r="E405">
        <f t="shared" si="36"/>
        <v>1134.68578083</v>
      </c>
      <c r="G405">
        <f t="shared" si="35"/>
        <v>1134.68578083</v>
      </c>
    </row>
    <row r="406" spans="1:7">
      <c r="A406">
        <f t="shared" si="37"/>
        <v>23010</v>
      </c>
      <c r="B406" t="s">
        <v>69</v>
      </c>
      <c r="C406" t="s">
        <v>70</v>
      </c>
      <c r="D406">
        <v>10</v>
      </c>
      <c r="E406">
        <f t="shared" si="36"/>
        <v>2382.840139743</v>
      </c>
      <c r="G406">
        <f t="shared" si="35"/>
        <v>2382.840139743</v>
      </c>
    </row>
    <row r="407" spans="1:7">
      <c r="A407">
        <f t="shared" si="37"/>
        <v>23011</v>
      </c>
      <c r="B407" t="s">
        <v>69</v>
      </c>
      <c r="C407" t="s">
        <v>70</v>
      </c>
      <c r="D407">
        <v>11</v>
      </c>
      <c r="E407">
        <f t="shared" si="36"/>
        <v>5003.9642934603</v>
      </c>
      <c r="G407">
        <f t="shared" si="35"/>
        <v>5003.9642934603</v>
      </c>
    </row>
    <row r="408" spans="1:7">
      <c r="A408">
        <f t="shared" si="37"/>
        <v>23012</v>
      </c>
      <c r="B408" t="s">
        <v>69</v>
      </c>
      <c r="C408" t="s">
        <v>70</v>
      </c>
      <c r="D408">
        <v>12</v>
      </c>
      <c r="E408">
        <f t="shared" si="36"/>
        <v>10508.3250162666</v>
      </c>
      <c r="G408">
        <f t="shared" si="35"/>
        <v>10508.3250162666</v>
      </c>
    </row>
    <row r="409" spans="1:7">
      <c r="A409">
        <f t="shared" si="37"/>
        <v>23013</v>
      </c>
      <c r="B409" t="s">
        <v>69</v>
      </c>
      <c r="C409" t="s">
        <v>70</v>
      </c>
      <c r="D409">
        <v>13</v>
      </c>
      <c r="E409">
        <f t="shared" si="36"/>
        <v>22067.4825341599</v>
      </c>
      <c r="G409">
        <f t="shared" si="35"/>
        <v>22067.4825341599</v>
      </c>
    </row>
    <row r="410" spans="1:7">
      <c r="A410">
        <f t="shared" si="37"/>
        <v>23014</v>
      </c>
      <c r="B410" t="s">
        <v>69</v>
      </c>
      <c r="C410" t="s">
        <v>70</v>
      </c>
      <c r="D410">
        <v>14</v>
      </c>
      <c r="E410">
        <f t="shared" si="36"/>
        <v>46341.7133217359</v>
      </c>
      <c r="G410">
        <f t="shared" si="35"/>
        <v>46341.7133217359</v>
      </c>
    </row>
    <row r="411" spans="1:7">
      <c r="A411">
        <f t="shared" si="37"/>
        <v>23015</v>
      </c>
      <c r="B411" t="s">
        <v>69</v>
      </c>
      <c r="C411" t="s">
        <v>70</v>
      </c>
      <c r="D411">
        <v>15</v>
      </c>
      <c r="E411">
        <f t="shared" si="36"/>
        <v>97317.5979756453</v>
      </c>
      <c r="G411">
        <f t="shared" si="35"/>
        <v>97317.5979756453</v>
      </c>
    </row>
    <row r="412" spans="1:7">
      <c r="A412">
        <f t="shared" si="37"/>
        <v>23016</v>
      </c>
      <c r="B412" t="s">
        <v>69</v>
      </c>
      <c r="C412" t="s">
        <v>70</v>
      </c>
      <c r="D412">
        <v>16</v>
      </c>
      <c r="E412">
        <f t="shared" si="36"/>
        <v>204366.955748855</v>
      </c>
      <c r="G412">
        <f t="shared" si="35"/>
        <v>204366.955748855</v>
      </c>
    </row>
    <row r="413" spans="1:7">
      <c r="A413">
        <f t="shared" si="37"/>
        <v>23017</v>
      </c>
      <c r="B413" t="s">
        <v>69</v>
      </c>
      <c r="C413" t="s">
        <v>70</v>
      </c>
      <c r="D413">
        <v>17</v>
      </c>
      <c r="E413">
        <f t="shared" si="36"/>
        <v>429170.607072596</v>
      </c>
      <c r="G413">
        <f t="shared" si="35"/>
        <v>429170.607072596</v>
      </c>
    </row>
    <row r="414" spans="1:7">
      <c r="A414">
        <f t="shared" si="37"/>
        <v>23018</v>
      </c>
      <c r="B414" t="s">
        <v>69</v>
      </c>
      <c r="C414" t="s">
        <v>70</v>
      </c>
      <c r="D414">
        <v>18</v>
      </c>
      <c r="G414">
        <f t="shared" si="35"/>
        <v>0</v>
      </c>
    </row>
    <row r="415" spans="1:7">
      <c r="A415">
        <f t="shared" si="37"/>
        <v>24001</v>
      </c>
      <c r="B415" t="s">
        <v>71</v>
      </c>
      <c r="C415" t="s">
        <v>72</v>
      </c>
      <c r="D415">
        <v>1</v>
      </c>
      <c r="E415">
        <v>3</v>
      </c>
      <c r="G415">
        <f t="shared" si="35"/>
        <v>3</v>
      </c>
    </row>
    <row r="416" spans="1:7">
      <c r="A416">
        <f t="shared" si="37"/>
        <v>24002</v>
      </c>
      <c r="B416" t="s">
        <v>71</v>
      </c>
      <c r="C416" t="s">
        <v>72</v>
      </c>
      <c r="D416">
        <v>2</v>
      </c>
      <c r="E416">
        <f>E415*5.5</f>
        <v>16.5</v>
      </c>
      <c r="G416">
        <f t="shared" si="35"/>
        <v>16.5</v>
      </c>
    </row>
    <row r="417" spans="1:7">
      <c r="A417">
        <f t="shared" si="37"/>
        <v>25001</v>
      </c>
      <c r="B417" t="s">
        <v>73</v>
      </c>
      <c r="C417" t="s">
        <v>74</v>
      </c>
      <c r="D417">
        <v>1</v>
      </c>
      <c r="E417">
        <v>3</v>
      </c>
      <c r="G417">
        <f t="shared" si="35"/>
        <v>3</v>
      </c>
    </row>
    <row r="418" spans="1:7">
      <c r="A418">
        <f t="shared" si="37"/>
        <v>25002</v>
      </c>
      <c r="B418" t="s">
        <v>73</v>
      </c>
      <c r="C418" t="s">
        <v>74</v>
      </c>
      <c r="D418">
        <v>2</v>
      </c>
      <c r="E418">
        <f>E417*5.5</f>
        <v>16.5</v>
      </c>
      <c r="G418">
        <f t="shared" si="35"/>
        <v>16.5</v>
      </c>
    </row>
    <row r="419" spans="1:7">
      <c r="A419">
        <f t="shared" si="37"/>
        <v>26001</v>
      </c>
      <c r="B419" t="s">
        <v>75</v>
      </c>
      <c r="C419" t="s">
        <v>76</v>
      </c>
      <c r="D419">
        <v>1</v>
      </c>
      <c r="E419">
        <v>3</v>
      </c>
      <c r="G419">
        <f t="shared" si="35"/>
        <v>3</v>
      </c>
    </row>
    <row r="420" spans="1:7">
      <c r="A420">
        <f t="shared" si="37"/>
        <v>26002</v>
      </c>
      <c r="B420" t="s">
        <v>75</v>
      </c>
      <c r="C420" t="s">
        <v>76</v>
      </c>
      <c r="D420">
        <v>2</v>
      </c>
      <c r="E420">
        <f t="shared" ref="E420:E435" si="38">E419*2.1</f>
        <v>6.3</v>
      </c>
      <c r="G420">
        <f t="shared" si="35"/>
        <v>6.3</v>
      </c>
    </row>
    <row r="421" spans="1:7">
      <c r="A421">
        <f t="shared" si="37"/>
        <v>26003</v>
      </c>
      <c r="B421" t="s">
        <v>75</v>
      </c>
      <c r="C421" t="s">
        <v>76</v>
      </c>
      <c r="D421">
        <v>3</v>
      </c>
      <c r="E421">
        <f t="shared" si="38"/>
        <v>13.23</v>
      </c>
      <c r="G421">
        <f t="shared" si="35"/>
        <v>13.23</v>
      </c>
    </row>
    <row r="422" spans="1:7">
      <c r="A422">
        <f t="shared" si="37"/>
        <v>26004</v>
      </c>
      <c r="B422" t="s">
        <v>75</v>
      </c>
      <c r="C422" t="s">
        <v>76</v>
      </c>
      <c r="D422">
        <v>4</v>
      </c>
      <c r="E422">
        <f t="shared" si="38"/>
        <v>27.783</v>
      </c>
      <c r="G422">
        <f t="shared" si="35"/>
        <v>27.783</v>
      </c>
    </row>
    <row r="423" spans="1:7">
      <c r="A423">
        <f t="shared" si="37"/>
        <v>26005</v>
      </c>
      <c r="B423" t="s">
        <v>75</v>
      </c>
      <c r="C423" t="s">
        <v>76</v>
      </c>
      <c r="D423">
        <v>5</v>
      </c>
      <c r="E423">
        <f t="shared" si="38"/>
        <v>58.3443</v>
      </c>
      <c r="G423">
        <f t="shared" si="35"/>
        <v>58.3443</v>
      </c>
    </row>
    <row r="424" spans="1:7">
      <c r="A424">
        <f t="shared" si="37"/>
        <v>26006</v>
      </c>
      <c r="B424" t="s">
        <v>75</v>
      </c>
      <c r="C424" t="s">
        <v>76</v>
      </c>
      <c r="D424">
        <v>6</v>
      </c>
      <c r="E424">
        <f t="shared" si="38"/>
        <v>122.52303</v>
      </c>
      <c r="G424">
        <f t="shared" si="35"/>
        <v>122.52303</v>
      </c>
    </row>
    <row r="425" spans="1:7">
      <c r="A425">
        <f t="shared" si="37"/>
        <v>26007</v>
      </c>
      <c r="B425" t="s">
        <v>75</v>
      </c>
      <c r="C425" t="s">
        <v>76</v>
      </c>
      <c r="D425">
        <v>7</v>
      </c>
      <c r="E425">
        <f t="shared" si="38"/>
        <v>257.298363</v>
      </c>
      <c r="G425">
        <f t="shared" si="35"/>
        <v>257.298363</v>
      </c>
    </row>
    <row r="426" spans="1:7">
      <c r="A426">
        <f t="shared" si="37"/>
        <v>26008</v>
      </c>
      <c r="B426" t="s">
        <v>75</v>
      </c>
      <c r="C426" t="s">
        <v>76</v>
      </c>
      <c r="D426">
        <v>8</v>
      </c>
      <c r="E426">
        <f t="shared" si="38"/>
        <v>540.3265623</v>
      </c>
      <c r="G426">
        <f t="shared" si="35"/>
        <v>540.3265623</v>
      </c>
    </row>
    <row r="427" spans="1:7">
      <c r="A427">
        <f t="shared" si="37"/>
        <v>26009</v>
      </c>
      <c r="B427" t="s">
        <v>75</v>
      </c>
      <c r="C427" t="s">
        <v>76</v>
      </c>
      <c r="D427">
        <v>9</v>
      </c>
      <c r="E427">
        <f t="shared" si="38"/>
        <v>1134.68578083</v>
      </c>
      <c r="G427">
        <f t="shared" si="35"/>
        <v>1134.68578083</v>
      </c>
    </row>
    <row r="428" spans="1:7">
      <c r="A428">
        <f t="shared" si="37"/>
        <v>26010</v>
      </c>
      <c r="B428" t="s">
        <v>75</v>
      </c>
      <c r="C428" t="s">
        <v>76</v>
      </c>
      <c r="D428">
        <v>10</v>
      </c>
      <c r="E428">
        <f t="shared" si="38"/>
        <v>2382.840139743</v>
      </c>
      <c r="G428">
        <f t="shared" si="35"/>
        <v>2382.840139743</v>
      </c>
    </row>
    <row r="429" spans="1:7">
      <c r="A429">
        <f t="shared" si="37"/>
        <v>26011</v>
      </c>
      <c r="B429" t="s">
        <v>75</v>
      </c>
      <c r="C429" t="s">
        <v>76</v>
      </c>
      <c r="D429">
        <v>11</v>
      </c>
      <c r="E429">
        <f t="shared" si="38"/>
        <v>5003.9642934603</v>
      </c>
      <c r="G429">
        <f t="shared" si="35"/>
        <v>5003.9642934603</v>
      </c>
    </row>
    <row r="430" spans="1:7">
      <c r="A430">
        <f t="shared" si="37"/>
        <v>26012</v>
      </c>
      <c r="B430" t="s">
        <v>75</v>
      </c>
      <c r="C430" t="s">
        <v>76</v>
      </c>
      <c r="D430">
        <v>12</v>
      </c>
      <c r="E430">
        <f t="shared" si="38"/>
        <v>10508.3250162666</v>
      </c>
      <c r="G430">
        <f t="shared" si="35"/>
        <v>10508.3250162666</v>
      </c>
    </row>
    <row r="431" spans="1:7">
      <c r="A431">
        <f t="shared" si="37"/>
        <v>26013</v>
      </c>
      <c r="B431" t="s">
        <v>75</v>
      </c>
      <c r="C431" t="s">
        <v>76</v>
      </c>
      <c r="D431">
        <v>13</v>
      </c>
      <c r="E431">
        <f t="shared" si="38"/>
        <v>22067.4825341599</v>
      </c>
      <c r="G431">
        <f t="shared" si="35"/>
        <v>22067.4825341599</v>
      </c>
    </row>
    <row r="432" spans="1:7">
      <c r="A432">
        <f t="shared" si="37"/>
        <v>26014</v>
      </c>
      <c r="B432" t="s">
        <v>75</v>
      </c>
      <c r="C432" t="s">
        <v>76</v>
      </c>
      <c r="D432">
        <v>14</v>
      </c>
      <c r="E432">
        <f t="shared" si="38"/>
        <v>46341.7133217359</v>
      </c>
      <c r="G432">
        <f t="shared" si="35"/>
        <v>46341.7133217359</v>
      </c>
    </row>
    <row r="433" spans="1:7">
      <c r="A433">
        <f t="shared" si="37"/>
        <v>26015</v>
      </c>
      <c r="B433" t="s">
        <v>75</v>
      </c>
      <c r="C433" t="s">
        <v>76</v>
      </c>
      <c r="D433">
        <v>15</v>
      </c>
      <c r="E433">
        <f t="shared" si="38"/>
        <v>97317.5979756453</v>
      </c>
      <c r="G433">
        <f t="shared" si="35"/>
        <v>97317.5979756453</v>
      </c>
    </row>
    <row r="434" spans="1:7">
      <c r="A434">
        <f t="shared" si="37"/>
        <v>26016</v>
      </c>
      <c r="B434" t="s">
        <v>75</v>
      </c>
      <c r="C434" t="s">
        <v>76</v>
      </c>
      <c r="D434">
        <v>16</v>
      </c>
      <c r="E434">
        <f t="shared" si="38"/>
        <v>204366.955748855</v>
      </c>
      <c r="G434">
        <f t="shared" si="35"/>
        <v>204366.955748855</v>
      </c>
    </row>
    <row r="435" spans="1:7">
      <c r="A435">
        <f t="shared" si="37"/>
        <v>26017</v>
      </c>
      <c r="B435" t="s">
        <v>75</v>
      </c>
      <c r="C435" t="s">
        <v>76</v>
      </c>
      <c r="D435">
        <v>17</v>
      </c>
      <c r="E435">
        <f t="shared" si="38"/>
        <v>429170.607072596</v>
      </c>
      <c r="G435">
        <f t="shared" si="35"/>
        <v>429170.607072596</v>
      </c>
    </row>
    <row r="436" spans="1:7">
      <c r="A436">
        <f t="shared" si="37"/>
        <v>26018</v>
      </c>
      <c r="B436" t="s">
        <v>75</v>
      </c>
      <c r="C436" t="s">
        <v>76</v>
      </c>
      <c r="D436">
        <v>18</v>
      </c>
      <c r="G436">
        <f t="shared" si="35"/>
        <v>0</v>
      </c>
    </row>
    <row r="437" spans="1:7">
      <c r="A437">
        <f t="shared" si="37"/>
        <v>27001</v>
      </c>
      <c r="B437" t="s">
        <v>77</v>
      </c>
      <c r="C437" t="s">
        <v>78</v>
      </c>
      <c r="D437">
        <v>1</v>
      </c>
      <c r="E437">
        <v>3</v>
      </c>
      <c r="G437">
        <f t="shared" si="35"/>
        <v>3</v>
      </c>
    </row>
    <row r="438" spans="1:7">
      <c r="A438">
        <f t="shared" si="37"/>
        <v>27002</v>
      </c>
      <c r="B438" t="s">
        <v>77</v>
      </c>
      <c r="C438" t="s">
        <v>78</v>
      </c>
      <c r="D438">
        <v>2</v>
      </c>
      <c r="E438">
        <f t="shared" ref="E438:E453" si="39">E437*2.1</f>
        <v>6.3</v>
      </c>
      <c r="G438">
        <f t="shared" si="35"/>
        <v>6.3</v>
      </c>
    </row>
    <row r="439" spans="1:7">
      <c r="A439">
        <f t="shared" si="37"/>
        <v>27003</v>
      </c>
      <c r="B439" t="s">
        <v>77</v>
      </c>
      <c r="C439" t="s">
        <v>78</v>
      </c>
      <c r="D439">
        <v>3</v>
      </c>
      <c r="E439">
        <f t="shared" si="39"/>
        <v>13.23</v>
      </c>
      <c r="G439">
        <f t="shared" si="35"/>
        <v>13.23</v>
      </c>
    </row>
    <row r="440" spans="1:7">
      <c r="A440">
        <f t="shared" si="37"/>
        <v>27004</v>
      </c>
      <c r="B440" t="s">
        <v>77</v>
      </c>
      <c r="C440" t="s">
        <v>78</v>
      </c>
      <c r="D440">
        <v>4</v>
      </c>
      <c r="E440">
        <f t="shared" si="39"/>
        <v>27.783</v>
      </c>
      <c r="G440">
        <f t="shared" si="35"/>
        <v>27.783</v>
      </c>
    </row>
    <row r="441" spans="1:7">
      <c r="A441">
        <f t="shared" si="37"/>
        <v>27005</v>
      </c>
      <c r="B441" t="s">
        <v>77</v>
      </c>
      <c r="C441" t="s">
        <v>78</v>
      </c>
      <c r="D441">
        <v>5</v>
      </c>
      <c r="E441">
        <f t="shared" si="39"/>
        <v>58.3443</v>
      </c>
      <c r="G441">
        <f t="shared" si="35"/>
        <v>58.3443</v>
      </c>
    </row>
    <row r="442" spans="1:7">
      <c r="A442">
        <f t="shared" si="37"/>
        <v>27006</v>
      </c>
      <c r="B442" t="s">
        <v>77</v>
      </c>
      <c r="C442" t="s">
        <v>78</v>
      </c>
      <c r="D442">
        <v>6</v>
      </c>
      <c r="E442">
        <f t="shared" si="39"/>
        <v>122.52303</v>
      </c>
      <c r="G442">
        <f t="shared" si="35"/>
        <v>122.52303</v>
      </c>
    </row>
    <row r="443" spans="1:7">
      <c r="A443">
        <f t="shared" si="37"/>
        <v>27007</v>
      </c>
      <c r="B443" t="s">
        <v>77</v>
      </c>
      <c r="C443" t="s">
        <v>78</v>
      </c>
      <c r="D443">
        <v>7</v>
      </c>
      <c r="E443">
        <f t="shared" si="39"/>
        <v>257.298363</v>
      </c>
      <c r="G443">
        <f t="shared" si="35"/>
        <v>257.298363</v>
      </c>
    </row>
    <row r="444" spans="1:7">
      <c r="A444">
        <f t="shared" si="37"/>
        <v>27008</v>
      </c>
      <c r="B444" t="s">
        <v>77</v>
      </c>
      <c r="C444" t="s">
        <v>78</v>
      </c>
      <c r="D444">
        <v>8</v>
      </c>
      <c r="E444">
        <f t="shared" si="39"/>
        <v>540.3265623</v>
      </c>
      <c r="G444">
        <f t="shared" si="35"/>
        <v>540.3265623</v>
      </c>
    </row>
    <row r="445" spans="1:7">
      <c r="A445">
        <f t="shared" si="37"/>
        <v>27009</v>
      </c>
      <c r="B445" t="s">
        <v>77</v>
      </c>
      <c r="C445" t="s">
        <v>78</v>
      </c>
      <c r="D445">
        <v>9</v>
      </c>
      <c r="E445">
        <f t="shared" si="39"/>
        <v>1134.68578083</v>
      </c>
      <c r="G445">
        <f t="shared" si="35"/>
        <v>1134.68578083</v>
      </c>
    </row>
    <row r="446" spans="1:7">
      <c r="A446">
        <f t="shared" si="37"/>
        <v>27010</v>
      </c>
      <c r="B446" t="s">
        <v>77</v>
      </c>
      <c r="C446" t="s">
        <v>78</v>
      </c>
      <c r="D446">
        <v>10</v>
      </c>
      <c r="E446">
        <f t="shared" si="39"/>
        <v>2382.840139743</v>
      </c>
      <c r="G446">
        <f t="shared" si="35"/>
        <v>2382.840139743</v>
      </c>
    </row>
    <row r="447" spans="1:7">
      <c r="A447">
        <f t="shared" si="37"/>
        <v>27011</v>
      </c>
      <c r="B447" t="s">
        <v>77</v>
      </c>
      <c r="C447" t="s">
        <v>78</v>
      </c>
      <c r="D447">
        <v>11</v>
      </c>
      <c r="E447">
        <f t="shared" si="39"/>
        <v>5003.9642934603</v>
      </c>
      <c r="G447">
        <f t="shared" si="35"/>
        <v>5003.9642934603</v>
      </c>
    </row>
    <row r="448" spans="1:7">
      <c r="A448">
        <f t="shared" si="37"/>
        <v>27012</v>
      </c>
      <c r="B448" t="s">
        <v>77</v>
      </c>
      <c r="C448" t="s">
        <v>78</v>
      </c>
      <c r="D448">
        <v>12</v>
      </c>
      <c r="E448">
        <f t="shared" si="39"/>
        <v>10508.3250162666</v>
      </c>
      <c r="G448">
        <f t="shared" si="35"/>
        <v>10508.3250162666</v>
      </c>
    </row>
    <row r="449" spans="1:7">
      <c r="A449">
        <f t="shared" si="37"/>
        <v>27013</v>
      </c>
      <c r="B449" t="s">
        <v>77</v>
      </c>
      <c r="C449" t="s">
        <v>78</v>
      </c>
      <c r="D449">
        <v>13</v>
      </c>
      <c r="E449">
        <f t="shared" si="39"/>
        <v>22067.4825341599</v>
      </c>
      <c r="G449">
        <f t="shared" si="35"/>
        <v>22067.4825341599</v>
      </c>
    </row>
    <row r="450" spans="1:7">
      <c r="A450">
        <f t="shared" si="37"/>
        <v>27014</v>
      </c>
      <c r="B450" t="s">
        <v>77</v>
      </c>
      <c r="C450" t="s">
        <v>78</v>
      </c>
      <c r="D450">
        <v>14</v>
      </c>
      <c r="E450">
        <f t="shared" si="39"/>
        <v>46341.7133217359</v>
      </c>
      <c r="G450">
        <f>E450+F450</f>
        <v>46341.7133217359</v>
      </c>
    </row>
    <row r="451" spans="1:7">
      <c r="A451">
        <f t="shared" si="37"/>
        <v>27015</v>
      </c>
      <c r="B451" t="s">
        <v>77</v>
      </c>
      <c r="C451" t="s">
        <v>78</v>
      </c>
      <c r="D451">
        <v>15</v>
      </c>
      <c r="E451">
        <f t="shared" si="39"/>
        <v>97317.5979756453</v>
      </c>
      <c r="G451">
        <f>E451+F451</f>
        <v>97317.5979756453</v>
      </c>
    </row>
    <row r="452" spans="1:7">
      <c r="A452">
        <f t="shared" si="37"/>
        <v>27016</v>
      </c>
      <c r="B452" t="s">
        <v>77</v>
      </c>
      <c r="C452" t="s">
        <v>78</v>
      </c>
      <c r="D452">
        <v>16</v>
      </c>
      <c r="E452">
        <f t="shared" si="39"/>
        <v>204366.955748855</v>
      </c>
      <c r="G452">
        <f>E452+F452</f>
        <v>204366.955748855</v>
      </c>
    </row>
    <row r="453" spans="1:7">
      <c r="A453">
        <f t="shared" si="37"/>
        <v>27017</v>
      </c>
      <c r="B453" t="s">
        <v>77</v>
      </c>
      <c r="C453" t="s">
        <v>78</v>
      </c>
      <c r="D453">
        <v>17</v>
      </c>
      <c r="E453">
        <f t="shared" si="39"/>
        <v>429170.607072596</v>
      </c>
      <c r="G453">
        <f>E453+F453</f>
        <v>429170.607072596</v>
      </c>
    </row>
    <row r="454" spans="1:7">
      <c r="A454">
        <f t="shared" si="37"/>
        <v>27018</v>
      </c>
      <c r="B454" t="s">
        <v>77</v>
      </c>
      <c r="C454" t="s">
        <v>78</v>
      </c>
      <c r="D454">
        <v>18</v>
      </c>
      <c r="G454">
        <f>E454+F454</f>
        <v>0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457"/>
  <sheetViews>
    <sheetView topLeftCell="A401" workbookViewId="0">
      <selection activeCell="K427" sqref="K427"/>
    </sheetView>
  </sheetViews>
  <sheetFormatPr defaultColWidth="9" defaultRowHeight="13.5"/>
  <cols>
    <col min="1" max="1" width="6.375" customWidth="1"/>
    <col min="2" max="2" width="19.625" customWidth="1"/>
    <col min="3" max="3" width="22.625" customWidth="1"/>
    <col min="6" max="6" width="12.625"/>
    <col min="9" max="9" width="12.625"/>
    <col min="13" max="13" width="91.5" customWidth="1"/>
  </cols>
  <sheetData>
    <row r="2" spans="5:22">
      <c r="E2" t="s">
        <v>125</v>
      </c>
      <c r="F2" t="s">
        <v>126</v>
      </c>
      <c r="G2" t="s">
        <v>83</v>
      </c>
      <c r="H2" t="s">
        <v>127</v>
      </c>
      <c r="I2" t="s">
        <v>126</v>
      </c>
      <c r="J2" t="s">
        <v>83</v>
      </c>
      <c r="K2" t="s">
        <v>127</v>
      </c>
      <c r="L2" t="s">
        <v>126</v>
      </c>
      <c r="M2" t="s">
        <v>128</v>
      </c>
      <c r="S2" t="s">
        <v>129</v>
      </c>
      <c r="U2" t="s">
        <v>130</v>
      </c>
      <c r="V2">
        <v>50007</v>
      </c>
    </row>
    <row r="3" spans="4:22">
      <c r="D3" t="s">
        <v>131</v>
      </c>
      <c r="E3" t="s">
        <v>132</v>
      </c>
      <c r="F3" t="s">
        <v>133</v>
      </c>
      <c r="G3" t="s">
        <v>134</v>
      </c>
      <c r="H3" t="s">
        <v>135</v>
      </c>
      <c r="I3" t="s">
        <v>136</v>
      </c>
      <c r="J3" t="s">
        <v>137</v>
      </c>
      <c r="K3" t="s">
        <v>138</v>
      </c>
      <c r="L3" t="s">
        <v>139</v>
      </c>
      <c r="U3" t="s">
        <v>140</v>
      </c>
      <c r="V3">
        <v>50008</v>
      </c>
    </row>
    <row r="4" spans="1:22">
      <c r="A4">
        <v>1001</v>
      </c>
      <c r="B4" t="s">
        <v>25</v>
      </c>
      <c r="C4" t="s">
        <v>26</v>
      </c>
      <c r="M4" t="str">
        <f>IF(D4="","[]",$E$2&amp;E4&amp;$F$2&amp;F4&amp;$G$2&amp;$H$2&amp;H4&amp;$I$2&amp;I4&amp;$J$2&amp;$K$2&amp;K4&amp;$L$2&amp;L4&amp;$M$2)</f>
        <v>[]</v>
      </c>
      <c r="U4" t="s">
        <v>141</v>
      </c>
      <c r="V4">
        <v>50009</v>
      </c>
    </row>
    <row r="5" spans="1:13">
      <c r="A5">
        <f t="shared" ref="A5:A68" si="0">IF(B5=B4,A4+1,MROUND(A4+1000,1000)+1)</f>
        <v>1002</v>
      </c>
      <c r="B5" t="s">
        <v>25</v>
      </c>
      <c r="C5" t="s">
        <v>26</v>
      </c>
      <c r="D5" t="s">
        <v>141</v>
      </c>
      <c r="E5">
        <f t="shared" ref="E5:E20" si="1">VLOOKUP(D5,$U$2:$V$4,2,FALSE)</f>
        <v>50009</v>
      </c>
      <c r="F5">
        <v>100</v>
      </c>
      <c r="M5" t="str">
        <f>IF(D5="","[]",$E$2&amp;E5&amp;$F$2&amp;F5&amp;M2)</f>
        <v>[{"ItemId":50009,"Num":100}]</v>
      </c>
    </row>
    <row r="6" spans="1:13">
      <c r="A6">
        <f t="shared" si="0"/>
        <v>1003</v>
      </c>
      <c r="B6" t="s">
        <v>25</v>
      </c>
      <c r="C6" t="s">
        <v>26</v>
      </c>
      <c r="D6" t="s">
        <v>141</v>
      </c>
      <c r="E6">
        <f t="shared" si="1"/>
        <v>50009</v>
      </c>
      <c r="F6">
        <f>MROUND(F5*2.26,100)</f>
        <v>200</v>
      </c>
      <c r="G6" t="s">
        <v>130</v>
      </c>
      <c r="H6">
        <f t="shared" ref="H6:H20" si="2">VLOOKUP(G6,$U$2:$V$4,2,FALSE)</f>
        <v>50007</v>
      </c>
      <c r="I6">
        <v>150</v>
      </c>
      <c r="J6" t="s">
        <v>140</v>
      </c>
      <c r="K6">
        <f t="shared" ref="K6:K20" si="3">VLOOKUP(J6,$U$2:$V$4,2,FALSE)</f>
        <v>50008</v>
      </c>
      <c r="L6">
        <v>150</v>
      </c>
      <c r="M6" t="str">
        <f t="shared" ref="M6:M68" si="4">IF(D6="","[]",$E$2&amp;E6&amp;$F$2&amp;F6&amp;$G$2&amp;$H$2&amp;H6&amp;$I$2&amp;I6&amp;$J$2&amp;$K$2&amp;K6&amp;$L$2&amp;L6&amp;$M$2)</f>
        <v>[{"ItemId":50009,"Num":200},{"ItemId":50007,"Num":150},{"ItemId":50008,"Num":150}]</v>
      </c>
    </row>
    <row r="7" spans="1:13">
      <c r="A7">
        <f t="shared" si="0"/>
        <v>1004</v>
      </c>
      <c r="B7" t="s">
        <v>25</v>
      </c>
      <c r="C7" t="s">
        <v>26</v>
      </c>
      <c r="D7" t="s">
        <v>141</v>
      </c>
      <c r="E7">
        <f t="shared" si="1"/>
        <v>50009</v>
      </c>
      <c r="F7">
        <f t="shared" ref="F7:F20" si="5">MROUND(F6*2.26,100)</f>
        <v>500</v>
      </c>
      <c r="G7" t="s">
        <v>130</v>
      </c>
      <c r="H7">
        <f t="shared" si="2"/>
        <v>50007</v>
      </c>
      <c r="I7">
        <f>MROUND(I6*1.7,5)</f>
        <v>255</v>
      </c>
      <c r="J7" t="s">
        <v>140</v>
      </c>
      <c r="K7">
        <f t="shared" si="3"/>
        <v>50008</v>
      </c>
      <c r="L7">
        <f t="shared" ref="L7:L20" si="6">MROUND(L6*1.7,5)</f>
        <v>255</v>
      </c>
      <c r="M7" t="str">
        <f t="shared" si="4"/>
        <v>[{"ItemId":50009,"Num":500},{"ItemId":50007,"Num":255},{"ItemId":50008,"Num":255}]</v>
      </c>
    </row>
    <row r="8" spans="1:13">
      <c r="A8">
        <f t="shared" si="0"/>
        <v>1005</v>
      </c>
      <c r="B8" t="s">
        <v>25</v>
      </c>
      <c r="C8" t="s">
        <v>26</v>
      </c>
      <c r="D8" t="s">
        <v>141</v>
      </c>
      <c r="E8">
        <f t="shared" si="1"/>
        <v>50009</v>
      </c>
      <c r="F8">
        <f t="shared" si="5"/>
        <v>1100</v>
      </c>
      <c r="G8" t="s">
        <v>130</v>
      </c>
      <c r="H8">
        <f t="shared" si="2"/>
        <v>50007</v>
      </c>
      <c r="I8">
        <f t="shared" ref="I8:I20" si="7">MROUND(I7*1.7,5)</f>
        <v>435</v>
      </c>
      <c r="J8" t="s">
        <v>140</v>
      </c>
      <c r="K8">
        <f t="shared" si="3"/>
        <v>50008</v>
      </c>
      <c r="L8">
        <f t="shared" si="6"/>
        <v>435</v>
      </c>
      <c r="M8" t="str">
        <f t="shared" si="4"/>
        <v>[{"ItemId":50009,"Num":1100},{"ItemId":50007,"Num":435},{"ItemId":50008,"Num":435}]</v>
      </c>
    </row>
    <row r="9" spans="1:13">
      <c r="A9">
        <f t="shared" si="0"/>
        <v>1006</v>
      </c>
      <c r="B9" t="s">
        <v>25</v>
      </c>
      <c r="C9" t="s">
        <v>26</v>
      </c>
      <c r="D9" t="s">
        <v>141</v>
      </c>
      <c r="E9">
        <f t="shared" si="1"/>
        <v>50009</v>
      </c>
      <c r="F9">
        <f t="shared" si="5"/>
        <v>2500</v>
      </c>
      <c r="G9" t="s">
        <v>130</v>
      </c>
      <c r="H9">
        <f t="shared" si="2"/>
        <v>50007</v>
      </c>
      <c r="I9">
        <f t="shared" si="7"/>
        <v>740</v>
      </c>
      <c r="J9" t="s">
        <v>140</v>
      </c>
      <c r="K9">
        <f t="shared" si="3"/>
        <v>50008</v>
      </c>
      <c r="L9">
        <f t="shared" si="6"/>
        <v>740</v>
      </c>
      <c r="M9" t="str">
        <f t="shared" si="4"/>
        <v>[{"ItemId":50009,"Num":2500},{"ItemId":50007,"Num":740},{"ItemId":50008,"Num":740}]</v>
      </c>
    </row>
    <row r="10" spans="1:13">
      <c r="A10">
        <f t="shared" si="0"/>
        <v>1007</v>
      </c>
      <c r="B10" t="s">
        <v>25</v>
      </c>
      <c r="C10" t="s">
        <v>26</v>
      </c>
      <c r="D10" t="s">
        <v>141</v>
      </c>
      <c r="E10">
        <f t="shared" si="1"/>
        <v>50009</v>
      </c>
      <c r="F10">
        <f t="shared" si="5"/>
        <v>5700</v>
      </c>
      <c r="G10" t="s">
        <v>130</v>
      </c>
      <c r="H10">
        <f t="shared" si="2"/>
        <v>50007</v>
      </c>
      <c r="I10">
        <f t="shared" si="7"/>
        <v>1260</v>
      </c>
      <c r="J10" t="s">
        <v>140</v>
      </c>
      <c r="K10">
        <f t="shared" si="3"/>
        <v>50008</v>
      </c>
      <c r="L10">
        <f t="shared" si="6"/>
        <v>1260</v>
      </c>
      <c r="M10" t="str">
        <f t="shared" si="4"/>
        <v>[{"ItemId":50009,"Num":5700},{"ItemId":50007,"Num":1260},{"ItemId":50008,"Num":1260}]</v>
      </c>
    </row>
    <row r="11" spans="1:13">
      <c r="A11">
        <f t="shared" si="0"/>
        <v>1008</v>
      </c>
      <c r="B11" t="s">
        <v>25</v>
      </c>
      <c r="C11" t="s">
        <v>26</v>
      </c>
      <c r="D11" t="s">
        <v>141</v>
      </c>
      <c r="E11">
        <f t="shared" si="1"/>
        <v>50009</v>
      </c>
      <c r="F11">
        <f t="shared" si="5"/>
        <v>12900</v>
      </c>
      <c r="G11" t="s">
        <v>130</v>
      </c>
      <c r="H11">
        <f t="shared" si="2"/>
        <v>50007</v>
      </c>
      <c r="I11">
        <f t="shared" si="7"/>
        <v>2140</v>
      </c>
      <c r="J11" t="s">
        <v>140</v>
      </c>
      <c r="K11">
        <f t="shared" si="3"/>
        <v>50008</v>
      </c>
      <c r="L11">
        <f t="shared" si="6"/>
        <v>2140</v>
      </c>
      <c r="M11" t="str">
        <f t="shared" si="4"/>
        <v>[{"ItemId":50009,"Num":12900},{"ItemId":50007,"Num":2140},{"ItemId":50008,"Num":2140}]</v>
      </c>
    </row>
    <row r="12" spans="1:13">
      <c r="A12">
        <f t="shared" si="0"/>
        <v>1009</v>
      </c>
      <c r="B12" t="s">
        <v>25</v>
      </c>
      <c r="C12" t="s">
        <v>26</v>
      </c>
      <c r="D12" t="s">
        <v>141</v>
      </c>
      <c r="E12">
        <f t="shared" si="1"/>
        <v>50009</v>
      </c>
      <c r="F12">
        <f t="shared" si="5"/>
        <v>29200</v>
      </c>
      <c r="G12" t="s">
        <v>130</v>
      </c>
      <c r="H12">
        <f t="shared" si="2"/>
        <v>50007</v>
      </c>
      <c r="I12">
        <f t="shared" si="7"/>
        <v>3640</v>
      </c>
      <c r="J12" t="s">
        <v>140</v>
      </c>
      <c r="K12">
        <f t="shared" si="3"/>
        <v>50008</v>
      </c>
      <c r="L12">
        <f t="shared" si="6"/>
        <v>3640</v>
      </c>
      <c r="M12" t="str">
        <f t="shared" si="4"/>
        <v>[{"ItemId":50009,"Num":29200},{"ItemId":50007,"Num":3640},{"ItemId":50008,"Num":3640}]</v>
      </c>
    </row>
    <row r="13" spans="1:13">
      <c r="A13">
        <f t="shared" si="0"/>
        <v>1010</v>
      </c>
      <c r="B13" t="s">
        <v>25</v>
      </c>
      <c r="C13" t="s">
        <v>26</v>
      </c>
      <c r="D13" t="s">
        <v>141</v>
      </c>
      <c r="E13">
        <f t="shared" si="1"/>
        <v>50009</v>
      </c>
      <c r="F13">
        <f t="shared" si="5"/>
        <v>66000</v>
      </c>
      <c r="G13" t="s">
        <v>130</v>
      </c>
      <c r="H13">
        <f t="shared" si="2"/>
        <v>50007</v>
      </c>
      <c r="I13">
        <f t="shared" si="7"/>
        <v>6190</v>
      </c>
      <c r="J13" t="s">
        <v>140</v>
      </c>
      <c r="K13">
        <f t="shared" si="3"/>
        <v>50008</v>
      </c>
      <c r="L13">
        <f t="shared" si="6"/>
        <v>6190</v>
      </c>
      <c r="M13" t="str">
        <f t="shared" si="4"/>
        <v>[{"ItemId":50009,"Num":66000},{"ItemId":50007,"Num":6190},{"ItemId":50008,"Num":6190}]</v>
      </c>
    </row>
    <row r="14" spans="1:13">
      <c r="A14">
        <f t="shared" si="0"/>
        <v>1011</v>
      </c>
      <c r="B14" t="s">
        <v>25</v>
      </c>
      <c r="C14" t="s">
        <v>26</v>
      </c>
      <c r="D14" t="s">
        <v>141</v>
      </c>
      <c r="E14">
        <f t="shared" si="1"/>
        <v>50009</v>
      </c>
      <c r="F14">
        <f t="shared" si="5"/>
        <v>149200</v>
      </c>
      <c r="G14" t="s">
        <v>130</v>
      </c>
      <c r="H14">
        <f t="shared" si="2"/>
        <v>50007</v>
      </c>
      <c r="I14">
        <f t="shared" si="7"/>
        <v>10525</v>
      </c>
      <c r="J14" t="s">
        <v>140</v>
      </c>
      <c r="K14">
        <f t="shared" si="3"/>
        <v>50008</v>
      </c>
      <c r="L14">
        <f t="shared" si="6"/>
        <v>10525</v>
      </c>
      <c r="M14" t="str">
        <f t="shared" si="4"/>
        <v>[{"ItemId":50009,"Num":149200},{"ItemId":50007,"Num":10525},{"ItemId":50008,"Num":10525}]</v>
      </c>
    </row>
    <row r="15" spans="1:13">
      <c r="A15">
        <f t="shared" si="0"/>
        <v>1012</v>
      </c>
      <c r="B15" t="s">
        <v>25</v>
      </c>
      <c r="C15" t="s">
        <v>26</v>
      </c>
      <c r="D15" t="s">
        <v>141</v>
      </c>
      <c r="E15">
        <f t="shared" si="1"/>
        <v>50009</v>
      </c>
      <c r="F15">
        <f t="shared" si="5"/>
        <v>337200</v>
      </c>
      <c r="G15" t="s">
        <v>130</v>
      </c>
      <c r="H15">
        <f t="shared" si="2"/>
        <v>50007</v>
      </c>
      <c r="I15">
        <f t="shared" si="7"/>
        <v>17895</v>
      </c>
      <c r="J15" t="s">
        <v>140</v>
      </c>
      <c r="K15">
        <f t="shared" si="3"/>
        <v>50008</v>
      </c>
      <c r="L15">
        <f t="shared" si="6"/>
        <v>17895</v>
      </c>
      <c r="M15" t="str">
        <f t="shared" si="4"/>
        <v>[{"ItemId":50009,"Num":337200},{"ItemId":50007,"Num":17895},{"ItemId":50008,"Num":17895}]</v>
      </c>
    </row>
    <row r="16" spans="1:13">
      <c r="A16">
        <f t="shared" si="0"/>
        <v>1013</v>
      </c>
      <c r="B16" t="s">
        <v>25</v>
      </c>
      <c r="C16" t="s">
        <v>26</v>
      </c>
      <c r="D16" t="s">
        <v>141</v>
      </c>
      <c r="E16">
        <f t="shared" si="1"/>
        <v>50009</v>
      </c>
      <c r="F16">
        <f t="shared" si="5"/>
        <v>762100</v>
      </c>
      <c r="G16" t="s">
        <v>130</v>
      </c>
      <c r="H16">
        <f t="shared" si="2"/>
        <v>50007</v>
      </c>
      <c r="I16">
        <f t="shared" si="7"/>
        <v>30420</v>
      </c>
      <c r="J16" t="s">
        <v>140</v>
      </c>
      <c r="K16">
        <f t="shared" si="3"/>
        <v>50008</v>
      </c>
      <c r="L16">
        <f t="shared" si="6"/>
        <v>30420</v>
      </c>
      <c r="M16" t="str">
        <f t="shared" si="4"/>
        <v>[{"ItemId":50009,"Num":762100},{"ItemId":50007,"Num":30420},{"ItemId":50008,"Num":30420}]</v>
      </c>
    </row>
    <row r="17" spans="1:13">
      <c r="A17">
        <f t="shared" si="0"/>
        <v>1014</v>
      </c>
      <c r="B17" t="s">
        <v>25</v>
      </c>
      <c r="C17" t="s">
        <v>26</v>
      </c>
      <c r="D17" t="s">
        <v>141</v>
      </c>
      <c r="E17">
        <f t="shared" si="1"/>
        <v>50009</v>
      </c>
      <c r="F17">
        <f t="shared" si="5"/>
        <v>1722300</v>
      </c>
      <c r="G17" t="s">
        <v>130</v>
      </c>
      <c r="H17">
        <f t="shared" si="2"/>
        <v>50007</v>
      </c>
      <c r="I17">
        <f t="shared" si="7"/>
        <v>51715</v>
      </c>
      <c r="J17" t="s">
        <v>140</v>
      </c>
      <c r="K17">
        <f t="shared" si="3"/>
        <v>50008</v>
      </c>
      <c r="L17">
        <f t="shared" si="6"/>
        <v>51715</v>
      </c>
      <c r="M17" t="str">
        <f t="shared" si="4"/>
        <v>[{"ItemId":50009,"Num":1722300},{"ItemId":50007,"Num":51715},{"ItemId":50008,"Num":51715}]</v>
      </c>
    </row>
    <row r="18" spans="1:13">
      <c r="A18">
        <f t="shared" si="0"/>
        <v>1015</v>
      </c>
      <c r="B18" t="s">
        <v>25</v>
      </c>
      <c r="C18" t="s">
        <v>26</v>
      </c>
      <c r="D18" t="s">
        <v>141</v>
      </c>
      <c r="E18">
        <f t="shared" si="1"/>
        <v>50009</v>
      </c>
      <c r="F18">
        <f t="shared" si="5"/>
        <v>3892400</v>
      </c>
      <c r="G18" t="s">
        <v>130</v>
      </c>
      <c r="H18">
        <f t="shared" si="2"/>
        <v>50007</v>
      </c>
      <c r="I18">
        <f t="shared" si="7"/>
        <v>87915</v>
      </c>
      <c r="J18" t="s">
        <v>140</v>
      </c>
      <c r="K18">
        <f t="shared" si="3"/>
        <v>50008</v>
      </c>
      <c r="L18">
        <f t="shared" si="6"/>
        <v>87915</v>
      </c>
      <c r="M18" t="str">
        <f t="shared" si="4"/>
        <v>[{"ItemId":50009,"Num":3892400},{"ItemId":50007,"Num":87915},{"ItemId":50008,"Num":87915}]</v>
      </c>
    </row>
    <row r="19" spans="1:13">
      <c r="A19">
        <f t="shared" si="0"/>
        <v>1016</v>
      </c>
      <c r="B19" t="s">
        <v>25</v>
      </c>
      <c r="C19" t="s">
        <v>26</v>
      </c>
      <c r="D19" t="s">
        <v>141</v>
      </c>
      <c r="E19">
        <f t="shared" si="1"/>
        <v>50009</v>
      </c>
      <c r="F19">
        <f t="shared" si="5"/>
        <v>8796800</v>
      </c>
      <c r="G19" t="s">
        <v>130</v>
      </c>
      <c r="H19">
        <f t="shared" si="2"/>
        <v>50007</v>
      </c>
      <c r="I19">
        <f t="shared" si="7"/>
        <v>149455</v>
      </c>
      <c r="J19" t="s">
        <v>140</v>
      </c>
      <c r="K19">
        <f t="shared" si="3"/>
        <v>50008</v>
      </c>
      <c r="L19">
        <f t="shared" si="6"/>
        <v>149455</v>
      </c>
      <c r="M19" t="str">
        <f t="shared" si="4"/>
        <v>[{"ItemId":50009,"Num":8796800},{"ItemId":50007,"Num":149455},{"ItemId":50008,"Num":149455}]</v>
      </c>
    </row>
    <row r="20" spans="1:13">
      <c r="A20">
        <f t="shared" si="0"/>
        <v>1017</v>
      </c>
      <c r="B20" t="s">
        <v>25</v>
      </c>
      <c r="C20" t="s">
        <v>26</v>
      </c>
      <c r="D20" t="s">
        <v>141</v>
      </c>
      <c r="E20">
        <f t="shared" si="1"/>
        <v>50009</v>
      </c>
      <c r="F20">
        <f t="shared" si="5"/>
        <v>19880800</v>
      </c>
      <c r="G20" t="s">
        <v>130</v>
      </c>
      <c r="H20">
        <f t="shared" si="2"/>
        <v>50007</v>
      </c>
      <c r="I20">
        <f t="shared" si="7"/>
        <v>254075</v>
      </c>
      <c r="J20" t="s">
        <v>140</v>
      </c>
      <c r="K20">
        <f t="shared" si="3"/>
        <v>50008</v>
      </c>
      <c r="L20">
        <f t="shared" si="6"/>
        <v>254075</v>
      </c>
      <c r="M20" t="str">
        <f t="shared" si="4"/>
        <v>[{"ItemId":50009,"Num":19880800},{"ItemId":50007,"Num":254075},{"ItemId":50008,"Num":254075}]</v>
      </c>
    </row>
    <row r="21" spans="1:13">
      <c r="A21">
        <f t="shared" si="0"/>
        <v>1018</v>
      </c>
      <c r="B21" t="s">
        <v>25</v>
      </c>
      <c r="C21" t="s">
        <v>26</v>
      </c>
      <c r="M21" t="str">
        <f t="shared" si="4"/>
        <v>[]</v>
      </c>
    </row>
    <row r="22" spans="1:13">
      <c r="A22">
        <f t="shared" si="0"/>
        <v>2001</v>
      </c>
      <c r="B22" t="s">
        <v>27</v>
      </c>
      <c r="C22" t="s">
        <v>28</v>
      </c>
      <c r="D22" t="s">
        <v>141</v>
      </c>
      <c r="E22">
        <f t="shared" ref="E22:E38" si="8">VLOOKUP(D22,$U$2:$V$4,2,FALSE)</f>
        <v>50009</v>
      </c>
      <c r="F22">
        <v>300</v>
      </c>
      <c r="G22" t="s">
        <v>130</v>
      </c>
      <c r="H22">
        <f t="shared" ref="H22:H38" si="9">VLOOKUP(G22,$U$2:$V$4,2,FALSE)</f>
        <v>50007</v>
      </c>
      <c r="I22">
        <v>100</v>
      </c>
      <c r="J22" t="s">
        <v>140</v>
      </c>
      <c r="K22">
        <f t="shared" ref="K22:K38" si="10">VLOOKUP(J22,$U$2:$V$4,2,FALSE)</f>
        <v>50008</v>
      </c>
      <c r="L22">
        <v>100</v>
      </c>
      <c r="M22" t="str">
        <f t="shared" si="4"/>
        <v>[{"ItemId":50009,"Num":300},{"ItemId":50007,"Num":100},{"ItemId":50008,"Num":100}]</v>
      </c>
    </row>
    <row r="23" spans="1:13">
      <c r="A23">
        <f t="shared" si="0"/>
        <v>2002</v>
      </c>
      <c r="B23" t="s">
        <v>27</v>
      </c>
      <c r="C23" t="s">
        <v>28</v>
      </c>
      <c r="D23" t="s">
        <v>141</v>
      </c>
      <c r="E23">
        <f t="shared" si="8"/>
        <v>50009</v>
      </c>
      <c r="F23">
        <f>MROUND(F22*1.9,5)</f>
        <v>570</v>
      </c>
      <c r="G23" t="s">
        <v>130</v>
      </c>
      <c r="H23">
        <f t="shared" si="9"/>
        <v>50007</v>
      </c>
      <c r="I23">
        <f>MROUND(I22*1.6,5)</f>
        <v>160</v>
      </c>
      <c r="J23" t="s">
        <v>140</v>
      </c>
      <c r="K23">
        <f t="shared" si="10"/>
        <v>50008</v>
      </c>
      <c r="L23">
        <f t="shared" ref="L23:L38" si="11">MROUND(L22*1.6,5)</f>
        <v>160</v>
      </c>
      <c r="M23" t="str">
        <f t="shared" si="4"/>
        <v>[{"ItemId":50009,"Num":570},{"ItemId":50007,"Num":160},{"ItemId":50008,"Num":160}]</v>
      </c>
    </row>
    <row r="24" spans="1:13">
      <c r="A24">
        <f t="shared" si="0"/>
        <v>2003</v>
      </c>
      <c r="B24" t="s">
        <v>27</v>
      </c>
      <c r="C24" t="s">
        <v>28</v>
      </c>
      <c r="D24" t="s">
        <v>141</v>
      </c>
      <c r="E24">
        <f t="shared" si="8"/>
        <v>50009</v>
      </c>
      <c r="F24">
        <f t="shared" ref="F24:F38" si="12">MROUND(F23*1.9,5)</f>
        <v>1085</v>
      </c>
      <c r="G24" t="s">
        <v>130</v>
      </c>
      <c r="H24">
        <f t="shared" si="9"/>
        <v>50007</v>
      </c>
      <c r="I24">
        <f t="shared" ref="I24:I38" si="13">MROUND(I23*1.6,5)</f>
        <v>255</v>
      </c>
      <c r="J24" t="s">
        <v>140</v>
      </c>
      <c r="K24">
        <f t="shared" si="10"/>
        <v>50008</v>
      </c>
      <c r="L24">
        <f t="shared" si="11"/>
        <v>255</v>
      </c>
      <c r="M24" t="str">
        <f t="shared" si="4"/>
        <v>[{"ItemId":50009,"Num":1085},{"ItemId":50007,"Num":255},{"ItemId":50008,"Num":255}]</v>
      </c>
    </row>
    <row r="25" spans="1:13">
      <c r="A25">
        <f t="shared" si="0"/>
        <v>2004</v>
      </c>
      <c r="B25" t="s">
        <v>27</v>
      </c>
      <c r="C25" t="s">
        <v>28</v>
      </c>
      <c r="D25" t="s">
        <v>141</v>
      </c>
      <c r="E25">
        <f t="shared" si="8"/>
        <v>50009</v>
      </c>
      <c r="F25">
        <f t="shared" si="12"/>
        <v>2060</v>
      </c>
      <c r="G25" t="s">
        <v>130</v>
      </c>
      <c r="H25">
        <f t="shared" si="9"/>
        <v>50007</v>
      </c>
      <c r="I25">
        <f t="shared" si="13"/>
        <v>410</v>
      </c>
      <c r="J25" t="s">
        <v>140</v>
      </c>
      <c r="K25">
        <f t="shared" si="10"/>
        <v>50008</v>
      </c>
      <c r="L25">
        <f t="shared" si="11"/>
        <v>410</v>
      </c>
      <c r="M25" t="str">
        <f t="shared" si="4"/>
        <v>[{"ItemId":50009,"Num":2060},{"ItemId":50007,"Num":410},{"ItemId":50008,"Num":410}]</v>
      </c>
    </row>
    <row r="26" spans="1:13">
      <c r="A26">
        <f t="shared" si="0"/>
        <v>2005</v>
      </c>
      <c r="B26" t="s">
        <v>27</v>
      </c>
      <c r="C26" t="s">
        <v>28</v>
      </c>
      <c r="D26" t="s">
        <v>141</v>
      </c>
      <c r="E26">
        <f t="shared" si="8"/>
        <v>50009</v>
      </c>
      <c r="F26">
        <f t="shared" si="12"/>
        <v>3915</v>
      </c>
      <c r="G26" t="s">
        <v>130</v>
      </c>
      <c r="H26">
        <f t="shared" si="9"/>
        <v>50007</v>
      </c>
      <c r="I26">
        <f t="shared" si="13"/>
        <v>655</v>
      </c>
      <c r="J26" t="s">
        <v>140</v>
      </c>
      <c r="K26">
        <f t="shared" si="10"/>
        <v>50008</v>
      </c>
      <c r="L26">
        <f t="shared" si="11"/>
        <v>655</v>
      </c>
      <c r="M26" t="str">
        <f t="shared" si="4"/>
        <v>[{"ItemId":50009,"Num":3915},{"ItemId":50007,"Num":655},{"ItemId":50008,"Num":655}]</v>
      </c>
    </row>
    <row r="27" spans="1:13">
      <c r="A27">
        <f t="shared" si="0"/>
        <v>2006</v>
      </c>
      <c r="B27" t="s">
        <v>27</v>
      </c>
      <c r="C27" t="s">
        <v>28</v>
      </c>
      <c r="D27" t="s">
        <v>141</v>
      </c>
      <c r="E27">
        <f t="shared" si="8"/>
        <v>50009</v>
      </c>
      <c r="F27">
        <f t="shared" si="12"/>
        <v>7440</v>
      </c>
      <c r="G27" t="s">
        <v>130</v>
      </c>
      <c r="H27">
        <f t="shared" si="9"/>
        <v>50007</v>
      </c>
      <c r="I27">
        <f t="shared" si="13"/>
        <v>1050</v>
      </c>
      <c r="J27" t="s">
        <v>140</v>
      </c>
      <c r="K27">
        <f t="shared" si="10"/>
        <v>50008</v>
      </c>
      <c r="L27">
        <f t="shared" si="11"/>
        <v>1050</v>
      </c>
      <c r="M27" t="str">
        <f t="shared" si="4"/>
        <v>[{"ItemId":50009,"Num":7440},{"ItemId":50007,"Num":1050},{"ItemId":50008,"Num":1050}]</v>
      </c>
    </row>
    <row r="28" spans="1:13">
      <c r="A28">
        <f t="shared" si="0"/>
        <v>2007</v>
      </c>
      <c r="B28" t="s">
        <v>27</v>
      </c>
      <c r="C28" t="s">
        <v>28</v>
      </c>
      <c r="D28" t="s">
        <v>141</v>
      </c>
      <c r="E28">
        <f t="shared" si="8"/>
        <v>50009</v>
      </c>
      <c r="F28">
        <f t="shared" si="12"/>
        <v>14135</v>
      </c>
      <c r="G28" t="s">
        <v>130</v>
      </c>
      <c r="H28">
        <f t="shared" si="9"/>
        <v>50007</v>
      </c>
      <c r="I28">
        <f t="shared" si="13"/>
        <v>1680</v>
      </c>
      <c r="J28" t="s">
        <v>140</v>
      </c>
      <c r="K28">
        <f t="shared" si="10"/>
        <v>50008</v>
      </c>
      <c r="L28">
        <f t="shared" si="11"/>
        <v>1680</v>
      </c>
      <c r="M28" t="str">
        <f t="shared" si="4"/>
        <v>[{"ItemId":50009,"Num":14135},{"ItemId":50007,"Num":1680},{"ItemId":50008,"Num":1680}]</v>
      </c>
    </row>
    <row r="29" spans="1:13">
      <c r="A29">
        <f t="shared" si="0"/>
        <v>2008</v>
      </c>
      <c r="B29" t="s">
        <v>27</v>
      </c>
      <c r="C29" t="s">
        <v>28</v>
      </c>
      <c r="D29" t="s">
        <v>141</v>
      </c>
      <c r="E29">
        <f t="shared" si="8"/>
        <v>50009</v>
      </c>
      <c r="F29">
        <f t="shared" si="12"/>
        <v>26855</v>
      </c>
      <c r="G29" t="s">
        <v>130</v>
      </c>
      <c r="H29">
        <f t="shared" si="9"/>
        <v>50007</v>
      </c>
      <c r="I29">
        <f t="shared" si="13"/>
        <v>2690</v>
      </c>
      <c r="J29" t="s">
        <v>140</v>
      </c>
      <c r="K29">
        <f t="shared" si="10"/>
        <v>50008</v>
      </c>
      <c r="L29">
        <f t="shared" si="11"/>
        <v>2690</v>
      </c>
      <c r="M29" t="str">
        <f t="shared" si="4"/>
        <v>[{"ItemId":50009,"Num":26855},{"ItemId":50007,"Num":2690},{"ItemId":50008,"Num":2690}]</v>
      </c>
    </row>
    <row r="30" spans="1:13">
      <c r="A30">
        <f t="shared" si="0"/>
        <v>2009</v>
      </c>
      <c r="B30" t="s">
        <v>27</v>
      </c>
      <c r="C30" t="s">
        <v>28</v>
      </c>
      <c r="D30" t="s">
        <v>141</v>
      </c>
      <c r="E30">
        <f t="shared" si="8"/>
        <v>50009</v>
      </c>
      <c r="F30">
        <f t="shared" si="12"/>
        <v>51025</v>
      </c>
      <c r="G30" t="s">
        <v>130</v>
      </c>
      <c r="H30">
        <f t="shared" si="9"/>
        <v>50007</v>
      </c>
      <c r="I30">
        <f t="shared" si="13"/>
        <v>4305</v>
      </c>
      <c r="J30" t="s">
        <v>140</v>
      </c>
      <c r="K30">
        <f t="shared" si="10"/>
        <v>50008</v>
      </c>
      <c r="L30">
        <f t="shared" si="11"/>
        <v>4305</v>
      </c>
      <c r="M30" t="str">
        <f t="shared" si="4"/>
        <v>[{"ItemId":50009,"Num":51025},{"ItemId":50007,"Num":4305},{"ItemId":50008,"Num":4305}]</v>
      </c>
    </row>
    <row r="31" spans="1:13">
      <c r="A31">
        <f t="shared" si="0"/>
        <v>2010</v>
      </c>
      <c r="B31" t="s">
        <v>27</v>
      </c>
      <c r="C31" t="s">
        <v>28</v>
      </c>
      <c r="D31" t="s">
        <v>141</v>
      </c>
      <c r="E31">
        <f t="shared" si="8"/>
        <v>50009</v>
      </c>
      <c r="F31">
        <f t="shared" si="12"/>
        <v>96950</v>
      </c>
      <c r="G31" t="s">
        <v>130</v>
      </c>
      <c r="H31">
        <f t="shared" si="9"/>
        <v>50007</v>
      </c>
      <c r="I31">
        <f t="shared" si="13"/>
        <v>6890</v>
      </c>
      <c r="J31" t="s">
        <v>140</v>
      </c>
      <c r="K31">
        <f t="shared" si="10"/>
        <v>50008</v>
      </c>
      <c r="L31">
        <f t="shared" si="11"/>
        <v>6890</v>
      </c>
      <c r="M31" t="str">
        <f t="shared" si="4"/>
        <v>[{"ItemId":50009,"Num":96950},{"ItemId":50007,"Num":6890},{"ItemId":50008,"Num":6890}]</v>
      </c>
    </row>
    <row r="32" spans="1:13">
      <c r="A32">
        <f t="shared" si="0"/>
        <v>2011</v>
      </c>
      <c r="B32" t="s">
        <v>27</v>
      </c>
      <c r="C32" t="s">
        <v>28</v>
      </c>
      <c r="D32" t="s">
        <v>141</v>
      </c>
      <c r="E32">
        <f t="shared" si="8"/>
        <v>50009</v>
      </c>
      <c r="F32">
        <f t="shared" si="12"/>
        <v>184205</v>
      </c>
      <c r="G32" t="s">
        <v>130</v>
      </c>
      <c r="H32">
        <f t="shared" si="9"/>
        <v>50007</v>
      </c>
      <c r="I32">
        <f t="shared" si="13"/>
        <v>11025</v>
      </c>
      <c r="J32" t="s">
        <v>140</v>
      </c>
      <c r="K32">
        <f t="shared" si="10"/>
        <v>50008</v>
      </c>
      <c r="L32">
        <f t="shared" si="11"/>
        <v>11025</v>
      </c>
      <c r="M32" t="str">
        <f t="shared" si="4"/>
        <v>[{"ItemId":50009,"Num":184205},{"ItemId":50007,"Num":11025},{"ItemId":50008,"Num":11025}]</v>
      </c>
    </row>
    <row r="33" spans="1:13">
      <c r="A33">
        <f t="shared" si="0"/>
        <v>2012</v>
      </c>
      <c r="B33" t="s">
        <v>27</v>
      </c>
      <c r="C33" t="s">
        <v>28</v>
      </c>
      <c r="D33" t="s">
        <v>141</v>
      </c>
      <c r="E33">
        <f t="shared" si="8"/>
        <v>50009</v>
      </c>
      <c r="F33">
        <f t="shared" si="12"/>
        <v>349990</v>
      </c>
      <c r="G33" t="s">
        <v>130</v>
      </c>
      <c r="H33">
        <f t="shared" si="9"/>
        <v>50007</v>
      </c>
      <c r="I33">
        <f t="shared" si="13"/>
        <v>17640</v>
      </c>
      <c r="J33" t="s">
        <v>140</v>
      </c>
      <c r="K33">
        <f t="shared" si="10"/>
        <v>50008</v>
      </c>
      <c r="L33">
        <f t="shared" si="11"/>
        <v>17640</v>
      </c>
      <c r="M33" t="str">
        <f t="shared" si="4"/>
        <v>[{"ItemId":50009,"Num":349990},{"ItemId":50007,"Num":17640},{"ItemId":50008,"Num":17640}]</v>
      </c>
    </row>
    <row r="34" spans="1:13">
      <c r="A34">
        <f t="shared" si="0"/>
        <v>2013</v>
      </c>
      <c r="B34" t="s">
        <v>27</v>
      </c>
      <c r="C34" t="s">
        <v>28</v>
      </c>
      <c r="D34" t="s">
        <v>141</v>
      </c>
      <c r="E34">
        <f t="shared" si="8"/>
        <v>50009</v>
      </c>
      <c r="F34">
        <f t="shared" si="12"/>
        <v>664980</v>
      </c>
      <c r="G34" t="s">
        <v>130</v>
      </c>
      <c r="H34">
        <f t="shared" si="9"/>
        <v>50007</v>
      </c>
      <c r="I34">
        <f t="shared" si="13"/>
        <v>28225</v>
      </c>
      <c r="J34" t="s">
        <v>140</v>
      </c>
      <c r="K34">
        <f t="shared" si="10"/>
        <v>50008</v>
      </c>
      <c r="L34">
        <f t="shared" si="11"/>
        <v>28225</v>
      </c>
      <c r="M34" t="str">
        <f t="shared" si="4"/>
        <v>[{"ItemId":50009,"Num":664980},{"ItemId":50007,"Num":28225},{"ItemId":50008,"Num":28225}]</v>
      </c>
    </row>
    <row r="35" spans="1:13">
      <c r="A35">
        <f t="shared" si="0"/>
        <v>2014</v>
      </c>
      <c r="B35" t="s">
        <v>27</v>
      </c>
      <c r="C35" t="s">
        <v>28</v>
      </c>
      <c r="D35" t="s">
        <v>141</v>
      </c>
      <c r="E35">
        <f t="shared" si="8"/>
        <v>50009</v>
      </c>
      <c r="F35">
        <f t="shared" si="12"/>
        <v>1263460</v>
      </c>
      <c r="G35" t="s">
        <v>130</v>
      </c>
      <c r="H35">
        <f t="shared" si="9"/>
        <v>50007</v>
      </c>
      <c r="I35">
        <f t="shared" si="13"/>
        <v>45160</v>
      </c>
      <c r="J35" t="s">
        <v>140</v>
      </c>
      <c r="K35">
        <f t="shared" si="10"/>
        <v>50008</v>
      </c>
      <c r="L35">
        <f t="shared" si="11"/>
        <v>45160</v>
      </c>
      <c r="M35" t="str">
        <f t="shared" si="4"/>
        <v>[{"ItemId":50009,"Num":1263460},{"ItemId":50007,"Num":45160},{"ItemId":50008,"Num":45160}]</v>
      </c>
    </row>
    <row r="36" spans="1:13">
      <c r="A36">
        <f t="shared" si="0"/>
        <v>2015</v>
      </c>
      <c r="B36" t="s">
        <v>27</v>
      </c>
      <c r="C36" t="s">
        <v>28</v>
      </c>
      <c r="D36" t="s">
        <v>141</v>
      </c>
      <c r="E36">
        <f t="shared" si="8"/>
        <v>50009</v>
      </c>
      <c r="F36">
        <f t="shared" si="12"/>
        <v>2400575</v>
      </c>
      <c r="G36" t="s">
        <v>130</v>
      </c>
      <c r="H36">
        <f t="shared" si="9"/>
        <v>50007</v>
      </c>
      <c r="I36">
        <f t="shared" si="13"/>
        <v>72255</v>
      </c>
      <c r="J36" t="s">
        <v>140</v>
      </c>
      <c r="K36">
        <f t="shared" si="10"/>
        <v>50008</v>
      </c>
      <c r="L36">
        <f t="shared" si="11"/>
        <v>72255</v>
      </c>
      <c r="M36" t="str">
        <f t="shared" si="4"/>
        <v>[{"ItemId":50009,"Num":2400575},{"ItemId":50007,"Num":72255},{"ItemId":50008,"Num":72255}]</v>
      </c>
    </row>
    <row r="37" spans="1:13">
      <c r="A37">
        <f t="shared" si="0"/>
        <v>2016</v>
      </c>
      <c r="B37" t="s">
        <v>27</v>
      </c>
      <c r="C37" t="s">
        <v>28</v>
      </c>
      <c r="D37" t="s">
        <v>141</v>
      </c>
      <c r="E37">
        <f t="shared" si="8"/>
        <v>50009</v>
      </c>
      <c r="F37">
        <f t="shared" si="12"/>
        <v>4561095</v>
      </c>
      <c r="G37" t="s">
        <v>130</v>
      </c>
      <c r="H37">
        <f t="shared" si="9"/>
        <v>50007</v>
      </c>
      <c r="I37">
        <f t="shared" si="13"/>
        <v>115610</v>
      </c>
      <c r="J37" t="s">
        <v>140</v>
      </c>
      <c r="K37">
        <f t="shared" si="10"/>
        <v>50008</v>
      </c>
      <c r="L37">
        <f t="shared" si="11"/>
        <v>115610</v>
      </c>
      <c r="M37" t="str">
        <f t="shared" si="4"/>
        <v>[{"ItemId":50009,"Num":4561095},{"ItemId":50007,"Num":115610},{"ItemId":50008,"Num":115610}]</v>
      </c>
    </row>
    <row r="38" spans="1:13">
      <c r="A38">
        <f t="shared" si="0"/>
        <v>2017</v>
      </c>
      <c r="B38" t="s">
        <v>27</v>
      </c>
      <c r="C38" t="s">
        <v>28</v>
      </c>
      <c r="D38" t="s">
        <v>141</v>
      </c>
      <c r="E38">
        <f t="shared" si="8"/>
        <v>50009</v>
      </c>
      <c r="F38">
        <f t="shared" si="12"/>
        <v>8666080</v>
      </c>
      <c r="G38" t="s">
        <v>130</v>
      </c>
      <c r="H38">
        <f t="shared" si="9"/>
        <v>50007</v>
      </c>
      <c r="I38">
        <f t="shared" si="13"/>
        <v>184975</v>
      </c>
      <c r="J38" t="s">
        <v>140</v>
      </c>
      <c r="K38">
        <f t="shared" si="10"/>
        <v>50008</v>
      </c>
      <c r="L38">
        <f t="shared" si="11"/>
        <v>184975</v>
      </c>
      <c r="M38" t="str">
        <f t="shared" si="4"/>
        <v>[{"ItemId":50009,"Num":8666080},{"ItemId":50007,"Num":184975},{"ItemId":50008,"Num":184975}]</v>
      </c>
    </row>
    <row r="39" spans="1:13">
      <c r="A39">
        <f t="shared" si="0"/>
        <v>2018</v>
      </c>
      <c r="B39" t="s">
        <v>27</v>
      </c>
      <c r="C39" t="s">
        <v>28</v>
      </c>
      <c r="M39" t="str">
        <f t="shared" si="4"/>
        <v>[]</v>
      </c>
    </row>
    <row r="40" spans="1:13">
      <c r="A40">
        <f t="shared" si="0"/>
        <v>3001</v>
      </c>
      <c r="B40" t="s">
        <v>29</v>
      </c>
      <c r="C40" t="s">
        <v>30</v>
      </c>
      <c r="D40" t="s">
        <v>141</v>
      </c>
      <c r="E40">
        <f t="shared" ref="E40:E56" si="14">VLOOKUP(D40,$U$2:$V$4,2,FALSE)</f>
        <v>50009</v>
      </c>
      <c r="F40">
        <v>300</v>
      </c>
      <c r="G40" t="s">
        <v>130</v>
      </c>
      <c r="H40">
        <f t="shared" ref="H40:H56" si="15">VLOOKUP(G40,$U$2:$V$4,2,FALSE)</f>
        <v>50007</v>
      </c>
      <c r="I40">
        <v>100</v>
      </c>
      <c r="J40" t="s">
        <v>140</v>
      </c>
      <c r="K40">
        <f t="shared" ref="K40:K56" si="16">VLOOKUP(J40,$U$2:$V$4,2,FALSE)</f>
        <v>50008</v>
      </c>
      <c r="L40">
        <v>100</v>
      </c>
      <c r="M40" t="str">
        <f t="shared" si="4"/>
        <v>[{"ItemId":50009,"Num":300},{"ItemId":50007,"Num":100},{"ItemId":50008,"Num":100}]</v>
      </c>
    </row>
    <row r="41" spans="1:13">
      <c r="A41">
        <f t="shared" si="0"/>
        <v>3002</v>
      </c>
      <c r="B41" t="s">
        <v>29</v>
      </c>
      <c r="C41" t="s">
        <v>30</v>
      </c>
      <c r="D41" t="s">
        <v>141</v>
      </c>
      <c r="E41">
        <f t="shared" si="14"/>
        <v>50009</v>
      </c>
      <c r="F41">
        <f t="shared" ref="F41:F56" si="17">MROUND(F40*1.9,5)</f>
        <v>570</v>
      </c>
      <c r="G41" t="s">
        <v>130</v>
      </c>
      <c r="H41">
        <f t="shared" si="15"/>
        <v>50007</v>
      </c>
      <c r="I41">
        <f t="shared" ref="I41:I56" si="18">MROUND(I40*1.6,5)</f>
        <v>160</v>
      </c>
      <c r="J41" t="s">
        <v>140</v>
      </c>
      <c r="K41">
        <f t="shared" si="16"/>
        <v>50008</v>
      </c>
      <c r="L41">
        <f t="shared" ref="L41:L56" si="19">MROUND(L40*1.6,5)</f>
        <v>160</v>
      </c>
      <c r="M41" t="str">
        <f t="shared" si="4"/>
        <v>[{"ItemId":50009,"Num":570},{"ItemId":50007,"Num":160},{"ItemId":50008,"Num":160}]</v>
      </c>
    </row>
    <row r="42" spans="1:13">
      <c r="A42">
        <f t="shared" si="0"/>
        <v>3003</v>
      </c>
      <c r="B42" t="s">
        <v>29</v>
      </c>
      <c r="C42" t="s">
        <v>30</v>
      </c>
      <c r="D42" t="s">
        <v>141</v>
      </c>
      <c r="E42">
        <f t="shared" si="14"/>
        <v>50009</v>
      </c>
      <c r="F42">
        <f t="shared" si="17"/>
        <v>1085</v>
      </c>
      <c r="G42" t="s">
        <v>130</v>
      </c>
      <c r="H42">
        <f t="shared" si="15"/>
        <v>50007</v>
      </c>
      <c r="I42">
        <f t="shared" si="18"/>
        <v>255</v>
      </c>
      <c r="J42" t="s">
        <v>140</v>
      </c>
      <c r="K42">
        <f t="shared" si="16"/>
        <v>50008</v>
      </c>
      <c r="L42">
        <f t="shared" si="19"/>
        <v>255</v>
      </c>
      <c r="M42" t="str">
        <f t="shared" si="4"/>
        <v>[{"ItemId":50009,"Num":1085},{"ItemId":50007,"Num":255},{"ItemId":50008,"Num":255}]</v>
      </c>
    </row>
    <row r="43" spans="1:13">
      <c r="A43">
        <f t="shared" si="0"/>
        <v>3004</v>
      </c>
      <c r="B43" t="s">
        <v>29</v>
      </c>
      <c r="C43" t="s">
        <v>30</v>
      </c>
      <c r="D43" t="s">
        <v>141</v>
      </c>
      <c r="E43">
        <f t="shared" si="14"/>
        <v>50009</v>
      </c>
      <c r="F43">
        <f t="shared" si="17"/>
        <v>2060</v>
      </c>
      <c r="G43" t="s">
        <v>130</v>
      </c>
      <c r="H43">
        <f t="shared" si="15"/>
        <v>50007</v>
      </c>
      <c r="I43">
        <f t="shared" si="18"/>
        <v>410</v>
      </c>
      <c r="J43" t="s">
        <v>140</v>
      </c>
      <c r="K43">
        <f t="shared" si="16"/>
        <v>50008</v>
      </c>
      <c r="L43">
        <f t="shared" si="19"/>
        <v>410</v>
      </c>
      <c r="M43" t="str">
        <f t="shared" si="4"/>
        <v>[{"ItemId":50009,"Num":2060},{"ItemId":50007,"Num":410},{"ItemId":50008,"Num":410}]</v>
      </c>
    </row>
    <row r="44" spans="1:13">
      <c r="A44">
        <f t="shared" si="0"/>
        <v>3005</v>
      </c>
      <c r="B44" t="s">
        <v>29</v>
      </c>
      <c r="C44" t="s">
        <v>30</v>
      </c>
      <c r="D44" t="s">
        <v>141</v>
      </c>
      <c r="E44">
        <f t="shared" si="14"/>
        <v>50009</v>
      </c>
      <c r="F44">
        <f t="shared" si="17"/>
        <v>3915</v>
      </c>
      <c r="G44" t="s">
        <v>130</v>
      </c>
      <c r="H44">
        <f t="shared" si="15"/>
        <v>50007</v>
      </c>
      <c r="I44">
        <f t="shared" si="18"/>
        <v>655</v>
      </c>
      <c r="J44" t="s">
        <v>140</v>
      </c>
      <c r="K44">
        <f t="shared" si="16"/>
        <v>50008</v>
      </c>
      <c r="L44">
        <f t="shared" si="19"/>
        <v>655</v>
      </c>
      <c r="M44" t="str">
        <f t="shared" si="4"/>
        <v>[{"ItemId":50009,"Num":3915},{"ItemId":50007,"Num":655},{"ItemId":50008,"Num":655}]</v>
      </c>
    </row>
    <row r="45" spans="1:13">
      <c r="A45">
        <f t="shared" si="0"/>
        <v>3006</v>
      </c>
      <c r="B45" t="s">
        <v>29</v>
      </c>
      <c r="C45" t="s">
        <v>30</v>
      </c>
      <c r="D45" t="s">
        <v>141</v>
      </c>
      <c r="E45">
        <f t="shared" si="14"/>
        <v>50009</v>
      </c>
      <c r="F45">
        <f t="shared" si="17"/>
        <v>7440</v>
      </c>
      <c r="G45" t="s">
        <v>130</v>
      </c>
      <c r="H45">
        <f t="shared" si="15"/>
        <v>50007</v>
      </c>
      <c r="I45">
        <f t="shared" si="18"/>
        <v>1050</v>
      </c>
      <c r="J45" t="s">
        <v>140</v>
      </c>
      <c r="K45">
        <f t="shared" si="16"/>
        <v>50008</v>
      </c>
      <c r="L45">
        <f t="shared" si="19"/>
        <v>1050</v>
      </c>
      <c r="M45" t="str">
        <f t="shared" si="4"/>
        <v>[{"ItemId":50009,"Num":7440},{"ItemId":50007,"Num":1050},{"ItemId":50008,"Num":1050}]</v>
      </c>
    </row>
    <row r="46" spans="1:13">
      <c r="A46">
        <f t="shared" si="0"/>
        <v>3007</v>
      </c>
      <c r="B46" t="s">
        <v>29</v>
      </c>
      <c r="C46" t="s">
        <v>30</v>
      </c>
      <c r="D46" t="s">
        <v>141</v>
      </c>
      <c r="E46">
        <f t="shared" si="14"/>
        <v>50009</v>
      </c>
      <c r="F46">
        <f t="shared" si="17"/>
        <v>14135</v>
      </c>
      <c r="G46" t="s">
        <v>130</v>
      </c>
      <c r="H46">
        <f t="shared" si="15"/>
        <v>50007</v>
      </c>
      <c r="I46">
        <f t="shared" si="18"/>
        <v>1680</v>
      </c>
      <c r="J46" t="s">
        <v>140</v>
      </c>
      <c r="K46">
        <f t="shared" si="16"/>
        <v>50008</v>
      </c>
      <c r="L46">
        <f t="shared" si="19"/>
        <v>1680</v>
      </c>
      <c r="M46" t="str">
        <f t="shared" si="4"/>
        <v>[{"ItemId":50009,"Num":14135},{"ItemId":50007,"Num":1680},{"ItemId":50008,"Num":1680}]</v>
      </c>
    </row>
    <row r="47" spans="1:13">
      <c r="A47">
        <f t="shared" si="0"/>
        <v>3008</v>
      </c>
      <c r="B47" t="s">
        <v>29</v>
      </c>
      <c r="C47" t="s">
        <v>30</v>
      </c>
      <c r="D47" t="s">
        <v>141</v>
      </c>
      <c r="E47">
        <f t="shared" si="14"/>
        <v>50009</v>
      </c>
      <c r="F47">
        <f t="shared" si="17"/>
        <v>26855</v>
      </c>
      <c r="G47" t="s">
        <v>130</v>
      </c>
      <c r="H47">
        <f t="shared" si="15"/>
        <v>50007</v>
      </c>
      <c r="I47">
        <f t="shared" si="18"/>
        <v>2690</v>
      </c>
      <c r="J47" t="s">
        <v>140</v>
      </c>
      <c r="K47">
        <f t="shared" si="16"/>
        <v>50008</v>
      </c>
      <c r="L47">
        <f t="shared" si="19"/>
        <v>2690</v>
      </c>
      <c r="M47" t="str">
        <f t="shared" si="4"/>
        <v>[{"ItemId":50009,"Num":26855},{"ItemId":50007,"Num":2690},{"ItemId":50008,"Num":2690}]</v>
      </c>
    </row>
    <row r="48" spans="1:13">
      <c r="A48">
        <f t="shared" si="0"/>
        <v>3009</v>
      </c>
      <c r="B48" t="s">
        <v>29</v>
      </c>
      <c r="C48" t="s">
        <v>30</v>
      </c>
      <c r="D48" t="s">
        <v>141</v>
      </c>
      <c r="E48">
        <f t="shared" si="14"/>
        <v>50009</v>
      </c>
      <c r="F48">
        <f t="shared" si="17"/>
        <v>51025</v>
      </c>
      <c r="G48" t="s">
        <v>130</v>
      </c>
      <c r="H48">
        <f t="shared" si="15"/>
        <v>50007</v>
      </c>
      <c r="I48">
        <f t="shared" si="18"/>
        <v>4305</v>
      </c>
      <c r="J48" t="s">
        <v>140</v>
      </c>
      <c r="K48">
        <f t="shared" si="16"/>
        <v>50008</v>
      </c>
      <c r="L48">
        <f t="shared" si="19"/>
        <v>4305</v>
      </c>
      <c r="M48" t="str">
        <f t="shared" si="4"/>
        <v>[{"ItemId":50009,"Num":51025},{"ItemId":50007,"Num":4305},{"ItemId":50008,"Num":4305}]</v>
      </c>
    </row>
    <row r="49" spans="1:13">
      <c r="A49">
        <f t="shared" si="0"/>
        <v>3010</v>
      </c>
      <c r="B49" t="s">
        <v>29</v>
      </c>
      <c r="C49" t="s">
        <v>30</v>
      </c>
      <c r="D49" t="s">
        <v>141</v>
      </c>
      <c r="E49">
        <f t="shared" si="14"/>
        <v>50009</v>
      </c>
      <c r="F49">
        <f t="shared" si="17"/>
        <v>96950</v>
      </c>
      <c r="G49" t="s">
        <v>130</v>
      </c>
      <c r="H49">
        <f t="shared" si="15"/>
        <v>50007</v>
      </c>
      <c r="I49">
        <f t="shared" si="18"/>
        <v>6890</v>
      </c>
      <c r="J49" t="s">
        <v>140</v>
      </c>
      <c r="K49">
        <f t="shared" si="16"/>
        <v>50008</v>
      </c>
      <c r="L49">
        <f t="shared" si="19"/>
        <v>6890</v>
      </c>
      <c r="M49" t="str">
        <f t="shared" si="4"/>
        <v>[{"ItemId":50009,"Num":96950},{"ItemId":50007,"Num":6890},{"ItemId":50008,"Num":6890}]</v>
      </c>
    </row>
    <row r="50" spans="1:13">
      <c r="A50">
        <f t="shared" si="0"/>
        <v>3011</v>
      </c>
      <c r="B50" t="s">
        <v>29</v>
      </c>
      <c r="C50" t="s">
        <v>30</v>
      </c>
      <c r="D50" t="s">
        <v>141</v>
      </c>
      <c r="E50">
        <f t="shared" si="14"/>
        <v>50009</v>
      </c>
      <c r="F50">
        <f t="shared" si="17"/>
        <v>184205</v>
      </c>
      <c r="G50" t="s">
        <v>130</v>
      </c>
      <c r="H50">
        <f t="shared" si="15"/>
        <v>50007</v>
      </c>
      <c r="I50">
        <f t="shared" si="18"/>
        <v>11025</v>
      </c>
      <c r="J50" t="s">
        <v>140</v>
      </c>
      <c r="K50">
        <f t="shared" si="16"/>
        <v>50008</v>
      </c>
      <c r="L50">
        <f t="shared" si="19"/>
        <v>11025</v>
      </c>
      <c r="M50" t="str">
        <f t="shared" si="4"/>
        <v>[{"ItemId":50009,"Num":184205},{"ItemId":50007,"Num":11025},{"ItemId":50008,"Num":11025}]</v>
      </c>
    </row>
    <row r="51" spans="1:13">
      <c r="A51">
        <f t="shared" si="0"/>
        <v>3012</v>
      </c>
      <c r="B51" t="s">
        <v>29</v>
      </c>
      <c r="C51" t="s">
        <v>30</v>
      </c>
      <c r="D51" t="s">
        <v>141</v>
      </c>
      <c r="E51">
        <f t="shared" si="14"/>
        <v>50009</v>
      </c>
      <c r="F51">
        <f t="shared" si="17"/>
        <v>349990</v>
      </c>
      <c r="G51" t="s">
        <v>130</v>
      </c>
      <c r="H51">
        <f t="shared" si="15"/>
        <v>50007</v>
      </c>
      <c r="I51">
        <f t="shared" si="18"/>
        <v>17640</v>
      </c>
      <c r="J51" t="s">
        <v>140</v>
      </c>
      <c r="K51">
        <f t="shared" si="16"/>
        <v>50008</v>
      </c>
      <c r="L51">
        <f t="shared" si="19"/>
        <v>17640</v>
      </c>
      <c r="M51" t="str">
        <f t="shared" si="4"/>
        <v>[{"ItemId":50009,"Num":349990},{"ItemId":50007,"Num":17640},{"ItemId":50008,"Num":17640}]</v>
      </c>
    </row>
    <row r="52" spans="1:13">
      <c r="A52">
        <f t="shared" si="0"/>
        <v>3013</v>
      </c>
      <c r="B52" t="s">
        <v>29</v>
      </c>
      <c r="C52" t="s">
        <v>30</v>
      </c>
      <c r="D52" t="s">
        <v>141</v>
      </c>
      <c r="E52">
        <f t="shared" si="14"/>
        <v>50009</v>
      </c>
      <c r="F52">
        <f t="shared" si="17"/>
        <v>664980</v>
      </c>
      <c r="G52" t="s">
        <v>130</v>
      </c>
      <c r="H52">
        <f t="shared" si="15"/>
        <v>50007</v>
      </c>
      <c r="I52">
        <f t="shared" si="18"/>
        <v>28225</v>
      </c>
      <c r="J52" t="s">
        <v>140</v>
      </c>
      <c r="K52">
        <f t="shared" si="16"/>
        <v>50008</v>
      </c>
      <c r="L52">
        <f t="shared" si="19"/>
        <v>28225</v>
      </c>
      <c r="M52" t="str">
        <f t="shared" si="4"/>
        <v>[{"ItemId":50009,"Num":664980},{"ItemId":50007,"Num":28225},{"ItemId":50008,"Num":28225}]</v>
      </c>
    </row>
    <row r="53" spans="1:13">
      <c r="A53">
        <f t="shared" si="0"/>
        <v>3014</v>
      </c>
      <c r="B53" t="s">
        <v>29</v>
      </c>
      <c r="C53" t="s">
        <v>30</v>
      </c>
      <c r="D53" t="s">
        <v>141</v>
      </c>
      <c r="E53">
        <f t="shared" si="14"/>
        <v>50009</v>
      </c>
      <c r="F53">
        <f t="shared" si="17"/>
        <v>1263460</v>
      </c>
      <c r="G53" t="s">
        <v>130</v>
      </c>
      <c r="H53">
        <f t="shared" si="15"/>
        <v>50007</v>
      </c>
      <c r="I53">
        <f t="shared" si="18"/>
        <v>45160</v>
      </c>
      <c r="J53" t="s">
        <v>140</v>
      </c>
      <c r="K53">
        <f t="shared" si="16"/>
        <v>50008</v>
      </c>
      <c r="L53">
        <f t="shared" si="19"/>
        <v>45160</v>
      </c>
      <c r="M53" t="str">
        <f t="shared" si="4"/>
        <v>[{"ItemId":50009,"Num":1263460},{"ItemId":50007,"Num":45160},{"ItemId":50008,"Num":45160}]</v>
      </c>
    </row>
    <row r="54" spans="1:13">
      <c r="A54">
        <f t="shared" si="0"/>
        <v>3015</v>
      </c>
      <c r="B54" t="s">
        <v>29</v>
      </c>
      <c r="C54" t="s">
        <v>30</v>
      </c>
      <c r="D54" t="s">
        <v>141</v>
      </c>
      <c r="E54">
        <f t="shared" si="14"/>
        <v>50009</v>
      </c>
      <c r="F54">
        <f t="shared" si="17"/>
        <v>2400575</v>
      </c>
      <c r="G54" t="s">
        <v>130</v>
      </c>
      <c r="H54">
        <f t="shared" si="15"/>
        <v>50007</v>
      </c>
      <c r="I54">
        <f t="shared" si="18"/>
        <v>72255</v>
      </c>
      <c r="J54" t="s">
        <v>140</v>
      </c>
      <c r="K54">
        <f t="shared" si="16"/>
        <v>50008</v>
      </c>
      <c r="L54">
        <f t="shared" si="19"/>
        <v>72255</v>
      </c>
      <c r="M54" t="str">
        <f t="shared" si="4"/>
        <v>[{"ItemId":50009,"Num":2400575},{"ItemId":50007,"Num":72255},{"ItemId":50008,"Num":72255}]</v>
      </c>
    </row>
    <row r="55" spans="1:13">
      <c r="A55">
        <f t="shared" si="0"/>
        <v>3016</v>
      </c>
      <c r="B55" t="s">
        <v>29</v>
      </c>
      <c r="C55" t="s">
        <v>30</v>
      </c>
      <c r="D55" t="s">
        <v>141</v>
      </c>
      <c r="E55">
        <f t="shared" si="14"/>
        <v>50009</v>
      </c>
      <c r="F55">
        <f t="shared" si="17"/>
        <v>4561095</v>
      </c>
      <c r="G55" t="s">
        <v>130</v>
      </c>
      <c r="H55">
        <f t="shared" si="15"/>
        <v>50007</v>
      </c>
      <c r="I55">
        <f t="shared" si="18"/>
        <v>115610</v>
      </c>
      <c r="J55" t="s">
        <v>140</v>
      </c>
      <c r="K55">
        <f t="shared" si="16"/>
        <v>50008</v>
      </c>
      <c r="L55">
        <f t="shared" si="19"/>
        <v>115610</v>
      </c>
      <c r="M55" t="str">
        <f t="shared" si="4"/>
        <v>[{"ItemId":50009,"Num":4561095},{"ItemId":50007,"Num":115610},{"ItemId":50008,"Num":115610}]</v>
      </c>
    </row>
    <row r="56" spans="1:13">
      <c r="A56">
        <f t="shared" si="0"/>
        <v>3017</v>
      </c>
      <c r="B56" t="s">
        <v>29</v>
      </c>
      <c r="C56" t="s">
        <v>30</v>
      </c>
      <c r="D56" t="s">
        <v>141</v>
      </c>
      <c r="E56">
        <f t="shared" si="14"/>
        <v>50009</v>
      </c>
      <c r="F56">
        <f t="shared" si="17"/>
        <v>8666080</v>
      </c>
      <c r="G56" t="s">
        <v>130</v>
      </c>
      <c r="H56">
        <f t="shared" si="15"/>
        <v>50007</v>
      </c>
      <c r="I56">
        <f t="shared" si="18"/>
        <v>184975</v>
      </c>
      <c r="J56" t="s">
        <v>140</v>
      </c>
      <c r="K56">
        <f t="shared" si="16"/>
        <v>50008</v>
      </c>
      <c r="L56">
        <f t="shared" si="19"/>
        <v>184975</v>
      </c>
      <c r="M56" t="str">
        <f t="shared" si="4"/>
        <v>[{"ItemId":50009,"Num":8666080},{"ItemId":50007,"Num":184975},{"ItemId":50008,"Num":184975}]</v>
      </c>
    </row>
    <row r="57" spans="1:13">
      <c r="A57">
        <f t="shared" si="0"/>
        <v>3018</v>
      </c>
      <c r="B57" t="s">
        <v>29</v>
      </c>
      <c r="C57" t="s">
        <v>30</v>
      </c>
      <c r="M57" t="str">
        <f t="shared" si="4"/>
        <v>[]</v>
      </c>
    </row>
    <row r="58" spans="1:13">
      <c r="A58">
        <f t="shared" si="0"/>
        <v>4001</v>
      </c>
      <c r="B58" t="s">
        <v>31</v>
      </c>
      <c r="C58" t="s">
        <v>32</v>
      </c>
      <c r="D58" t="s">
        <v>141</v>
      </c>
      <c r="E58">
        <f t="shared" ref="E58:E74" si="20">VLOOKUP(D58,$U$2:$V$4,2,FALSE)</f>
        <v>50009</v>
      </c>
      <c r="F58">
        <v>300</v>
      </c>
      <c r="G58" t="s">
        <v>130</v>
      </c>
      <c r="H58">
        <f t="shared" ref="H58:H74" si="21">VLOOKUP(G58,$U$2:$V$4,2,FALSE)</f>
        <v>50007</v>
      </c>
      <c r="I58">
        <v>100</v>
      </c>
      <c r="J58" t="s">
        <v>140</v>
      </c>
      <c r="K58">
        <f t="shared" ref="K58:K74" si="22">VLOOKUP(J58,$U$2:$V$4,2,FALSE)</f>
        <v>50008</v>
      </c>
      <c r="L58">
        <v>100</v>
      </c>
      <c r="M58" t="str">
        <f t="shared" si="4"/>
        <v>[{"ItemId":50009,"Num":300},{"ItemId":50007,"Num":100},{"ItemId":50008,"Num":100}]</v>
      </c>
    </row>
    <row r="59" spans="1:13">
      <c r="A59">
        <f t="shared" si="0"/>
        <v>4002</v>
      </c>
      <c r="B59" t="s">
        <v>31</v>
      </c>
      <c r="C59" t="s">
        <v>32</v>
      </c>
      <c r="D59" t="s">
        <v>141</v>
      </c>
      <c r="E59">
        <f t="shared" si="20"/>
        <v>50009</v>
      </c>
      <c r="F59">
        <f t="shared" ref="F59:F74" si="23">MROUND(F58*1.9,5)</f>
        <v>570</v>
      </c>
      <c r="G59" t="s">
        <v>130</v>
      </c>
      <c r="H59">
        <f t="shared" si="21"/>
        <v>50007</v>
      </c>
      <c r="I59">
        <f t="shared" ref="I59:I74" si="24">MROUND(I58*1.6,5)</f>
        <v>160</v>
      </c>
      <c r="J59" t="s">
        <v>140</v>
      </c>
      <c r="K59">
        <f t="shared" si="22"/>
        <v>50008</v>
      </c>
      <c r="L59">
        <f t="shared" ref="L59:L74" si="25">MROUND(L58*1.6,5)</f>
        <v>160</v>
      </c>
      <c r="M59" t="str">
        <f t="shared" si="4"/>
        <v>[{"ItemId":50009,"Num":570},{"ItemId":50007,"Num":160},{"ItemId":50008,"Num":160}]</v>
      </c>
    </row>
    <row r="60" spans="1:13">
      <c r="A60">
        <f t="shared" si="0"/>
        <v>4003</v>
      </c>
      <c r="B60" t="s">
        <v>31</v>
      </c>
      <c r="C60" t="s">
        <v>32</v>
      </c>
      <c r="D60" t="s">
        <v>141</v>
      </c>
      <c r="E60">
        <f t="shared" si="20"/>
        <v>50009</v>
      </c>
      <c r="F60">
        <f t="shared" si="23"/>
        <v>1085</v>
      </c>
      <c r="G60" t="s">
        <v>130</v>
      </c>
      <c r="H60">
        <f t="shared" si="21"/>
        <v>50007</v>
      </c>
      <c r="I60">
        <f t="shared" si="24"/>
        <v>255</v>
      </c>
      <c r="J60" t="s">
        <v>140</v>
      </c>
      <c r="K60">
        <f t="shared" si="22"/>
        <v>50008</v>
      </c>
      <c r="L60">
        <f t="shared" si="25"/>
        <v>255</v>
      </c>
      <c r="M60" t="str">
        <f t="shared" si="4"/>
        <v>[{"ItemId":50009,"Num":1085},{"ItemId":50007,"Num":255},{"ItemId":50008,"Num":255}]</v>
      </c>
    </row>
    <row r="61" spans="1:13">
      <c r="A61">
        <f t="shared" si="0"/>
        <v>4004</v>
      </c>
      <c r="B61" t="s">
        <v>31</v>
      </c>
      <c r="C61" t="s">
        <v>32</v>
      </c>
      <c r="D61" t="s">
        <v>141</v>
      </c>
      <c r="E61">
        <f t="shared" si="20"/>
        <v>50009</v>
      </c>
      <c r="F61">
        <f t="shared" si="23"/>
        <v>2060</v>
      </c>
      <c r="G61" t="s">
        <v>130</v>
      </c>
      <c r="H61">
        <f t="shared" si="21"/>
        <v>50007</v>
      </c>
      <c r="I61">
        <f t="shared" si="24"/>
        <v>410</v>
      </c>
      <c r="J61" t="s">
        <v>140</v>
      </c>
      <c r="K61">
        <f t="shared" si="22"/>
        <v>50008</v>
      </c>
      <c r="L61">
        <f t="shared" si="25"/>
        <v>410</v>
      </c>
      <c r="M61" t="str">
        <f t="shared" si="4"/>
        <v>[{"ItemId":50009,"Num":2060},{"ItemId":50007,"Num":410},{"ItemId":50008,"Num":410}]</v>
      </c>
    </row>
    <row r="62" spans="1:13">
      <c r="A62">
        <f t="shared" si="0"/>
        <v>4005</v>
      </c>
      <c r="B62" t="s">
        <v>31</v>
      </c>
      <c r="C62" t="s">
        <v>32</v>
      </c>
      <c r="D62" t="s">
        <v>141</v>
      </c>
      <c r="E62">
        <f t="shared" si="20"/>
        <v>50009</v>
      </c>
      <c r="F62">
        <f t="shared" si="23"/>
        <v>3915</v>
      </c>
      <c r="G62" t="s">
        <v>130</v>
      </c>
      <c r="H62">
        <f t="shared" si="21"/>
        <v>50007</v>
      </c>
      <c r="I62">
        <f t="shared" si="24"/>
        <v>655</v>
      </c>
      <c r="J62" t="s">
        <v>140</v>
      </c>
      <c r="K62">
        <f t="shared" si="22"/>
        <v>50008</v>
      </c>
      <c r="L62">
        <f t="shared" si="25"/>
        <v>655</v>
      </c>
      <c r="M62" t="str">
        <f t="shared" si="4"/>
        <v>[{"ItemId":50009,"Num":3915},{"ItemId":50007,"Num":655},{"ItemId":50008,"Num":655}]</v>
      </c>
    </row>
    <row r="63" spans="1:13">
      <c r="A63">
        <f t="shared" si="0"/>
        <v>4006</v>
      </c>
      <c r="B63" t="s">
        <v>31</v>
      </c>
      <c r="C63" t="s">
        <v>32</v>
      </c>
      <c r="D63" t="s">
        <v>141</v>
      </c>
      <c r="E63">
        <f t="shared" si="20"/>
        <v>50009</v>
      </c>
      <c r="F63">
        <f t="shared" si="23"/>
        <v>7440</v>
      </c>
      <c r="G63" t="s">
        <v>130</v>
      </c>
      <c r="H63">
        <f t="shared" si="21"/>
        <v>50007</v>
      </c>
      <c r="I63">
        <f t="shared" si="24"/>
        <v>1050</v>
      </c>
      <c r="J63" t="s">
        <v>140</v>
      </c>
      <c r="K63">
        <f t="shared" si="22"/>
        <v>50008</v>
      </c>
      <c r="L63">
        <f t="shared" si="25"/>
        <v>1050</v>
      </c>
      <c r="M63" t="str">
        <f t="shared" si="4"/>
        <v>[{"ItemId":50009,"Num":7440},{"ItemId":50007,"Num":1050},{"ItemId":50008,"Num":1050}]</v>
      </c>
    </row>
    <row r="64" spans="1:13">
      <c r="A64">
        <f t="shared" si="0"/>
        <v>4007</v>
      </c>
      <c r="B64" t="s">
        <v>31</v>
      </c>
      <c r="C64" t="s">
        <v>32</v>
      </c>
      <c r="D64" t="s">
        <v>141</v>
      </c>
      <c r="E64">
        <f t="shared" si="20"/>
        <v>50009</v>
      </c>
      <c r="F64">
        <f t="shared" si="23"/>
        <v>14135</v>
      </c>
      <c r="G64" t="s">
        <v>130</v>
      </c>
      <c r="H64">
        <f t="shared" si="21"/>
        <v>50007</v>
      </c>
      <c r="I64">
        <f t="shared" si="24"/>
        <v>1680</v>
      </c>
      <c r="J64" t="s">
        <v>140</v>
      </c>
      <c r="K64">
        <f t="shared" si="22"/>
        <v>50008</v>
      </c>
      <c r="L64">
        <f t="shared" si="25"/>
        <v>1680</v>
      </c>
      <c r="M64" t="str">
        <f t="shared" si="4"/>
        <v>[{"ItemId":50009,"Num":14135},{"ItemId":50007,"Num":1680},{"ItemId":50008,"Num":1680}]</v>
      </c>
    </row>
    <row r="65" spans="1:13">
      <c r="A65">
        <f t="shared" si="0"/>
        <v>4008</v>
      </c>
      <c r="B65" t="s">
        <v>31</v>
      </c>
      <c r="C65" t="s">
        <v>32</v>
      </c>
      <c r="D65" t="s">
        <v>141</v>
      </c>
      <c r="E65">
        <f t="shared" si="20"/>
        <v>50009</v>
      </c>
      <c r="F65">
        <f t="shared" si="23"/>
        <v>26855</v>
      </c>
      <c r="G65" t="s">
        <v>130</v>
      </c>
      <c r="H65">
        <f t="shared" si="21"/>
        <v>50007</v>
      </c>
      <c r="I65">
        <f t="shared" si="24"/>
        <v>2690</v>
      </c>
      <c r="J65" t="s">
        <v>140</v>
      </c>
      <c r="K65">
        <f t="shared" si="22"/>
        <v>50008</v>
      </c>
      <c r="L65">
        <f t="shared" si="25"/>
        <v>2690</v>
      </c>
      <c r="M65" t="str">
        <f t="shared" si="4"/>
        <v>[{"ItemId":50009,"Num":26855},{"ItemId":50007,"Num":2690},{"ItemId":50008,"Num":2690}]</v>
      </c>
    </row>
    <row r="66" spans="1:13">
      <c r="A66">
        <f t="shared" si="0"/>
        <v>4009</v>
      </c>
      <c r="B66" t="s">
        <v>31</v>
      </c>
      <c r="C66" t="s">
        <v>32</v>
      </c>
      <c r="D66" t="s">
        <v>141</v>
      </c>
      <c r="E66">
        <f t="shared" si="20"/>
        <v>50009</v>
      </c>
      <c r="F66">
        <f t="shared" si="23"/>
        <v>51025</v>
      </c>
      <c r="G66" t="s">
        <v>130</v>
      </c>
      <c r="H66">
        <f t="shared" si="21"/>
        <v>50007</v>
      </c>
      <c r="I66">
        <f t="shared" si="24"/>
        <v>4305</v>
      </c>
      <c r="J66" t="s">
        <v>140</v>
      </c>
      <c r="K66">
        <f t="shared" si="22"/>
        <v>50008</v>
      </c>
      <c r="L66">
        <f t="shared" si="25"/>
        <v>4305</v>
      </c>
      <c r="M66" t="str">
        <f t="shared" si="4"/>
        <v>[{"ItemId":50009,"Num":51025},{"ItemId":50007,"Num":4305},{"ItemId":50008,"Num":4305}]</v>
      </c>
    </row>
    <row r="67" spans="1:13">
      <c r="A67">
        <f t="shared" si="0"/>
        <v>4010</v>
      </c>
      <c r="B67" t="s">
        <v>31</v>
      </c>
      <c r="C67" t="s">
        <v>32</v>
      </c>
      <c r="D67" t="s">
        <v>141</v>
      </c>
      <c r="E67">
        <f t="shared" si="20"/>
        <v>50009</v>
      </c>
      <c r="F67">
        <f t="shared" si="23"/>
        <v>96950</v>
      </c>
      <c r="G67" t="s">
        <v>130</v>
      </c>
      <c r="H67">
        <f t="shared" si="21"/>
        <v>50007</v>
      </c>
      <c r="I67">
        <f t="shared" si="24"/>
        <v>6890</v>
      </c>
      <c r="J67" t="s">
        <v>140</v>
      </c>
      <c r="K67">
        <f t="shared" si="22"/>
        <v>50008</v>
      </c>
      <c r="L67">
        <f t="shared" si="25"/>
        <v>6890</v>
      </c>
      <c r="M67" t="str">
        <f t="shared" si="4"/>
        <v>[{"ItemId":50009,"Num":96950},{"ItemId":50007,"Num":6890},{"ItemId":50008,"Num":6890}]</v>
      </c>
    </row>
    <row r="68" spans="1:13">
      <c r="A68">
        <f t="shared" si="0"/>
        <v>4011</v>
      </c>
      <c r="B68" t="s">
        <v>31</v>
      </c>
      <c r="C68" t="s">
        <v>32</v>
      </c>
      <c r="D68" t="s">
        <v>141</v>
      </c>
      <c r="E68">
        <f t="shared" si="20"/>
        <v>50009</v>
      </c>
      <c r="F68">
        <f t="shared" si="23"/>
        <v>184205</v>
      </c>
      <c r="G68" t="s">
        <v>130</v>
      </c>
      <c r="H68">
        <f t="shared" si="21"/>
        <v>50007</v>
      </c>
      <c r="I68">
        <f t="shared" si="24"/>
        <v>11025</v>
      </c>
      <c r="J68" t="s">
        <v>140</v>
      </c>
      <c r="K68">
        <f t="shared" si="22"/>
        <v>50008</v>
      </c>
      <c r="L68">
        <f t="shared" si="25"/>
        <v>11025</v>
      </c>
      <c r="M68" t="str">
        <f t="shared" si="4"/>
        <v>[{"ItemId":50009,"Num":184205},{"ItemId":50007,"Num":11025},{"ItemId":50008,"Num":11025}]</v>
      </c>
    </row>
    <row r="69" spans="1:13">
      <c r="A69">
        <f t="shared" ref="A69:A132" si="26">IF(B69=B68,A68+1,MROUND(A68+1000,1000)+1)</f>
        <v>4012</v>
      </c>
      <c r="B69" t="s">
        <v>31</v>
      </c>
      <c r="C69" t="s">
        <v>32</v>
      </c>
      <c r="D69" t="s">
        <v>141</v>
      </c>
      <c r="E69">
        <f t="shared" si="20"/>
        <v>50009</v>
      </c>
      <c r="F69">
        <f t="shared" si="23"/>
        <v>349990</v>
      </c>
      <c r="G69" t="s">
        <v>130</v>
      </c>
      <c r="H69">
        <f t="shared" si="21"/>
        <v>50007</v>
      </c>
      <c r="I69">
        <f t="shared" si="24"/>
        <v>17640</v>
      </c>
      <c r="J69" t="s">
        <v>140</v>
      </c>
      <c r="K69">
        <f t="shared" si="22"/>
        <v>50008</v>
      </c>
      <c r="L69">
        <f t="shared" si="25"/>
        <v>17640</v>
      </c>
      <c r="M69" t="str">
        <f t="shared" ref="M69:M132" si="27">IF(D69="","[]",$E$2&amp;E69&amp;$F$2&amp;F69&amp;$G$2&amp;$H$2&amp;H69&amp;$I$2&amp;I69&amp;$J$2&amp;$K$2&amp;K69&amp;$L$2&amp;L69&amp;$M$2)</f>
        <v>[{"ItemId":50009,"Num":349990},{"ItemId":50007,"Num":17640},{"ItemId":50008,"Num":17640}]</v>
      </c>
    </row>
    <row r="70" spans="1:13">
      <c r="A70">
        <f t="shared" si="26"/>
        <v>4013</v>
      </c>
      <c r="B70" t="s">
        <v>31</v>
      </c>
      <c r="C70" t="s">
        <v>32</v>
      </c>
      <c r="D70" t="s">
        <v>141</v>
      </c>
      <c r="E70">
        <f t="shared" si="20"/>
        <v>50009</v>
      </c>
      <c r="F70">
        <f t="shared" si="23"/>
        <v>664980</v>
      </c>
      <c r="G70" t="s">
        <v>130</v>
      </c>
      <c r="H70">
        <f t="shared" si="21"/>
        <v>50007</v>
      </c>
      <c r="I70">
        <f t="shared" si="24"/>
        <v>28225</v>
      </c>
      <c r="J70" t="s">
        <v>140</v>
      </c>
      <c r="K70">
        <f t="shared" si="22"/>
        <v>50008</v>
      </c>
      <c r="L70">
        <f t="shared" si="25"/>
        <v>28225</v>
      </c>
      <c r="M70" t="str">
        <f t="shared" si="27"/>
        <v>[{"ItemId":50009,"Num":664980},{"ItemId":50007,"Num":28225},{"ItemId":50008,"Num":28225}]</v>
      </c>
    </row>
    <row r="71" spans="1:13">
      <c r="A71">
        <f t="shared" si="26"/>
        <v>4014</v>
      </c>
      <c r="B71" t="s">
        <v>31</v>
      </c>
      <c r="C71" t="s">
        <v>32</v>
      </c>
      <c r="D71" t="s">
        <v>141</v>
      </c>
      <c r="E71">
        <f t="shared" si="20"/>
        <v>50009</v>
      </c>
      <c r="F71">
        <f t="shared" si="23"/>
        <v>1263460</v>
      </c>
      <c r="G71" t="s">
        <v>130</v>
      </c>
      <c r="H71">
        <f t="shared" si="21"/>
        <v>50007</v>
      </c>
      <c r="I71">
        <f t="shared" si="24"/>
        <v>45160</v>
      </c>
      <c r="J71" t="s">
        <v>140</v>
      </c>
      <c r="K71">
        <f t="shared" si="22"/>
        <v>50008</v>
      </c>
      <c r="L71">
        <f t="shared" si="25"/>
        <v>45160</v>
      </c>
      <c r="M71" t="str">
        <f t="shared" si="27"/>
        <v>[{"ItemId":50009,"Num":1263460},{"ItemId":50007,"Num":45160},{"ItemId":50008,"Num":45160}]</v>
      </c>
    </row>
    <row r="72" spans="1:13">
      <c r="A72">
        <f t="shared" si="26"/>
        <v>4015</v>
      </c>
      <c r="B72" t="s">
        <v>31</v>
      </c>
      <c r="C72" t="s">
        <v>32</v>
      </c>
      <c r="D72" t="s">
        <v>141</v>
      </c>
      <c r="E72">
        <f t="shared" si="20"/>
        <v>50009</v>
      </c>
      <c r="F72">
        <f t="shared" si="23"/>
        <v>2400575</v>
      </c>
      <c r="G72" t="s">
        <v>130</v>
      </c>
      <c r="H72">
        <f t="shared" si="21"/>
        <v>50007</v>
      </c>
      <c r="I72">
        <f t="shared" si="24"/>
        <v>72255</v>
      </c>
      <c r="J72" t="s">
        <v>140</v>
      </c>
      <c r="K72">
        <f t="shared" si="22"/>
        <v>50008</v>
      </c>
      <c r="L72">
        <f t="shared" si="25"/>
        <v>72255</v>
      </c>
      <c r="M72" t="str">
        <f t="shared" si="27"/>
        <v>[{"ItemId":50009,"Num":2400575},{"ItemId":50007,"Num":72255},{"ItemId":50008,"Num":72255}]</v>
      </c>
    </row>
    <row r="73" spans="1:13">
      <c r="A73">
        <f t="shared" si="26"/>
        <v>4016</v>
      </c>
      <c r="B73" t="s">
        <v>31</v>
      </c>
      <c r="C73" t="s">
        <v>32</v>
      </c>
      <c r="D73" t="s">
        <v>141</v>
      </c>
      <c r="E73">
        <f t="shared" si="20"/>
        <v>50009</v>
      </c>
      <c r="F73">
        <f t="shared" si="23"/>
        <v>4561095</v>
      </c>
      <c r="G73" t="s">
        <v>130</v>
      </c>
      <c r="H73">
        <f t="shared" si="21"/>
        <v>50007</v>
      </c>
      <c r="I73">
        <f t="shared" si="24"/>
        <v>115610</v>
      </c>
      <c r="J73" t="s">
        <v>140</v>
      </c>
      <c r="K73">
        <f t="shared" si="22"/>
        <v>50008</v>
      </c>
      <c r="L73">
        <f t="shared" si="25"/>
        <v>115610</v>
      </c>
      <c r="M73" t="str">
        <f t="shared" si="27"/>
        <v>[{"ItemId":50009,"Num":4561095},{"ItemId":50007,"Num":115610},{"ItemId":50008,"Num":115610}]</v>
      </c>
    </row>
    <row r="74" spans="1:13">
      <c r="A74">
        <f t="shared" si="26"/>
        <v>4017</v>
      </c>
      <c r="B74" t="s">
        <v>31</v>
      </c>
      <c r="C74" t="s">
        <v>32</v>
      </c>
      <c r="D74" t="s">
        <v>141</v>
      </c>
      <c r="E74">
        <f t="shared" si="20"/>
        <v>50009</v>
      </c>
      <c r="F74">
        <f t="shared" si="23"/>
        <v>8666080</v>
      </c>
      <c r="G74" t="s">
        <v>130</v>
      </c>
      <c r="H74">
        <f t="shared" si="21"/>
        <v>50007</v>
      </c>
      <c r="I74">
        <f t="shared" si="24"/>
        <v>184975</v>
      </c>
      <c r="J74" t="s">
        <v>140</v>
      </c>
      <c r="K74">
        <f t="shared" si="22"/>
        <v>50008</v>
      </c>
      <c r="L74">
        <f t="shared" si="25"/>
        <v>184975</v>
      </c>
      <c r="M74" t="str">
        <f t="shared" si="27"/>
        <v>[{"ItemId":50009,"Num":8666080},{"ItemId":50007,"Num":184975},{"ItemId":50008,"Num":184975}]</v>
      </c>
    </row>
    <row r="75" spans="1:13">
      <c r="A75">
        <f t="shared" si="26"/>
        <v>4018</v>
      </c>
      <c r="B75" t="s">
        <v>31</v>
      </c>
      <c r="C75" t="s">
        <v>32</v>
      </c>
      <c r="M75" t="str">
        <f t="shared" si="27"/>
        <v>[]</v>
      </c>
    </row>
    <row r="76" spans="1:13">
      <c r="A76">
        <f t="shared" si="26"/>
        <v>5001</v>
      </c>
      <c r="B76" t="s">
        <v>33</v>
      </c>
      <c r="C76" t="s">
        <v>34</v>
      </c>
      <c r="D76" t="s">
        <v>141</v>
      </c>
      <c r="E76">
        <f t="shared" ref="E76:E92" si="28">VLOOKUP(D76,$U$2:$V$4,2,FALSE)</f>
        <v>50009</v>
      </c>
      <c r="F76">
        <v>300</v>
      </c>
      <c r="G76" t="s">
        <v>130</v>
      </c>
      <c r="H76">
        <f t="shared" ref="H76:H92" si="29">VLOOKUP(G76,$U$2:$V$4,2,FALSE)</f>
        <v>50007</v>
      </c>
      <c r="I76">
        <v>100</v>
      </c>
      <c r="J76" t="s">
        <v>140</v>
      </c>
      <c r="K76">
        <f t="shared" ref="K76:K92" si="30">VLOOKUP(J76,$U$2:$V$4,2,FALSE)</f>
        <v>50008</v>
      </c>
      <c r="L76">
        <v>100</v>
      </c>
      <c r="M76" t="str">
        <f t="shared" si="27"/>
        <v>[{"ItemId":50009,"Num":300},{"ItemId":50007,"Num":100},{"ItemId":50008,"Num":100}]</v>
      </c>
    </row>
    <row r="77" spans="1:13">
      <c r="A77">
        <f t="shared" si="26"/>
        <v>5002</v>
      </c>
      <c r="B77" t="s">
        <v>33</v>
      </c>
      <c r="C77" t="s">
        <v>34</v>
      </c>
      <c r="D77" t="s">
        <v>141</v>
      </c>
      <c r="E77">
        <f t="shared" si="28"/>
        <v>50009</v>
      </c>
      <c r="F77">
        <f t="shared" ref="F77:F92" si="31">MROUND(F76*1.9,5)</f>
        <v>570</v>
      </c>
      <c r="G77" t="s">
        <v>130</v>
      </c>
      <c r="H77">
        <f t="shared" si="29"/>
        <v>50007</v>
      </c>
      <c r="I77">
        <f t="shared" ref="I77:I92" si="32">MROUND(I76*1.6,5)</f>
        <v>160</v>
      </c>
      <c r="J77" t="s">
        <v>140</v>
      </c>
      <c r="K77">
        <f t="shared" si="30"/>
        <v>50008</v>
      </c>
      <c r="L77">
        <f t="shared" ref="L77:L92" si="33">MROUND(L76*1.6,5)</f>
        <v>160</v>
      </c>
      <c r="M77" t="str">
        <f t="shared" si="27"/>
        <v>[{"ItemId":50009,"Num":570},{"ItemId":50007,"Num":160},{"ItemId":50008,"Num":160}]</v>
      </c>
    </row>
    <row r="78" spans="1:13">
      <c r="A78">
        <f t="shared" si="26"/>
        <v>5003</v>
      </c>
      <c r="B78" t="s">
        <v>33</v>
      </c>
      <c r="C78" t="s">
        <v>34</v>
      </c>
      <c r="D78" t="s">
        <v>141</v>
      </c>
      <c r="E78">
        <f t="shared" si="28"/>
        <v>50009</v>
      </c>
      <c r="F78">
        <f t="shared" si="31"/>
        <v>1085</v>
      </c>
      <c r="G78" t="s">
        <v>130</v>
      </c>
      <c r="H78">
        <f t="shared" si="29"/>
        <v>50007</v>
      </c>
      <c r="I78">
        <f t="shared" si="32"/>
        <v>255</v>
      </c>
      <c r="J78" t="s">
        <v>140</v>
      </c>
      <c r="K78">
        <f t="shared" si="30"/>
        <v>50008</v>
      </c>
      <c r="L78">
        <f t="shared" si="33"/>
        <v>255</v>
      </c>
      <c r="M78" t="str">
        <f t="shared" si="27"/>
        <v>[{"ItemId":50009,"Num":1085},{"ItemId":50007,"Num":255},{"ItemId":50008,"Num":255}]</v>
      </c>
    </row>
    <row r="79" spans="1:13">
      <c r="A79">
        <f t="shared" si="26"/>
        <v>5004</v>
      </c>
      <c r="B79" t="s">
        <v>33</v>
      </c>
      <c r="C79" t="s">
        <v>34</v>
      </c>
      <c r="D79" t="s">
        <v>141</v>
      </c>
      <c r="E79">
        <f t="shared" si="28"/>
        <v>50009</v>
      </c>
      <c r="F79">
        <f t="shared" si="31"/>
        <v>2060</v>
      </c>
      <c r="G79" t="s">
        <v>130</v>
      </c>
      <c r="H79">
        <f t="shared" si="29"/>
        <v>50007</v>
      </c>
      <c r="I79">
        <f t="shared" si="32"/>
        <v>410</v>
      </c>
      <c r="J79" t="s">
        <v>140</v>
      </c>
      <c r="K79">
        <f t="shared" si="30"/>
        <v>50008</v>
      </c>
      <c r="L79">
        <f t="shared" si="33"/>
        <v>410</v>
      </c>
      <c r="M79" t="str">
        <f t="shared" si="27"/>
        <v>[{"ItemId":50009,"Num":2060},{"ItemId":50007,"Num":410},{"ItemId":50008,"Num":410}]</v>
      </c>
    </row>
    <row r="80" spans="1:13">
      <c r="A80">
        <f t="shared" si="26"/>
        <v>5005</v>
      </c>
      <c r="B80" t="s">
        <v>33</v>
      </c>
      <c r="C80" t="s">
        <v>34</v>
      </c>
      <c r="D80" t="s">
        <v>141</v>
      </c>
      <c r="E80">
        <f t="shared" si="28"/>
        <v>50009</v>
      </c>
      <c r="F80">
        <f t="shared" si="31"/>
        <v>3915</v>
      </c>
      <c r="G80" t="s">
        <v>130</v>
      </c>
      <c r="H80">
        <f t="shared" si="29"/>
        <v>50007</v>
      </c>
      <c r="I80">
        <f t="shared" si="32"/>
        <v>655</v>
      </c>
      <c r="J80" t="s">
        <v>140</v>
      </c>
      <c r="K80">
        <f t="shared" si="30"/>
        <v>50008</v>
      </c>
      <c r="L80">
        <f t="shared" si="33"/>
        <v>655</v>
      </c>
      <c r="M80" t="str">
        <f t="shared" si="27"/>
        <v>[{"ItemId":50009,"Num":3915},{"ItemId":50007,"Num":655},{"ItemId":50008,"Num":655}]</v>
      </c>
    </row>
    <row r="81" spans="1:13">
      <c r="A81">
        <f t="shared" si="26"/>
        <v>5006</v>
      </c>
      <c r="B81" t="s">
        <v>33</v>
      </c>
      <c r="C81" t="s">
        <v>34</v>
      </c>
      <c r="D81" t="s">
        <v>141</v>
      </c>
      <c r="E81">
        <f t="shared" si="28"/>
        <v>50009</v>
      </c>
      <c r="F81">
        <f t="shared" si="31"/>
        <v>7440</v>
      </c>
      <c r="G81" t="s">
        <v>130</v>
      </c>
      <c r="H81">
        <f t="shared" si="29"/>
        <v>50007</v>
      </c>
      <c r="I81">
        <f t="shared" si="32"/>
        <v>1050</v>
      </c>
      <c r="J81" t="s">
        <v>140</v>
      </c>
      <c r="K81">
        <f t="shared" si="30"/>
        <v>50008</v>
      </c>
      <c r="L81">
        <f t="shared" si="33"/>
        <v>1050</v>
      </c>
      <c r="M81" t="str">
        <f t="shared" si="27"/>
        <v>[{"ItemId":50009,"Num":7440},{"ItemId":50007,"Num":1050},{"ItemId":50008,"Num":1050}]</v>
      </c>
    </row>
    <row r="82" spans="1:13">
      <c r="A82">
        <f t="shared" si="26"/>
        <v>5007</v>
      </c>
      <c r="B82" t="s">
        <v>33</v>
      </c>
      <c r="C82" t="s">
        <v>34</v>
      </c>
      <c r="D82" t="s">
        <v>141</v>
      </c>
      <c r="E82">
        <f t="shared" si="28"/>
        <v>50009</v>
      </c>
      <c r="F82">
        <f t="shared" si="31"/>
        <v>14135</v>
      </c>
      <c r="G82" t="s">
        <v>130</v>
      </c>
      <c r="H82">
        <f t="shared" si="29"/>
        <v>50007</v>
      </c>
      <c r="I82">
        <f t="shared" si="32"/>
        <v>1680</v>
      </c>
      <c r="J82" t="s">
        <v>140</v>
      </c>
      <c r="K82">
        <f t="shared" si="30"/>
        <v>50008</v>
      </c>
      <c r="L82">
        <f t="shared" si="33"/>
        <v>1680</v>
      </c>
      <c r="M82" t="str">
        <f t="shared" si="27"/>
        <v>[{"ItemId":50009,"Num":14135},{"ItemId":50007,"Num":1680},{"ItemId":50008,"Num":1680}]</v>
      </c>
    </row>
    <row r="83" spans="1:13">
      <c r="A83">
        <f t="shared" si="26"/>
        <v>5008</v>
      </c>
      <c r="B83" t="s">
        <v>33</v>
      </c>
      <c r="C83" t="s">
        <v>34</v>
      </c>
      <c r="D83" t="s">
        <v>141</v>
      </c>
      <c r="E83">
        <f t="shared" si="28"/>
        <v>50009</v>
      </c>
      <c r="F83">
        <f t="shared" si="31"/>
        <v>26855</v>
      </c>
      <c r="G83" t="s">
        <v>130</v>
      </c>
      <c r="H83">
        <f t="shared" si="29"/>
        <v>50007</v>
      </c>
      <c r="I83">
        <f t="shared" si="32"/>
        <v>2690</v>
      </c>
      <c r="J83" t="s">
        <v>140</v>
      </c>
      <c r="K83">
        <f t="shared" si="30"/>
        <v>50008</v>
      </c>
      <c r="L83">
        <f t="shared" si="33"/>
        <v>2690</v>
      </c>
      <c r="M83" t="str">
        <f t="shared" si="27"/>
        <v>[{"ItemId":50009,"Num":26855},{"ItemId":50007,"Num":2690},{"ItemId":50008,"Num":2690}]</v>
      </c>
    </row>
    <row r="84" spans="1:13">
      <c r="A84">
        <f t="shared" si="26"/>
        <v>5009</v>
      </c>
      <c r="B84" t="s">
        <v>33</v>
      </c>
      <c r="C84" t="s">
        <v>34</v>
      </c>
      <c r="D84" t="s">
        <v>141</v>
      </c>
      <c r="E84">
        <f t="shared" si="28"/>
        <v>50009</v>
      </c>
      <c r="F84">
        <f t="shared" si="31"/>
        <v>51025</v>
      </c>
      <c r="G84" t="s">
        <v>130</v>
      </c>
      <c r="H84">
        <f t="shared" si="29"/>
        <v>50007</v>
      </c>
      <c r="I84">
        <f t="shared" si="32"/>
        <v>4305</v>
      </c>
      <c r="J84" t="s">
        <v>140</v>
      </c>
      <c r="K84">
        <f t="shared" si="30"/>
        <v>50008</v>
      </c>
      <c r="L84">
        <f t="shared" si="33"/>
        <v>4305</v>
      </c>
      <c r="M84" t="str">
        <f t="shared" si="27"/>
        <v>[{"ItemId":50009,"Num":51025},{"ItemId":50007,"Num":4305},{"ItemId":50008,"Num":4305}]</v>
      </c>
    </row>
    <row r="85" spans="1:13">
      <c r="A85">
        <f t="shared" si="26"/>
        <v>5010</v>
      </c>
      <c r="B85" t="s">
        <v>33</v>
      </c>
      <c r="C85" t="s">
        <v>34</v>
      </c>
      <c r="D85" t="s">
        <v>141</v>
      </c>
      <c r="E85">
        <f t="shared" si="28"/>
        <v>50009</v>
      </c>
      <c r="F85">
        <f t="shared" si="31"/>
        <v>96950</v>
      </c>
      <c r="G85" t="s">
        <v>130</v>
      </c>
      <c r="H85">
        <f t="shared" si="29"/>
        <v>50007</v>
      </c>
      <c r="I85">
        <f t="shared" si="32"/>
        <v>6890</v>
      </c>
      <c r="J85" t="s">
        <v>140</v>
      </c>
      <c r="K85">
        <f t="shared" si="30"/>
        <v>50008</v>
      </c>
      <c r="L85">
        <f t="shared" si="33"/>
        <v>6890</v>
      </c>
      <c r="M85" t="str">
        <f t="shared" si="27"/>
        <v>[{"ItemId":50009,"Num":96950},{"ItemId":50007,"Num":6890},{"ItemId":50008,"Num":6890}]</v>
      </c>
    </row>
    <row r="86" spans="1:13">
      <c r="A86">
        <f t="shared" si="26"/>
        <v>5011</v>
      </c>
      <c r="B86" t="s">
        <v>33</v>
      </c>
      <c r="C86" t="s">
        <v>34</v>
      </c>
      <c r="D86" t="s">
        <v>141</v>
      </c>
      <c r="E86">
        <f t="shared" si="28"/>
        <v>50009</v>
      </c>
      <c r="F86">
        <f t="shared" si="31"/>
        <v>184205</v>
      </c>
      <c r="G86" t="s">
        <v>130</v>
      </c>
      <c r="H86">
        <f t="shared" si="29"/>
        <v>50007</v>
      </c>
      <c r="I86">
        <f t="shared" si="32"/>
        <v>11025</v>
      </c>
      <c r="J86" t="s">
        <v>140</v>
      </c>
      <c r="K86">
        <f t="shared" si="30"/>
        <v>50008</v>
      </c>
      <c r="L86">
        <f t="shared" si="33"/>
        <v>11025</v>
      </c>
      <c r="M86" t="str">
        <f t="shared" si="27"/>
        <v>[{"ItemId":50009,"Num":184205},{"ItemId":50007,"Num":11025},{"ItemId":50008,"Num":11025}]</v>
      </c>
    </row>
    <row r="87" spans="1:13">
      <c r="A87">
        <f t="shared" si="26"/>
        <v>5012</v>
      </c>
      <c r="B87" t="s">
        <v>33</v>
      </c>
      <c r="C87" t="s">
        <v>34</v>
      </c>
      <c r="D87" t="s">
        <v>141</v>
      </c>
      <c r="E87">
        <f t="shared" si="28"/>
        <v>50009</v>
      </c>
      <c r="F87">
        <f t="shared" si="31"/>
        <v>349990</v>
      </c>
      <c r="G87" t="s">
        <v>130</v>
      </c>
      <c r="H87">
        <f t="shared" si="29"/>
        <v>50007</v>
      </c>
      <c r="I87">
        <f t="shared" si="32"/>
        <v>17640</v>
      </c>
      <c r="J87" t="s">
        <v>140</v>
      </c>
      <c r="K87">
        <f t="shared" si="30"/>
        <v>50008</v>
      </c>
      <c r="L87">
        <f t="shared" si="33"/>
        <v>17640</v>
      </c>
      <c r="M87" t="str">
        <f t="shared" si="27"/>
        <v>[{"ItemId":50009,"Num":349990},{"ItemId":50007,"Num":17640},{"ItemId":50008,"Num":17640}]</v>
      </c>
    </row>
    <row r="88" spans="1:13">
      <c r="A88">
        <f t="shared" si="26"/>
        <v>5013</v>
      </c>
      <c r="B88" t="s">
        <v>33</v>
      </c>
      <c r="C88" t="s">
        <v>34</v>
      </c>
      <c r="D88" t="s">
        <v>141</v>
      </c>
      <c r="E88">
        <f t="shared" si="28"/>
        <v>50009</v>
      </c>
      <c r="F88">
        <f t="shared" si="31"/>
        <v>664980</v>
      </c>
      <c r="G88" t="s">
        <v>130</v>
      </c>
      <c r="H88">
        <f t="shared" si="29"/>
        <v>50007</v>
      </c>
      <c r="I88">
        <f t="shared" si="32"/>
        <v>28225</v>
      </c>
      <c r="J88" t="s">
        <v>140</v>
      </c>
      <c r="K88">
        <f t="shared" si="30"/>
        <v>50008</v>
      </c>
      <c r="L88">
        <f t="shared" si="33"/>
        <v>28225</v>
      </c>
      <c r="M88" t="str">
        <f t="shared" si="27"/>
        <v>[{"ItemId":50009,"Num":664980},{"ItemId":50007,"Num":28225},{"ItemId":50008,"Num":28225}]</v>
      </c>
    </row>
    <row r="89" spans="1:13">
      <c r="A89">
        <f t="shared" si="26"/>
        <v>5014</v>
      </c>
      <c r="B89" t="s">
        <v>33</v>
      </c>
      <c r="C89" t="s">
        <v>34</v>
      </c>
      <c r="D89" t="s">
        <v>141</v>
      </c>
      <c r="E89">
        <f t="shared" si="28"/>
        <v>50009</v>
      </c>
      <c r="F89">
        <f t="shared" si="31"/>
        <v>1263460</v>
      </c>
      <c r="G89" t="s">
        <v>130</v>
      </c>
      <c r="H89">
        <f t="shared" si="29"/>
        <v>50007</v>
      </c>
      <c r="I89">
        <f t="shared" si="32"/>
        <v>45160</v>
      </c>
      <c r="J89" t="s">
        <v>140</v>
      </c>
      <c r="K89">
        <f t="shared" si="30"/>
        <v>50008</v>
      </c>
      <c r="L89">
        <f t="shared" si="33"/>
        <v>45160</v>
      </c>
      <c r="M89" t="str">
        <f t="shared" si="27"/>
        <v>[{"ItemId":50009,"Num":1263460},{"ItemId":50007,"Num":45160},{"ItemId":50008,"Num":45160}]</v>
      </c>
    </row>
    <row r="90" spans="1:13">
      <c r="A90">
        <f t="shared" si="26"/>
        <v>5015</v>
      </c>
      <c r="B90" t="s">
        <v>33</v>
      </c>
      <c r="C90" t="s">
        <v>34</v>
      </c>
      <c r="D90" t="s">
        <v>141</v>
      </c>
      <c r="E90">
        <f t="shared" si="28"/>
        <v>50009</v>
      </c>
      <c r="F90">
        <f t="shared" si="31"/>
        <v>2400575</v>
      </c>
      <c r="G90" t="s">
        <v>130</v>
      </c>
      <c r="H90">
        <f t="shared" si="29"/>
        <v>50007</v>
      </c>
      <c r="I90">
        <f t="shared" si="32"/>
        <v>72255</v>
      </c>
      <c r="J90" t="s">
        <v>140</v>
      </c>
      <c r="K90">
        <f t="shared" si="30"/>
        <v>50008</v>
      </c>
      <c r="L90">
        <f t="shared" si="33"/>
        <v>72255</v>
      </c>
      <c r="M90" t="str">
        <f t="shared" si="27"/>
        <v>[{"ItemId":50009,"Num":2400575},{"ItemId":50007,"Num":72255},{"ItemId":50008,"Num":72255}]</v>
      </c>
    </row>
    <row r="91" spans="1:13">
      <c r="A91">
        <f t="shared" si="26"/>
        <v>5016</v>
      </c>
      <c r="B91" t="s">
        <v>33</v>
      </c>
      <c r="C91" t="s">
        <v>34</v>
      </c>
      <c r="D91" t="s">
        <v>141</v>
      </c>
      <c r="E91">
        <f t="shared" si="28"/>
        <v>50009</v>
      </c>
      <c r="F91">
        <f t="shared" si="31"/>
        <v>4561095</v>
      </c>
      <c r="G91" t="s">
        <v>130</v>
      </c>
      <c r="H91">
        <f t="shared" si="29"/>
        <v>50007</v>
      </c>
      <c r="I91">
        <f t="shared" si="32"/>
        <v>115610</v>
      </c>
      <c r="J91" t="s">
        <v>140</v>
      </c>
      <c r="K91">
        <f t="shared" si="30"/>
        <v>50008</v>
      </c>
      <c r="L91">
        <f t="shared" si="33"/>
        <v>115610</v>
      </c>
      <c r="M91" t="str">
        <f t="shared" si="27"/>
        <v>[{"ItemId":50009,"Num":4561095},{"ItemId":50007,"Num":115610},{"ItemId":50008,"Num":115610}]</v>
      </c>
    </row>
    <row r="92" spans="1:13">
      <c r="A92">
        <f t="shared" si="26"/>
        <v>5017</v>
      </c>
      <c r="B92" t="s">
        <v>33</v>
      </c>
      <c r="C92" t="s">
        <v>34</v>
      </c>
      <c r="D92" t="s">
        <v>141</v>
      </c>
      <c r="E92">
        <f t="shared" si="28"/>
        <v>50009</v>
      </c>
      <c r="F92">
        <f t="shared" si="31"/>
        <v>8666080</v>
      </c>
      <c r="G92" t="s">
        <v>130</v>
      </c>
      <c r="H92">
        <f t="shared" si="29"/>
        <v>50007</v>
      </c>
      <c r="I92">
        <f t="shared" si="32"/>
        <v>184975</v>
      </c>
      <c r="J92" t="s">
        <v>140</v>
      </c>
      <c r="K92">
        <f t="shared" si="30"/>
        <v>50008</v>
      </c>
      <c r="L92">
        <f t="shared" si="33"/>
        <v>184975</v>
      </c>
      <c r="M92" t="str">
        <f t="shared" si="27"/>
        <v>[{"ItemId":50009,"Num":8666080},{"ItemId":50007,"Num":184975},{"ItemId":50008,"Num":184975}]</v>
      </c>
    </row>
    <row r="93" spans="1:13">
      <c r="A93">
        <f t="shared" si="26"/>
        <v>5018</v>
      </c>
      <c r="B93" t="s">
        <v>33</v>
      </c>
      <c r="C93" t="s">
        <v>34</v>
      </c>
      <c r="M93" t="str">
        <f t="shared" si="27"/>
        <v>[]</v>
      </c>
    </row>
    <row r="94" spans="1:13">
      <c r="A94">
        <f t="shared" si="26"/>
        <v>6001</v>
      </c>
      <c r="B94" t="s">
        <v>35</v>
      </c>
      <c r="C94" t="s">
        <v>36</v>
      </c>
      <c r="D94" t="s">
        <v>141</v>
      </c>
      <c r="E94">
        <f t="shared" ref="E94:E110" si="34">VLOOKUP(D94,$U$2:$V$4,2,FALSE)</f>
        <v>50009</v>
      </c>
      <c r="F94">
        <v>300</v>
      </c>
      <c r="G94" t="s">
        <v>130</v>
      </c>
      <c r="H94">
        <f t="shared" ref="H94:H110" si="35">VLOOKUP(G94,$U$2:$V$4,2,FALSE)</f>
        <v>50007</v>
      </c>
      <c r="I94">
        <v>100</v>
      </c>
      <c r="J94" t="s">
        <v>140</v>
      </c>
      <c r="K94">
        <f t="shared" ref="K94:K110" si="36">VLOOKUP(J94,$U$2:$V$4,2,FALSE)</f>
        <v>50008</v>
      </c>
      <c r="L94">
        <v>100</v>
      </c>
      <c r="M94" t="str">
        <f t="shared" si="27"/>
        <v>[{"ItemId":50009,"Num":300},{"ItemId":50007,"Num":100},{"ItemId":50008,"Num":100}]</v>
      </c>
    </row>
    <row r="95" spans="1:13">
      <c r="A95">
        <f t="shared" si="26"/>
        <v>6002</v>
      </c>
      <c r="B95" t="s">
        <v>35</v>
      </c>
      <c r="C95" t="s">
        <v>36</v>
      </c>
      <c r="D95" t="s">
        <v>141</v>
      </c>
      <c r="E95">
        <f t="shared" si="34"/>
        <v>50009</v>
      </c>
      <c r="F95">
        <f t="shared" ref="F95:F110" si="37">MROUND(F94*1.9,5)</f>
        <v>570</v>
      </c>
      <c r="G95" t="s">
        <v>130</v>
      </c>
      <c r="H95">
        <f t="shared" si="35"/>
        <v>50007</v>
      </c>
      <c r="I95">
        <f t="shared" ref="I95:I110" si="38">MROUND(I94*1.6,5)</f>
        <v>160</v>
      </c>
      <c r="J95" t="s">
        <v>140</v>
      </c>
      <c r="K95">
        <f t="shared" si="36"/>
        <v>50008</v>
      </c>
      <c r="L95">
        <f t="shared" ref="L95:L110" si="39">MROUND(L94*1.6,5)</f>
        <v>160</v>
      </c>
      <c r="M95" t="str">
        <f t="shared" si="27"/>
        <v>[{"ItemId":50009,"Num":570},{"ItemId":50007,"Num":160},{"ItemId":50008,"Num":160}]</v>
      </c>
    </row>
    <row r="96" spans="1:13">
      <c r="A96">
        <f t="shared" si="26"/>
        <v>6003</v>
      </c>
      <c r="B96" t="s">
        <v>35</v>
      </c>
      <c r="C96" t="s">
        <v>36</v>
      </c>
      <c r="D96" t="s">
        <v>141</v>
      </c>
      <c r="E96">
        <f t="shared" si="34"/>
        <v>50009</v>
      </c>
      <c r="F96">
        <f t="shared" si="37"/>
        <v>1085</v>
      </c>
      <c r="G96" t="s">
        <v>130</v>
      </c>
      <c r="H96">
        <f t="shared" si="35"/>
        <v>50007</v>
      </c>
      <c r="I96">
        <f t="shared" si="38"/>
        <v>255</v>
      </c>
      <c r="J96" t="s">
        <v>140</v>
      </c>
      <c r="K96">
        <f t="shared" si="36"/>
        <v>50008</v>
      </c>
      <c r="L96">
        <f t="shared" si="39"/>
        <v>255</v>
      </c>
      <c r="M96" t="str">
        <f t="shared" si="27"/>
        <v>[{"ItemId":50009,"Num":1085},{"ItemId":50007,"Num":255},{"ItemId":50008,"Num":255}]</v>
      </c>
    </row>
    <row r="97" spans="1:13">
      <c r="A97">
        <f t="shared" si="26"/>
        <v>6004</v>
      </c>
      <c r="B97" t="s">
        <v>35</v>
      </c>
      <c r="C97" t="s">
        <v>36</v>
      </c>
      <c r="D97" t="s">
        <v>141</v>
      </c>
      <c r="E97">
        <f t="shared" si="34"/>
        <v>50009</v>
      </c>
      <c r="F97">
        <f t="shared" si="37"/>
        <v>2060</v>
      </c>
      <c r="G97" t="s">
        <v>130</v>
      </c>
      <c r="H97">
        <f t="shared" si="35"/>
        <v>50007</v>
      </c>
      <c r="I97">
        <f t="shared" si="38"/>
        <v>410</v>
      </c>
      <c r="J97" t="s">
        <v>140</v>
      </c>
      <c r="K97">
        <f t="shared" si="36"/>
        <v>50008</v>
      </c>
      <c r="L97">
        <f t="shared" si="39"/>
        <v>410</v>
      </c>
      <c r="M97" t="str">
        <f t="shared" si="27"/>
        <v>[{"ItemId":50009,"Num":2060},{"ItemId":50007,"Num":410},{"ItemId":50008,"Num":410}]</v>
      </c>
    </row>
    <row r="98" spans="1:13">
      <c r="A98">
        <f t="shared" si="26"/>
        <v>6005</v>
      </c>
      <c r="B98" t="s">
        <v>35</v>
      </c>
      <c r="C98" t="s">
        <v>36</v>
      </c>
      <c r="D98" t="s">
        <v>141</v>
      </c>
      <c r="E98">
        <f t="shared" si="34"/>
        <v>50009</v>
      </c>
      <c r="F98">
        <f t="shared" si="37"/>
        <v>3915</v>
      </c>
      <c r="G98" t="s">
        <v>130</v>
      </c>
      <c r="H98">
        <f t="shared" si="35"/>
        <v>50007</v>
      </c>
      <c r="I98">
        <f t="shared" si="38"/>
        <v>655</v>
      </c>
      <c r="J98" t="s">
        <v>140</v>
      </c>
      <c r="K98">
        <f t="shared" si="36"/>
        <v>50008</v>
      </c>
      <c r="L98">
        <f t="shared" si="39"/>
        <v>655</v>
      </c>
      <c r="M98" t="str">
        <f t="shared" si="27"/>
        <v>[{"ItemId":50009,"Num":3915},{"ItemId":50007,"Num":655},{"ItemId":50008,"Num":655}]</v>
      </c>
    </row>
    <row r="99" spans="1:13">
      <c r="A99">
        <f t="shared" si="26"/>
        <v>6006</v>
      </c>
      <c r="B99" t="s">
        <v>35</v>
      </c>
      <c r="C99" t="s">
        <v>36</v>
      </c>
      <c r="D99" t="s">
        <v>141</v>
      </c>
      <c r="E99">
        <f t="shared" si="34"/>
        <v>50009</v>
      </c>
      <c r="F99">
        <f t="shared" si="37"/>
        <v>7440</v>
      </c>
      <c r="G99" t="s">
        <v>130</v>
      </c>
      <c r="H99">
        <f t="shared" si="35"/>
        <v>50007</v>
      </c>
      <c r="I99">
        <f t="shared" si="38"/>
        <v>1050</v>
      </c>
      <c r="J99" t="s">
        <v>140</v>
      </c>
      <c r="K99">
        <f t="shared" si="36"/>
        <v>50008</v>
      </c>
      <c r="L99">
        <f t="shared" si="39"/>
        <v>1050</v>
      </c>
      <c r="M99" t="str">
        <f t="shared" si="27"/>
        <v>[{"ItemId":50009,"Num":7440},{"ItemId":50007,"Num":1050},{"ItemId":50008,"Num":1050}]</v>
      </c>
    </row>
    <row r="100" spans="1:13">
      <c r="A100">
        <f t="shared" si="26"/>
        <v>6007</v>
      </c>
      <c r="B100" t="s">
        <v>35</v>
      </c>
      <c r="C100" t="s">
        <v>36</v>
      </c>
      <c r="D100" t="s">
        <v>141</v>
      </c>
      <c r="E100">
        <f t="shared" si="34"/>
        <v>50009</v>
      </c>
      <c r="F100">
        <f t="shared" si="37"/>
        <v>14135</v>
      </c>
      <c r="G100" t="s">
        <v>130</v>
      </c>
      <c r="H100">
        <f t="shared" si="35"/>
        <v>50007</v>
      </c>
      <c r="I100">
        <f t="shared" si="38"/>
        <v>1680</v>
      </c>
      <c r="J100" t="s">
        <v>140</v>
      </c>
      <c r="K100">
        <f t="shared" si="36"/>
        <v>50008</v>
      </c>
      <c r="L100">
        <f t="shared" si="39"/>
        <v>1680</v>
      </c>
      <c r="M100" t="str">
        <f t="shared" si="27"/>
        <v>[{"ItemId":50009,"Num":14135},{"ItemId":50007,"Num":1680},{"ItemId":50008,"Num":1680}]</v>
      </c>
    </row>
    <row r="101" spans="1:13">
      <c r="A101">
        <f t="shared" si="26"/>
        <v>6008</v>
      </c>
      <c r="B101" t="s">
        <v>35</v>
      </c>
      <c r="C101" t="s">
        <v>36</v>
      </c>
      <c r="D101" t="s">
        <v>141</v>
      </c>
      <c r="E101">
        <f t="shared" si="34"/>
        <v>50009</v>
      </c>
      <c r="F101">
        <f t="shared" si="37"/>
        <v>26855</v>
      </c>
      <c r="G101" t="s">
        <v>130</v>
      </c>
      <c r="H101">
        <f t="shared" si="35"/>
        <v>50007</v>
      </c>
      <c r="I101">
        <f t="shared" si="38"/>
        <v>2690</v>
      </c>
      <c r="J101" t="s">
        <v>140</v>
      </c>
      <c r="K101">
        <f t="shared" si="36"/>
        <v>50008</v>
      </c>
      <c r="L101">
        <f t="shared" si="39"/>
        <v>2690</v>
      </c>
      <c r="M101" t="str">
        <f t="shared" si="27"/>
        <v>[{"ItemId":50009,"Num":26855},{"ItemId":50007,"Num":2690},{"ItemId":50008,"Num":2690}]</v>
      </c>
    </row>
    <row r="102" spans="1:13">
      <c r="A102">
        <f t="shared" si="26"/>
        <v>6009</v>
      </c>
      <c r="B102" t="s">
        <v>35</v>
      </c>
      <c r="C102" t="s">
        <v>36</v>
      </c>
      <c r="D102" t="s">
        <v>141</v>
      </c>
      <c r="E102">
        <f t="shared" si="34"/>
        <v>50009</v>
      </c>
      <c r="F102">
        <f t="shared" si="37"/>
        <v>51025</v>
      </c>
      <c r="G102" t="s">
        <v>130</v>
      </c>
      <c r="H102">
        <f t="shared" si="35"/>
        <v>50007</v>
      </c>
      <c r="I102">
        <f t="shared" si="38"/>
        <v>4305</v>
      </c>
      <c r="J102" t="s">
        <v>140</v>
      </c>
      <c r="K102">
        <f t="shared" si="36"/>
        <v>50008</v>
      </c>
      <c r="L102">
        <f t="shared" si="39"/>
        <v>4305</v>
      </c>
      <c r="M102" t="str">
        <f t="shared" si="27"/>
        <v>[{"ItemId":50009,"Num":51025},{"ItemId":50007,"Num":4305},{"ItemId":50008,"Num":4305}]</v>
      </c>
    </row>
    <row r="103" spans="1:13">
      <c r="A103">
        <f t="shared" si="26"/>
        <v>6010</v>
      </c>
      <c r="B103" t="s">
        <v>35</v>
      </c>
      <c r="C103" t="s">
        <v>36</v>
      </c>
      <c r="D103" t="s">
        <v>141</v>
      </c>
      <c r="E103">
        <f t="shared" si="34"/>
        <v>50009</v>
      </c>
      <c r="F103">
        <f t="shared" si="37"/>
        <v>96950</v>
      </c>
      <c r="G103" t="s">
        <v>130</v>
      </c>
      <c r="H103">
        <f t="shared" si="35"/>
        <v>50007</v>
      </c>
      <c r="I103">
        <f t="shared" si="38"/>
        <v>6890</v>
      </c>
      <c r="J103" t="s">
        <v>140</v>
      </c>
      <c r="K103">
        <f t="shared" si="36"/>
        <v>50008</v>
      </c>
      <c r="L103">
        <f t="shared" si="39"/>
        <v>6890</v>
      </c>
      <c r="M103" t="str">
        <f t="shared" si="27"/>
        <v>[{"ItemId":50009,"Num":96950},{"ItemId":50007,"Num":6890},{"ItemId":50008,"Num":6890}]</v>
      </c>
    </row>
    <row r="104" spans="1:13">
      <c r="A104">
        <f t="shared" si="26"/>
        <v>6011</v>
      </c>
      <c r="B104" t="s">
        <v>35</v>
      </c>
      <c r="C104" t="s">
        <v>36</v>
      </c>
      <c r="D104" t="s">
        <v>141</v>
      </c>
      <c r="E104">
        <f t="shared" si="34"/>
        <v>50009</v>
      </c>
      <c r="F104">
        <f t="shared" si="37"/>
        <v>184205</v>
      </c>
      <c r="G104" t="s">
        <v>130</v>
      </c>
      <c r="H104">
        <f t="shared" si="35"/>
        <v>50007</v>
      </c>
      <c r="I104">
        <f t="shared" si="38"/>
        <v>11025</v>
      </c>
      <c r="J104" t="s">
        <v>140</v>
      </c>
      <c r="K104">
        <f t="shared" si="36"/>
        <v>50008</v>
      </c>
      <c r="L104">
        <f t="shared" si="39"/>
        <v>11025</v>
      </c>
      <c r="M104" t="str">
        <f t="shared" si="27"/>
        <v>[{"ItemId":50009,"Num":184205},{"ItemId":50007,"Num":11025},{"ItemId":50008,"Num":11025}]</v>
      </c>
    </row>
    <row r="105" spans="1:13">
      <c r="A105">
        <f t="shared" si="26"/>
        <v>6012</v>
      </c>
      <c r="B105" t="s">
        <v>35</v>
      </c>
      <c r="C105" t="s">
        <v>36</v>
      </c>
      <c r="D105" t="s">
        <v>141</v>
      </c>
      <c r="E105">
        <f t="shared" si="34"/>
        <v>50009</v>
      </c>
      <c r="F105">
        <f t="shared" si="37"/>
        <v>349990</v>
      </c>
      <c r="G105" t="s">
        <v>130</v>
      </c>
      <c r="H105">
        <f t="shared" si="35"/>
        <v>50007</v>
      </c>
      <c r="I105">
        <f t="shared" si="38"/>
        <v>17640</v>
      </c>
      <c r="J105" t="s">
        <v>140</v>
      </c>
      <c r="K105">
        <f t="shared" si="36"/>
        <v>50008</v>
      </c>
      <c r="L105">
        <f t="shared" si="39"/>
        <v>17640</v>
      </c>
      <c r="M105" t="str">
        <f t="shared" si="27"/>
        <v>[{"ItemId":50009,"Num":349990},{"ItemId":50007,"Num":17640},{"ItemId":50008,"Num":17640}]</v>
      </c>
    </row>
    <row r="106" spans="1:13">
      <c r="A106">
        <f t="shared" si="26"/>
        <v>6013</v>
      </c>
      <c r="B106" t="s">
        <v>35</v>
      </c>
      <c r="C106" t="s">
        <v>36</v>
      </c>
      <c r="D106" t="s">
        <v>141</v>
      </c>
      <c r="E106">
        <f t="shared" si="34"/>
        <v>50009</v>
      </c>
      <c r="F106">
        <f t="shared" si="37"/>
        <v>664980</v>
      </c>
      <c r="G106" t="s">
        <v>130</v>
      </c>
      <c r="H106">
        <f t="shared" si="35"/>
        <v>50007</v>
      </c>
      <c r="I106">
        <f t="shared" si="38"/>
        <v>28225</v>
      </c>
      <c r="J106" t="s">
        <v>140</v>
      </c>
      <c r="K106">
        <f t="shared" si="36"/>
        <v>50008</v>
      </c>
      <c r="L106">
        <f t="shared" si="39"/>
        <v>28225</v>
      </c>
      <c r="M106" t="str">
        <f t="shared" si="27"/>
        <v>[{"ItemId":50009,"Num":664980},{"ItemId":50007,"Num":28225},{"ItemId":50008,"Num":28225}]</v>
      </c>
    </row>
    <row r="107" spans="1:13">
      <c r="A107">
        <f t="shared" si="26"/>
        <v>6014</v>
      </c>
      <c r="B107" t="s">
        <v>35</v>
      </c>
      <c r="C107" t="s">
        <v>36</v>
      </c>
      <c r="D107" t="s">
        <v>141</v>
      </c>
      <c r="E107">
        <f t="shared" si="34"/>
        <v>50009</v>
      </c>
      <c r="F107">
        <f t="shared" si="37"/>
        <v>1263460</v>
      </c>
      <c r="G107" t="s">
        <v>130</v>
      </c>
      <c r="H107">
        <f t="shared" si="35"/>
        <v>50007</v>
      </c>
      <c r="I107">
        <f t="shared" si="38"/>
        <v>45160</v>
      </c>
      <c r="J107" t="s">
        <v>140</v>
      </c>
      <c r="K107">
        <f t="shared" si="36"/>
        <v>50008</v>
      </c>
      <c r="L107">
        <f t="shared" si="39"/>
        <v>45160</v>
      </c>
      <c r="M107" t="str">
        <f t="shared" si="27"/>
        <v>[{"ItemId":50009,"Num":1263460},{"ItemId":50007,"Num":45160},{"ItemId":50008,"Num":45160}]</v>
      </c>
    </row>
    <row r="108" spans="1:13">
      <c r="A108">
        <f t="shared" si="26"/>
        <v>6015</v>
      </c>
      <c r="B108" t="s">
        <v>35</v>
      </c>
      <c r="C108" t="s">
        <v>36</v>
      </c>
      <c r="D108" t="s">
        <v>141</v>
      </c>
      <c r="E108">
        <f t="shared" si="34"/>
        <v>50009</v>
      </c>
      <c r="F108">
        <f t="shared" si="37"/>
        <v>2400575</v>
      </c>
      <c r="G108" t="s">
        <v>130</v>
      </c>
      <c r="H108">
        <f t="shared" si="35"/>
        <v>50007</v>
      </c>
      <c r="I108">
        <f t="shared" si="38"/>
        <v>72255</v>
      </c>
      <c r="J108" t="s">
        <v>140</v>
      </c>
      <c r="K108">
        <f t="shared" si="36"/>
        <v>50008</v>
      </c>
      <c r="L108">
        <f t="shared" si="39"/>
        <v>72255</v>
      </c>
      <c r="M108" t="str">
        <f t="shared" si="27"/>
        <v>[{"ItemId":50009,"Num":2400575},{"ItemId":50007,"Num":72255},{"ItemId":50008,"Num":72255}]</v>
      </c>
    </row>
    <row r="109" spans="1:13">
      <c r="A109">
        <f t="shared" si="26"/>
        <v>6016</v>
      </c>
      <c r="B109" t="s">
        <v>35</v>
      </c>
      <c r="C109" t="s">
        <v>36</v>
      </c>
      <c r="D109" t="s">
        <v>141</v>
      </c>
      <c r="E109">
        <f t="shared" si="34"/>
        <v>50009</v>
      </c>
      <c r="F109">
        <f t="shared" si="37"/>
        <v>4561095</v>
      </c>
      <c r="G109" t="s">
        <v>130</v>
      </c>
      <c r="H109">
        <f t="shared" si="35"/>
        <v>50007</v>
      </c>
      <c r="I109">
        <f t="shared" si="38"/>
        <v>115610</v>
      </c>
      <c r="J109" t="s">
        <v>140</v>
      </c>
      <c r="K109">
        <f t="shared" si="36"/>
        <v>50008</v>
      </c>
      <c r="L109">
        <f t="shared" si="39"/>
        <v>115610</v>
      </c>
      <c r="M109" t="str">
        <f t="shared" si="27"/>
        <v>[{"ItemId":50009,"Num":4561095},{"ItemId":50007,"Num":115610},{"ItemId":50008,"Num":115610}]</v>
      </c>
    </row>
    <row r="110" spans="1:13">
      <c r="A110">
        <f t="shared" si="26"/>
        <v>6017</v>
      </c>
      <c r="B110" t="s">
        <v>35</v>
      </c>
      <c r="C110" t="s">
        <v>36</v>
      </c>
      <c r="D110" t="s">
        <v>141</v>
      </c>
      <c r="E110">
        <f t="shared" si="34"/>
        <v>50009</v>
      </c>
      <c r="F110">
        <f t="shared" si="37"/>
        <v>8666080</v>
      </c>
      <c r="G110" t="s">
        <v>130</v>
      </c>
      <c r="H110">
        <f t="shared" si="35"/>
        <v>50007</v>
      </c>
      <c r="I110">
        <f t="shared" si="38"/>
        <v>184975</v>
      </c>
      <c r="J110" t="s">
        <v>140</v>
      </c>
      <c r="K110">
        <f t="shared" si="36"/>
        <v>50008</v>
      </c>
      <c r="L110">
        <f t="shared" si="39"/>
        <v>184975</v>
      </c>
      <c r="M110" t="str">
        <f t="shared" si="27"/>
        <v>[{"ItemId":50009,"Num":8666080},{"ItemId":50007,"Num":184975},{"ItemId":50008,"Num":184975}]</v>
      </c>
    </row>
    <row r="111" spans="1:13">
      <c r="A111">
        <f t="shared" si="26"/>
        <v>6018</v>
      </c>
      <c r="B111" t="s">
        <v>35</v>
      </c>
      <c r="C111" t="s">
        <v>36</v>
      </c>
      <c r="M111" t="str">
        <f t="shared" si="27"/>
        <v>[]</v>
      </c>
    </row>
    <row r="112" spans="1:13">
      <c r="A112">
        <f t="shared" si="26"/>
        <v>7001</v>
      </c>
      <c r="B112" t="s">
        <v>37</v>
      </c>
      <c r="C112" t="s">
        <v>38</v>
      </c>
      <c r="D112" t="s">
        <v>141</v>
      </c>
      <c r="E112">
        <f t="shared" ref="E112:E128" si="40">VLOOKUP(D112,$U$2:$V$4,2,FALSE)</f>
        <v>50009</v>
      </c>
      <c r="F112">
        <v>300</v>
      </c>
      <c r="G112" t="s">
        <v>130</v>
      </c>
      <c r="H112">
        <f t="shared" ref="H112:H128" si="41">VLOOKUP(G112,$U$2:$V$4,2,FALSE)</f>
        <v>50007</v>
      </c>
      <c r="I112">
        <v>100</v>
      </c>
      <c r="J112" t="s">
        <v>140</v>
      </c>
      <c r="K112">
        <f t="shared" ref="K112:K128" si="42">VLOOKUP(J112,$U$2:$V$4,2,FALSE)</f>
        <v>50008</v>
      </c>
      <c r="L112">
        <v>100</v>
      </c>
      <c r="M112" t="str">
        <f t="shared" si="27"/>
        <v>[{"ItemId":50009,"Num":300},{"ItemId":50007,"Num":100},{"ItemId":50008,"Num":100}]</v>
      </c>
    </row>
    <row r="113" spans="1:13">
      <c r="A113">
        <f t="shared" si="26"/>
        <v>7002</v>
      </c>
      <c r="B113" t="s">
        <v>37</v>
      </c>
      <c r="C113" t="s">
        <v>38</v>
      </c>
      <c r="D113" t="s">
        <v>141</v>
      </c>
      <c r="E113">
        <f t="shared" si="40"/>
        <v>50009</v>
      </c>
      <c r="F113">
        <f t="shared" ref="F113:F128" si="43">MROUND(F112*1.9,5)</f>
        <v>570</v>
      </c>
      <c r="G113" t="s">
        <v>130</v>
      </c>
      <c r="H113">
        <f t="shared" si="41"/>
        <v>50007</v>
      </c>
      <c r="I113">
        <f t="shared" ref="I113:I128" si="44">MROUND(I112*1.6,5)</f>
        <v>160</v>
      </c>
      <c r="J113" t="s">
        <v>140</v>
      </c>
      <c r="K113">
        <f t="shared" si="42"/>
        <v>50008</v>
      </c>
      <c r="L113">
        <f t="shared" ref="L113:L128" si="45">MROUND(L112*1.6,5)</f>
        <v>160</v>
      </c>
      <c r="M113" t="str">
        <f t="shared" si="27"/>
        <v>[{"ItemId":50009,"Num":570},{"ItemId":50007,"Num":160},{"ItemId":50008,"Num":160}]</v>
      </c>
    </row>
    <row r="114" spans="1:13">
      <c r="A114">
        <f t="shared" si="26"/>
        <v>7003</v>
      </c>
      <c r="B114" t="s">
        <v>37</v>
      </c>
      <c r="C114" t="s">
        <v>38</v>
      </c>
      <c r="D114" t="s">
        <v>141</v>
      </c>
      <c r="E114">
        <f t="shared" si="40"/>
        <v>50009</v>
      </c>
      <c r="F114">
        <f t="shared" si="43"/>
        <v>1085</v>
      </c>
      <c r="G114" t="s">
        <v>130</v>
      </c>
      <c r="H114">
        <f t="shared" si="41"/>
        <v>50007</v>
      </c>
      <c r="I114">
        <f t="shared" si="44"/>
        <v>255</v>
      </c>
      <c r="J114" t="s">
        <v>140</v>
      </c>
      <c r="K114">
        <f t="shared" si="42"/>
        <v>50008</v>
      </c>
      <c r="L114">
        <f t="shared" si="45"/>
        <v>255</v>
      </c>
      <c r="M114" t="str">
        <f t="shared" si="27"/>
        <v>[{"ItemId":50009,"Num":1085},{"ItemId":50007,"Num":255},{"ItemId":50008,"Num":255}]</v>
      </c>
    </row>
    <row r="115" spans="1:13">
      <c r="A115">
        <f t="shared" si="26"/>
        <v>7004</v>
      </c>
      <c r="B115" t="s">
        <v>37</v>
      </c>
      <c r="C115" t="s">
        <v>38</v>
      </c>
      <c r="D115" t="s">
        <v>141</v>
      </c>
      <c r="E115">
        <f t="shared" si="40"/>
        <v>50009</v>
      </c>
      <c r="F115">
        <f t="shared" si="43"/>
        <v>2060</v>
      </c>
      <c r="G115" t="s">
        <v>130</v>
      </c>
      <c r="H115">
        <f t="shared" si="41"/>
        <v>50007</v>
      </c>
      <c r="I115">
        <f t="shared" si="44"/>
        <v>410</v>
      </c>
      <c r="J115" t="s">
        <v>140</v>
      </c>
      <c r="K115">
        <f t="shared" si="42"/>
        <v>50008</v>
      </c>
      <c r="L115">
        <f t="shared" si="45"/>
        <v>410</v>
      </c>
      <c r="M115" t="str">
        <f t="shared" si="27"/>
        <v>[{"ItemId":50009,"Num":2060},{"ItemId":50007,"Num":410},{"ItemId":50008,"Num":410}]</v>
      </c>
    </row>
    <row r="116" spans="1:13">
      <c r="A116">
        <f t="shared" si="26"/>
        <v>7005</v>
      </c>
      <c r="B116" t="s">
        <v>37</v>
      </c>
      <c r="C116" t="s">
        <v>38</v>
      </c>
      <c r="D116" t="s">
        <v>141</v>
      </c>
      <c r="E116">
        <f t="shared" si="40"/>
        <v>50009</v>
      </c>
      <c r="F116">
        <f t="shared" si="43"/>
        <v>3915</v>
      </c>
      <c r="G116" t="s">
        <v>130</v>
      </c>
      <c r="H116">
        <f t="shared" si="41"/>
        <v>50007</v>
      </c>
      <c r="I116">
        <f t="shared" si="44"/>
        <v>655</v>
      </c>
      <c r="J116" t="s">
        <v>140</v>
      </c>
      <c r="K116">
        <f t="shared" si="42"/>
        <v>50008</v>
      </c>
      <c r="L116">
        <f t="shared" si="45"/>
        <v>655</v>
      </c>
      <c r="M116" t="str">
        <f t="shared" si="27"/>
        <v>[{"ItemId":50009,"Num":3915},{"ItemId":50007,"Num":655},{"ItemId":50008,"Num":655}]</v>
      </c>
    </row>
    <row r="117" spans="1:13">
      <c r="A117">
        <f t="shared" si="26"/>
        <v>7006</v>
      </c>
      <c r="B117" t="s">
        <v>37</v>
      </c>
      <c r="C117" t="s">
        <v>38</v>
      </c>
      <c r="D117" t="s">
        <v>141</v>
      </c>
      <c r="E117">
        <f t="shared" si="40"/>
        <v>50009</v>
      </c>
      <c r="F117">
        <f t="shared" si="43"/>
        <v>7440</v>
      </c>
      <c r="G117" t="s">
        <v>130</v>
      </c>
      <c r="H117">
        <f t="shared" si="41"/>
        <v>50007</v>
      </c>
      <c r="I117">
        <f t="shared" si="44"/>
        <v>1050</v>
      </c>
      <c r="J117" t="s">
        <v>140</v>
      </c>
      <c r="K117">
        <f t="shared" si="42"/>
        <v>50008</v>
      </c>
      <c r="L117">
        <f t="shared" si="45"/>
        <v>1050</v>
      </c>
      <c r="M117" t="str">
        <f t="shared" si="27"/>
        <v>[{"ItemId":50009,"Num":7440},{"ItemId":50007,"Num":1050},{"ItemId":50008,"Num":1050}]</v>
      </c>
    </row>
    <row r="118" spans="1:13">
      <c r="A118">
        <f t="shared" si="26"/>
        <v>7007</v>
      </c>
      <c r="B118" t="s">
        <v>37</v>
      </c>
      <c r="C118" t="s">
        <v>38</v>
      </c>
      <c r="D118" t="s">
        <v>141</v>
      </c>
      <c r="E118">
        <f t="shared" si="40"/>
        <v>50009</v>
      </c>
      <c r="F118">
        <f t="shared" si="43"/>
        <v>14135</v>
      </c>
      <c r="G118" t="s">
        <v>130</v>
      </c>
      <c r="H118">
        <f t="shared" si="41"/>
        <v>50007</v>
      </c>
      <c r="I118">
        <f t="shared" si="44"/>
        <v>1680</v>
      </c>
      <c r="J118" t="s">
        <v>140</v>
      </c>
      <c r="K118">
        <f t="shared" si="42"/>
        <v>50008</v>
      </c>
      <c r="L118">
        <f t="shared" si="45"/>
        <v>1680</v>
      </c>
      <c r="M118" t="str">
        <f t="shared" si="27"/>
        <v>[{"ItemId":50009,"Num":14135},{"ItemId":50007,"Num":1680},{"ItemId":50008,"Num":1680}]</v>
      </c>
    </row>
    <row r="119" spans="1:13">
      <c r="A119">
        <f t="shared" si="26"/>
        <v>7008</v>
      </c>
      <c r="B119" t="s">
        <v>37</v>
      </c>
      <c r="C119" t="s">
        <v>38</v>
      </c>
      <c r="D119" t="s">
        <v>141</v>
      </c>
      <c r="E119">
        <f t="shared" si="40"/>
        <v>50009</v>
      </c>
      <c r="F119">
        <f t="shared" si="43"/>
        <v>26855</v>
      </c>
      <c r="G119" t="s">
        <v>130</v>
      </c>
      <c r="H119">
        <f t="shared" si="41"/>
        <v>50007</v>
      </c>
      <c r="I119">
        <f t="shared" si="44"/>
        <v>2690</v>
      </c>
      <c r="J119" t="s">
        <v>140</v>
      </c>
      <c r="K119">
        <f t="shared" si="42"/>
        <v>50008</v>
      </c>
      <c r="L119">
        <f t="shared" si="45"/>
        <v>2690</v>
      </c>
      <c r="M119" t="str">
        <f t="shared" si="27"/>
        <v>[{"ItemId":50009,"Num":26855},{"ItemId":50007,"Num":2690},{"ItemId":50008,"Num":2690}]</v>
      </c>
    </row>
    <row r="120" spans="1:13">
      <c r="A120">
        <f t="shared" si="26"/>
        <v>7009</v>
      </c>
      <c r="B120" t="s">
        <v>37</v>
      </c>
      <c r="C120" t="s">
        <v>38</v>
      </c>
      <c r="D120" t="s">
        <v>141</v>
      </c>
      <c r="E120">
        <f t="shared" si="40"/>
        <v>50009</v>
      </c>
      <c r="F120">
        <f t="shared" si="43"/>
        <v>51025</v>
      </c>
      <c r="G120" t="s">
        <v>130</v>
      </c>
      <c r="H120">
        <f t="shared" si="41"/>
        <v>50007</v>
      </c>
      <c r="I120">
        <f t="shared" si="44"/>
        <v>4305</v>
      </c>
      <c r="J120" t="s">
        <v>140</v>
      </c>
      <c r="K120">
        <f t="shared" si="42"/>
        <v>50008</v>
      </c>
      <c r="L120">
        <f t="shared" si="45"/>
        <v>4305</v>
      </c>
      <c r="M120" t="str">
        <f t="shared" si="27"/>
        <v>[{"ItemId":50009,"Num":51025},{"ItemId":50007,"Num":4305},{"ItemId":50008,"Num":4305}]</v>
      </c>
    </row>
    <row r="121" spans="1:13">
      <c r="A121">
        <f t="shared" si="26"/>
        <v>7010</v>
      </c>
      <c r="B121" t="s">
        <v>37</v>
      </c>
      <c r="C121" t="s">
        <v>38</v>
      </c>
      <c r="D121" t="s">
        <v>141</v>
      </c>
      <c r="E121">
        <f t="shared" si="40"/>
        <v>50009</v>
      </c>
      <c r="F121">
        <f t="shared" si="43"/>
        <v>96950</v>
      </c>
      <c r="G121" t="s">
        <v>130</v>
      </c>
      <c r="H121">
        <f t="shared" si="41"/>
        <v>50007</v>
      </c>
      <c r="I121">
        <f t="shared" si="44"/>
        <v>6890</v>
      </c>
      <c r="J121" t="s">
        <v>140</v>
      </c>
      <c r="K121">
        <f t="shared" si="42"/>
        <v>50008</v>
      </c>
      <c r="L121">
        <f t="shared" si="45"/>
        <v>6890</v>
      </c>
      <c r="M121" t="str">
        <f t="shared" si="27"/>
        <v>[{"ItemId":50009,"Num":96950},{"ItemId":50007,"Num":6890},{"ItemId":50008,"Num":6890}]</v>
      </c>
    </row>
    <row r="122" spans="1:13">
      <c r="A122">
        <f t="shared" si="26"/>
        <v>7011</v>
      </c>
      <c r="B122" t="s">
        <v>37</v>
      </c>
      <c r="C122" t="s">
        <v>38</v>
      </c>
      <c r="D122" t="s">
        <v>141</v>
      </c>
      <c r="E122">
        <f t="shared" si="40"/>
        <v>50009</v>
      </c>
      <c r="F122">
        <f t="shared" si="43"/>
        <v>184205</v>
      </c>
      <c r="G122" t="s">
        <v>130</v>
      </c>
      <c r="H122">
        <f t="shared" si="41"/>
        <v>50007</v>
      </c>
      <c r="I122">
        <f t="shared" si="44"/>
        <v>11025</v>
      </c>
      <c r="J122" t="s">
        <v>140</v>
      </c>
      <c r="K122">
        <f t="shared" si="42"/>
        <v>50008</v>
      </c>
      <c r="L122">
        <f t="shared" si="45"/>
        <v>11025</v>
      </c>
      <c r="M122" t="str">
        <f t="shared" si="27"/>
        <v>[{"ItemId":50009,"Num":184205},{"ItemId":50007,"Num":11025},{"ItemId":50008,"Num":11025}]</v>
      </c>
    </row>
    <row r="123" spans="1:13">
      <c r="A123">
        <f t="shared" si="26"/>
        <v>7012</v>
      </c>
      <c r="B123" t="s">
        <v>37</v>
      </c>
      <c r="C123" t="s">
        <v>38</v>
      </c>
      <c r="D123" t="s">
        <v>141</v>
      </c>
      <c r="E123">
        <f t="shared" si="40"/>
        <v>50009</v>
      </c>
      <c r="F123">
        <f t="shared" si="43"/>
        <v>349990</v>
      </c>
      <c r="G123" t="s">
        <v>130</v>
      </c>
      <c r="H123">
        <f t="shared" si="41"/>
        <v>50007</v>
      </c>
      <c r="I123">
        <f t="shared" si="44"/>
        <v>17640</v>
      </c>
      <c r="J123" t="s">
        <v>140</v>
      </c>
      <c r="K123">
        <f t="shared" si="42"/>
        <v>50008</v>
      </c>
      <c r="L123">
        <f t="shared" si="45"/>
        <v>17640</v>
      </c>
      <c r="M123" t="str">
        <f t="shared" si="27"/>
        <v>[{"ItemId":50009,"Num":349990},{"ItemId":50007,"Num":17640},{"ItemId":50008,"Num":17640}]</v>
      </c>
    </row>
    <row r="124" spans="1:13">
      <c r="A124">
        <f t="shared" si="26"/>
        <v>7013</v>
      </c>
      <c r="B124" t="s">
        <v>37</v>
      </c>
      <c r="C124" t="s">
        <v>38</v>
      </c>
      <c r="D124" t="s">
        <v>141</v>
      </c>
      <c r="E124">
        <f t="shared" si="40"/>
        <v>50009</v>
      </c>
      <c r="F124">
        <f t="shared" si="43"/>
        <v>664980</v>
      </c>
      <c r="G124" t="s">
        <v>130</v>
      </c>
      <c r="H124">
        <f t="shared" si="41"/>
        <v>50007</v>
      </c>
      <c r="I124">
        <f t="shared" si="44"/>
        <v>28225</v>
      </c>
      <c r="J124" t="s">
        <v>140</v>
      </c>
      <c r="K124">
        <f t="shared" si="42"/>
        <v>50008</v>
      </c>
      <c r="L124">
        <f t="shared" si="45"/>
        <v>28225</v>
      </c>
      <c r="M124" t="str">
        <f t="shared" si="27"/>
        <v>[{"ItemId":50009,"Num":664980},{"ItemId":50007,"Num":28225},{"ItemId":50008,"Num":28225}]</v>
      </c>
    </row>
    <row r="125" spans="1:13">
      <c r="A125">
        <f t="shared" si="26"/>
        <v>7014</v>
      </c>
      <c r="B125" t="s">
        <v>37</v>
      </c>
      <c r="C125" t="s">
        <v>38</v>
      </c>
      <c r="D125" t="s">
        <v>141</v>
      </c>
      <c r="E125">
        <f t="shared" si="40"/>
        <v>50009</v>
      </c>
      <c r="F125">
        <f t="shared" si="43"/>
        <v>1263460</v>
      </c>
      <c r="G125" t="s">
        <v>130</v>
      </c>
      <c r="H125">
        <f t="shared" si="41"/>
        <v>50007</v>
      </c>
      <c r="I125">
        <f t="shared" si="44"/>
        <v>45160</v>
      </c>
      <c r="J125" t="s">
        <v>140</v>
      </c>
      <c r="K125">
        <f t="shared" si="42"/>
        <v>50008</v>
      </c>
      <c r="L125">
        <f t="shared" si="45"/>
        <v>45160</v>
      </c>
      <c r="M125" t="str">
        <f t="shared" si="27"/>
        <v>[{"ItemId":50009,"Num":1263460},{"ItemId":50007,"Num":45160},{"ItemId":50008,"Num":45160}]</v>
      </c>
    </row>
    <row r="126" spans="1:13">
      <c r="A126">
        <f t="shared" si="26"/>
        <v>7015</v>
      </c>
      <c r="B126" t="s">
        <v>37</v>
      </c>
      <c r="C126" t="s">
        <v>38</v>
      </c>
      <c r="D126" t="s">
        <v>141</v>
      </c>
      <c r="E126">
        <f t="shared" si="40"/>
        <v>50009</v>
      </c>
      <c r="F126">
        <f t="shared" si="43"/>
        <v>2400575</v>
      </c>
      <c r="G126" t="s">
        <v>130</v>
      </c>
      <c r="H126">
        <f t="shared" si="41"/>
        <v>50007</v>
      </c>
      <c r="I126">
        <f t="shared" si="44"/>
        <v>72255</v>
      </c>
      <c r="J126" t="s">
        <v>140</v>
      </c>
      <c r="K126">
        <f t="shared" si="42"/>
        <v>50008</v>
      </c>
      <c r="L126">
        <f t="shared" si="45"/>
        <v>72255</v>
      </c>
      <c r="M126" t="str">
        <f t="shared" si="27"/>
        <v>[{"ItemId":50009,"Num":2400575},{"ItemId":50007,"Num":72255},{"ItemId":50008,"Num":72255}]</v>
      </c>
    </row>
    <row r="127" spans="1:13">
      <c r="A127">
        <f t="shared" si="26"/>
        <v>7016</v>
      </c>
      <c r="B127" t="s">
        <v>37</v>
      </c>
      <c r="C127" t="s">
        <v>38</v>
      </c>
      <c r="D127" t="s">
        <v>141</v>
      </c>
      <c r="E127">
        <f t="shared" si="40"/>
        <v>50009</v>
      </c>
      <c r="F127">
        <f t="shared" si="43"/>
        <v>4561095</v>
      </c>
      <c r="G127" t="s">
        <v>130</v>
      </c>
      <c r="H127">
        <f t="shared" si="41"/>
        <v>50007</v>
      </c>
      <c r="I127">
        <f t="shared" si="44"/>
        <v>115610</v>
      </c>
      <c r="J127" t="s">
        <v>140</v>
      </c>
      <c r="K127">
        <f t="shared" si="42"/>
        <v>50008</v>
      </c>
      <c r="L127">
        <f t="shared" si="45"/>
        <v>115610</v>
      </c>
      <c r="M127" t="str">
        <f t="shared" si="27"/>
        <v>[{"ItemId":50009,"Num":4561095},{"ItemId":50007,"Num":115610},{"ItemId":50008,"Num":115610}]</v>
      </c>
    </row>
    <row r="128" spans="1:13">
      <c r="A128">
        <f t="shared" si="26"/>
        <v>7017</v>
      </c>
      <c r="B128" t="s">
        <v>37</v>
      </c>
      <c r="C128" t="s">
        <v>38</v>
      </c>
      <c r="D128" t="s">
        <v>141</v>
      </c>
      <c r="E128">
        <f t="shared" si="40"/>
        <v>50009</v>
      </c>
      <c r="F128">
        <f t="shared" si="43"/>
        <v>8666080</v>
      </c>
      <c r="G128" t="s">
        <v>130</v>
      </c>
      <c r="H128">
        <f t="shared" si="41"/>
        <v>50007</v>
      </c>
      <c r="I128">
        <f t="shared" si="44"/>
        <v>184975</v>
      </c>
      <c r="J128" t="s">
        <v>140</v>
      </c>
      <c r="K128">
        <f t="shared" si="42"/>
        <v>50008</v>
      </c>
      <c r="L128">
        <f t="shared" si="45"/>
        <v>184975</v>
      </c>
      <c r="M128" t="str">
        <f t="shared" si="27"/>
        <v>[{"ItemId":50009,"Num":8666080},{"ItemId":50007,"Num":184975},{"ItemId":50008,"Num":184975}]</v>
      </c>
    </row>
    <row r="129" spans="1:13">
      <c r="A129">
        <f t="shared" si="26"/>
        <v>7018</v>
      </c>
      <c r="B129" t="s">
        <v>37</v>
      </c>
      <c r="C129" t="s">
        <v>38</v>
      </c>
      <c r="M129" t="str">
        <f t="shared" si="27"/>
        <v>[]</v>
      </c>
    </row>
    <row r="130" spans="1:13">
      <c r="A130">
        <f t="shared" si="26"/>
        <v>8001</v>
      </c>
      <c r="B130" t="s">
        <v>39</v>
      </c>
      <c r="C130" t="s">
        <v>40</v>
      </c>
      <c r="D130" t="s">
        <v>141</v>
      </c>
      <c r="E130">
        <f t="shared" ref="E130:E146" si="46">VLOOKUP(D130,$U$2:$V$4,2,FALSE)</f>
        <v>50009</v>
      </c>
      <c r="F130">
        <v>300</v>
      </c>
      <c r="G130" t="s">
        <v>130</v>
      </c>
      <c r="H130">
        <f t="shared" ref="H130:H146" si="47">VLOOKUP(G130,$U$2:$V$4,2,FALSE)</f>
        <v>50007</v>
      </c>
      <c r="I130">
        <v>100</v>
      </c>
      <c r="J130" t="s">
        <v>140</v>
      </c>
      <c r="K130">
        <f t="shared" ref="K130:K146" si="48">VLOOKUP(J130,$U$2:$V$4,2,FALSE)</f>
        <v>50008</v>
      </c>
      <c r="L130">
        <v>100</v>
      </c>
      <c r="M130" t="str">
        <f t="shared" si="27"/>
        <v>[{"ItemId":50009,"Num":300},{"ItemId":50007,"Num":100},{"ItemId":50008,"Num":100}]</v>
      </c>
    </row>
    <row r="131" spans="1:13">
      <c r="A131">
        <f t="shared" si="26"/>
        <v>8002</v>
      </c>
      <c r="B131" t="s">
        <v>39</v>
      </c>
      <c r="C131" t="s">
        <v>40</v>
      </c>
      <c r="D131" t="s">
        <v>141</v>
      </c>
      <c r="E131">
        <f t="shared" si="46"/>
        <v>50009</v>
      </c>
      <c r="F131">
        <f t="shared" ref="F131:F146" si="49">MROUND(F130*1.9,5)</f>
        <v>570</v>
      </c>
      <c r="G131" t="s">
        <v>130</v>
      </c>
      <c r="H131">
        <f t="shared" si="47"/>
        <v>50007</v>
      </c>
      <c r="I131">
        <f t="shared" ref="I131:I146" si="50">MROUND(I130*1.6,5)</f>
        <v>160</v>
      </c>
      <c r="J131" t="s">
        <v>140</v>
      </c>
      <c r="K131">
        <f t="shared" si="48"/>
        <v>50008</v>
      </c>
      <c r="L131">
        <f t="shared" ref="L131:L146" si="51">MROUND(L130*1.6,5)</f>
        <v>160</v>
      </c>
      <c r="M131" t="str">
        <f t="shared" si="27"/>
        <v>[{"ItemId":50009,"Num":570},{"ItemId":50007,"Num":160},{"ItemId":50008,"Num":160}]</v>
      </c>
    </row>
    <row r="132" spans="1:13">
      <c r="A132">
        <f t="shared" si="26"/>
        <v>8003</v>
      </c>
      <c r="B132" t="s">
        <v>39</v>
      </c>
      <c r="C132" t="s">
        <v>40</v>
      </c>
      <c r="D132" t="s">
        <v>141</v>
      </c>
      <c r="E132">
        <f t="shared" si="46"/>
        <v>50009</v>
      </c>
      <c r="F132">
        <f t="shared" si="49"/>
        <v>1085</v>
      </c>
      <c r="G132" t="s">
        <v>130</v>
      </c>
      <c r="H132">
        <f t="shared" si="47"/>
        <v>50007</v>
      </c>
      <c r="I132">
        <f t="shared" si="50"/>
        <v>255</v>
      </c>
      <c r="J132" t="s">
        <v>140</v>
      </c>
      <c r="K132">
        <f t="shared" si="48"/>
        <v>50008</v>
      </c>
      <c r="L132">
        <f t="shared" si="51"/>
        <v>255</v>
      </c>
      <c r="M132" t="str">
        <f t="shared" si="27"/>
        <v>[{"ItemId":50009,"Num":1085},{"ItemId":50007,"Num":255},{"ItemId":50008,"Num":255}]</v>
      </c>
    </row>
    <row r="133" spans="1:13">
      <c r="A133">
        <f t="shared" ref="A133:A196" si="52">IF(B133=B132,A132+1,MROUND(A132+1000,1000)+1)</f>
        <v>8004</v>
      </c>
      <c r="B133" t="s">
        <v>39</v>
      </c>
      <c r="C133" t="s">
        <v>40</v>
      </c>
      <c r="D133" t="s">
        <v>141</v>
      </c>
      <c r="E133">
        <f t="shared" si="46"/>
        <v>50009</v>
      </c>
      <c r="F133">
        <f t="shared" si="49"/>
        <v>2060</v>
      </c>
      <c r="G133" t="s">
        <v>130</v>
      </c>
      <c r="H133">
        <f t="shared" si="47"/>
        <v>50007</v>
      </c>
      <c r="I133">
        <f t="shared" si="50"/>
        <v>410</v>
      </c>
      <c r="J133" t="s">
        <v>140</v>
      </c>
      <c r="K133">
        <f t="shared" si="48"/>
        <v>50008</v>
      </c>
      <c r="L133">
        <f t="shared" si="51"/>
        <v>410</v>
      </c>
      <c r="M133" t="str">
        <f t="shared" ref="M133:M196" si="53">IF(D133="","[]",$E$2&amp;E133&amp;$F$2&amp;F133&amp;$G$2&amp;$H$2&amp;H133&amp;$I$2&amp;I133&amp;$J$2&amp;$K$2&amp;K133&amp;$L$2&amp;L133&amp;$M$2)</f>
        <v>[{"ItemId":50009,"Num":2060},{"ItemId":50007,"Num":410},{"ItemId":50008,"Num":410}]</v>
      </c>
    </row>
    <row r="134" spans="1:13">
      <c r="A134">
        <f t="shared" si="52"/>
        <v>8005</v>
      </c>
      <c r="B134" t="s">
        <v>39</v>
      </c>
      <c r="C134" t="s">
        <v>40</v>
      </c>
      <c r="D134" t="s">
        <v>141</v>
      </c>
      <c r="E134">
        <f t="shared" si="46"/>
        <v>50009</v>
      </c>
      <c r="F134">
        <f t="shared" si="49"/>
        <v>3915</v>
      </c>
      <c r="G134" t="s">
        <v>130</v>
      </c>
      <c r="H134">
        <f t="shared" si="47"/>
        <v>50007</v>
      </c>
      <c r="I134">
        <f t="shared" si="50"/>
        <v>655</v>
      </c>
      <c r="J134" t="s">
        <v>140</v>
      </c>
      <c r="K134">
        <f t="shared" si="48"/>
        <v>50008</v>
      </c>
      <c r="L134">
        <f t="shared" si="51"/>
        <v>655</v>
      </c>
      <c r="M134" t="str">
        <f t="shared" si="53"/>
        <v>[{"ItemId":50009,"Num":3915},{"ItemId":50007,"Num":655},{"ItemId":50008,"Num":655}]</v>
      </c>
    </row>
    <row r="135" spans="1:13">
      <c r="A135">
        <f t="shared" si="52"/>
        <v>8006</v>
      </c>
      <c r="B135" t="s">
        <v>39</v>
      </c>
      <c r="C135" t="s">
        <v>40</v>
      </c>
      <c r="D135" t="s">
        <v>141</v>
      </c>
      <c r="E135">
        <f t="shared" si="46"/>
        <v>50009</v>
      </c>
      <c r="F135">
        <f t="shared" si="49"/>
        <v>7440</v>
      </c>
      <c r="G135" t="s">
        <v>130</v>
      </c>
      <c r="H135">
        <f t="shared" si="47"/>
        <v>50007</v>
      </c>
      <c r="I135">
        <f t="shared" si="50"/>
        <v>1050</v>
      </c>
      <c r="J135" t="s">
        <v>140</v>
      </c>
      <c r="K135">
        <f t="shared" si="48"/>
        <v>50008</v>
      </c>
      <c r="L135">
        <f t="shared" si="51"/>
        <v>1050</v>
      </c>
      <c r="M135" t="str">
        <f t="shared" si="53"/>
        <v>[{"ItemId":50009,"Num":7440},{"ItemId":50007,"Num":1050},{"ItemId":50008,"Num":1050}]</v>
      </c>
    </row>
    <row r="136" spans="1:13">
      <c r="A136">
        <f t="shared" si="52"/>
        <v>8007</v>
      </c>
      <c r="B136" t="s">
        <v>39</v>
      </c>
      <c r="C136" t="s">
        <v>40</v>
      </c>
      <c r="D136" t="s">
        <v>141</v>
      </c>
      <c r="E136">
        <f t="shared" si="46"/>
        <v>50009</v>
      </c>
      <c r="F136">
        <f t="shared" si="49"/>
        <v>14135</v>
      </c>
      <c r="G136" t="s">
        <v>130</v>
      </c>
      <c r="H136">
        <f t="shared" si="47"/>
        <v>50007</v>
      </c>
      <c r="I136">
        <f t="shared" si="50"/>
        <v>1680</v>
      </c>
      <c r="J136" t="s">
        <v>140</v>
      </c>
      <c r="K136">
        <f t="shared" si="48"/>
        <v>50008</v>
      </c>
      <c r="L136">
        <f t="shared" si="51"/>
        <v>1680</v>
      </c>
      <c r="M136" t="str">
        <f t="shared" si="53"/>
        <v>[{"ItemId":50009,"Num":14135},{"ItemId":50007,"Num":1680},{"ItemId":50008,"Num":1680}]</v>
      </c>
    </row>
    <row r="137" spans="1:13">
      <c r="A137">
        <f t="shared" si="52"/>
        <v>8008</v>
      </c>
      <c r="B137" t="s">
        <v>39</v>
      </c>
      <c r="C137" t="s">
        <v>40</v>
      </c>
      <c r="D137" t="s">
        <v>141</v>
      </c>
      <c r="E137">
        <f t="shared" si="46"/>
        <v>50009</v>
      </c>
      <c r="F137">
        <f t="shared" si="49"/>
        <v>26855</v>
      </c>
      <c r="G137" t="s">
        <v>130</v>
      </c>
      <c r="H137">
        <f t="shared" si="47"/>
        <v>50007</v>
      </c>
      <c r="I137">
        <f t="shared" si="50"/>
        <v>2690</v>
      </c>
      <c r="J137" t="s">
        <v>140</v>
      </c>
      <c r="K137">
        <f t="shared" si="48"/>
        <v>50008</v>
      </c>
      <c r="L137">
        <f t="shared" si="51"/>
        <v>2690</v>
      </c>
      <c r="M137" t="str">
        <f t="shared" si="53"/>
        <v>[{"ItemId":50009,"Num":26855},{"ItemId":50007,"Num":2690},{"ItemId":50008,"Num":2690}]</v>
      </c>
    </row>
    <row r="138" spans="1:13">
      <c r="A138">
        <f t="shared" si="52"/>
        <v>8009</v>
      </c>
      <c r="B138" t="s">
        <v>39</v>
      </c>
      <c r="C138" t="s">
        <v>40</v>
      </c>
      <c r="D138" t="s">
        <v>141</v>
      </c>
      <c r="E138">
        <f t="shared" si="46"/>
        <v>50009</v>
      </c>
      <c r="F138">
        <f t="shared" si="49"/>
        <v>51025</v>
      </c>
      <c r="G138" t="s">
        <v>130</v>
      </c>
      <c r="H138">
        <f t="shared" si="47"/>
        <v>50007</v>
      </c>
      <c r="I138">
        <f t="shared" si="50"/>
        <v>4305</v>
      </c>
      <c r="J138" t="s">
        <v>140</v>
      </c>
      <c r="K138">
        <f t="shared" si="48"/>
        <v>50008</v>
      </c>
      <c r="L138">
        <f t="shared" si="51"/>
        <v>4305</v>
      </c>
      <c r="M138" t="str">
        <f t="shared" si="53"/>
        <v>[{"ItemId":50009,"Num":51025},{"ItemId":50007,"Num":4305},{"ItemId":50008,"Num":4305}]</v>
      </c>
    </row>
    <row r="139" spans="1:13">
      <c r="A139">
        <f t="shared" si="52"/>
        <v>8010</v>
      </c>
      <c r="B139" t="s">
        <v>39</v>
      </c>
      <c r="C139" t="s">
        <v>40</v>
      </c>
      <c r="D139" t="s">
        <v>141</v>
      </c>
      <c r="E139">
        <f t="shared" si="46"/>
        <v>50009</v>
      </c>
      <c r="F139">
        <f t="shared" si="49"/>
        <v>96950</v>
      </c>
      <c r="G139" t="s">
        <v>130</v>
      </c>
      <c r="H139">
        <f t="shared" si="47"/>
        <v>50007</v>
      </c>
      <c r="I139">
        <f t="shared" si="50"/>
        <v>6890</v>
      </c>
      <c r="J139" t="s">
        <v>140</v>
      </c>
      <c r="K139">
        <f t="shared" si="48"/>
        <v>50008</v>
      </c>
      <c r="L139">
        <f t="shared" si="51"/>
        <v>6890</v>
      </c>
      <c r="M139" t="str">
        <f t="shared" si="53"/>
        <v>[{"ItemId":50009,"Num":96950},{"ItemId":50007,"Num":6890},{"ItemId":50008,"Num":6890}]</v>
      </c>
    </row>
    <row r="140" spans="1:13">
      <c r="A140">
        <f t="shared" si="52"/>
        <v>8011</v>
      </c>
      <c r="B140" t="s">
        <v>39</v>
      </c>
      <c r="C140" t="s">
        <v>40</v>
      </c>
      <c r="D140" t="s">
        <v>141</v>
      </c>
      <c r="E140">
        <f t="shared" si="46"/>
        <v>50009</v>
      </c>
      <c r="F140">
        <f t="shared" si="49"/>
        <v>184205</v>
      </c>
      <c r="G140" t="s">
        <v>130</v>
      </c>
      <c r="H140">
        <f t="shared" si="47"/>
        <v>50007</v>
      </c>
      <c r="I140">
        <f t="shared" si="50"/>
        <v>11025</v>
      </c>
      <c r="J140" t="s">
        <v>140</v>
      </c>
      <c r="K140">
        <f t="shared" si="48"/>
        <v>50008</v>
      </c>
      <c r="L140">
        <f t="shared" si="51"/>
        <v>11025</v>
      </c>
      <c r="M140" t="str">
        <f t="shared" si="53"/>
        <v>[{"ItemId":50009,"Num":184205},{"ItemId":50007,"Num":11025},{"ItemId":50008,"Num":11025}]</v>
      </c>
    </row>
    <row r="141" spans="1:13">
      <c r="A141">
        <f t="shared" si="52"/>
        <v>8012</v>
      </c>
      <c r="B141" t="s">
        <v>39</v>
      </c>
      <c r="C141" t="s">
        <v>40</v>
      </c>
      <c r="D141" t="s">
        <v>141</v>
      </c>
      <c r="E141">
        <f t="shared" si="46"/>
        <v>50009</v>
      </c>
      <c r="F141">
        <f t="shared" si="49"/>
        <v>349990</v>
      </c>
      <c r="G141" t="s">
        <v>130</v>
      </c>
      <c r="H141">
        <f t="shared" si="47"/>
        <v>50007</v>
      </c>
      <c r="I141">
        <f t="shared" si="50"/>
        <v>17640</v>
      </c>
      <c r="J141" t="s">
        <v>140</v>
      </c>
      <c r="K141">
        <f t="shared" si="48"/>
        <v>50008</v>
      </c>
      <c r="L141">
        <f t="shared" si="51"/>
        <v>17640</v>
      </c>
      <c r="M141" t="str">
        <f t="shared" si="53"/>
        <v>[{"ItemId":50009,"Num":349990},{"ItemId":50007,"Num":17640},{"ItemId":50008,"Num":17640}]</v>
      </c>
    </row>
    <row r="142" spans="1:13">
      <c r="A142">
        <f t="shared" si="52"/>
        <v>8013</v>
      </c>
      <c r="B142" t="s">
        <v>39</v>
      </c>
      <c r="C142" t="s">
        <v>40</v>
      </c>
      <c r="D142" t="s">
        <v>141</v>
      </c>
      <c r="E142">
        <f t="shared" si="46"/>
        <v>50009</v>
      </c>
      <c r="F142">
        <f t="shared" si="49"/>
        <v>664980</v>
      </c>
      <c r="G142" t="s">
        <v>130</v>
      </c>
      <c r="H142">
        <f t="shared" si="47"/>
        <v>50007</v>
      </c>
      <c r="I142">
        <f t="shared" si="50"/>
        <v>28225</v>
      </c>
      <c r="J142" t="s">
        <v>140</v>
      </c>
      <c r="K142">
        <f t="shared" si="48"/>
        <v>50008</v>
      </c>
      <c r="L142">
        <f t="shared" si="51"/>
        <v>28225</v>
      </c>
      <c r="M142" t="str">
        <f t="shared" si="53"/>
        <v>[{"ItemId":50009,"Num":664980},{"ItemId":50007,"Num":28225},{"ItemId":50008,"Num":28225}]</v>
      </c>
    </row>
    <row r="143" spans="1:13">
      <c r="A143">
        <f t="shared" si="52"/>
        <v>8014</v>
      </c>
      <c r="B143" t="s">
        <v>39</v>
      </c>
      <c r="C143" t="s">
        <v>40</v>
      </c>
      <c r="D143" t="s">
        <v>141</v>
      </c>
      <c r="E143">
        <f t="shared" si="46"/>
        <v>50009</v>
      </c>
      <c r="F143">
        <f t="shared" si="49"/>
        <v>1263460</v>
      </c>
      <c r="G143" t="s">
        <v>130</v>
      </c>
      <c r="H143">
        <f t="shared" si="47"/>
        <v>50007</v>
      </c>
      <c r="I143">
        <f t="shared" si="50"/>
        <v>45160</v>
      </c>
      <c r="J143" t="s">
        <v>140</v>
      </c>
      <c r="K143">
        <f t="shared" si="48"/>
        <v>50008</v>
      </c>
      <c r="L143">
        <f t="shared" si="51"/>
        <v>45160</v>
      </c>
      <c r="M143" t="str">
        <f t="shared" si="53"/>
        <v>[{"ItemId":50009,"Num":1263460},{"ItemId":50007,"Num":45160},{"ItemId":50008,"Num":45160}]</v>
      </c>
    </row>
    <row r="144" spans="1:13">
      <c r="A144">
        <f t="shared" si="52"/>
        <v>8015</v>
      </c>
      <c r="B144" t="s">
        <v>39</v>
      </c>
      <c r="C144" t="s">
        <v>40</v>
      </c>
      <c r="D144" t="s">
        <v>141</v>
      </c>
      <c r="E144">
        <f t="shared" si="46"/>
        <v>50009</v>
      </c>
      <c r="F144">
        <f t="shared" si="49"/>
        <v>2400575</v>
      </c>
      <c r="G144" t="s">
        <v>130</v>
      </c>
      <c r="H144">
        <f t="shared" si="47"/>
        <v>50007</v>
      </c>
      <c r="I144">
        <f t="shared" si="50"/>
        <v>72255</v>
      </c>
      <c r="J144" t="s">
        <v>140</v>
      </c>
      <c r="K144">
        <f t="shared" si="48"/>
        <v>50008</v>
      </c>
      <c r="L144">
        <f t="shared" si="51"/>
        <v>72255</v>
      </c>
      <c r="M144" t="str">
        <f t="shared" si="53"/>
        <v>[{"ItemId":50009,"Num":2400575},{"ItemId":50007,"Num":72255},{"ItemId":50008,"Num":72255}]</v>
      </c>
    </row>
    <row r="145" spans="1:13">
      <c r="A145">
        <f t="shared" si="52"/>
        <v>8016</v>
      </c>
      <c r="B145" t="s">
        <v>39</v>
      </c>
      <c r="C145" t="s">
        <v>40</v>
      </c>
      <c r="D145" t="s">
        <v>141</v>
      </c>
      <c r="E145">
        <f t="shared" si="46"/>
        <v>50009</v>
      </c>
      <c r="F145">
        <f t="shared" si="49"/>
        <v>4561095</v>
      </c>
      <c r="G145" t="s">
        <v>130</v>
      </c>
      <c r="H145">
        <f t="shared" si="47"/>
        <v>50007</v>
      </c>
      <c r="I145">
        <f t="shared" si="50"/>
        <v>115610</v>
      </c>
      <c r="J145" t="s">
        <v>140</v>
      </c>
      <c r="K145">
        <f t="shared" si="48"/>
        <v>50008</v>
      </c>
      <c r="L145">
        <f t="shared" si="51"/>
        <v>115610</v>
      </c>
      <c r="M145" t="str">
        <f t="shared" si="53"/>
        <v>[{"ItemId":50009,"Num":4561095},{"ItemId":50007,"Num":115610},{"ItemId":50008,"Num":115610}]</v>
      </c>
    </row>
    <row r="146" spans="1:13">
      <c r="A146">
        <f t="shared" si="52"/>
        <v>8017</v>
      </c>
      <c r="B146" t="s">
        <v>39</v>
      </c>
      <c r="C146" t="s">
        <v>40</v>
      </c>
      <c r="D146" t="s">
        <v>141</v>
      </c>
      <c r="E146">
        <f t="shared" si="46"/>
        <v>50009</v>
      </c>
      <c r="F146">
        <f t="shared" si="49"/>
        <v>8666080</v>
      </c>
      <c r="G146" t="s">
        <v>130</v>
      </c>
      <c r="H146">
        <f t="shared" si="47"/>
        <v>50007</v>
      </c>
      <c r="I146">
        <f t="shared" si="50"/>
        <v>184975</v>
      </c>
      <c r="J146" t="s">
        <v>140</v>
      </c>
      <c r="K146">
        <f t="shared" si="48"/>
        <v>50008</v>
      </c>
      <c r="L146">
        <f t="shared" si="51"/>
        <v>184975</v>
      </c>
      <c r="M146" t="str">
        <f t="shared" si="53"/>
        <v>[{"ItemId":50009,"Num":8666080},{"ItemId":50007,"Num":184975},{"ItemId":50008,"Num":184975}]</v>
      </c>
    </row>
    <row r="147" spans="1:13">
      <c r="A147">
        <f t="shared" si="52"/>
        <v>8018</v>
      </c>
      <c r="B147" t="s">
        <v>39</v>
      </c>
      <c r="C147" t="s">
        <v>40</v>
      </c>
      <c r="M147" t="str">
        <f t="shared" si="53"/>
        <v>[]</v>
      </c>
    </row>
    <row r="148" spans="1:13">
      <c r="A148">
        <f t="shared" si="52"/>
        <v>9001</v>
      </c>
      <c r="B148" t="s">
        <v>41</v>
      </c>
      <c r="C148" t="s">
        <v>42</v>
      </c>
      <c r="D148" t="s">
        <v>141</v>
      </c>
      <c r="E148">
        <f t="shared" ref="E148:E164" si="54">VLOOKUP(D148,$U$2:$V$4,2,FALSE)</f>
        <v>50009</v>
      </c>
      <c r="F148">
        <v>300</v>
      </c>
      <c r="G148" t="s">
        <v>130</v>
      </c>
      <c r="H148">
        <f t="shared" ref="H148:H164" si="55">VLOOKUP(G148,$U$2:$V$4,2,FALSE)</f>
        <v>50007</v>
      </c>
      <c r="I148">
        <v>100</v>
      </c>
      <c r="J148" t="s">
        <v>140</v>
      </c>
      <c r="K148">
        <f t="shared" ref="K148:K164" si="56">VLOOKUP(J148,$U$2:$V$4,2,FALSE)</f>
        <v>50008</v>
      </c>
      <c r="L148">
        <v>100</v>
      </c>
      <c r="M148" t="str">
        <f t="shared" si="53"/>
        <v>[{"ItemId":50009,"Num":300},{"ItemId":50007,"Num":100},{"ItemId":50008,"Num":100}]</v>
      </c>
    </row>
    <row r="149" spans="1:13">
      <c r="A149">
        <f t="shared" si="52"/>
        <v>9002</v>
      </c>
      <c r="B149" t="s">
        <v>41</v>
      </c>
      <c r="C149" t="s">
        <v>42</v>
      </c>
      <c r="D149" t="s">
        <v>141</v>
      </c>
      <c r="E149">
        <f t="shared" si="54"/>
        <v>50009</v>
      </c>
      <c r="F149">
        <f t="shared" ref="F149:F164" si="57">MROUND(F148*1.9,5)</f>
        <v>570</v>
      </c>
      <c r="G149" t="s">
        <v>130</v>
      </c>
      <c r="H149">
        <f t="shared" si="55"/>
        <v>50007</v>
      </c>
      <c r="I149">
        <f t="shared" ref="I149:I164" si="58">MROUND(I148*1.6,5)</f>
        <v>160</v>
      </c>
      <c r="J149" t="s">
        <v>140</v>
      </c>
      <c r="K149">
        <f t="shared" si="56"/>
        <v>50008</v>
      </c>
      <c r="L149">
        <f t="shared" ref="L149:L164" si="59">MROUND(L148*1.6,5)</f>
        <v>160</v>
      </c>
      <c r="M149" t="str">
        <f t="shared" si="53"/>
        <v>[{"ItemId":50009,"Num":570},{"ItemId":50007,"Num":160},{"ItemId":50008,"Num":160}]</v>
      </c>
    </row>
    <row r="150" spans="1:13">
      <c r="A150">
        <f t="shared" si="52"/>
        <v>9003</v>
      </c>
      <c r="B150" t="s">
        <v>41</v>
      </c>
      <c r="C150" t="s">
        <v>42</v>
      </c>
      <c r="D150" t="s">
        <v>141</v>
      </c>
      <c r="E150">
        <f t="shared" si="54"/>
        <v>50009</v>
      </c>
      <c r="F150">
        <f t="shared" si="57"/>
        <v>1085</v>
      </c>
      <c r="G150" t="s">
        <v>130</v>
      </c>
      <c r="H150">
        <f t="shared" si="55"/>
        <v>50007</v>
      </c>
      <c r="I150">
        <f t="shared" si="58"/>
        <v>255</v>
      </c>
      <c r="J150" t="s">
        <v>140</v>
      </c>
      <c r="K150">
        <f t="shared" si="56"/>
        <v>50008</v>
      </c>
      <c r="L150">
        <f t="shared" si="59"/>
        <v>255</v>
      </c>
      <c r="M150" t="str">
        <f t="shared" si="53"/>
        <v>[{"ItemId":50009,"Num":1085},{"ItemId":50007,"Num":255},{"ItemId":50008,"Num":255}]</v>
      </c>
    </row>
    <row r="151" spans="1:13">
      <c r="A151">
        <f t="shared" si="52"/>
        <v>9004</v>
      </c>
      <c r="B151" t="s">
        <v>41</v>
      </c>
      <c r="C151" t="s">
        <v>42</v>
      </c>
      <c r="D151" t="s">
        <v>141</v>
      </c>
      <c r="E151">
        <f t="shared" si="54"/>
        <v>50009</v>
      </c>
      <c r="F151">
        <f t="shared" si="57"/>
        <v>2060</v>
      </c>
      <c r="G151" t="s">
        <v>130</v>
      </c>
      <c r="H151">
        <f t="shared" si="55"/>
        <v>50007</v>
      </c>
      <c r="I151">
        <f t="shared" si="58"/>
        <v>410</v>
      </c>
      <c r="J151" t="s">
        <v>140</v>
      </c>
      <c r="K151">
        <f t="shared" si="56"/>
        <v>50008</v>
      </c>
      <c r="L151">
        <f t="shared" si="59"/>
        <v>410</v>
      </c>
      <c r="M151" t="str">
        <f t="shared" si="53"/>
        <v>[{"ItemId":50009,"Num":2060},{"ItemId":50007,"Num":410},{"ItemId":50008,"Num":410}]</v>
      </c>
    </row>
    <row r="152" spans="1:13">
      <c r="A152">
        <f t="shared" si="52"/>
        <v>9005</v>
      </c>
      <c r="B152" t="s">
        <v>41</v>
      </c>
      <c r="C152" t="s">
        <v>42</v>
      </c>
      <c r="D152" t="s">
        <v>141</v>
      </c>
      <c r="E152">
        <f t="shared" si="54"/>
        <v>50009</v>
      </c>
      <c r="F152">
        <f t="shared" si="57"/>
        <v>3915</v>
      </c>
      <c r="G152" t="s">
        <v>130</v>
      </c>
      <c r="H152">
        <f t="shared" si="55"/>
        <v>50007</v>
      </c>
      <c r="I152">
        <f t="shared" si="58"/>
        <v>655</v>
      </c>
      <c r="J152" t="s">
        <v>140</v>
      </c>
      <c r="K152">
        <f t="shared" si="56"/>
        <v>50008</v>
      </c>
      <c r="L152">
        <f t="shared" si="59"/>
        <v>655</v>
      </c>
      <c r="M152" t="str">
        <f t="shared" si="53"/>
        <v>[{"ItemId":50009,"Num":3915},{"ItemId":50007,"Num":655},{"ItemId":50008,"Num":655}]</v>
      </c>
    </row>
    <row r="153" spans="1:13">
      <c r="A153">
        <f t="shared" si="52"/>
        <v>9006</v>
      </c>
      <c r="B153" t="s">
        <v>41</v>
      </c>
      <c r="C153" t="s">
        <v>42</v>
      </c>
      <c r="D153" t="s">
        <v>141</v>
      </c>
      <c r="E153">
        <f t="shared" si="54"/>
        <v>50009</v>
      </c>
      <c r="F153">
        <f t="shared" si="57"/>
        <v>7440</v>
      </c>
      <c r="G153" t="s">
        <v>130</v>
      </c>
      <c r="H153">
        <f t="shared" si="55"/>
        <v>50007</v>
      </c>
      <c r="I153">
        <f t="shared" si="58"/>
        <v>1050</v>
      </c>
      <c r="J153" t="s">
        <v>140</v>
      </c>
      <c r="K153">
        <f t="shared" si="56"/>
        <v>50008</v>
      </c>
      <c r="L153">
        <f t="shared" si="59"/>
        <v>1050</v>
      </c>
      <c r="M153" t="str">
        <f t="shared" si="53"/>
        <v>[{"ItemId":50009,"Num":7440},{"ItemId":50007,"Num":1050},{"ItemId":50008,"Num":1050}]</v>
      </c>
    </row>
    <row r="154" spans="1:13">
      <c r="A154">
        <f t="shared" si="52"/>
        <v>9007</v>
      </c>
      <c r="B154" t="s">
        <v>41</v>
      </c>
      <c r="C154" t="s">
        <v>42</v>
      </c>
      <c r="D154" t="s">
        <v>141</v>
      </c>
      <c r="E154">
        <f t="shared" si="54"/>
        <v>50009</v>
      </c>
      <c r="F154">
        <f t="shared" si="57"/>
        <v>14135</v>
      </c>
      <c r="G154" t="s">
        <v>130</v>
      </c>
      <c r="H154">
        <f t="shared" si="55"/>
        <v>50007</v>
      </c>
      <c r="I154">
        <f t="shared" si="58"/>
        <v>1680</v>
      </c>
      <c r="J154" t="s">
        <v>140</v>
      </c>
      <c r="K154">
        <f t="shared" si="56"/>
        <v>50008</v>
      </c>
      <c r="L154">
        <f t="shared" si="59"/>
        <v>1680</v>
      </c>
      <c r="M154" t="str">
        <f t="shared" si="53"/>
        <v>[{"ItemId":50009,"Num":14135},{"ItemId":50007,"Num":1680},{"ItemId":50008,"Num":1680}]</v>
      </c>
    </row>
    <row r="155" spans="1:13">
      <c r="A155">
        <f t="shared" si="52"/>
        <v>9008</v>
      </c>
      <c r="B155" t="s">
        <v>41</v>
      </c>
      <c r="C155" t="s">
        <v>42</v>
      </c>
      <c r="D155" t="s">
        <v>141</v>
      </c>
      <c r="E155">
        <f t="shared" si="54"/>
        <v>50009</v>
      </c>
      <c r="F155">
        <f t="shared" si="57"/>
        <v>26855</v>
      </c>
      <c r="G155" t="s">
        <v>130</v>
      </c>
      <c r="H155">
        <f t="shared" si="55"/>
        <v>50007</v>
      </c>
      <c r="I155">
        <f t="shared" si="58"/>
        <v>2690</v>
      </c>
      <c r="J155" t="s">
        <v>140</v>
      </c>
      <c r="K155">
        <f t="shared" si="56"/>
        <v>50008</v>
      </c>
      <c r="L155">
        <f t="shared" si="59"/>
        <v>2690</v>
      </c>
      <c r="M155" t="str">
        <f t="shared" si="53"/>
        <v>[{"ItemId":50009,"Num":26855},{"ItemId":50007,"Num":2690},{"ItemId":50008,"Num":2690}]</v>
      </c>
    </row>
    <row r="156" spans="1:13">
      <c r="A156">
        <f t="shared" si="52"/>
        <v>9009</v>
      </c>
      <c r="B156" t="s">
        <v>41</v>
      </c>
      <c r="C156" t="s">
        <v>42</v>
      </c>
      <c r="D156" t="s">
        <v>141</v>
      </c>
      <c r="E156">
        <f t="shared" si="54"/>
        <v>50009</v>
      </c>
      <c r="F156">
        <f t="shared" si="57"/>
        <v>51025</v>
      </c>
      <c r="G156" t="s">
        <v>130</v>
      </c>
      <c r="H156">
        <f t="shared" si="55"/>
        <v>50007</v>
      </c>
      <c r="I156">
        <f t="shared" si="58"/>
        <v>4305</v>
      </c>
      <c r="J156" t="s">
        <v>140</v>
      </c>
      <c r="K156">
        <f t="shared" si="56"/>
        <v>50008</v>
      </c>
      <c r="L156">
        <f t="shared" si="59"/>
        <v>4305</v>
      </c>
      <c r="M156" t="str">
        <f t="shared" si="53"/>
        <v>[{"ItemId":50009,"Num":51025},{"ItemId":50007,"Num":4305},{"ItemId":50008,"Num":4305}]</v>
      </c>
    </row>
    <row r="157" spans="1:13">
      <c r="A157">
        <f t="shared" si="52"/>
        <v>9010</v>
      </c>
      <c r="B157" t="s">
        <v>41</v>
      </c>
      <c r="C157" t="s">
        <v>42</v>
      </c>
      <c r="D157" t="s">
        <v>141</v>
      </c>
      <c r="E157">
        <f t="shared" si="54"/>
        <v>50009</v>
      </c>
      <c r="F157">
        <f t="shared" si="57"/>
        <v>96950</v>
      </c>
      <c r="G157" t="s">
        <v>130</v>
      </c>
      <c r="H157">
        <f t="shared" si="55"/>
        <v>50007</v>
      </c>
      <c r="I157">
        <f t="shared" si="58"/>
        <v>6890</v>
      </c>
      <c r="J157" t="s">
        <v>140</v>
      </c>
      <c r="K157">
        <f t="shared" si="56"/>
        <v>50008</v>
      </c>
      <c r="L157">
        <f t="shared" si="59"/>
        <v>6890</v>
      </c>
      <c r="M157" t="str">
        <f t="shared" si="53"/>
        <v>[{"ItemId":50009,"Num":96950},{"ItemId":50007,"Num":6890},{"ItemId":50008,"Num":6890}]</v>
      </c>
    </row>
    <row r="158" spans="1:13">
      <c r="A158">
        <f t="shared" si="52"/>
        <v>9011</v>
      </c>
      <c r="B158" t="s">
        <v>41</v>
      </c>
      <c r="C158" t="s">
        <v>42</v>
      </c>
      <c r="D158" t="s">
        <v>141</v>
      </c>
      <c r="E158">
        <f t="shared" si="54"/>
        <v>50009</v>
      </c>
      <c r="F158">
        <f t="shared" si="57"/>
        <v>184205</v>
      </c>
      <c r="G158" t="s">
        <v>130</v>
      </c>
      <c r="H158">
        <f t="shared" si="55"/>
        <v>50007</v>
      </c>
      <c r="I158">
        <f t="shared" si="58"/>
        <v>11025</v>
      </c>
      <c r="J158" t="s">
        <v>140</v>
      </c>
      <c r="K158">
        <f t="shared" si="56"/>
        <v>50008</v>
      </c>
      <c r="L158">
        <f t="shared" si="59"/>
        <v>11025</v>
      </c>
      <c r="M158" t="str">
        <f t="shared" si="53"/>
        <v>[{"ItemId":50009,"Num":184205},{"ItemId":50007,"Num":11025},{"ItemId":50008,"Num":11025}]</v>
      </c>
    </row>
    <row r="159" spans="1:13">
      <c r="A159">
        <f t="shared" si="52"/>
        <v>9012</v>
      </c>
      <c r="B159" t="s">
        <v>41</v>
      </c>
      <c r="C159" t="s">
        <v>42</v>
      </c>
      <c r="D159" t="s">
        <v>141</v>
      </c>
      <c r="E159">
        <f t="shared" si="54"/>
        <v>50009</v>
      </c>
      <c r="F159">
        <f t="shared" si="57"/>
        <v>349990</v>
      </c>
      <c r="G159" t="s">
        <v>130</v>
      </c>
      <c r="H159">
        <f t="shared" si="55"/>
        <v>50007</v>
      </c>
      <c r="I159">
        <f t="shared" si="58"/>
        <v>17640</v>
      </c>
      <c r="J159" t="s">
        <v>140</v>
      </c>
      <c r="K159">
        <f t="shared" si="56"/>
        <v>50008</v>
      </c>
      <c r="L159">
        <f t="shared" si="59"/>
        <v>17640</v>
      </c>
      <c r="M159" t="str">
        <f t="shared" si="53"/>
        <v>[{"ItemId":50009,"Num":349990},{"ItemId":50007,"Num":17640},{"ItemId":50008,"Num":17640}]</v>
      </c>
    </row>
    <row r="160" spans="1:13">
      <c r="A160">
        <f t="shared" si="52"/>
        <v>9013</v>
      </c>
      <c r="B160" t="s">
        <v>41</v>
      </c>
      <c r="C160" t="s">
        <v>42</v>
      </c>
      <c r="D160" t="s">
        <v>141</v>
      </c>
      <c r="E160">
        <f t="shared" si="54"/>
        <v>50009</v>
      </c>
      <c r="F160">
        <f t="shared" si="57"/>
        <v>664980</v>
      </c>
      <c r="G160" t="s">
        <v>130</v>
      </c>
      <c r="H160">
        <f t="shared" si="55"/>
        <v>50007</v>
      </c>
      <c r="I160">
        <f t="shared" si="58"/>
        <v>28225</v>
      </c>
      <c r="J160" t="s">
        <v>140</v>
      </c>
      <c r="K160">
        <f t="shared" si="56"/>
        <v>50008</v>
      </c>
      <c r="L160">
        <f t="shared" si="59"/>
        <v>28225</v>
      </c>
      <c r="M160" t="str">
        <f t="shared" si="53"/>
        <v>[{"ItemId":50009,"Num":664980},{"ItemId":50007,"Num":28225},{"ItemId":50008,"Num":28225}]</v>
      </c>
    </row>
    <row r="161" spans="1:13">
      <c r="A161">
        <f t="shared" si="52"/>
        <v>9014</v>
      </c>
      <c r="B161" t="s">
        <v>41</v>
      </c>
      <c r="C161" t="s">
        <v>42</v>
      </c>
      <c r="D161" t="s">
        <v>141</v>
      </c>
      <c r="E161">
        <f t="shared" si="54"/>
        <v>50009</v>
      </c>
      <c r="F161">
        <f t="shared" si="57"/>
        <v>1263460</v>
      </c>
      <c r="G161" t="s">
        <v>130</v>
      </c>
      <c r="H161">
        <f t="shared" si="55"/>
        <v>50007</v>
      </c>
      <c r="I161">
        <f t="shared" si="58"/>
        <v>45160</v>
      </c>
      <c r="J161" t="s">
        <v>140</v>
      </c>
      <c r="K161">
        <f t="shared" si="56"/>
        <v>50008</v>
      </c>
      <c r="L161">
        <f t="shared" si="59"/>
        <v>45160</v>
      </c>
      <c r="M161" t="str">
        <f t="shared" si="53"/>
        <v>[{"ItemId":50009,"Num":1263460},{"ItemId":50007,"Num":45160},{"ItemId":50008,"Num":45160}]</v>
      </c>
    </row>
    <row r="162" spans="1:13">
      <c r="A162">
        <f t="shared" si="52"/>
        <v>9015</v>
      </c>
      <c r="B162" t="s">
        <v>41</v>
      </c>
      <c r="C162" t="s">
        <v>42</v>
      </c>
      <c r="D162" t="s">
        <v>141</v>
      </c>
      <c r="E162">
        <f t="shared" si="54"/>
        <v>50009</v>
      </c>
      <c r="F162">
        <f t="shared" si="57"/>
        <v>2400575</v>
      </c>
      <c r="G162" t="s">
        <v>130</v>
      </c>
      <c r="H162">
        <f t="shared" si="55"/>
        <v>50007</v>
      </c>
      <c r="I162">
        <f t="shared" si="58"/>
        <v>72255</v>
      </c>
      <c r="J162" t="s">
        <v>140</v>
      </c>
      <c r="K162">
        <f t="shared" si="56"/>
        <v>50008</v>
      </c>
      <c r="L162">
        <f t="shared" si="59"/>
        <v>72255</v>
      </c>
      <c r="M162" t="str">
        <f t="shared" si="53"/>
        <v>[{"ItemId":50009,"Num":2400575},{"ItemId":50007,"Num":72255},{"ItemId":50008,"Num":72255}]</v>
      </c>
    </row>
    <row r="163" spans="1:13">
      <c r="A163">
        <f t="shared" si="52"/>
        <v>9016</v>
      </c>
      <c r="B163" t="s">
        <v>41</v>
      </c>
      <c r="C163" t="s">
        <v>42</v>
      </c>
      <c r="D163" t="s">
        <v>141</v>
      </c>
      <c r="E163">
        <f t="shared" si="54"/>
        <v>50009</v>
      </c>
      <c r="F163">
        <f t="shared" si="57"/>
        <v>4561095</v>
      </c>
      <c r="G163" t="s">
        <v>130</v>
      </c>
      <c r="H163">
        <f t="shared" si="55"/>
        <v>50007</v>
      </c>
      <c r="I163">
        <f t="shared" si="58"/>
        <v>115610</v>
      </c>
      <c r="J163" t="s">
        <v>140</v>
      </c>
      <c r="K163">
        <f t="shared" si="56"/>
        <v>50008</v>
      </c>
      <c r="L163">
        <f t="shared" si="59"/>
        <v>115610</v>
      </c>
      <c r="M163" t="str">
        <f t="shared" si="53"/>
        <v>[{"ItemId":50009,"Num":4561095},{"ItemId":50007,"Num":115610},{"ItemId":50008,"Num":115610}]</v>
      </c>
    </row>
    <row r="164" spans="1:13">
      <c r="A164">
        <f t="shared" si="52"/>
        <v>9017</v>
      </c>
      <c r="B164" t="s">
        <v>41</v>
      </c>
      <c r="C164" t="s">
        <v>42</v>
      </c>
      <c r="D164" t="s">
        <v>141</v>
      </c>
      <c r="E164">
        <f t="shared" si="54"/>
        <v>50009</v>
      </c>
      <c r="F164">
        <f t="shared" si="57"/>
        <v>8666080</v>
      </c>
      <c r="G164" t="s">
        <v>130</v>
      </c>
      <c r="H164">
        <f t="shared" si="55"/>
        <v>50007</v>
      </c>
      <c r="I164">
        <f t="shared" si="58"/>
        <v>184975</v>
      </c>
      <c r="J164" t="s">
        <v>140</v>
      </c>
      <c r="K164">
        <f t="shared" si="56"/>
        <v>50008</v>
      </c>
      <c r="L164">
        <f t="shared" si="59"/>
        <v>184975</v>
      </c>
      <c r="M164" t="str">
        <f t="shared" si="53"/>
        <v>[{"ItemId":50009,"Num":8666080},{"ItemId":50007,"Num":184975},{"ItemId":50008,"Num":184975}]</v>
      </c>
    </row>
    <row r="165" spans="1:13">
      <c r="A165">
        <f t="shared" si="52"/>
        <v>9018</v>
      </c>
      <c r="B165" t="s">
        <v>41</v>
      </c>
      <c r="C165" t="s">
        <v>42</v>
      </c>
      <c r="M165" t="str">
        <f t="shared" si="53"/>
        <v>[]</v>
      </c>
    </row>
    <row r="166" spans="1:13">
      <c r="A166">
        <f t="shared" si="52"/>
        <v>10001</v>
      </c>
      <c r="B166" t="s">
        <v>43</v>
      </c>
      <c r="C166" t="s">
        <v>44</v>
      </c>
      <c r="D166" t="s">
        <v>141</v>
      </c>
      <c r="E166">
        <f t="shared" ref="E166:E182" si="60">VLOOKUP(D166,$U$2:$V$4,2,FALSE)</f>
        <v>50009</v>
      </c>
      <c r="F166">
        <v>300</v>
      </c>
      <c r="G166" t="s">
        <v>130</v>
      </c>
      <c r="H166">
        <f t="shared" ref="H166:H182" si="61">VLOOKUP(G166,$U$2:$V$4,2,FALSE)</f>
        <v>50007</v>
      </c>
      <c r="I166">
        <v>100</v>
      </c>
      <c r="J166" t="s">
        <v>140</v>
      </c>
      <c r="K166">
        <f t="shared" ref="K166:K182" si="62">VLOOKUP(J166,$U$2:$V$4,2,FALSE)</f>
        <v>50008</v>
      </c>
      <c r="L166">
        <v>100</v>
      </c>
      <c r="M166" t="str">
        <f t="shared" si="53"/>
        <v>[{"ItemId":50009,"Num":300},{"ItemId":50007,"Num":100},{"ItemId":50008,"Num":100}]</v>
      </c>
    </row>
    <row r="167" spans="1:13">
      <c r="A167">
        <f t="shared" si="52"/>
        <v>10002</v>
      </c>
      <c r="B167" t="s">
        <v>43</v>
      </c>
      <c r="C167" t="s">
        <v>44</v>
      </c>
      <c r="D167" t="s">
        <v>141</v>
      </c>
      <c r="E167">
        <f t="shared" si="60"/>
        <v>50009</v>
      </c>
      <c r="F167">
        <f t="shared" ref="F167:F182" si="63">MROUND(F166*1.9,5)</f>
        <v>570</v>
      </c>
      <c r="G167" t="s">
        <v>130</v>
      </c>
      <c r="H167">
        <f t="shared" si="61"/>
        <v>50007</v>
      </c>
      <c r="I167">
        <f t="shared" ref="I167:I182" si="64">MROUND(I166*1.6,5)</f>
        <v>160</v>
      </c>
      <c r="J167" t="s">
        <v>140</v>
      </c>
      <c r="K167">
        <f t="shared" si="62"/>
        <v>50008</v>
      </c>
      <c r="L167">
        <f t="shared" ref="L167:L182" si="65">MROUND(L166*1.6,5)</f>
        <v>160</v>
      </c>
      <c r="M167" t="str">
        <f t="shared" si="53"/>
        <v>[{"ItemId":50009,"Num":570},{"ItemId":50007,"Num":160},{"ItemId":50008,"Num":160}]</v>
      </c>
    </row>
    <row r="168" spans="1:13">
      <c r="A168">
        <f t="shared" si="52"/>
        <v>10003</v>
      </c>
      <c r="B168" t="s">
        <v>43</v>
      </c>
      <c r="C168" t="s">
        <v>44</v>
      </c>
      <c r="D168" t="s">
        <v>141</v>
      </c>
      <c r="E168">
        <f t="shared" si="60"/>
        <v>50009</v>
      </c>
      <c r="F168">
        <f t="shared" si="63"/>
        <v>1085</v>
      </c>
      <c r="G168" t="s">
        <v>130</v>
      </c>
      <c r="H168">
        <f t="shared" si="61"/>
        <v>50007</v>
      </c>
      <c r="I168">
        <f t="shared" si="64"/>
        <v>255</v>
      </c>
      <c r="J168" t="s">
        <v>140</v>
      </c>
      <c r="K168">
        <f t="shared" si="62"/>
        <v>50008</v>
      </c>
      <c r="L168">
        <f t="shared" si="65"/>
        <v>255</v>
      </c>
      <c r="M168" t="str">
        <f t="shared" si="53"/>
        <v>[{"ItemId":50009,"Num":1085},{"ItemId":50007,"Num":255},{"ItemId":50008,"Num":255}]</v>
      </c>
    </row>
    <row r="169" spans="1:13">
      <c r="A169">
        <f t="shared" si="52"/>
        <v>10004</v>
      </c>
      <c r="B169" t="s">
        <v>43</v>
      </c>
      <c r="C169" t="s">
        <v>44</v>
      </c>
      <c r="D169" t="s">
        <v>141</v>
      </c>
      <c r="E169">
        <f t="shared" si="60"/>
        <v>50009</v>
      </c>
      <c r="F169">
        <f t="shared" si="63"/>
        <v>2060</v>
      </c>
      <c r="G169" t="s">
        <v>130</v>
      </c>
      <c r="H169">
        <f t="shared" si="61"/>
        <v>50007</v>
      </c>
      <c r="I169">
        <f t="shared" si="64"/>
        <v>410</v>
      </c>
      <c r="J169" t="s">
        <v>140</v>
      </c>
      <c r="K169">
        <f t="shared" si="62"/>
        <v>50008</v>
      </c>
      <c r="L169">
        <f t="shared" si="65"/>
        <v>410</v>
      </c>
      <c r="M169" t="str">
        <f t="shared" si="53"/>
        <v>[{"ItemId":50009,"Num":2060},{"ItemId":50007,"Num":410},{"ItemId":50008,"Num":410}]</v>
      </c>
    </row>
    <row r="170" spans="1:13">
      <c r="A170">
        <f t="shared" si="52"/>
        <v>10005</v>
      </c>
      <c r="B170" t="s">
        <v>43</v>
      </c>
      <c r="C170" t="s">
        <v>44</v>
      </c>
      <c r="D170" t="s">
        <v>141</v>
      </c>
      <c r="E170">
        <f t="shared" si="60"/>
        <v>50009</v>
      </c>
      <c r="F170">
        <f t="shared" si="63"/>
        <v>3915</v>
      </c>
      <c r="G170" t="s">
        <v>130</v>
      </c>
      <c r="H170">
        <f t="shared" si="61"/>
        <v>50007</v>
      </c>
      <c r="I170">
        <f t="shared" si="64"/>
        <v>655</v>
      </c>
      <c r="J170" t="s">
        <v>140</v>
      </c>
      <c r="K170">
        <f t="shared" si="62"/>
        <v>50008</v>
      </c>
      <c r="L170">
        <f t="shared" si="65"/>
        <v>655</v>
      </c>
      <c r="M170" t="str">
        <f t="shared" si="53"/>
        <v>[{"ItemId":50009,"Num":3915},{"ItemId":50007,"Num":655},{"ItemId":50008,"Num":655}]</v>
      </c>
    </row>
    <row r="171" spans="1:13">
      <c r="A171">
        <f t="shared" si="52"/>
        <v>10006</v>
      </c>
      <c r="B171" t="s">
        <v>43</v>
      </c>
      <c r="C171" t="s">
        <v>44</v>
      </c>
      <c r="D171" t="s">
        <v>141</v>
      </c>
      <c r="E171">
        <f t="shared" si="60"/>
        <v>50009</v>
      </c>
      <c r="F171">
        <f t="shared" si="63"/>
        <v>7440</v>
      </c>
      <c r="G171" t="s">
        <v>130</v>
      </c>
      <c r="H171">
        <f t="shared" si="61"/>
        <v>50007</v>
      </c>
      <c r="I171">
        <f t="shared" si="64"/>
        <v>1050</v>
      </c>
      <c r="J171" t="s">
        <v>140</v>
      </c>
      <c r="K171">
        <f t="shared" si="62"/>
        <v>50008</v>
      </c>
      <c r="L171">
        <f t="shared" si="65"/>
        <v>1050</v>
      </c>
      <c r="M171" t="str">
        <f t="shared" si="53"/>
        <v>[{"ItemId":50009,"Num":7440},{"ItemId":50007,"Num":1050},{"ItemId":50008,"Num":1050}]</v>
      </c>
    </row>
    <row r="172" spans="1:13">
      <c r="A172">
        <f t="shared" si="52"/>
        <v>10007</v>
      </c>
      <c r="B172" t="s">
        <v>43</v>
      </c>
      <c r="C172" t="s">
        <v>44</v>
      </c>
      <c r="D172" t="s">
        <v>141</v>
      </c>
      <c r="E172">
        <f t="shared" si="60"/>
        <v>50009</v>
      </c>
      <c r="F172">
        <f t="shared" si="63"/>
        <v>14135</v>
      </c>
      <c r="G172" t="s">
        <v>130</v>
      </c>
      <c r="H172">
        <f t="shared" si="61"/>
        <v>50007</v>
      </c>
      <c r="I172">
        <f t="shared" si="64"/>
        <v>1680</v>
      </c>
      <c r="J172" t="s">
        <v>140</v>
      </c>
      <c r="K172">
        <f t="shared" si="62"/>
        <v>50008</v>
      </c>
      <c r="L172">
        <f t="shared" si="65"/>
        <v>1680</v>
      </c>
      <c r="M172" t="str">
        <f t="shared" si="53"/>
        <v>[{"ItemId":50009,"Num":14135},{"ItemId":50007,"Num":1680},{"ItemId":50008,"Num":1680}]</v>
      </c>
    </row>
    <row r="173" spans="1:13">
      <c r="A173">
        <f t="shared" si="52"/>
        <v>10008</v>
      </c>
      <c r="B173" t="s">
        <v>43</v>
      </c>
      <c r="C173" t="s">
        <v>44</v>
      </c>
      <c r="D173" t="s">
        <v>141</v>
      </c>
      <c r="E173">
        <f t="shared" si="60"/>
        <v>50009</v>
      </c>
      <c r="F173">
        <f t="shared" si="63"/>
        <v>26855</v>
      </c>
      <c r="G173" t="s">
        <v>130</v>
      </c>
      <c r="H173">
        <f t="shared" si="61"/>
        <v>50007</v>
      </c>
      <c r="I173">
        <f t="shared" si="64"/>
        <v>2690</v>
      </c>
      <c r="J173" t="s">
        <v>140</v>
      </c>
      <c r="K173">
        <f t="shared" si="62"/>
        <v>50008</v>
      </c>
      <c r="L173">
        <f t="shared" si="65"/>
        <v>2690</v>
      </c>
      <c r="M173" t="str">
        <f t="shared" si="53"/>
        <v>[{"ItemId":50009,"Num":26855},{"ItemId":50007,"Num":2690},{"ItemId":50008,"Num":2690}]</v>
      </c>
    </row>
    <row r="174" spans="1:13">
      <c r="A174">
        <f t="shared" si="52"/>
        <v>10009</v>
      </c>
      <c r="B174" t="s">
        <v>43</v>
      </c>
      <c r="C174" t="s">
        <v>44</v>
      </c>
      <c r="D174" t="s">
        <v>141</v>
      </c>
      <c r="E174">
        <f t="shared" si="60"/>
        <v>50009</v>
      </c>
      <c r="F174">
        <f t="shared" si="63"/>
        <v>51025</v>
      </c>
      <c r="G174" t="s">
        <v>130</v>
      </c>
      <c r="H174">
        <f t="shared" si="61"/>
        <v>50007</v>
      </c>
      <c r="I174">
        <f t="shared" si="64"/>
        <v>4305</v>
      </c>
      <c r="J174" t="s">
        <v>140</v>
      </c>
      <c r="K174">
        <f t="shared" si="62"/>
        <v>50008</v>
      </c>
      <c r="L174">
        <f t="shared" si="65"/>
        <v>4305</v>
      </c>
      <c r="M174" t="str">
        <f t="shared" si="53"/>
        <v>[{"ItemId":50009,"Num":51025},{"ItemId":50007,"Num":4305},{"ItemId":50008,"Num":4305}]</v>
      </c>
    </row>
    <row r="175" spans="1:13">
      <c r="A175">
        <f t="shared" si="52"/>
        <v>10010</v>
      </c>
      <c r="B175" t="s">
        <v>43</v>
      </c>
      <c r="C175" t="s">
        <v>44</v>
      </c>
      <c r="D175" t="s">
        <v>141</v>
      </c>
      <c r="E175">
        <f t="shared" si="60"/>
        <v>50009</v>
      </c>
      <c r="F175">
        <f t="shared" si="63"/>
        <v>96950</v>
      </c>
      <c r="G175" t="s">
        <v>130</v>
      </c>
      <c r="H175">
        <f t="shared" si="61"/>
        <v>50007</v>
      </c>
      <c r="I175">
        <f t="shared" si="64"/>
        <v>6890</v>
      </c>
      <c r="J175" t="s">
        <v>140</v>
      </c>
      <c r="K175">
        <f t="shared" si="62"/>
        <v>50008</v>
      </c>
      <c r="L175">
        <f t="shared" si="65"/>
        <v>6890</v>
      </c>
      <c r="M175" t="str">
        <f t="shared" si="53"/>
        <v>[{"ItemId":50009,"Num":96950},{"ItemId":50007,"Num":6890},{"ItemId":50008,"Num":6890}]</v>
      </c>
    </row>
    <row r="176" spans="1:13">
      <c r="A176">
        <f t="shared" si="52"/>
        <v>10011</v>
      </c>
      <c r="B176" t="s">
        <v>43</v>
      </c>
      <c r="C176" t="s">
        <v>44</v>
      </c>
      <c r="D176" t="s">
        <v>141</v>
      </c>
      <c r="E176">
        <f t="shared" si="60"/>
        <v>50009</v>
      </c>
      <c r="F176">
        <f t="shared" si="63"/>
        <v>184205</v>
      </c>
      <c r="G176" t="s">
        <v>130</v>
      </c>
      <c r="H176">
        <f t="shared" si="61"/>
        <v>50007</v>
      </c>
      <c r="I176">
        <f t="shared" si="64"/>
        <v>11025</v>
      </c>
      <c r="J176" t="s">
        <v>140</v>
      </c>
      <c r="K176">
        <f t="shared" si="62"/>
        <v>50008</v>
      </c>
      <c r="L176">
        <f t="shared" si="65"/>
        <v>11025</v>
      </c>
      <c r="M176" t="str">
        <f t="shared" si="53"/>
        <v>[{"ItemId":50009,"Num":184205},{"ItemId":50007,"Num":11025},{"ItemId":50008,"Num":11025}]</v>
      </c>
    </row>
    <row r="177" spans="1:13">
      <c r="A177">
        <f t="shared" si="52"/>
        <v>10012</v>
      </c>
      <c r="B177" t="s">
        <v>43</v>
      </c>
      <c r="C177" t="s">
        <v>44</v>
      </c>
      <c r="D177" t="s">
        <v>141</v>
      </c>
      <c r="E177">
        <f t="shared" si="60"/>
        <v>50009</v>
      </c>
      <c r="F177">
        <f t="shared" si="63"/>
        <v>349990</v>
      </c>
      <c r="G177" t="s">
        <v>130</v>
      </c>
      <c r="H177">
        <f t="shared" si="61"/>
        <v>50007</v>
      </c>
      <c r="I177">
        <f t="shared" si="64"/>
        <v>17640</v>
      </c>
      <c r="J177" t="s">
        <v>140</v>
      </c>
      <c r="K177">
        <f t="shared" si="62"/>
        <v>50008</v>
      </c>
      <c r="L177">
        <f t="shared" si="65"/>
        <v>17640</v>
      </c>
      <c r="M177" t="str">
        <f t="shared" si="53"/>
        <v>[{"ItemId":50009,"Num":349990},{"ItemId":50007,"Num":17640},{"ItemId":50008,"Num":17640}]</v>
      </c>
    </row>
    <row r="178" spans="1:13">
      <c r="A178">
        <f t="shared" si="52"/>
        <v>10013</v>
      </c>
      <c r="B178" t="s">
        <v>43</v>
      </c>
      <c r="C178" t="s">
        <v>44</v>
      </c>
      <c r="D178" t="s">
        <v>141</v>
      </c>
      <c r="E178">
        <f t="shared" si="60"/>
        <v>50009</v>
      </c>
      <c r="F178">
        <f t="shared" si="63"/>
        <v>664980</v>
      </c>
      <c r="G178" t="s">
        <v>130</v>
      </c>
      <c r="H178">
        <f t="shared" si="61"/>
        <v>50007</v>
      </c>
      <c r="I178">
        <f t="shared" si="64"/>
        <v>28225</v>
      </c>
      <c r="J178" t="s">
        <v>140</v>
      </c>
      <c r="K178">
        <f t="shared" si="62"/>
        <v>50008</v>
      </c>
      <c r="L178">
        <f t="shared" si="65"/>
        <v>28225</v>
      </c>
      <c r="M178" t="str">
        <f t="shared" si="53"/>
        <v>[{"ItemId":50009,"Num":664980},{"ItemId":50007,"Num":28225},{"ItemId":50008,"Num":28225}]</v>
      </c>
    </row>
    <row r="179" spans="1:13">
      <c r="A179">
        <f t="shared" si="52"/>
        <v>10014</v>
      </c>
      <c r="B179" t="s">
        <v>43</v>
      </c>
      <c r="C179" t="s">
        <v>44</v>
      </c>
      <c r="D179" t="s">
        <v>141</v>
      </c>
      <c r="E179">
        <f t="shared" si="60"/>
        <v>50009</v>
      </c>
      <c r="F179">
        <f t="shared" si="63"/>
        <v>1263460</v>
      </c>
      <c r="G179" t="s">
        <v>130</v>
      </c>
      <c r="H179">
        <f t="shared" si="61"/>
        <v>50007</v>
      </c>
      <c r="I179">
        <f t="shared" si="64"/>
        <v>45160</v>
      </c>
      <c r="J179" t="s">
        <v>140</v>
      </c>
      <c r="K179">
        <f t="shared" si="62"/>
        <v>50008</v>
      </c>
      <c r="L179">
        <f t="shared" si="65"/>
        <v>45160</v>
      </c>
      <c r="M179" t="str">
        <f t="shared" si="53"/>
        <v>[{"ItemId":50009,"Num":1263460},{"ItemId":50007,"Num":45160},{"ItemId":50008,"Num":45160}]</v>
      </c>
    </row>
    <row r="180" spans="1:13">
      <c r="A180">
        <f t="shared" si="52"/>
        <v>10015</v>
      </c>
      <c r="B180" t="s">
        <v>43</v>
      </c>
      <c r="C180" t="s">
        <v>44</v>
      </c>
      <c r="D180" t="s">
        <v>141</v>
      </c>
      <c r="E180">
        <f t="shared" si="60"/>
        <v>50009</v>
      </c>
      <c r="F180">
        <f t="shared" si="63"/>
        <v>2400575</v>
      </c>
      <c r="G180" t="s">
        <v>130</v>
      </c>
      <c r="H180">
        <f t="shared" si="61"/>
        <v>50007</v>
      </c>
      <c r="I180">
        <f t="shared" si="64"/>
        <v>72255</v>
      </c>
      <c r="J180" t="s">
        <v>140</v>
      </c>
      <c r="K180">
        <f t="shared" si="62"/>
        <v>50008</v>
      </c>
      <c r="L180">
        <f t="shared" si="65"/>
        <v>72255</v>
      </c>
      <c r="M180" t="str">
        <f t="shared" si="53"/>
        <v>[{"ItemId":50009,"Num":2400575},{"ItemId":50007,"Num":72255},{"ItemId":50008,"Num":72255}]</v>
      </c>
    </row>
    <row r="181" spans="1:13">
      <c r="A181">
        <f t="shared" si="52"/>
        <v>10016</v>
      </c>
      <c r="B181" t="s">
        <v>43</v>
      </c>
      <c r="C181" t="s">
        <v>44</v>
      </c>
      <c r="D181" t="s">
        <v>141</v>
      </c>
      <c r="E181">
        <f t="shared" si="60"/>
        <v>50009</v>
      </c>
      <c r="F181">
        <f t="shared" si="63"/>
        <v>4561095</v>
      </c>
      <c r="G181" t="s">
        <v>130</v>
      </c>
      <c r="H181">
        <f t="shared" si="61"/>
        <v>50007</v>
      </c>
      <c r="I181">
        <f t="shared" si="64"/>
        <v>115610</v>
      </c>
      <c r="J181" t="s">
        <v>140</v>
      </c>
      <c r="K181">
        <f t="shared" si="62"/>
        <v>50008</v>
      </c>
      <c r="L181">
        <f t="shared" si="65"/>
        <v>115610</v>
      </c>
      <c r="M181" t="str">
        <f t="shared" si="53"/>
        <v>[{"ItemId":50009,"Num":4561095},{"ItemId":50007,"Num":115610},{"ItemId":50008,"Num":115610}]</v>
      </c>
    </row>
    <row r="182" spans="1:13">
      <c r="A182">
        <f t="shared" si="52"/>
        <v>10017</v>
      </c>
      <c r="B182" t="s">
        <v>43</v>
      </c>
      <c r="C182" t="s">
        <v>44</v>
      </c>
      <c r="D182" t="s">
        <v>141</v>
      </c>
      <c r="E182">
        <f t="shared" si="60"/>
        <v>50009</v>
      </c>
      <c r="F182">
        <f t="shared" si="63"/>
        <v>8666080</v>
      </c>
      <c r="G182" t="s">
        <v>130</v>
      </c>
      <c r="H182">
        <f t="shared" si="61"/>
        <v>50007</v>
      </c>
      <c r="I182">
        <f t="shared" si="64"/>
        <v>184975</v>
      </c>
      <c r="J182" t="s">
        <v>140</v>
      </c>
      <c r="K182">
        <f t="shared" si="62"/>
        <v>50008</v>
      </c>
      <c r="L182">
        <f t="shared" si="65"/>
        <v>184975</v>
      </c>
      <c r="M182" t="str">
        <f t="shared" si="53"/>
        <v>[{"ItemId":50009,"Num":8666080},{"ItemId":50007,"Num":184975},{"ItemId":50008,"Num":184975}]</v>
      </c>
    </row>
    <row r="183" spans="1:13">
      <c r="A183">
        <f t="shared" si="52"/>
        <v>10018</v>
      </c>
      <c r="B183" t="s">
        <v>43</v>
      </c>
      <c r="C183" t="s">
        <v>44</v>
      </c>
      <c r="M183" t="str">
        <f t="shared" si="53"/>
        <v>[]</v>
      </c>
    </row>
    <row r="184" spans="1:13">
      <c r="A184">
        <f t="shared" si="52"/>
        <v>11001</v>
      </c>
      <c r="B184" t="s">
        <v>45</v>
      </c>
      <c r="C184" t="s">
        <v>46</v>
      </c>
      <c r="D184" t="s">
        <v>141</v>
      </c>
      <c r="E184">
        <f t="shared" ref="E184:E200" si="66">VLOOKUP(D184,$U$2:$V$4,2,FALSE)</f>
        <v>50009</v>
      </c>
      <c r="F184">
        <v>300</v>
      </c>
      <c r="G184" t="s">
        <v>130</v>
      </c>
      <c r="H184">
        <f t="shared" ref="H184:H200" si="67">VLOOKUP(G184,$U$2:$V$4,2,FALSE)</f>
        <v>50007</v>
      </c>
      <c r="I184">
        <v>100</v>
      </c>
      <c r="J184" t="s">
        <v>140</v>
      </c>
      <c r="K184">
        <f t="shared" ref="K184:K200" si="68">VLOOKUP(J184,$U$2:$V$4,2,FALSE)</f>
        <v>50008</v>
      </c>
      <c r="L184">
        <v>100</v>
      </c>
      <c r="M184" t="str">
        <f t="shared" si="53"/>
        <v>[{"ItemId":50009,"Num":300},{"ItemId":50007,"Num":100},{"ItemId":50008,"Num":100}]</v>
      </c>
    </row>
    <row r="185" spans="1:13">
      <c r="A185">
        <f t="shared" si="52"/>
        <v>11002</v>
      </c>
      <c r="B185" t="s">
        <v>45</v>
      </c>
      <c r="C185" t="s">
        <v>46</v>
      </c>
      <c r="D185" t="s">
        <v>141</v>
      </c>
      <c r="E185">
        <f t="shared" si="66"/>
        <v>50009</v>
      </c>
      <c r="F185">
        <f t="shared" ref="F185:F200" si="69">MROUND(F184*1.9,5)</f>
        <v>570</v>
      </c>
      <c r="G185" t="s">
        <v>130</v>
      </c>
      <c r="H185">
        <f t="shared" si="67"/>
        <v>50007</v>
      </c>
      <c r="I185">
        <f t="shared" ref="I185:I200" si="70">MROUND(I184*1.6,5)</f>
        <v>160</v>
      </c>
      <c r="J185" t="s">
        <v>140</v>
      </c>
      <c r="K185">
        <f t="shared" si="68"/>
        <v>50008</v>
      </c>
      <c r="L185">
        <f t="shared" ref="L185:L200" si="71">MROUND(L184*1.6,5)</f>
        <v>160</v>
      </c>
      <c r="M185" t="str">
        <f t="shared" si="53"/>
        <v>[{"ItemId":50009,"Num":570},{"ItemId":50007,"Num":160},{"ItemId":50008,"Num":160}]</v>
      </c>
    </row>
    <row r="186" spans="1:13">
      <c r="A186">
        <f t="shared" si="52"/>
        <v>11003</v>
      </c>
      <c r="B186" t="s">
        <v>45</v>
      </c>
      <c r="C186" t="s">
        <v>46</v>
      </c>
      <c r="D186" t="s">
        <v>141</v>
      </c>
      <c r="E186">
        <f t="shared" si="66"/>
        <v>50009</v>
      </c>
      <c r="F186">
        <f t="shared" si="69"/>
        <v>1085</v>
      </c>
      <c r="G186" t="s">
        <v>130</v>
      </c>
      <c r="H186">
        <f t="shared" si="67"/>
        <v>50007</v>
      </c>
      <c r="I186">
        <f t="shared" si="70"/>
        <v>255</v>
      </c>
      <c r="J186" t="s">
        <v>140</v>
      </c>
      <c r="K186">
        <f t="shared" si="68"/>
        <v>50008</v>
      </c>
      <c r="L186">
        <f t="shared" si="71"/>
        <v>255</v>
      </c>
      <c r="M186" t="str">
        <f t="shared" si="53"/>
        <v>[{"ItemId":50009,"Num":1085},{"ItemId":50007,"Num":255},{"ItemId":50008,"Num":255}]</v>
      </c>
    </row>
    <row r="187" spans="1:13">
      <c r="A187">
        <f t="shared" si="52"/>
        <v>11004</v>
      </c>
      <c r="B187" t="s">
        <v>45</v>
      </c>
      <c r="C187" t="s">
        <v>46</v>
      </c>
      <c r="D187" t="s">
        <v>141</v>
      </c>
      <c r="E187">
        <f t="shared" si="66"/>
        <v>50009</v>
      </c>
      <c r="F187">
        <f t="shared" si="69"/>
        <v>2060</v>
      </c>
      <c r="G187" t="s">
        <v>130</v>
      </c>
      <c r="H187">
        <f t="shared" si="67"/>
        <v>50007</v>
      </c>
      <c r="I187">
        <f t="shared" si="70"/>
        <v>410</v>
      </c>
      <c r="J187" t="s">
        <v>140</v>
      </c>
      <c r="K187">
        <f t="shared" si="68"/>
        <v>50008</v>
      </c>
      <c r="L187">
        <f t="shared" si="71"/>
        <v>410</v>
      </c>
      <c r="M187" t="str">
        <f t="shared" si="53"/>
        <v>[{"ItemId":50009,"Num":2060},{"ItemId":50007,"Num":410},{"ItemId":50008,"Num":410}]</v>
      </c>
    </row>
    <row r="188" spans="1:13">
      <c r="A188">
        <f t="shared" si="52"/>
        <v>11005</v>
      </c>
      <c r="B188" t="s">
        <v>45</v>
      </c>
      <c r="C188" t="s">
        <v>46</v>
      </c>
      <c r="D188" t="s">
        <v>141</v>
      </c>
      <c r="E188">
        <f t="shared" si="66"/>
        <v>50009</v>
      </c>
      <c r="F188">
        <f t="shared" si="69"/>
        <v>3915</v>
      </c>
      <c r="G188" t="s">
        <v>130</v>
      </c>
      <c r="H188">
        <f t="shared" si="67"/>
        <v>50007</v>
      </c>
      <c r="I188">
        <f t="shared" si="70"/>
        <v>655</v>
      </c>
      <c r="J188" t="s">
        <v>140</v>
      </c>
      <c r="K188">
        <f t="shared" si="68"/>
        <v>50008</v>
      </c>
      <c r="L188">
        <f t="shared" si="71"/>
        <v>655</v>
      </c>
      <c r="M188" t="str">
        <f t="shared" si="53"/>
        <v>[{"ItemId":50009,"Num":3915},{"ItemId":50007,"Num":655},{"ItemId":50008,"Num":655}]</v>
      </c>
    </row>
    <row r="189" spans="1:13">
      <c r="A189">
        <f t="shared" si="52"/>
        <v>11006</v>
      </c>
      <c r="B189" t="s">
        <v>45</v>
      </c>
      <c r="C189" t="s">
        <v>46</v>
      </c>
      <c r="D189" t="s">
        <v>141</v>
      </c>
      <c r="E189">
        <f t="shared" si="66"/>
        <v>50009</v>
      </c>
      <c r="F189">
        <f t="shared" si="69"/>
        <v>7440</v>
      </c>
      <c r="G189" t="s">
        <v>130</v>
      </c>
      <c r="H189">
        <f t="shared" si="67"/>
        <v>50007</v>
      </c>
      <c r="I189">
        <f t="shared" si="70"/>
        <v>1050</v>
      </c>
      <c r="J189" t="s">
        <v>140</v>
      </c>
      <c r="K189">
        <f t="shared" si="68"/>
        <v>50008</v>
      </c>
      <c r="L189">
        <f t="shared" si="71"/>
        <v>1050</v>
      </c>
      <c r="M189" t="str">
        <f t="shared" si="53"/>
        <v>[{"ItemId":50009,"Num":7440},{"ItemId":50007,"Num":1050},{"ItemId":50008,"Num":1050}]</v>
      </c>
    </row>
    <row r="190" spans="1:13">
      <c r="A190">
        <f t="shared" si="52"/>
        <v>11007</v>
      </c>
      <c r="B190" t="s">
        <v>45</v>
      </c>
      <c r="C190" t="s">
        <v>46</v>
      </c>
      <c r="D190" t="s">
        <v>141</v>
      </c>
      <c r="E190">
        <f t="shared" si="66"/>
        <v>50009</v>
      </c>
      <c r="F190">
        <f t="shared" si="69"/>
        <v>14135</v>
      </c>
      <c r="G190" t="s">
        <v>130</v>
      </c>
      <c r="H190">
        <f t="shared" si="67"/>
        <v>50007</v>
      </c>
      <c r="I190">
        <f t="shared" si="70"/>
        <v>1680</v>
      </c>
      <c r="J190" t="s">
        <v>140</v>
      </c>
      <c r="K190">
        <f t="shared" si="68"/>
        <v>50008</v>
      </c>
      <c r="L190">
        <f t="shared" si="71"/>
        <v>1680</v>
      </c>
      <c r="M190" t="str">
        <f t="shared" si="53"/>
        <v>[{"ItemId":50009,"Num":14135},{"ItemId":50007,"Num":1680},{"ItemId":50008,"Num":1680}]</v>
      </c>
    </row>
    <row r="191" spans="1:13">
      <c r="A191">
        <f t="shared" si="52"/>
        <v>11008</v>
      </c>
      <c r="B191" t="s">
        <v>45</v>
      </c>
      <c r="C191" t="s">
        <v>46</v>
      </c>
      <c r="D191" t="s">
        <v>141</v>
      </c>
      <c r="E191">
        <f t="shared" si="66"/>
        <v>50009</v>
      </c>
      <c r="F191">
        <f t="shared" si="69"/>
        <v>26855</v>
      </c>
      <c r="G191" t="s">
        <v>130</v>
      </c>
      <c r="H191">
        <f t="shared" si="67"/>
        <v>50007</v>
      </c>
      <c r="I191">
        <f t="shared" si="70"/>
        <v>2690</v>
      </c>
      <c r="J191" t="s">
        <v>140</v>
      </c>
      <c r="K191">
        <f t="shared" si="68"/>
        <v>50008</v>
      </c>
      <c r="L191">
        <f t="shared" si="71"/>
        <v>2690</v>
      </c>
      <c r="M191" t="str">
        <f t="shared" si="53"/>
        <v>[{"ItemId":50009,"Num":26855},{"ItemId":50007,"Num":2690},{"ItemId":50008,"Num":2690}]</v>
      </c>
    </row>
    <row r="192" spans="1:13">
      <c r="A192">
        <f t="shared" si="52"/>
        <v>11009</v>
      </c>
      <c r="B192" t="s">
        <v>45</v>
      </c>
      <c r="C192" t="s">
        <v>46</v>
      </c>
      <c r="D192" t="s">
        <v>141</v>
      </c>
      <c r="E192">
        <f t="shared" si="66"/>
        <v>50009</v>
      </c>
      <c r="F192">
        <f t="shared" si="69"/>
        <v>51025</v>
      </c>
      <c r="G192" t="s">
        <v>130</v>
      </c>
      <c r="H192">
        <f t="shared" si="67"/>
        <v>50007</v>
      </c>
      <c r="I192">
        <f t="shared" si="70"/>
        <v>4305</v>
      </c>
      <c r="J192" t="s">
        <v>140</v>
      </c>
      <c r="K192">
        <f t="shared" si="68"/>
        <v>50008</v>
      </c>
      <c r="L192">
        <f t="shared" si="71"/>
        <v>4305</v>
      </c>
      <c r="M192" t="str">
        <f t="shared" si="53"/>
        <v>[{"ItemId":50009,"Num":51025},{"ItemId":50007,"Num":4305},{"ItemId":50008,"Num":4305}]</v>
      </c>
    </row>
    <row r="193" spans="1:13">
      <c r="A193">
        <f t="shared" si="52"/>
        <v>11010</v>
      </c>
      <c r="B193" t="s">
        <v>45</v>
      </c>
      <c r="C193" t="s">
        <v>46</v>
      </c>
      <c r="D193" t="s">
        <v>141</v>
      </c>
      <c r="E193">
        <f t="shared" si="66"/>
        <v>50009</v>
      </c>
      <c r="F193">
        <f t="shared" si="69"/>
        <v>96950</v>
      </c>
      <c r="G193" t="s">
        <v>130</v>
      </c>
      <c r="H193">
        <f t="shared" si="67"/>
        <v>50007</v>
      </c>
      <c r="I193">
        <f t="shared" si="70"/>
        <v>6890</v>
      </c>
      <c r="J193" t="s">
        <v>140</v>
      </c>
      <c r="K193">
        <f t="shared" si="68"/>
        <v>50008</v>
      </c>
      <c r="L193">
        <f t="shared" si="71"/>
        <v>6890</v>
      </c>
      <c r="M193" t="str">
        <f t="shared" si="53"/>
        <v>[{"ItemId":50009,"Num":96950},{"ItemId":50007,"Num":6890},{"ItemId":50008,"Num":6890}]</v>
      </c>
    </row>
    <row r="194" spans="1:13">
      <c r="A194">
        <f t="shared" si="52"/>
        <v>11011</v>
      </c>
      <c r="B194" t="s">
        <v>45</v>
      </c>
      <c r="C194" t="s">
        <v>46</v>
      </c>
      <c r="D194" t="s">
        <v>141</v>
      </c>
      <c r="E194">
        <f t="shared" si="66"/>
        <v>50009</v>
      </c>
      <c r="F194">
        <f t="shared" si="69"/>
        <v>184205</v>
      </c>
      <c r="G194" t="s">
        <v>130</v>
      </c>
      <c r="H194">
        <f t="shared" si="67"/>
        <v>50007</v>
      </c>
      <c r="I194">
        <f t="shared" si="70"/>
        <v>11025</v>
      </c>
      <c r="J194" t="s">
        <v>140</v>
      </c>
      <c r="K194">
        <f t="shared" si="68"/>
        <v>50008</v>
      </c>
      <c r="L194">
        <f t="shared" si="71"/>
        <v>11025</v>
      </c>
      <c r="M194" t="str">
        <f t="shared" si="53"/>
        <v>[{"ItemId":50009,"Num":184205},{"ItemId":50007,"Num":11025},{"ItemId":50008,"Num":11025}]</v>
      </c>
    </row>
    <row r="195" spans="1:13">
      <c r="A195">
        <f t="shared" si="52"/>
        <v>11012</v>
      </c>
      <c r="B195" t="s">
        <v>45</v>
      </c>
      <c r="C195" t="s">
        <v>46</v>
      </c>
      <c r="D195" t="s">
        <v>141</v>
      </c>
      <c r="E195">
        <f t="shared" si="66"/>
        <v>50009</v>
      </c>
      <c r="F195">
        <f t="shared" si="69"/>
        <v>349990</v>
      </c>
      <c r="G195" t="s">
        <v>130</v>
      </c>
      <c r="H195">
        <f t="shared" si="67"/>
        <v>50007</v>
      </c>
      <c r="I195">
        <f t="shared" si="70"/>
        <v>17640</v>
      </c>
      <c r="J195" t="s">
        <v>140</v>
      </c>
      <c r="K195">
        <f t="shared" si="68"/>
        <v>50008</v>
      </c>
      <c r="L195">
        <f t="shared" si="71"/>
        <v>17640</v>
      </c>
      <c r="M195" t="str">
        <f t="shared" si="53"/>
        <v>[{"ItemId":50009,"Num":349990},{"ItemId":50007,"Num":17640},{"ItemId":50008,"Num":17640}]</v>
      </c>
    </row>
    <row r="196" spans="1:13">
      <c r="A196">
        <f t="shared" si="52"/>
        <v>11013</v>
      </c>
      <c r="B196" t="s">
        <v>45</v>
      </c>
      <c r="C196" t="s">
        <v>46</v>
      </c>
      <c r="D196" t="s">
        <v>141</v>
      </c>
      <c r="E196">
        <f t="shared" si="66"/>
        <v>50009</v>
      </c>
      <c r="F196">
        <f t="shared" si="69"/>
        <v>664980</v>
      </c>
      <c r="G196" t="s">
        <v>130</v>
      </c>
      <c r="H196">
        <f t="shared" si="67"/>
        <v>50007</v>
      </c>
      <c r="I196">
        <f t="shared" si="70"/>
        <v>28225</v>
      </c>
      <c r="J196" t="s">
        <v>140</v>
      </c>
      <c r="K196">
        <f t="shared" si="68"/>
        <v>50008</v>
      </c>
      <c r="L196">
        <f t="shared" si="71"/>
        <v>28225</v>
      </c>
      <c r="M196" t="str">
        <f t="shared" si="53"/>
        <v>[{"ItemId":50009,"Num":664980},{"ItemId":50007,"Num":28225},{"ItemId":50008,"Num":28225}]</v>
      </c>
    </row>
    <row r="197" spans="1:13">
      <c r="A197">
        <f t="shared" ref="A197:A260" si="72">IF(B197=B196,A196+1,MROUND(A196+1000,1000)+1)</f>
        <v>11014</v>
      </c>
      <c r="B197" t="s">
        <v>45</v>
      </c>
      <c r="C197" t="s">
        <v>46</v>
      </c>
      <c r="D197" t="s">
        <v>141</v>
      </c>
      <c r="E197">
        <f t="shared" si="66"/>
        <v>50009</v>
      </c>
      <c r="F197">
        <f t="shared" si="69"/>
        <v>1263460</v>
      </c>
      <c r="G197" t="s">
        <v>130</v>
      </c>
      <c r="H197">
        <f t="shared" si="67"/>
        <v>50007</v>
      </c>
      <c r="I197">
        <f t="shared" si="70"/>
        <v>45160</v>
      </c>
      <c r="J197" t="s">
        <v>140</v>
      </c>
      <c r="K197">
        <f t="shared" si="68"/>
        <v>50008</v>
      </c>
      <c r="L197">
        <f t="shared" si="71"/>
        <v>45160</v>
      </c>
      <c r="M197" t="str">
        <f t="shared" ref="M197:M260" si="73">IF(D197="","[]",$E$2&amp;E197&amp;$F$2&amp;F197&amp;$G$2&amp;$H$2&amp;H197&amp;$I$2&amp;I197&amp;$J$2&amp;$K$2&amp;K197&amp;$L$2&amp;L197&amp;$M$2)</f>
        <v>[{"ItemId":50009,"Num":1263460},{"ItemId":50007,"Num":45160},{"ItemId":50008,"Num":45160}]</v>
      </c>
    </row>
    <row r="198" spans="1:13">
      <c r="A198">
        <f t="shared" si="72"/>
        <v>11015</v>
      </c>
      <c r="B198" t="s">
        <v>45</v>
      </c>
      <c r="C198" t="s">
        <v>46</v>
      </c>
      <c r="D198" t="s">
        <v>141</v>
      </c>
      <c r="E198">
        <f t="shared" si="66"/>
        <v>50009</v>
      </c>
      <c r="F198">
        <f t="shared" si="69"/>
        <v>2400575</v>
      </c>
      <c r="G198" t="s">
        <v>130</v>
      </c>
      <c r="H198">
        <f t="shared" si="67"/>
        <v>50007</v>
      </c>
      <c r="I198">
        <f t="shared" si="70"/>
        <v>72255</v>
      </c>
      <c r="J198" t="s">
        <v>140</v>
      </c>
      <c r="K198">
        <f t="shared" si="68"/>
        <v>50008</v>
      </c>
      <c r="L198">
        <f t="shared" si="71"/>
        <v>72255</v>
      </c>
      <c r="M198" t="str">
        <f t="shared" si="73"/>
        <v>[{"ItemId":50009,"Num":2400575},{"ItemId":50007,"Num":72255},{"ItemId":50008,"Num":72255}]</v>
      </c>
    </row>
    <row r="199" spans="1:13">
      <c r="A199">
        <f t="shared" si="72"/>
        <v>11016</v>
      </c>
      <c r="B199" t="s">
        <v>45</v>
      </c>
      <c r="C199" t="s">
        <v>46</v>
      </c>
      <c r="D199" t="s">
        <v>141</v>
      </c>
      <c r="E199">
        <f t="shared" si="66"/>
        <v>50009</v>
      </c>
      <c r="F199">
        <f t="shared" si="69"/>
        <v>4561095</v>
      </c>
      <c r="G199" t="s">
        <v>130</v>
      </c>
      <c r="H199">
        <f t="shared" si="67"/>
        <v>50007</v>
      </c>
      <c r="I199">
        <f t="shared" si="70"/>
        <v>115610</v>
      </c>
      <c r="J199" t="s">
        <v>140</v>
      </c>
      <c r="K199">
        <f t="shared" si="68"/>
        <v>50008</v>
      </c>
      <c r="L199">
        <f t="shared" si="71"/>
        <v>115610</v>
      </c>
      <c r="M199" t="str">
        <f t="shared" si="73"/>
        <v>[{"ItemId":50009,"Num":4561095},{"ItemId":50007,"Num":115610},{"ItemId":50008,"Num":115610}]</v>
      </c>
    </row>
    <row r="200" spans="1:13">
      <c r="A200">
        <f t="shared" si="72"/>
        <v>11017</v>
      </c>
      <c r="B200" t="s">
        <v>45</v>
      </c>
      <c r="C200" t="s">
        <v>46</v>
      </c>
      <c r="D200" t="s">
        <v>141</v>
      </c>
      <c r="E200">
        <f t="shared" si="66"/>
        <v>50009</v>
      </c>
      <c r="F200">
        <f t="shared" si="69"/>
        <v>8666080</v>
      </c>
      <c r="G200" t="s">
        <v>130</v>
      </c>
      <c r="H200">
        <f t="shared" si="67"/>
        <v>50007</v>
      </c>
      <c r="I200">
        <f t="shared" si="70"/>
        <v>184975</v>
      </c>
      <c r="J200" t="s">
        <v>140</v>
      </c>
      <c r="K200">
        <f t="shared" si="68"/>
        <v>50008</v>
      </c>
      <c r="L200">
        <f t="shared" si="71"/>
        <v>184975</v>
      </c>
      <c r="M200" t="str">
        <f t="shared" si="73"/>
        <v>[{"ItemId":50009,"Num":8666080},{"ItemId":50007,"Num":184975},{"ItemId":50008,"Num":184975}]</v>
      </c>
    </row>
    <row r="201" spans="1:13">
      <c r="A201">
        <f t="shared" si="72"/>
        <v>11018</v>
      </c>
      <c r="B201" t="s">
        <v>45</v>
      </c>
      <c r="C201" t="s">
        <v>46</v>
      </c>
      <c r="M201" t="str">
        <f t="shared" si="73"/>
        <v>[]</v>
      </c>
    </row>
    <row r="202" spans="1:13">
      <c r="A202">
        <f t="shared" si="72"/>
        <v>12001</v>
      </c>
      <c r="B202" t="s">
        <v>47</v>
      </c>
      <c r="C202" t="s">
        <v>48</v>
      </c>
      <c r="D202" t="s">
        <v>141</v>
      </c>
      <c r="E202">
        <f t="shared" ref="E202:E218" si="74">VLOOKUP(D202,$U$2:$V$4,2,FALSE)</f>
        <v>50009</v>
      </c>
      <c r="F202">
        <v>300</v>
      </c>
      <c r="G202" t="s">
        <v>130</v>
      </c>
      <c r="H202">
        <f t="shared" ref="H202:H218" si="75">VLOOKUP(G202,$U$2:$V$4,2,FALSE)</f>
        <v>50007</v>
      </c>
      <c r="I202">
        <v>100</v>
      </c>
      <c r="J202" t="s">
        <v>140</v>
      </c>
      <c r="K202">
        <f t="shared" ref="K202:K218" si="76">VLOOKUP(J202,$U$2:$V$4,2,FALSE)</f>
        <v>50008</v>
      </c>
      <c r="L202">
        <v>100</v>
      </c>
      <c r="M202" t="str">
        <f t="shared" si="73"/>
        <v>[{"ItemId":50009,"Num":300},{"ItemId":50007,"Num":100},{"ItemId":50008,"Num":100}]</v>
      </c>
    </row>
    <row r="203" spans="1:13">
      <c r="A203">
        <f t="shared" si="72"/>
        <v>12002</v>
      </c>
      <c r="B203" t="s">
        <v>47</v>
      </c>
      <c r="C203" t="s">
        <v>48</v>
      </c>
      <c r="D203" t="s">
        <v>141</v>
      </c>
      <c r="E203">
        <f t="shared" si="74"/>
        <v>50009</v>
      </c>
      <c r="F203">
        <f t="shared" ref="F203:F218" si="77">MROUND(F202*1.9,5)</f>
        <v>570</v>
      </c>
      <c r="G203" t="s">
        <v>130</v>
      </c>
      <c r="H203">
        <f t="shared" si="75"/>
        <v>50007</v>
      </c>
      <c r="I203">
        <f t="shared" ref="I203:I218" si="78">MROUND(I202*1.6,5)</f>
        <v>160</v>
      </c>
      <c r="J203" t="s">
        <v>140</v>
      </c>
      <c r="K203">
        <f t="shared" si="76"/>
        <v>50008</v>
      </c>
      <c r="L203">
        <f t="shared" ref="L203:L218" si="79">MROUND(L202*1.6,5)</f>
        <v>160</v>
      </c>
      <c r="M203" t="str">
        <f t="shared" si="73"/>
        <v>[{"ItemId":50009,"Num":570},{"ItemId":50007,"Num":160},{"ItemId":50008,"Num":160}]</v>
      </c>
    </row>
    <row r="204" spans="1:13">
      <c r="A204">
        <f t="shared" si="72"/>
        <v>12003</v>
      </c>
      <c r="B204" t="s">
        <v>47</v>
      </c>
      <c r="C204" t="s">
        <v>48</v>
      </c>
      <c r="D204" t="s">
        <v>141</v>
      </c>
      <c r="E204">
        <f t="shared" si="74"/>
        <v>50009</v>
      </c>
      <c r="F204">
        <f t="shared" si="77"/>
        <v>1085</v>
      </c>
      <c r="G204" t="s">
        <v>130</v>
      </c>
      <c r="H204">
        <f t="shared" si="75"/>
        <v>50007</v>
      </c>
      <c r="I204">
        <f t="shared" si="78"/>
        <v>255</v>
      </c>
      <c r="J204" t="s">
        <v>140</v>
      </c>
      <c r="K204">
        <f t="shared" si="76"/>
        <v>50008</v>
      </c>
      <c r="L204">
        <f t="shared" si="79"/>
        <v>255</v>
      </c>
      <c r="M204" t="str">
        <f t="shared" si="73"/>
        <v>[{"ItemId":50009,"Num":1085},{"ItemId":50007,"Num":255},{"ItemId":50008,"Num":255}]</v>
      </c>
    </row>
    <row r="205" spans="1:13">
      <c r="A205">
        <f t="shared" si="72"/>
        <v>12004</v>
      </c>
      <c r="B205" t="s">
        <v>47</v>
      </c>
      <c r="C205" t="s">
        <v>48</v>
      </c>
      <c r="D205" t="s">
        <v>141</v>
      </c>
      <c r="E205">
        <f t="shared" si="74"/>
        <v>50009</v>
      </c>
      <c r="F205">
        <f t="shared" si="77"/>
        <v>2060</v>
      </c>
      <c r="G205" t="s">
        <v>130</v>
      </c>
      <c r="H205">
        <f t="shared" si="75"/>
        <v>50007</v>
      </c>
      <c r="I205">
        <f t="shared" si="78"/>
        <v>410</v>
      </c>
      <c r="J205" t="s">
        <v>140</v>
      </c>
      <c r="K205">
        <f t="shared" si="76"/>
        <v>50008</v>
      </c>
      <c r="L205">
        <f t="shared" si="79"/>
        <v>410</v>
      </c>
      <c r="M205" t="str">
        <f t="shared" si="73"/>
        <v>[{"ItemId":50009,"Num":2060},{"ItemId":50007,"Num":410},{"ItemId":50008,"Num":410}]</v>
      </c>
    </row>
    <row r="206" spans="1:13">
      <c r="A206">
        <f t="shared" si="72"/>
        <v>12005</v>
      </c>
      <c r="B206" t="s">
        <v>47</v>
      </c>
      <c r="C206" t="s">
        <v>48</v>
      </c>
      <c r="D206" t="s">
        <v>141</v>
      </c>
      <c r="E206">
        <f t="shared" si="74"/>
        <v>50009</v>
      </c>
      <c r="F206">
        <f t="shared" si="77"/>
        <v>3915</v>
      </c>
      <c r="G206" t="s">
        <v>130</v>
      </c>
      <c r="H206">
        <f t="shared" si="75"/>
        <v>50007</v>
      </c>
      <c r="I206">
        <f t="shared" si="78"/>
        <v>655</v>
      </c>
      <c r="J206" t="s">
        <v>140</v>
      </c>
      <c r="K206">
        <f t="shared" si="76"/>
        <v>50008</v>
      </c>
      <c r="L206">
        <f t="shared" si="79"/>
        <v>655</v>
      </c>
      <c r="M206" t="str">
        <f t="shared" si="73"/>
        <v>[{"ItemId":50009,"Num":3915},{"ItemId":50007,"Num":655},{"ItemId":50008,"Num":655}]</v>
      </c>
    </row>
    <row r="207" spans="1:13">
      <c r="A207">
        <f t="shared" si="72"/>
        <v>12006</v>
      </c>
      <c r="B207" t="s">
        <v>47</v>
      </c>
      <c r="C207" t="s">
        <v>48</v>
      </c>
      <c r="D207" t="s">
        <v>141</v>
      </c>
      <c r="E207">
        <f t="shared" si="74"/>
        <v>50009</v>
      </c>
      <c r="F207">
        <f t="shared" si="77"/>
        <v>7440</v>
      </c>
      <c r="G207" t="s">
        <v>130</v>
      </c>
      <c r="H207">
        <f t="shared" si="75"/>
        <v>50007</v>
      </c>
      <c r="I207">
        <f t="shared" si="78"/>
        <v>1050</v>
      </c>
      <c r="J207" t="s">
        <v>140</v>
      </c>
      <c r="K207">
        <f t="shared" si="76"/>
        <v>50008</v>
      </c>
      <c r="L207">
        <f t="shared" si="79"/>
        <v>1050</v>
      </c>
      <c r="M207" t="str">
        <f t="shared" si="73"/>
        <v>[{"ItemId":50009,"Num":7440},{"ItemId":50007,"Num":1050},{"ItemId":50008,"Num":1050}]</v>
      </c>
    </row>
    <row r="208" spans="1:13">
      <c r="A208">
        <f t="shared" si="72"/>
        <v>12007</v>
      </c>
      <c r="B208" t="s">
        <v>47</v>
      </c>
      <c r="C208" t="s">
        <v>48</v>
      </c>
      <c r="D208" t="s">
        <v>141</v>
      </c>
      <c r="E208">
        <f t="shared" si="74"/>
        <v>50009</v>
      </c>
      <c r="F208">
        <f t="shared" si="77"/>
        <v>14135</v>
      </c>
      <c r="G208" t="s">
        <v>130</v>
      </c>
      <c r="H208">
        <f t="shared" si="75"/>
        <v>50007</v>
      </c>
      <c r="I208">
        <f t="shared" si="78"/>
        <v>1680</v>
      </c>
      <c r="J208" t="s">
        <v>140</v>
      </c>
      <c r="K208">
        <f t="shared" si="76"/>
        <v>50008</v>
      </c>
      <c r="L208">
        <f t="shared" si="79"/>
        <v>1680</v>
      </c>
      <c r="M208" t="str">
        <f t="shared" si="73"/>
        <v>[{"ItemId":50009,"Num":14135},{"ItemId":50007,"Num":1680},{"ItemId":50008,"Num":1680}]</v>
      </c>
    </row>
    <row r="209" spans="1:13">
      <c r="A209">
        <f t="shared" si="72"/>
        <v>12008</v>
      </c>
      <c r="B209" t="s">
        <v>47</v>
      </c>
      <c r="C209" t="s">
        <v>48</v>
      </c>
      <c r="D209" t="s">
        <v>141</v>
      </c>
      <c r="E209">
        <f t="shared" si="74"/>
        <v>50009</v>
      </c>
      <c r="F209">
        <f t="shared" si="77"/>
        <v>26855</v>
      </c>
      <c r="G209" t="s">
        <v>130</v>
      </c>
      <c r="H209">
        <f t="shared" si="75"/>
        <v>50007</v>
      </c>
      <c r="I209">
        <f t="shared" si="78"/>
        <v>2690</v>
      </c>
      <c r="J209" t="s">
        <v>140</v>
      </c>
      <c r="K209">
        <f t="shared" si="76"/>
        <v>50008</v>
      </c>
      <c r="L209">
        <f t="shared" si="79"/>
        <v>2690</v>
      </c>
      <c r="M209" t="str">
        <f t="shared" si="73"/>
        <v>[{"ItemId":50009,"Num":26855},{"ItemId":50007,"Num":2690},{"ItemId":50008,"Num":2690}]</v>
      </c>
    </row>
    <row r="210" spans="1:13">
      <c r="A210">
        <f t="shared" si="72"/>
        <v>12009</v>
      </c>
      <c r="B210" t="s">
        <v>47</v>
      </c>
      <c r="C210" t="s">
        <v>48</v>
      </c>
      <c r="D210" t="s">
        <v>141</v>
      </c>
      <c r="E210">
        <f t="shared" si="74"/>
        <v>50009</v>
      </c>
      <c r="F210">
        <f t="shared" si="77"/>
        <v>51025</v>
      </c>
      <c r="G210" t="s">
        <v>130</v>
      </c>
      <c r="H210">
        <f t="shared" si="75"/>
        <v>50007</v>
      </c>
      <c r="I210">
        <f t="shared" si="78"/>
        <v>4305</v>
      </c>
      <c r="J210" t="s">
        <v>140</v>
      </c>
      <c r="K210">
        <f t="shared" si="76"/>
        <v>50008</v>
      </c>
      <c r="L210">
        <f t="shared" si="79"/>
        <v>4305</v>
      </c>
      <c r="M210" t="str">
        <f t="shared" si="73"/>
        <v>[{"ItemId":50009,"Num":51025},{"ItemId":50007,"Num":4305},{"ItemId":50008,"Num":4305}]</v>
      </c>
    </row>
    <row r="211" spans="1:13">
      <c r="A211">
        <f t="shared" si="72"/>
        <v>12010</v>
      </c>
      <c r="B211" t="s">
        <v>47</v>
      </c>
      <c r="C211" t="s">
        <v>48</v>
      </c>
      <c r="D211" t="s">
        <v>141</v>
      </c>
      <c r="E211">
        <f t="shared" si="74"/>
        <v>50009</v>
      </c>
      <c r="F211">
        <f t="shared" si="77"/>
        <v>96950</v>
      </c>
      <c r="G211" t="s">
        <v>130</v>
      </c>
      <c r="H211">
        <f t="shared" si="75"/>
        <v>50007</v>
      </c>
      <c r="I211">
        <f t="shared" si="78"/>
        <v>6890</v>
      </c>
      <c r="J211" t="s">
        <v>140</v>
      </c>
      <c r="K211">
        <f t="shared" si="76"/>
        <v>50008</v>
      </c>
      <c r="L211">
        <f t="shared" si="79"/>
        <v>6890</v>
      </c>
      <c r="M211" t="str">
        <f t="shared" si="73"/>
        <v>[{"ItemId":50009,"Num":96950},{"ItemId":50007,"Num":6890},{"ItemId":50008,"Num":6890}]</v>
      </c>
    </row>
    <row r="212" spans="1:13">
      <c r="A212">
        <f t="shared" si="72"/>
        <v>12011</v>
      </c>
      <c r="B212" t="s">
        <v>47</v>
      </c>
      <c r="C212" t="s">
        <v>48</v>
      </c>
      <c r="D212" t="s">
        <v>141</v>
      </c>
      <c r="E212">
        <f t="shared" si="74"/>
        <v>50009</v>
      </c>
      <c r="F212">
        <f t="shared" si="77"/>
        <v>184205</v>
      </c>
      <c r="G212" t="s">
        <v>130</v>
      </c>
      <c r="H212">
        <f t="shared" si="75"/>
        <v>50007</v>
      </c>
      <c r="I212">
        <f t="shared" si="78"/>
        <v>11025</v>
      </c>
      <c r="J212" t="s">
        <v>140</v>
      </c>
      <c r="K212">
        <f t="shared" si="76"/>
        <v>50008</v>
      </c>
      <c r="L212">
        <f t="shared" si="79"/>
        <v>11025</v>
      </c>
      <c r="M212" t="str">
        <f t="shared" si="73"/>
        <v>[{"ItemId":50009,"Num":184205},{"ItemId":50007,"Num":11025},{"ItemId":50008,"Num":11025}]</v>
      </c>
    </row>
    <row r="213" spans="1:13">
      <c r="A213">
        <f t="shared" si="72"/>
        <v>12012</v>
      </c>
      <c r="B213" t="s">
        <v>47</v>
      </c>
      <c r="C213" t="s">
        <v>48</v>
      </c>
      <c r="D213" t="s">
        <v>141</v>
      </c>
      <c r="E213">
        <f t="shared" si="74"/>
        <v>50009</v>
      </c>
      <c r="F213">
        <f t="shared" si="77"/>
        <v>349990</v>
      </c>
      <c r="G213" t="s">
        <v>130</v>
      </c>
      <c r="H213">
        <f t="shared" si="75"/>
        <v>50007</v>
      </c>
      <c r="I213">
        <f t="shared" si="78"/>
        <v>17640</v>
      </c>
      <c r="J213" t="s">
        <v>140</v>
      </c>
      <c r="K213">
        <f t="shared" si="76"/>
        <v>50008</v>
      </c>
      <c r="L213">
        <f t="shared" si="79"/>
        <v>17640</v>
      </c>
      <c r="M213" t="str">
        <f t="shared" si="73"/>
        <v>[{"ItemId":50009,"Num":349990},{"ItemId":50007,"Num":17640},{"ItemId":50008,"Num":17640}]</v>
      </c>
    </row>
    <row r="214" spans="1:13">
      <c r="A214">
        <f t="shared" si="72"/>
        <v>12013</v>
      </c>
      <c r="B214" t="s">
        <v>47</v>
      </c>
      <c r="C214" t="s">
        <v>48</v>
      </c>
      <c r="D214" t="s">
        <v>141</v>
      </c>
      <c r="E214">
        <f t="shared" si="74"/>
        <v>50009</v>
      </c>
      <c r="F214">
        <f t="shared" si="77"/>
        <v>664980</v>
      </c>
      <c r="G214" t="s">
        <v>130</v>
      </c>
      <c r="H214">
        <f t="shared" si="75"/>
        <v>50007</v>
      </c>
      <c r="I214">
        <f t="shared" si="78"/>
        <v>28225</v>
      </c>
      <c r="J214" t="s">
        <v>140</v>
      </c>
      <c r="K214">
        <f t="shared" si="76"/>
        <v>50008</v>
      </c>
      <c r="L214">
        <f t="shared" si="79"/>
        <v>28225</v>
      </c>
      <c r="M214" t="str">
        <f t="shared" si="73"/>
        <v>[{"ItemId":50009,"Num":664980},{"ItemId":50007,"Num":28225},{"ItemId":50008,"Num":28225}]</v>
      </c>
    </row>
    <row r="215" spans="1:13">
      <c r="A215">
        <f t="shared" si="72"/>
        <v>12014</v>
      </c>
      <c r="B215" t="s">
        <v>47</v>
      </c>
      <c r="C215" t="s">
        <v>48</v>
      </c>
      <c r="D215" t="s">
        <v>141</v>
      </c>
      <c r="E215">
        <f t="shared" si="74"/>
        <v>50009</v>
      </c>
      <c r="F215">
        <f t="shared" si="77"/>
        <v>1263460</v>
      </c>
      <c r="G215" t="s">
        <v>130</v>
      </c>
      <c r="H215">
        <f t="shared" si="75"/>
        <v>50007</v>
      </c>
      <c r="I215">
        <f t="shared" si="78"/>
        <v>45160</v>
      </c>
      <c r="J215" t="s">
        <v>140</v>
      </c>
      <c r="K215">
        <f t="shared" si="76"/>
        <v>50008</v>
      </c>
      <c r="L215">
        <f t="shared" si="79"/>
        <v>45160</v>
      </c>
      <c r="M215" t="str">
        <f t="shared" si="73"/>
        <v>[{"ItemId":50009,"Num":1263460},{"ItemId":50007,"Num":45160},{"ItemId":50008,"Num":45160}]</v>
      </c>
    </row>
    <row r="216" spans="1:13">
      <c r="A216">
        <f t="shared" si="72"/>
        <v>12015</v>
      </c>
      <c r="B216" t="s">
        <v>47</v>
      </c>
      <c r="C216" t="s">
        <v>48</v>
      </c>
      <c r="D216" t="s">
        <v>141</v>
      </c>
      <c r="E216">
        <f t="shared" si="74"/>
        <v>50009</v>
      </c>
      <c r="F216">
        <f t="shared" si="77"/>
        <v>2400575</v>
      </c>
      <c r="G216" t="s">
        <v>130</v>
      </c>
      <c r="H216">
        <f t="shared" si="75"/>
        <v>50007</v>
      </c>
      <c r="I216">
        <f t="shared" si="78"/>
        <v>72255</v>
      </c>
      <c r="J216" t="s">
        <v>140</v>
      </c>
      <c r="K216">
        <f t="shared" si="76"/>
        <v>50008</v>
      </c>
      <c r="L216">
        <f t="shared" si="79"/>
        <v>72255</v>
      </c>
      <c r="M216" t="str">
        <f t="shared" si="73"/>
        <v>[{"ItemId":50009,"Num":2400575},{"ItemId":50007,"Num":72255},{"ItemId":50008,"Num":72255}]</v>
      </c>
    </row>
    <row r="217" spans="1:13">
      <c r="A217">
        <f t="shared" si="72"/>
        <v>12016</v>
      </c>
      <c r="B217" t="s">
        <v>47</v>
      </c>
      <c r="C217" t="s">
        <v>48</v>
      </c>
      <c r="D217" t="s">
        <v>141</v>
      </c>
      <c r="E217">
        <f t="shared" si="74"/>
        <v>50009</v>
      </c>
      <c r="F217">
        <f t="shared" si="77"/>
        <v>4561095</v>
      </c>
      <c r="G217" t="s">
        <v>130</v>
      </c>
      <c r="H217">
        <f t="shared" si="75"/>
        <v>50007</v>
      </c>
      <c r="I217">
        <f t="shared" si="78"/>
        <v>115610</v>
      </c>
      <c r="J217" t="s">
        <v>140</v>
      </c>
      <c r="K217">
        <f t="shared" si="76"/>
        <v>50008</v>
      </c>
      <c r="L217">
        <f t="shared" si="79"/>
        <v>115610</v>
      </c>
      <c r="M217" t="str">
        <f t="shared" si="73"/>
        <v>[{"ItemId":50009,"Num":4561095},{"ItemId":50007,"Num":115610},{"ItemId":50008,"Num":115610}]</v>
      </c>
    </row>
    <row r="218" spans="1:13">
      <c r="A218">
        <f t="shared" si="72"/>
        <v>12017</v>
      </c>
      <c r="B218" t="s">
        <v>47</v>
      </c>
      <c r="C218" t="s">
        <v>48</v>
      </c>
      <c r="D218" t="s">
        <v>141</v>
      </c>
      <c r="E218">
        <f t="shared" si="74"/>
        <v>50009</v>
      </c>
      <c r="F218">
        <f t="shared" si="77"/>
        <v>8666080</v>
      </c>
      <c r="G218" t="s">
        <v>130</v>
      </c>
      <c r="H218">
        <f t="shared" si="75"/>
        <v>50007</v>
      </c>
      <c r="I218">
        <f t="shared" si="78"/>
        <v>184975</v>
      </c>
      <c r="J218" t="s">
        <v>140</v>
      </c>
      <c r="K218">
        <f t="shared" si="76"/>
        <v>50008</v>
      </c>
      <c r="L218">
        <f t="shared" si="79"/>
        <v>184975</v>
      </c>
      <c r="M218" t="str">
        <f t="shared" si="73"/>
        <v>[{"ItemId":50009,"Num":8666080},{"ItemId":50007,"Num":184975},{"ItemId":50008,"Num":184975}]</v>
      </c>
    </row>
    <row r="219" spans="1:13">
      <c r="A219">
        <f t="shared" si="72"/>
        <v>12018</v>
      </c>
      <c r="B219" t="s">
        <v>47</v>
      </c>
      <c r="C219" t="s">
        <v>48</v>
      </c>
      <c r="M219" t="str">
        <f t="shared" si="73"/>
        <v>[]</v>
      </c>
    </row>
    <row r="220" spans="1:13">
      <c r="A220">
        <f t="shared" si="72"/>
        <v>13001</v>
      </c>
      <c r="B220" t="s">
        <v>49</v>
      </c>
      <c r="C220" t="s">
        <v>50</v>
      </c>
      <c r="D220" t="s">
        <v>141</v>
      </c>
      <c r="E220">
        <f t="shared" ref="E220:E236" si="80">VLOOKUP(D220,$U$2:$V$4,2,FALSE)</f>
        <v>50009</v>
      </c>
      <c r="F220">
        <v>300</v>
      </c>
      <c r="G220" t="s">
        <v>130</v>
      </c>
      <c r="H220">
        <f t="shared" ref="H220:H236" si="81">VLOOKUP(G220,$U$2:$V$4,2,FALSE)</f>
        <v>50007</v>
      </c>
      <c r="I220">
        <v>100</v>
      </c>
      <c r="J220" t="s">
        <v>140</v>
      </c>
      <c r="K220">
        <f t="shared" ref="K220:K236" si="82">VLOOKUP(J220,$U$2:$V$4,2,FALSE)</f>
        <v>50008</v>
      </c>
      <c r="L220">
        <v>100</v>
      </c>
      <c r="M220" t="str">
        <f t="shared" si="73"/>
        <v>[{"ItemId":50009,"Num":300},{"ItemId":50007,"Num":100},{"ItemId":50008,"Num":100}]</v>
      </c>
    </row>
    <row r="221" spans="1:13">
      <c r="A221">
        <f t="shared" si="72"/>
        <v>13002</v>
      </c>
      <c r="B221" t="s">
        <v>49</v>
      </c>
      <c r="C221" t="s">
        <v>50</v>
      </c>
      <c r="D221" t="s">
        <v>141</v>
      </c>
      <c r="E221">
        <f t="shared" si="80"/>
        <v>50009</v>
      </c>
      <c r="F221">
        <f t="shared" ref="F221:F236" si="83">MROUND(F220*1.9,5)</f>
        <v>570</v>
      </c>
      <c r="G221" t="s">
        <v>130</v>
      </c>
      <c r="H221">
        <f t="shared" si="81"/>
        <v>50007</v>
      </c>
      <c r="I221">
        <f t="shared" ref="I221:I236" si="84">MROUND(I220*1.6,5)</f>
        <v>160</v>
      </c>
      <c r="J221" t="s">
        <v>140</v>
      </c>
      <c r="K221">
        <f t="shared" si="82"/>
        <v>50008</v>
      </c>
      <c r="L221">
        <f t="shared" ref="L221:L236" si="85">MROUND(L220*1.6,5)</f>
        <v>160</v>
      </c>
      <c r="M221" t="str">
        <f t="shared" si="73"/>
        <v>[{"ItemId":50009,"Num":570},{"ItemId":50007,"Num":160},{"ItemId":50008,"Num":160}]</v>
      </c>
    </row>
    <row r="222" spans="1:13">
      <c r="A222">
        <f t="shared" si="72"/>
        <v>13003</v>
      </c>
      <c r="B222" t="s">
        <v>49</v>
      </c>
      <c r="C222" t="s">
        <v>50</v>
      </c>
      <c r="D222" t="s">
        <v>141</v>
      </c>
      <c r="E222">
        <f t="shared" si="80"/>
        <v>50009</v>
      </c>
      <c r="F222">
        <f t="shared" si="83"/>
        <v>1085</v>
      </c>
      <c r="G222" t="s">
        <v>130</v>
      </c>
      <c r="H222">
        <f t="shared" si="81"/>
        <v>50007</v>
      </c>
      <c r="I222">
        <f t="shared" si="84"/>
        <v>255</v>
      </c>
      <c r="J222" t="s">
        <v>140</v>
      </c>
      <c r="K222">
        <f t="shared" si="82"/>
        <v>50008</v>
      </c>
      <c r="L222">
        <f t="shared" si="85"/>
        <v>255</v>
      </c>
      <c r="M222" t="str">
        <f t="shared" si="73"/>
        <v>[{"ItemId":50009,"Num":1085},{"ItemId":50007,"Num":255},{"ItemId":50008,"Num":255}]</v>
      </c>
    </row>
    <row r="223" spans="1:13">
      <c r="A223">
        <f t="shared" si="72"/>
        <v>13004</v>
      </c>
      <c r="B223" t="s">
        <v>49</v>
      </c>
      <c r="C223" t="s">
        <v>50</v>
      </c>
      <c r="D223" t="s">
        <v>141</v>
      </c>
      <c r="E223">
        <f t="shared" si="80"/>
        <v>50009</v>
      </c>
      <c r="F223">
        <f t="shared" si="83"/>
        <v>2060</v>
      </c>
      <c r="G223" t="s">
        <v>130</v>
      </c>
      <c r="H223">
        <f t="shared" si="81"/>
        <v>50007</v>
      </c>
      <c r="I223">
        <f t="shared" si="84"/>
        <v>410</v>
      </c>
      <c r="J223" t="s">
        <v>140</v>
      </c>
      <c r="K223">
        <f t="shared" si="82"/>
        <v>50008</v>
      </c>
      <c r="L223">
        <f t="shared" si="85"/>
        <v>410</v>
      </c>
      <c r="M223" t="str">
        <f t="shared" si="73"/>
        <v>[{"ItemId":50009,"Num":2060},{"ItemId":50007,"Num":410},{"ItemId":50008,"Num":410}]</v>
      </c>
    </row>
    <row r="224" spans="1:13">
      <c r="A224">
        <f t="shared" si="72"/>
        <v>13005</v>
      </c>
      <c r="B224" t="s">
        <v>49</v>
      </c>
      <c r="C224" t="s">
        <v>50</v>
      </c>
      <c r="D224" t="s">
        <v>141</v>
      </c>
      <c r="E224">
        <f t="shared" si="80"/>
        <v>50009</v>
      </c>
      <c r="F224">
        <f t="shared" si="83"/>
        <v>3915</v>
      </c>
      <c r="G224" t="s">
        <v>130</v>
      </c>
      <c r="H224">
        <f t="shared" si="81"/>
        <v>50007</v>
      </c>
      <c r="I224">
        <f t="shared" si="84"/>
        <v>655</v>
      </c>
      <c r="J224" t="s">
        <v>140</v>
      </c>
      <c r="K224">
        <f t="shared" si="82"/>
        <v>50008</v>
      </c>
      <c r="L224">
        <f t="shared" si="85"/>
        <v>655</v>
      </c>
      <c r="M224" t="str">
        <f t="shared" si="73"/>
        <v>[{"ItemId":50009,"Num":3915},{"ItemId":50007,"Num":655},{"ItemId":50008,"Num":655}]</v>
      </c>
    </row>
    <row r="225" spans="1:13">
      <c r="A225">
        <f t="shared" si="72"/>
        <v>13006</v>
      </c>
      <c r="B225" t="s">
        <v>49</v>
      </c>
      <c r="C225" t="s">
        <v>50</v>
      </c>
      <c r="D225" t="s">
        <v>141</v>
      </c>
      <c r="E225">
        <f t="shared" si="80"/>
        <v>50009</v>
      </c>
      <c r="F225">
        <f t="shared" si="83"/>
        <v>7440</v>
      </c>
      <c r="G225" t="s">
        <v>130</v>
      </c>
      <c r="H225">
        <f t="shared" si="81"/>
        <v>50007</v>
      </c>
      <c r="I225">
        <f t="shared" si="84"/>
        <v>1050</v>
      </c>
      <c r="J225" t="s">
        <v>140</v>
      </c>
      <c r="K225">
        <f t="shared" si="82"/>
        <v>50008</v>
      </c>
      <c r="L225">
        <f t="shared" si="85"/>
        <v>1050</v>
      </c>
      <c r="M225" t="str">
        <f t="shared" si="73"/>
        <v>[{"ItemId":50009,"Num":7440},{"ItemId":50007,"Num":1050},{"ItemId":50008,"Num":1050}]</v>
      </c>
    </row>
    <row r="226" spans="1:13">
      <c r="A226">
        <f t="shared" si="72"/>
        <v>13007</v>
      </c>
      <c r="B226" t="s">
        <v>49</v>
      </c>
      <c r="C226" t="s">
        <v>50</v>
      </c>
      <c r="D226" t="s">
        <v>141</v>
      </c>
      <c r="E226">
        <f t="shared" si="80"/>
        <v>50009</v>
      </c>
      <c r="F226">
        <f t="shared" si="83"/>
        <v>14135</v>
      </c>
      <c r="G226" t="s">
        <v>130</v>
      </c>
      <c r="H226">
        <f t="shared" si="81"/>
        <v>50007</v>
      </c>
      <c r="I226">
        <f t="shared" si="84"/>
        <v>1680</v>
      </c>
      <c r="J226" t="s">
        <v>140</v>
      </c>
      <c r="K226">
        <f t="shared" si="82"/>
        <v>50008</v>
      </c>
      <c r="L226">
        <f t="shared" si="85"/>
        <v>1680</v>
      </c>
      <c r="M226" t="str">
        <f t="shared" si="73"/>
        <v>[{"ItemId":50009,"Num":14135},{"ItemId":50007,"Num":1680},{"ItemId":50008,"Num":1680}]</v>
      </c>
    </row>
    <row r="227" spans="1:13">
      <c r="A227">
        <f t="shared" si="72"/>
        <v>13008</v>
      </c>
      <c r="B227" t="s">
        <v>49</v>
      </c>
      <c r="C227" t="s">
        <v>50</v>
      </c>
      <c r="D227" t="s">
        <v>141</v>
      </c>
      <c r="E227">
        <f t="shared" si="80"/>
        <v>50009</v>
      </c>
      <c r="F227">
        <f t="shared" si="83"/>
        <v>26855</v>
      </c>
      <c r="G227" t="s">
        <v>130</v>
      </c>
      <c r="H227">
        <f t="shared" si="81"/>
        <v>50007</v>
      </c>
      <c r="I227">
        <f t="shared" si="84"/>
        <v>2690</v>
      </c>
      <c r="J227" t="s">
        <v>140</v>
      </c>
      <c r="K227">
        <f t="shared" si="82"/>
        <v>50008</v>
      </c>
      <c r="L227">
        <f t="shared" si="85"/>
        <v>2690</v>
      </c>
      <c r="M227" t="str">
        <f t="shared" si="73"/>
        <v>[{"ItemId":50009,"Num":26855},{"ItemId":50007,"Num":2690},{"ItemId":50008,"Num":2690}]</v>
      </c>
    </row>
    <row r="228" spans="1:13">
      <c r="A228">
        <f t="shared" si="72"/>
        <v>13009</v>
      </c>
      <c r="B228" t="s">
        <v>49</v>
      </c>
      <c r="C228" t="s">
        <v>50</v>
      </c>
      <c r="D228" t="s">
        <v>141</v>
      </c>
      <c r="E228">
        <f t="shared" si="80"/>
        <v>50009</v>
      </c>
      <c r="F228">
        <f t="shared" si="83"/>
        <v>51025</v>
      </c>
      <c r="G228" t="s">
        <v>130</v>
      </c>
      <c r="H228">
        <f t="shared" si="81"/>
        <v>50007</v>
      </c>
      <c r="I228">
        <f t="shared" si="84"/>
        <v>4305</v>
      </c>
      <c r="J228" t="s">
        <v>140</v>
      </c>
      <c r="K228">
        <f t="shared" si="82"/>
        <v>50008</v>
      </c>
      <c r="L228">
        <f t="shared" si="85"/>
        <v>4305</v>
      </c>
      <c r="M228" t="str">
        <f t="shared" si="73"/>
        <v>[{"ItemId":50009,"Num":51025},{"ItemId":50007,"Num":4305},{"ItemId":50008,"Num":4305}]</v>
      </c>
    </row>
    <row r="229" spans="1:13">
      <c r="A229">
        <f t="shared" si="72"/>
        <v>13010</v>
      </c>
      <c r="B229" t="s">
        <v>49</v>
      </c>
      <c r="C229" t="s">
        <v>50</v>
      </c>
      <c r="D229" t="s">
        <v>141</v>
      </c>
      <c r="E229">
        <f t="shared" si="80"/>
        <v>50009</v>
      </c>
      <c r="F229">
        <f t="shared" si="83"/>
        <v>96950</v>
      </c>
      <c r="G229" t="s">
        <v>130</v>
      </c>
      <c r="H229">
        <f t="shared" si="81"/>
        <v>50007</v>
      </c>
      <c r="I229">
        <f t="shared" si="84"/>
        <v>6890</v>
      </c>
      <c r="J229" t="s">
        <v>140</v>
      </c>
      <c r="K229">
        <f t="shared" si="82"/>
        <v>50008</v>
      </c>
      <c r="L229">
        <f t="shared" si="85"/>
        <v>6890</v>
      </c>
      <c r="M229" t="str">
        <f t="shared" si="73"/>
        <v>[{"ItemId":50009,"Num":96950},{"ItemId":50007,"Num":6890},{"ItemId":50008,"Num":6890}]</v>
      </c>
    </row>
    <row r="230" spans="1:13">
      <c r="A230">
        <f t="shared" si="72"/>
        <v>13011</v>
      </c>
      <c r="B230" t="s">
        <v>49</v>
      </c>
      <c r="C230" t="s">
        <v>50</v>
      </c>
      <c r="D230" t="s">
        <v>141</v>
      </c>
      <c r="E230">
        <f t="shared" si="80"/>
        <v>50009</v>
      </c>
      <c r="F230">
        <f t="shared" si="83"/>
        <v>184205</v>
      </c>
      <c r="G230" t="s">
        <v>130</v>
      </c>
      <c r="H230">
        <f t="shared" si="81"/>
        <v>50007</v>
      </c>
      <c r="I230">
        <f t="shared" si="84"/>
        <v>11025</v>
      </c>
      <c r="J230" t="s">
        <v>140</v>
      </c>
      <c r="K230">
        <f t="shared" si="82"/>
        <v>50008</v>
      </c>
      <c r="L230">
        <f t="shared" si="85"/>
        <v>11025</v>
      </c>
      <c r="M230" t="str">
        <f t="shared" si="73"/>
        <v>[{"ItemId":50009,"Num":184205},{"ItemId":50007,"Num":11025},{"ItemId":50008,"Num":11025}]</v>
      </c>
    </row>
    <row r="231" spans="1:13">
      <c r="A231">
        <f t="shared" si="72"/>
        <v>13012</v>
      </c>
      <c r="B231" t="s">
        <v>49</v>
      </c>
      <c r="C231" t="s">
        <v>50</v>
      </c>
      <c r="D231" t="s">
        <v>141</v>
      </c>
      <c r="E231">
        <f t="shared" si="80"/>
        <v>50009</v>
      </c>
      <c r="F231">
        <f t="shared" si="83"/>
        <v>349990</v>
      </c>
      <c r="G231" t="s">
        <v>130</v>
      </c>
      <c r="H231">
        <f t="shared" si="81"/>
        <v>50007</v>
      </c>
      <c r="I231">
        <f t="shared" si="84"/>
        <v>17640</v>
      </c>
      <c r="J231" t="s">
        <v>140</v>
      </c>
      <c r="K231">
        <f t="shared" si="82"/>
        <v>50008</v>
      </c>
      <c r="L231">
        <f t="shared" si="85"/>
        <v>17640</v>
      </c>
      <c r="M231" t="str">
        <f t="shared" si="73"/>
        <v>[{"ItemId":50009,"Num":349990},{"ItemId":50007,"Num":17640},{"ItemId":50008,"Num":17640}]</v>
      </c>
    </row>
    <row r="232" spans="1:13">
      <c r="A232">
        <f t="shared" si="72"/>
        <v>13013</v>
      </c>
      <c r="B232" t="s">
        <v>49</v>
      </c>
      <c r="C232" t="s">
        <v>50</v>
      </c>
      <c r="D232" t="s">
        <v>141</v>
      </c>
      <c r="E232">
        <f t="shared" si="80"/>
        <v>50009</v>
      </c>
      <c r="F232">
        <f t="shared" si="83"/>
        <v>664980</v>
      </c>
      <c r="G232" t="s">
        <v>130</v>
      </c>
      <c r="H232">
        <f t="shared" si="81"/>
        <v>50007</v>
      </c>
      <c r="I232">
        <f t="shared" si="84"/>
        <v>28225</v>
      </c>
      <c r="J232" t="s">
        <v>140</v>
      </c>
      <c r="K232">
        <f t="shared" si="82"/>
        <v>50008</v>
      </c>
      <c r="L232">
        <f t="shared" si="85"/>
        <v>28225</v>
      </c>
      <c r="M232" t="str">
        <f t="shared" si="73"/>
        <v>[{"ItemId":50009,"Num":664980},{"ItemId":50007,"Num":28225},{"ItemId":50008,"Num":28225}]</v>
      </c>
    </row>
    <row r="233" spans="1:13">
      <c r="A233">
        <f t="shared" si="72"/>
        <v>13014</v>
      </c>
      <c r="B233" t="s">
        <v>49</v>
      </c>
      <c r="C233" t="s">
        <v>50</v>
      </c>
      <c r="D233" t="s">
        <v>141</v>
      </c>
      <c r="E233">
        <f t="shared" si="80"/>
        <v>50009</v>
      </c>
      <c r="F233">
        <f t="shared" si="83"/>
        <v>1263460</v>
      </c>
      <c r="G233" t="s">
        <v>130</v>
      </c>
      <c r="H233">
        <f t="shared" si="81"/>
        <v>50007</v>
      </c>
      <c r="I233">
        <f t="shared" si="84"/>
        <v>45160</v>
      </c>
      <c r="J233" t="s">
        <v>140</v>
      </c>
      <c r="K233">
        <f t="shared" si="82"/>
        <v>50008</v>
      </c>
      <c r="L233">
        <f t="shared" si="85"/>
        <v>45160</v>
      </c>
      <c r="M233" t="str">
        <f t="shared" si="73"/>
        <v>[{"ItemId":50009,"Num":1263460},{"ItemId":50007,"Num":45160},{"ItemId":50008,"Num":45160}]</v>
      </c>
    </row>
    <row r="234" spans="1:13">
      <c r="A234">
        <f t="shared" si="72"/>
        <v>13015</v>
      </c>
      <c r="B234" t="s">
        <v>49</v>
      </c>
      <c r="C234" t="s">
        <v>50</v>
      </c>
      <c r="D234" t="s">
        <v>141</v>
      </c>
      <c r="E234">
        <f t="shared" si="80"/>
        <v>50009</v>
      </c>
      <c r="F234">
        <f t="shared" si="83"/>
        <v>2400575</v>
      </c>
      <c r="G234" t="s">
        <v>130</v>
      </c>
      <c r="H234">
        <f t="shared" si="81"/>
        <v>50007</v>
      </c>
      <c r="I234">
        <f t="shared" si="84"/>
        <v>72255</v>
      </c>
      <c r="J234" t="s">
        <v>140</v>
      </c>
      <c r="K234">
        <f t="shared" si="82"/>
        <v>50008</v>
      </c>
      <c r="L234">
        <f t="shared" si="85"/>
        <v>72255</v>
      </c>
      <c r="M234" t="str">
        <f t="shared" si="73"/>
        <v>[{"ItemId":50009,"Num":2400575},{"ItemId":50007,"Num":72255},{"ItemId":50008,"Num":72255}]</v>
      </c>
    </row>
    <row r="235" spans="1:13">
      <c r="A235">
        <f t="shared" si="72"/>
        <v>13016</v>
      </c>
      <c r="B235" t="s">
        <v>49</v>
      </c>
      <c r="C235" t="s">
        <v>50</v>
      </c>
      <c r="D235" t="s">
        <v>141</v>
      </c>
      <c r="E235">
        <f t="shared" si="80"/>
        <v>50009</v>
      </c>
      <c r="F235">
        <f t="shared" si="83"/>
        <v>4561095</v>
      </c>
      <c r="G235" t="s">
        <v>130</v>
      </c>
      <c r="H235">
        <f t="shared" si="81"/>
        <v>50007</v>
      </c>
      <c r="I235">
        <f t="shared" si="84"/>
        <v>115610</v>
      </c>
      <c r="J235" t="s">
        <v>140</v>
      </c>
      <c r="K235">
        <f t="shared" si="82"/>
        <v>50008</v>
      </c>
      <c r="L235">
        <f t="shared" si="85"/>
        <v>115610</v>
      </c>
      <c r="M235" t="str">
        <f t="shared" si="73"/>
        <v>[{"ItemId":50009,"Num":4561095},{"ItemId":50007,"Num":115610},{"ItemId":50008,"Num":115610}]</v>
      </c>
    </row>
    <row r="236" spans="1:13">
      <c r="A236">
        <f t="shared" si="72"/>
        <v>13017</v>
      </c>
      <c r="B236" t="s">
        <v>49</v>
      </c>
      <c r="C236" t="s">
        <v>50</v>
      </c>
      <c r="D236" t="s">
        <v>141</v>
      </c>
      <c r="E236">
        <f t="shared" si="80"/>
        <v>50009</v>
      </c>
      <c r="F236">
        <f t="shared" si="83"/>
        <v>8666080</v>
      </c>
      <c r="G236" t="s">
        <v>130</v>
      </c>
      <c r="H236">
        <f t="shared" si="81"/>
        <v>50007</v>
      </c>
      <c r="I236">
        <f t="shared" si="84"/>
        <v>184975</v>
      </c>
      <c r="J236" t="s">
        <v>140</v>
      </c>
      <c r="K236">
        <f t="shared" si="82"/>
        <v>50008</v>
      </c>
      <c r="L236">
        <f t="shared" si="85"/>
        <v>184975</v>
      </c>
      <c r="M236" t="str">
        <f t="shared" si="73"/>
        <v>[{"ItemId":50009,"Num":8666080},{"ItemId":50007,"Num":184975},{"ItemId":50008,"Num":184975}]</v>
      </c>
    </row>
    <row r="237" spans="1:13">
      <c r="A237">
        <f t="shared" si="72"/>
        <v>13018</v>
      </c>
      <c r="B237" t="s">
        <v>49</v>
      </c>
      <c r="C237" t="s">
        <v>50</v>
      </c>
      <c r="M237" t="str">
        <f t="shared" si="73"/>
        <v>[]</v>
      </c>
    </row>
    <row r="238" spans="1:13">
      <c r="A238">
        <f t="shared" si="72"/>
        <v>14001</v>
      </c>
      <c r="B238" t="s">
        <v>51</v>
      </c>
      <c r="C238" t="s">
        <v>52</v>
      </c>
      <c r="D238" t="s">
        <v>141</v>
      </c>
      <c r="E238">
        <f t="shared" ref="E238:E254" si="86">VLOOKUP(D238,$U$2:$V$4,2,FALSE)</f>
        <v>50009</v>
      </c>
      <c r="F238">
        <v>300</v>
      </c>
      <c r="G238" t="s">
        <v>130</v>
      </c>
      <c r="H238">
        <f t="shared" ref="H238:H254" si="87">VLOOKUP(G238,$U$2:$V$4,2,FALSE)</f>
        <v>50007</v>
      </c>
      <c r="I238">
        <v>100</v>
      </c>
      <c r="J238" t="s">
        <v>140</v>
      </c>
      <c r="K238">
        <f t="shared" ref="K238:K254" si="88">VLOOKUP(J238,$U$2:$V$4,2,FALSE)</f>
        <v>50008</v>
      </c>
      <c r="L238">
        <v>100</v>
      </c>
      <c r="M238" t="str">
        <f t="shared" si="73"/>
        <v>[{"ItemId":50009,"Num":300},{"ItemId":50007,"Num":100},{"ItemId":50008,"Num":100}]</v>
      </c>
    </row>
    <row r="239" spans="1:13">
      <c r="A239">
        <f t="shared" si="72"/>
        <v>14002</v>
      </c>
      <c r="B239" t="s">
        <v>51</v>
      </c>
      <c r="C239" t="s">
        <v>52</v>
      </c>
      <c r="D239" t="s">
        <v>141</v>
      </c>
      <c r="E239">
        <f t="shared" si="86"/>
        <v>50009</v>
      </c>
      <c r="F239">
        <f t="shared" ref="F239:F254" si="89">MROUND(F238*1.9,5)</f>
        <v>570</v>
      </c>
      <c r="G239" t="s">
        <v>130</v>
      </c>
      <c r="H239">
        <f t="shared" si="87"/>
        <v>50007</v>
      </c>
      <c r="I239">
        <f t="shared" ref="I239:I254" si="90">MROUND(I238*1.6,5)</f>
        <v>160</v>
      </c>
      <c r="J239" t="s">
        <v>140</v>
      </c>
      <c r="K239">
        <f t="shared" si="88"/>
        <v>50008</v>
      </c>
      <c r="L239">
        <f t="shared" ref="L239:L254" si="91">MROUND(L238*1.6,5)</f>
        <v>160</v>
      </c>
      <c r="M239" t="str">
        <f t="shared" si="73"/>
        <v>[{"ItemId":50009,"Num":570},{"ItemId":50007,"Num":160},{"ItemId":50008,"Num":160}]</v>
      </c>
    </row>
    <row r="240" spans="1:13">
      <c r="A240">
        <f t="shared" si="72"/>
        <v>14003</v>
      </c>
      <c r="B240" t="s">
        <v>51</v>
      </c>
      <c r="C240" t="s">
        <v>52</v>
      </c>
      <c r="D240" t="s">
        <v>141</v>
      </c>
      <c r="E240">
        <f t="shared" si="86"/>
        <v>50009</v>
      </c>
      <c r="F240">
        <f t="shared" si="89"/>
        <v>1085</v>
      </c>
      <c r="G240" t="s">
        <v>130</v>
      </c>
      <c r="H240">
        <f t="shared" si="87"/>
        <v>50007</v>
      </c>
      <c r="I240">
        <f t="shared" si="90"/>
        <v>255</v>
      </c>
      <c r="J240" t="s">
        <v>140</v>
      </c>
      <c r="K240">
        <f t="shared" si="88"/>
        <v>50008</v>
      </c>
      <c r="L240">
        <f t="shared" si="91"/>
        <v>255</v>
      </c>
      <c r="M240" t="str">
        <f t="shared" si="73"/>
        <v>[{"ItemId":50009,"Num":1085},{"ItemId":50007,"Num":255},{"ItemId":50008,"Num":255}]</v>
      </c>
    </row>
    <row r="241" spans="1:13">
      <c r="A241">
        <f t="shared" si="72"/>
        <v>14004</v>
      </c>
      <c r="B241" t="s">
        <v>51</v>
      </c>
      <c r="C241" t="s">
        <v>52</v>
      </c>
      <c r="D241" t="s">
        <v>141</v>
      </c>
      <c r="E241">
        <f t="shared" si="86"/>
        <v>50009</v>
      </c>
      <c r="F241">
        <f t="shared" si="89"/>
        <v>2060</v>
      </c>
      <c r="G241" t="s">
        <v>130</v>
      </c>
      <c r="H241">
        <f t="shared" si="87"/>
        <v>50007</v>
      </c>
      <c r="I241">
        <f t="shared" si="90"/>
        <v>410</v>
      </c>
      <c r="J241" t="s">
        <v>140</v>
      </c>
      <c r="K241">
        <f t="shared" si="88"/>
        <v>50008</v>
      </c>
      <c r="L241">
        <f t="shared" si="91"/>
        <v>410</v>
      </c>
      <c r="M241" t="str">
        <f t="shared" si="73"/>
        <v>[{"ItemId":50009,"Num":2060},{"ItemId":50007,"Num":410},{"ItemId":50008,"Num":410}]</v>
      </c>
    </row>
    <row r="242" spans="1:13">
      <c r="A242">
        <f t="shared" si="72"/>
        <v>14005</v>
      </c>
      <c r="B242" t="s">
        <v>51</v>
      </c>
      <c r="C242" t="s">
        <v>52</v>
      </c>
      <c r="D242" t="s">
        <v>141</v>
      </c>
      <c r="E242">
        <f t="shared" si="86"/>
        <v>50009</v>
      </c>
      <c r="F242">
        <f t="shared" si="89"/>
        <v>3915</v>
      </c>
      <c r="G242" t="s">
        <v>130</v>
      </c>
      <c r="H242">
        <f t="shared" si="87"/>
        <v>50007</v>
      </c>
      <c r="I242">
        <f t="shared" si="90"/>
        <v>655</v>
      </c>
      <c r="J242" t="s">
        <v>140</v>
      </c>
      <c r="K242">
        <f t="shared" si="88"/>
        <v>50008</v>
      </c>
      <c r="L242">
        <f t="shared" si="91"/>
        <v>655</v>
      </c>
      <c r="M242" t="str">
        <f t="shared" si="73"/>
        <v>[{"ItemId":50009,"Num":3915},{"ItemId":50007,"Num":655},{"ItemId":50008,"Num":655}]</v>
      </c>
    </row>
    <row r="243" spans="1:13">
      <c r="A243">
        <f t="shared" si="72"/>
        <v>14006</v>
      </c>
      <c r="B243" t="s">
        <v>51</v>
      </c>
      <c r="C243" t="s">
        <v>52</v>
      </c>
      <c r="D243" t="s">
        <v>141</v>
      </c>
      <c r="E243">
        <f t="shared" si="86"/>
        <v>50009</v>
      </c>
      <c r="F243">
        <f t="shared" si="89"/>
        <v>7440</v>
      </c>
      <c r="G243" t="s">
        <v>130</v>
      </c>
      <c r="H243">
        <f t="shared" si="87"/>
        <v>50007</v>
      </c>
      <c r="I243">
        <f t="shared" si="90"/>
        <v>1050</v>
      </c>
      <c r="J243" t="s">
        <v>140</v>
      </c>
      <c r="K243">
        <f t="shared" si="88"/>
        <v>50008</v>
      </c>
      <c r="L243">
        <f t="shared" si="91"/>
        <v>1050</v>
      </c>
      <c r="M243" t="str">
        <f t="shared" si="73"/>
        <v>[{"ItemId":50009,"Num":7440},{"ItemId":50007,"Num":1050},{"ItemId":50008,"Num":1050}]</v>
      </c>
    </row>
    <row r="244" spans="1:13">
      <c r="A244">
        <f t="shared" si="72"/>
        <v>14007</v>
      </c>
      <c r="B244" t="s">
        <v>51</v>
      </c>
      <c r="C244" t="s">
        <v>52</v>
      </c>
      <c r="D244" t="s">
        <v>141</v>
      </c>
      <c r="E244">
        <f t="shared" si="86"/>
        <v>50009</v>
      </c>
      <c r="F244">
        <f t="shared" si="89"/>
        <v>14135</v>
      </c>
      <c r="G244" t="s">
        <v>130</v>
      </c>
      <c r="H244">
        <f t="shared" si="87"/>
        <v>50007</v>
      </c>
      <c r="I244">
        <f t="shared" si="90"/>
        <v>1680</v>
      </c>
      <c r="J244" t="s">
        <v>140</v>
      </c>
      <c r="K244">
        <f t="shared" si="88"/>
        <v>50008</v>
      </c>
      <c r="L244">
        <f t="shared" si="91"/>
        <v>1680</v>
      </c>
      <c r="M244" t="str">
        <f t="shared" si="73"/>
        <v>[{"ItemId":50009,"Num":14135},{"ItemId":50007,"Num":1680},{"ItemId":50008,"Num":1680}]</v>
      </c>
    </row>
    <row r="245" spans="1:13">
      <c r="A245">
        <f t="shared" si="72"/>
        <v>14008</v>
      </c>
      <c r="B245" t="s">
        <v>51</v>
      </c>
      <c r="C245" t="s">
        <v>52</v>
      </c>
      <c r="D245" t="s">
        <v>141</v>
      </c>
      <c r="E245">
        <f t="shared" si="86"/>
        <v>50009</v>
      </c>
      <c r="F245">
        <f t="shared" si="89"/>
        <v>26855</v>
      </c>
      <c r="G245" t="s">
        <v>130</v>
      </c>
      <c r="H245">
        <f t="shared" si="87"/>
        <v>50007</v>
      </c>
      <c r="I245">
        <f t="shared" si="90"/>
        <v>2690</v>
      </c>
      <c r="J245" t="s">
        <v>140</v>
      </c>
      <c r="K245">
        <f t="shared" si="88"/>
        <v>50008</v>
      </c>
      <c r="L245">
        <f t="shared" si="91"/>
        <v>2690</v>
      </c>
      <c r="M245" t="str">
        <f t="shared" si="73"/>
        <v>[{"ItemId":50009,"Num":26855},{"ItemId":50007,"Num":2690},{"ItemId":50008,"Num":2690}]</v>
      </c>
    </row>
    <row r="246" spans="1:13">
      <c r="A246">
        <f t="shared" si="72"/>
        <v>14009</v>
      </c>
      <c r="B246" t="s">
        <v>51</v>
      </c>
      <c r="C246" t="s">
        <v>52</v>
      </c>
      <c r="D246" t="s">
        <v>141</v>
      </c>
      <c r="E246">
        <f t="shared" si="86"/>
        <v>50009</v>
      </c>
      <c r="F246">
        <f t="shared" si="89"/>
        <v>51025</v>
      </c>
      <c r="G246" t="s">
        <v>130</v>
      </c>
      <c r="H246">
        <f t="shared" si="87"/>
        <v>50007</v>
      </c>
      <c r="I246">
        <f t="shared" si="90"/>
        <v>4305</v>
      </c>
      <c r="J246" t="s">
        <v>140</v>
      </c>
      <c r="K246">
        <f t="shared" si="88"/>
        <v>50008</v>
      </c>
      <c r="L246">
        <f t="shared" si="91"/>
        <v>4305</v>
      </c>
      <c r="M246" t="str">
        <f t="shared" si="73"/>
        <v>[{"ItemId":50009,"Num":51025},{"ItemId":50007,"Num":4305},{"ItemId":50008,"Num":4305}]</v>
      </c>
    </row>
    <row r="247" spans="1:13">
      <c r="A247">
        <f t="shared" si="72"/>
        <v>14010</v>
      </c>
      <c r="B247" t="s">
        <v>51</v>
      </c>
      <c r="C247" t="s">
        <v>52</v>
      </c>
      <c r="D247" t="s">
        <v>141</v>
      </c>
      <c r="E247">
        <f t="shared" si="86"/>
        <v>50009</v>
      </c>
      <c r="F247">
        <f t="shared" si="89"/>
        <v>96950</v>
      </c>
      <c r="G247" t="s">
        <v>130</v>
      </c>
      <c r="H247">
        <f t="shared" si="87"/>
        <v>50007</v>
      </c>
      <c r="I247">
        <f t="shared" si="90"/>
        <v>6890</v>
      </c>
      <c r="J247" t="s">
        <v>140</v>
      </c>
      <c r="K247">
        <f t="shared" si="88"/>
        <v>50008</v>
      </c>
      <c r="L247">
        <f t="shared" si="91"/>
        <v>6890</v>
      </c>
      <c r="M247" t="str">
        <f t="shared" si="73"/>
        <v>[{"ItemId":50009,"Num":96950},{"ItemId":50007,"Num":6890},{"ItemId":50008,"Num":6890}]</v>
      </c>
    </row>
    <row r="248" spans="1:13">
      <c r="A248">
        <f t="shared" si="72"/>
        <v>14011</v>
      </c>
      <c r="B248" t="s">
        <v>51</v>
      </c>
      <c r="C248" t="s">
        <v>52</v>
      </c>
      <c r="D248" t="s">
        <v>141</v>
      </c>
      <c r="E248">
        <f t="shared" si="86"/>
        <v>50009</v>
      </c>
      <c r="F248">
        <f t="shared" si="89"/>
        <v>184205</v>
      </c>
      <c r="G248" t="s">
        <v>130</v>
      </c>
      <c r="H248">
        <f t="shared" si="87"/>
        <v>50007</v>
      </c>
      <c r="I248">
        <f t="shared" si="90"/>
        <v>11025</v>
      </c>
      <c r="J248" t="s">
        <v>140</v>
      </c>
      <c r="K248">
        <f t="shared" si="88"/>
        <v>50008</v>
      </c>
      <c r="L248">
        <f t="shared" si="91"/>
        <v>11025</v>
      </c>
      <c r="M248" t="str">
        <f t="shared" si="73"/>
        <v>[{"ItemId":50009,"Num":184205},{"ItemId":50007,"Num":11025},{"ItemId":50008,"Num":11025}]</v>
      </c>
    </row>
    <row r="249" spans="1:13">
      <c r="A249">
        <f t="shared" si="72"/>
        <v>14012</v>
      </c>
      <c r="B249" t="s">
        <v>51</v>
      </c>
      <c r="C249" t="s">
        <v>52</v>
      </c>
      <c r="D249" t="s">
        <v>141</v>
      </c>
      <c r="E249">
        <f t="shared" si="86"/>
        <v>50009</v>
      </c>
      <c r="F249">
        <f t="shared" si="89"/>
        <v>349990</v>
      </c>
      <c r="G249" t="s">
        <v>130</v>
      </c>
      <c r="H249">
        <f t="shared" si="87"/>
        <v>50007</v>
      </c>
      <c r="I249">
        <f t="shared" si="90"/>
        <v>17640</v>
      </c>
      <c r="J249" t="s">
        <v>140</v>
      </c>
      <c r="K249">
        <f t="shared" si="88"/>
        <v>50008</v>
      </c>
      <c r="L249">
        <f t="shared" si="91"/>
        <v>17640</v>
      </c>
      <c r="M249" t="str">
        <f t="shared" si="73"/>
        <v>[{"ItemId":50009,"Num":349990},{"ItemId":50007,"Num":17640},{"ItemId":50008,"Num":17640}]</v>
      </c>
    </row>
    <row r="250" spans="1:13">
      <c r="A250">
        <f t="shared" si="72"/>
        <v>14013</v>
      </c>
      <c r="B250" t="s">
        <v>51</v>
      </c>
      <c r="C250" t="s">
        <v>52</v>
      </c>
      <c r="D250" t="s">
        <v>141</v>
      </c>
      <c r="E250">
        <f t="shared" si="86"/>
        <v>50009</v>
      </c>
      <c r="F250">
        <f t="shared" si="89"/>
        <v>664980</v>
      </c>
      <c r="G250" t="s">
        <v>130</v>
      </c>
      <c r="H250">
        <f t="shared" si="87"/>
        <v>50007</v>
      </c>
      <c r="I250">
        <f t="shared" si="90"/>
        <v>28225</v>
      </c>
      <c r="J250" t="s">
        <v>140</v>
      </c>
      <c r="K250">
        <f t="shared" si="88"/>
        <v>50008</v>
      </c>
      <c r="L250">
        <f t="shared" si="91"/>
        <v>28225</v>
      </c>
      <c r="M250" t="str">
        <f t="shared" si="73"/>
        <v>[{"ItemId":50009,"Num":664980},{"ItemId":50007,"Num":28225},{"ItemId":50008,"Num":28225}]</v>
      </c>
    </row>
    <row r="251" spans="1:13">
      <c r="A251">
        <f t="shared" si="72"/>
        <v>14014</v>
      </c>
      <c r="B251" t="s">
        <v>51</v>
      </c>
      <c r="C251" t="s">
        <v>52</v>
      </c>
      <c r="D251" t="s">
        <v>141</v>
      </c>
      <c r="E251">
        <f t="shared" si="86"/>
        <v>50009</v>
      </c>
      <c r="F251">
        <f t="shared" si="89"/>
        <v>1263460</v>
      </c>
      <c r="G251" t="s">
        <v>130</v>
      </c>
      <c r="H251">
        <f t="shared" si="87"/>
        <v>50007</v>
      </c>
      <c r="I251">
        <f t="shared" si="90"/>
        <v>45160</v>
      </c>
      <c r="J251" t="s">
        <v>140</v>
      </c>
      <c r="K251">
        <f t="shared" si="88"/>
        <v>50008</v>
      </c>
      <c r="L251">
        <f t="shared" si="91"/>
        <v>45160</v>
      </c>
      <c r="M251" t="str">
        <f t="shared" si="73"/>
        <v>[{"ItemId":50009,"Num":1263460},{"ItemId":50007,"Num":45160},{"ItemId":50008,"Num":45160}]</v>
      </c>
    </row>
    <row r="252" spans="1:13">
      <c r="A252">
        <f t="shared" si="72"/>
        <v>14015</v>
      </c>
      <c r="B252" t="s">
        <v>51</v>
      </c>
      <c r="C252" t="s">
        <v>52</v>
      </c>
      <c r="D252" t="s">
        <v>141</v>
      </c>
      <c r="E252">
        <f t="shared" si="86"/>
        <v>50009</v>
      </c>
      <c r="F252">
        <f t="shared" si="89"/>
        <v>2400575</v>
      </c>
      <c r="G252" t="s">
        <v>130</v>
      </c>
      <c r="H252">
        <f t="shared" si="87"/>
        <v>50007</v>
      </c>
      <c r="I252">
        <f t="shared" si="90"/>
        <v>72255</v>
      </c>
      <c r="J252" t="s">
        <v>140</v>
      </c>
      <c r="K252">
        <f t="shared" si="88"/>
        <v>50008</v>
      </c>
      <c r="L252">
        <f t="shared" si="91"/>
        <v>72255</v>
      </c>
      <c r="M252" t="str">
        <f t="shared" si="73"/>
        <v>[{"ItemId":50009,"Num":2400575},{"ItemId":50007,"Num":72255},{"ItemId":50008,"Num":72255}]</v>
      </c>
    </row>
    <row r="253" spans="1:13">
      <c r="A253">
        <f t="shared" si="72"/>
        <v>14016</v>
      </c>
      <c r="B253" t="s">
        <v>51</v>
      </c>
      <c r="C253" t="s">
        <v>52</v>
      </c>
      <c r="D253" t="s">
        <v>141</v>
      </c>
      <c r="E253">
        <f t="shared" si="86"/>
        <v>50009</v>
      </c>
      <c r="F253">
        <f t="shared" si="89"/>
        <v>4561095</v>
      </c>
      <c r="G253" t="s">
        <v>130</v>
      </c>
      <c r="H253">
        <f t="shared" si="87"/>
        <v>50007</v>
      </c>
      <c r="I253">
        <f t="shared" si="90"/>
        <v>115610</v>
      </c>
      <c r="J253" t="s">
        <v>140</v>
      </c>
      <c r="K253">
        <f t="shared" si="88"/>
        <v>50008</v>
      </c>
      <c r="L253">
        <f t="shared" si="91"/>
        <v>115610</v>
      </c>
      <c r="M253" t="str">
        <f t="shared" si="73"/>
        <v>[{"ItemId":50009,"Num":4561095},{"ItemId":50007,"Num":115610},{"ItemId":50008,"Num":115610}]</v>
      </c>
    </row>
    <row r="254" spans="1:13">
      <c r="A254">
        <f t="shared" si="72"/>
        <v>14017</v>
      </c>
      <c r="B254" t="s">
        <v>51</v>
      </c>
      <c r="C254" t="s">
        <v>52</v>
      </c>
      <c r="D254" t="s">
        <v>141</v>
      </c>
      <c r="E254">
        <f t="shared" si="86"/>
        <v>50009</v>
      </c>
      <c r="F254">
        <f t="shared" si="89"/>
        <v>8666080</v>
      </c>
      <c r="G254" t="s">
        <v>130</v>
      </c>
      <c r="H254">
        <f t="shared" si="87"/>
        <v>50007</v>
      </c>
      <c r="I254">
        <f t="shared" si="90"/>
        <v>184975</v>
      </c>
      <c r="J254" t="s">
        <v>140</v>
      </c>
      <c r="K254">
        <f t="shared" si="88"/>
        <v>50008</v>
      </c>
      <c r="L254">
        <f t="shared" si="91"/>
        <v>184975</v>
      </c>
      <c r="M254" t="str">
        <f t="shared" si="73"/>
        <v>[{"ItemId":50009,"Num":8666080},{"ItemId":50007,"Num":184975},{"ItemId":50008,"Num":184975}]</v>
      </c>
    </row>
    <row r="255" spans="1:13">
      <c r="A255">
        <f t="shared" si="72"/>
        <v>14018</v>
      </c>
      <c r="B255" t="s">
        <v>51</v>
      </c>
      <c r="C255" t="s">
        <v>52</v>
      </c>
      <c r="M255" t="str">
        <f t="shared" si="73"/>
        <v>[]</v>
      </c>
    </row>
    <row r="256" spans="1:13">
      <c r="A256">
        <f t="shared" si="72"/>
        <v>15001</v>
      </c>
      <c r="B256" t="s">
        <v>53</v>
      </c>
      <c r="C256" t="s">
        <v>54</v>
      </c>
      <c r="D256" t="s">
        <v>141</v>
      </c>
      <c r="E256">
        <f t="shared" ref="E256:E272" si="92">VLOOKUP(D256,$U$2:$V$4,2,FALSE)</f>
        <v>50009</v>
      </c>
      <c r="F256">
        <v>300</v>
      </c>
      <c r="G256" t="s">
        <v>130</v>
      </c>
      <c r="H256">
        <f t="shared" ref="H256:H272" si="93">VLOOKUP(G256,$U$2:$V$4,2,FALSE)</f>
        <v>50007</v>
      </c>
      <c r="I256">
        <v>100</v>
      </c>
      <c r="J256" t="s">
        <v>140</v>
      </c>
      <c r="K256">
        <f t="shared" ref="K256:K272" si="94">VLOOKUP(J256,$U$2:$V$4,2,FALSE)</f>
        <v>50008</v>
      </c>
      <c r="L256">
        <v>100</v>
      </c>
      <c r="M256" t="str">
        <f t="shared" si="73"/>
        <v>[{"ItemId":50009,"Num":300},{"ItemId":50007,"Num":100},{"ItemId":50008,"Num":100}]</v>
      </c>
    </row>
    <row r="257" spans="1:13">
      <c r="A257">
        <f t="shared" si="72"/>
        <v>15002</v>
      </c>
      <c r="B257" t="s">
        <v>53</v>
      </c>
      <c r="C257" t="s">
        <v>54</v>
      </c>
      <c r="D257" t="s">
        <v>141</v>
      </c>
      <c r="E257">
        <f t="shared" si="92"/>
        <v>50009</v>
      </c>
      <c r="F257">
        <f t="shared" ref="F257:F272" si="95">MROUND(F256*1.9,5)</f>
        <v>570</v>
      </c>
      <c r="G257" t="s">
        <v>130</v>
      </c>
      <c r="H257">
        <f t="shared" si="93"/>
        <v>50007</v>
      </c>
      <c r="I257">
        <f t="shared" ref="I257:I272" si="96">MROUND(I256*1.6,5)</f>
        <v>160</v>
      </c>
      <c r="J257" t="s">
        <v>140</v>
      </c>
      <c r="K257">
        <f t="shared" si="94"/>
        <v>50008</v>
      </c>
      <c r="L257">
        <f t="shared" ref="L257:L272" si="97">MROUND(L256*1.6,5)</f>
        <v>160</v>
      </c>
      <c r="M257" t="str">
        <f t="shared" si="73"/>
        <v>[{"ItemId":50009,"Num":570},{"ItemId":50007,"Num":160},{"ItemId":50008,"Num":160}]</v>
      </c>
    </row>
    <row r="258" spans="1:13">
      <c r="A258">
        <f t="shared" si="72"/>
        <v>15003</v>
      </c>
      <c r="B258" t="s">
        <v>53</v>
      </c>
      <c r="C258" t="s">
        <v>54</v>
      </c>
      <c r="D258" t="s">
        <v>141</v>
      </c>
      <c r="E258">
        <f t="shared" si="92"/>
        <v>50009</v>
      </c>
      <c r="F258">
        <f t="shared" si="95"/>
        <v>1085</v>
      </c>
      <c r="G258" t="s">
        <v>130</v>
      </c>
      <c r="H258">
        <f t="shared" si="93"/>
        <v>50007</v>
      </c>
      <c r="I258">
        <f t="shared" si="96"/>
        <v>255</v>
      </c>
      <c r="J258" t="s">
        <v>140</v>
      </c>
      <c r="K258">
        <f t="shared" si="94"/>
        <v>50008</v>
      </c>
      <c r="L258">
        <f t="shared" si="97"/>
        <v>255</v>
      </c>
      <c r="M258" t="str">
        <f t="shared" si="73"/>
        <v>[{"ItemId":50009,"Num":1085},{"ItemId":50007,"Num":255},{"ItemId":50008,"Num":255}]</v>
      </c>
    </row>
    <row r="259" spans="1:13">
      <c r="A259">
        <f t="shared" si="72"/>
        <v>15004</v>
      </c>
      <c r="B259" t="s">
        <v>53</v>
      </c>
      <c r="C259" t="s">
        <v>54</v>
      </c>
      <c r="D259" t="s">
        <v>141</v>
      </c>
      <c r="E259">
        <f t="shared" si="92"/>
        <v>50009</v>
      </c>
      <c r="F259">
        <f t="shared" si="95"/>
        <v>2060</v>
      </c>
      <c r="G259" t="s">
        <v>130</v>
      </c>
      <c r="H259">
        <f t="shared" si="93"/>
        <v>50007</v>
      </c>
      <c r="I259">
        <f t="shared" si="96"/>
        <v>410</v>
      </c>
      <c r="J259" t="s">
        <v>140</v>
      </c>
      <c r="K259">
        <f t="shared" si="94"/>
        <v>50008</v>
      </c>
      <c r="L259">
        <f t="shared" si="97"/>
        <v>410</v>
      </c>
      <c r="M259" t="str">
        <f t="shared" si="73"/>
        <v>[{"ItemId":50009,"Num":2060},{"ItemId":50007,"Num":410},{"ItemId":50008,"Num":410}]</v>
      </c>
    </row>
    <row r="260" spans="1:13">
      <c r="A260">
        <f t="shared" si="72"/>
        <v>15005</v>
      </c>
      <c r="B260" t="s">
        <v>53</v>
      </c>
      <c r="C260" t="s">
        <v>54</v>
      </c>
      <c r="D260" t="s">
        <v>141</v>
      </c>
      <c r="E260">
        <f t="shared" si="92"/>
        <v>50009</v>
      </c>
      <c r="F260">
        <f t="shared" si="95"/>
        <v>3915</v>
      </c>
      <c r="G260" t="s">
        <v>130</v>
      </c>
      <c r="H260">
        <f t="shared" si="93"/>
        <v>50007</v>
      </c>
      <c r="I260">
        <f t="shared" si="96"/>
        <v>655</v>
      </c>
      <c r="J260" t="s">
        <v>140</v>
      </c>
      <c r="K260">
        <f t="shared" si="94"/>
        <v>50008</v>
      </c>
      <c r="L260">
        <f t="shared" si="97"/>
        <v>655</v>
      </c>
      <c r="M260" t="str">
        <f t="shared" si="73"/>
        <v>[{"ItemId":50009,"Num":3915},{"ItemId":50007,"Num":655},{"ItemId":50008,"Num":655}]</v>
      </c>
    </row>
    <row r="261" spans="1:13">
      <c r="A261">
        <f t="shared" ref="A261:A324" si="98">IF(B261=B260,A260+1,MROUND(A260+1000,1000)+1)</f>
        <v>15006</v>
      </c>
      <c r="B261" t="s">
        <v>53</v>
      </c>
      <c r="C261" t="s">
        <v>54</v>
      </c>
      <c r="D261" t="s">
        <v>141</v>
      </c>
      <c r="E261">
        <f t="shared" si="92"/>
        <v>50009</v>
      </c>
      <c r="F261">
        <f t="shared" si="95"/>
        <v>7440</v>
      </c>
      <c r="G261" t="s">
        <v>130</v>
      </c>
      <c r="H261">
        <f t="shared" si="93"/>
        <v>50007</v>
      </c>
      <c r="I261">
        <f t="shared" si="96"/>
        <v>1050</v>
      </c>
      <c r="J261" t="s">
        <v>140</v>
      </c>
      <c r="K261">
        <f t="shared" si="94"/>
        <v>50008</v>
      </c>
      <c r="L261">
        <f t="shared" si="97"/>
        <v>1050</v>
      </c>
      <c r="M261" t="str">
        <f t="shared" ref="M261:M324" si="99">IF(D261="","[]",$E$2&amp;E261&amp;$F$2&amp;F261&amp;$G$2&amp;$H$2&amp;H261&amp;$I$2&amp;I261&amp;$J$2&amp;$K$2&amp;K261&amp;$L$2&amp;L261&amp;$M$2)</f>
        <v>[{"ItemId":50009,"Num":7440},{"ItemId":50007,"Num":1050},{"ItemId":50008,"Num":1050}]</v>
      </c>
    </row>
    <row r="262" spans="1:13">
      <c r="A262">
        <f t="shared" si="98"/>
        <v>15007</v>
      </c>
      <c r="B262" t="s">
        <v>53</v>
      </c>
      <c r="C262" t="s">
        <v>54</v>
      </c>
      <c r="D262" t="s">
        <v>141</v>
      </c>
      <c r="E262">
        <f t="shared" si="92"/>
        <v>50009</v>
      </c>
      <c r="F262">
        <f t="shared" si="95"/>
        <v>14135</v>
      </c>
      <c r="G262" t="s">
        <v>130</v>
      </c>
      <c r="H262">
        <f t="shared" si="93"/>
        <v>50007</v>
      </c>
      <c r="I262">
        <f t="shared" si="96"/>
        <v>1680</v>
      </c>
      <c r="J262" t="s">
        <v>140</v>
      </c>
      <c r="K262">
        <f t="shared" si="94"/>
        <v>50008</v>
      </c>
      <c r="L262">
        <f t="shared" si="97"/>
        <v>1680</v>
      </c>
      <c r="M262" t="str">
        <f t="shared" si="99"/>
        <v>[{"ItemId":50009,"Num":14135},{"ItemId":50007,"Num":1680},{"ItemId":50008,"Num":1680}]</v>
      </c>
    </row>
    <row r="263" spans="1:13">
      <c r="A263">
        <f t="shared" si="98"/>
        <v>15008</v>
      </c>
      <c r="B263" t="s">
        <v>53</v>
      </c>
      <c r="C263" t="s">
        <v>54</v>
      </c>
      <c r="D263" t="s">
        <v>141</v>
      </c>
      <c r="E263">
        <f t="shared" si="92"/>
        <v>50009</v>
      </c>
      <c r="F263">
        <f t="shared" si="95"/>
        <v>26855</v>
      </c>
      <c r="G263" t="s">
        <v>130</v>
      </c>
      <c r="H263">
        <f t="shared" si="93"/>
        <v>50007</v>
      </c>
      <c r="I263">
        <f t="shared" si="96"/>
        <v>2690</v>
      </c>
      <c r="J263" t="s">
        <v>140</v>
      </c>
      <c r="K263">
        <f t="shared" si="94"/>
        <v>50008</v>
      </c>
      <c r="L263">
        <f t="shared" si="97"/>
        <v>2690</v>
      </c>
      <c r="M263" t="str">
        <f t="shared" si="99"/>
        <v>[{"ItemId":50009,"Num":26855},{"ItemId":50007,"Num":2690},{"ItemId":50008,"Num":2690}]</v>
      </c>
    </row>
    <row r="264" spans="1:13">
      <c r="A264">
        <f t="shared" si="98"/>
        <v>15009</v>
      </c>
      <c r="B264" t="s">
        <v>53</v>
      </c>
      <c r="C264" t="s">
        <v>54</v>
      </c>
      <c r="D264" t="s">
        <v>141</v>
      </c>
      <c r="E264">
        <f t="shared" si="92"/>
        <v>50009</v>
      </c>
      <c r="F264">
        <f t="shared" si="95"/>
        <v>51025</v>
      </c>
      <c r="G264" t="s">
        <v>130</v>
      </c>
      <c r="H264">
        <f t="shared" si="93"/>
        <v>50007</v>
      </c>
      <c r="I264">
        <f t="shared" si="96"/>
        <v>4305</v>
      </c>
      <c r="J264" t="s">
        <v>140</v>
      </c>
      <c r="K264">
        <f t="shared" si="94"/>
        <v>50008</v>
      </c>
      <c r="L264">
        <f t="shared" si="97"/>
        <v>4305</v>
      </c>
      <c r="M264" t="str">
        <f t="shared" si="99"/>
        <v>[{"ItemId":50009,"Num":51025},{"ItemId":50007,"Num":4305},{"ItemId":50008,"Num":4305}]</v>
      </c>
    </row>
    <row r="265" spans="1:13">
      <c r="A265">
        <f t="shared" si="98"/>
        <v>15010</v>
      </c>
      <c r="B265" t="s">
        <v>53</v>
      </c>
      <c r="C265" t="s">
        <v>54</v>
      </c>
      <c r="D265" t="s">
        <v>141</v>
      </c>
      <c r="E265">
        <f t="shared" si="92"/>
        <v>50009</v>
      </c>
      <c r="F265">
        <f t="shared" si="95"/>
        <v>96950</v>
      </c>
      <c r="G265" t="s">
        <v>130</v>
      </c>
      <c r="H265">
        <f t="shared" si="93"/>
        <v>50007</v>
      </c>
      <c r="I265">
        <f t="shared" si="96"/>
        <v>6890</v>
      </c>
      <c r="J265" t="s">
        <v>140</v>
      </c>
      <c r="K265">
        <f t="shared" si="94"/>
        <v>50008</v>
      </c>
      <c r="L265">
        <f t="shared" si="97"/>
        <v>6890</v>
      </c>
      <c r="M265" t="str">
        <f t="shared" si="99"/>
        <v>[{"ItemId":50009,"Num":96950},{"ItemId":50007,"Num":6890},{"ItemId":50008,"Num":6890}]</v>
      </c>
    </row>
    <row r="266" spans="1:13">
      <c r="A266">
        <f t="shared" si="98"/>
        <v>15011</v>
      </c>
      <c r="B266" t="s">
        <v>53</v>
      </c>
      <c r="C266" t="s">
        <v>54</v>
      </c>
      <c r="D266" t="s">
        <v>141</v>
      </c>
      <c r="E266">
        <f t="shared" si="92"/>
        <v>50009</v>
      </c>
      <c r="F266">
        <f t="shared" si="95"/>
        <v>184205</v>
      </c>
      <c r="G266" t="s">
        <v>130</v>
      </c>
      <c r="H266">
        <f t="shared" si="93"/>
        <v>50007</v>
      </c>
      <c r="I266">
        <f t="shared" si="96"/>
        <v>11025</v>
      </c>
      <c r="J266" t="s">
        <v>140</v>
      </c>
      <c r="K266">
        <f t="shared" si="94"/>
        <v>50008</v>
      </c>
      <c r="L266">
        <f t="shared" si="97"/>
        <v>11025</v>
      </c>
      <c r="M266" t="str">
        <f t="shared" si="99"/>
        <v>[{"ItemId":50009,"Num":184205},{"ItemId":50007,"Num":11025},{"ItemId":50008,"Num":11025}]</v>
      </c>
    </row>
    <row r="267" spans="1:13">
      <c r="A267">
        <f t="shared" si="98"/>
        <v>15012</v>
      </c>
      <c r="B267" t="s">
        <v>53</v>
      </c>
      <c r="C267" t="s">
        <v>54</v>
      </c>
      <c r="D267" t="s">
        <v>141</v>
      </c>
      <c r="E267">
        <f t="shared" si="92"/>
        <v>50009</v>
      </c>
      <c r="F267">
        <f t="shared" si="95"/>
        <v>349990</v>
      </c>
      <c r="G267" t="s">
        <v>130</v>
      </c>
      <c r="H267">
        <f t="shared" si="93"/>
        <v>50007</v>
      </c>
      <c r="I267">
        <f t="shared" si="96"/>
        <v>17640</v>
      </c>
      <c r="J267" t="s">
        <v>140</v>
      </c>
      <c r="K267">
        <f t="shared" si="94"/>
        <v>50008</v>
      </c>
      <c r="L267">
        <f t="shared" si="97"/>
        <v>17640</v>
      </c>
      <c r="M267" t="str">
        <f t="shared" si="99"/>
        <v>[{"ItemId":50009,"Num":349990},{"ItemId":50007,"Num":17640},{"ItemId":50008,"Num":17640}]</v>
      </c>
    </row>
    <row r="268" spans="1:13">
      <c r="A268">
        <f t="shared" si="98"/>
        <v>15013</v>
      </c>
      <c r="B268" t="s">
        <v>53</v>
      </c>
      <c r="C268" t="s">
        <v>54</v>
      </c>
      <c r="D268" t="s">
        <v>141</v>
      </c>
      <c r="E268">
        <f t="shared" si="92"/>
        <v>50009</v>
      </c>
      <c r="F268">
        <f t="shared" si="95"/>
        <v>664980</v>
      </c>
      <c r="G268" t="s">
        <v>130</v>
      </c>
      <c r="H268">
        <f t="shared" si="93"/>
        <v>50007</v>
      </c>
      <c r="I268">
        <f t="shared" si="96"/>
        <v>28225</v>
      </c>
      <c r="J268" t="s">
        <v>140</v>
      </c>
      <c r="K268">
        <f t="shared" si="94"/>
        <v>50008</v>
      </c>
      <c r="L268">
        <f t="shared" si="97"/>
        <v>28225</v>
      </c>
      <c r="M268" t="str">
        <f t="shared" si="99"/>
        <v>[{"ItemId":50009,"Num":664980},{"ItemId":50007,"Num":28225},{"ItemId":50008,"Num":28225}]</v>
      </c>
    </row>
    <row r="269" spans="1:13">
      <c r="A269">
        <f t="shared" si="98"/>
        <v>15014</v>
      </c>
      <c r="B269" t="s">
        <v>53</v>
      </c>
      <c r="C269" t="s">
        <v>54</v>
      </c>
      <c r="D269" t="s">
        <v>141</v>
      </c>
      <c r="E269">
        <f t="shared" si="92"/>
        <v>50009</v>
      </c>
      <c r="F269">
        <f t="shared" si="95"/>
        <v>1263460</v>
      </c>
      <c r="G269" t="s">
        <v>130</v>
      </c>
      <c r="H269">
        <f t="shared" si="93"/>
        <v>50007</v>
      </c>
      <c r="I269">
        <f t="shared" si="96"/>
        <v>45160</v>
      </c>
      <c r="J269" t="s">
        <v>140</v>
      </c>
      <c r="K269">
        <f t="shared" si="94"/>
        <v>50008</v>
      </c>
      <c r="L269">
        <f t="shared" si="97"/>
        <v>45160</v>
      </c>
      <c r="M269" t="str">
        <f t="shared" si="99"/>
        <v>[{"ItemId":50009,"Num":1263460},{"ItemId":50007,"Num":45160},{"ItemId":50008,"Num":45160}]</v>
      </c>
    </row>
    <row r="270" spans="1:13">
      <c r="A270">
        <f t="shared" si="98"/>
        <v>15015</v>
      </c>
      <c r="B270" t="s">
        <v>53</v>
      </c>
      <c r="C270" t="s">
        <v>54</v>
      </c>
      <c r="D270" t="s">
        <v>141</v>
      </c>
      <c r="E270">
        <f t="shared" si="92"/>
        <v>50009</v>
      </c>
      <c r="F270">
        <f t="shared" si="95"/>
        <v>2400575</v>
      </c>
      <c r="G270" t="s">
        <v>130</v>
      </c>
      <c r="H270">
        <f t="shared" si="93"/>
        <v>50007</v>
      </c>
      <c r="I270">
        <f t="shared" si="96"/>
        <v>72255</v>
      </c>
      <c r="J270" t="s">
        <v>140</v>
      </c>
      <c r="K270">
        <f t="shared" si="94"/>
        <v>50008</v>
      </c>
      <c r="L270">
        <f t="shared" si="97"/>
        <v>72255</v>
      </c>
      <c r="M270" t="str">
        <f t="shared" si="99"/>
        <v>[{"ItemId":50009,"Num":2400575},{"ItemId":50007,"Num":72255},{"ItemId":50008,"Num":72255}]</v>
      </c>
    </row>
    <row r="271" spans="1:13">
      <c r="A271">
        <f t="shared" si="98"/>
        <v>15016</v>
      </c>
      <c r="B271" t="s">
        <v>53</v>
      </c>
      <c r="C271" t="s">
        <v>54</v>
      </c>
      <c r="D271" t="s">
        <v>141</v>
      </c>
      <c r="E271">
        <f t="shared" si="92"/>
        <v>50009</v>
      </c>
      <c r="F271">
        <f t="shared" si="95"/>
        <v>4561095</v>
      </c>
      <c r="G271" t="s">
        <v>130</v>
      </c>
      <c r="H271">
        <f t="shared" si="93"/>
        <v>50007</v>
      </c>
      <c r="I271">
        <f t="shared" si="96"/>
        <v>115610</v>
      </c>
      <c r="J271" t="s">
        <v>140</v>
      </c>
      <c r="K271">
        <f t="shared" si="94"/>
        <v>50008</v>
      </c>
      <c r="L271">
        <f t="shared" si="97"/>
        <v>115610</v>
      </c>
      <c r="M271" t="str">
        <f t="shared" si="99"/>
        <v>[{"ItemId":50009,"Num":4561095},{"ItemId":50007,"Num":115610},{"ItemId":50008,"Num":115610}]</v>
      </c>
    </row>
    <row r="272" spans="1:13">
      <c r="A272">
        <f t="shared" si="98"/>
        <v>15017</v>
      </c>
      <c r="B272" t="s">
        <v>53</v>
      </c>
      <c r="C272" t="s">
        <v>54</v>
      </c>
      <c r="D272" t="s">
        <v>141</v>
      </c>
      <c r="E272">
        <f t="shared" si="92"/>
        <v>50009</v>
      </c>
      <c r="F272">
        <f t="shared" si="95"/>
        <v>8666080</v>
      </c>
      <c r="G272" t="s">
        <v>130</v>
      </c>
      <c r="H272">
        <f t="shared" si="93"/>
        <v>50007</v>
      </c>
      <c r="I272">
        <f t="shared" si="96"/>
        <v>184975</v>
      </c>
      <c r="J272" t="s">
        <v>140</v>
      </c>
      <c r="K272">
        <f t="shared" si="94"/>
        <v>50008</v>
      </c>
      <c r="L272">
        <f t="shared" si="97"/>
        <v>184975</v>
      </c>
      <c r="M272" t="str">
        <f t="shared" si="99"/>
        <v>[{"ItemId":50009,"Num":8666080},{"ItemId":50007,"Num":184975},{"ItemId":50008,"Num":184975}]</v>
      </c>
    </row>
    <row r="273" spans="1:13">
      <c r="A273">
        <f t="shared" si="98"/>
        <v>15018</v>
      </c>
      <c r="B273" t="s">
        <v>53</v>
      </c>
      <c r="C273" t="s">
        <v>54</v>
      </c>
      <c r="M273" t="str">
        <f t="shared" si="99"/>
        <v>[]</v>
      </c>
    </row>
    <row r="274" spans="1:13">
      <c r="A274">
        <f t="shared" si="98"/>
        <v>16001</v>
      </c>
      <c r="B274" t="s">
        <v>55</v>
      </c>
      <c r="C274" t="s">
        <v>56</v>
      </c>
      <c r="D274" t="s">
        <v>141</v>
      </c>
      <c r="E274">
        <f t="shared" ref="E274:E290" si="100">VLOOKUP(D274,$U$2:$V$4,2,FALSE)</f>
        <v>50009</v>
      </c>
      <c r="F274">
        <v>300</v>
      </c>
      <c r="G274" t="s">
        <v>130</v>
      </c>
      <c r="H274">
        <f t="shared" ref="H274:H290" si="101">VLOOKUP(G274,$U$2:$V$4,2,FALSE)</f>
        <v>50007</v>
      </c>
      <c r="I274">
        <v>100</v>
      </c>
      <c r="J274" t="s">
        <v>140</v>
      </c>
      <c r="K274">
        <f t="shared" ref="K274:K290" si="102">VLOOKUP(J274,$U$2:$V$4,2,FALSE)</f>
        <v>50008</v>
      </c>
      <c r="L274">
        <v>100</v>
      </c>
      <c r="M274" t="str">
        <f t="shared" si="99"/>
        <v>[{"ItemId":50009,"Num":300},{"ItemId":50007,"Num":100},{"ItemId":50008,"Num":100}]</v>
      </c>
    </row>
    <row r="275" spans="1:13">
      <c r="A275">
        <f t="shared" si="98"/>
        <v>16002</v>
      </c>
      <c r="B275" t="s">
        <v>55</v>
      </c>
      <c r="C275" t="s">
        <v>56</v>
      </c>
      <c r="D275" t="s">
        <v>141</v>
      </c>
      <c r="E275">
        <f t="shared" si="100"/>
        <v>50009</v>
      </c>
      <c r="F275">
        <f t="shared" ref="F275:F290" si="103">MROUND(F274*1.9,5)</f>
        <v>570</v>
      </c>
      <c r="G275" t="s">
        <v>130</v>
      </c>
      <c r="H275">
        <f t="shared" si="101"/>
        <v>50007</v>
      </c>
      <c r="I275">
        <f t="shared" ref="I275:I290" si="104">MROUND(I274*1.6,5)</f>
        <v>160</v>
      </c>
      <c r="J275" t="s">
        <v>140</v>
      </c>
      <c r="K275">
        <f t="shared" si="102"/>
        <v>50008</v>
      </c>
      <c r="L275">
        <f t="shared" ref="L275:L290" si="105">MROUND(L274*1.6,5)</f>
        <v>160</v>
      </c>
      <c r="M275" t="str">
        <f t="shared" si="99"/>
        <v>[{"ItemId":50009,"Num":570},{"ItemId":50007,"Num":160},{"ItemId":50008,"Num":160}]</v>
      </c>
    </row>
    <row r="276" spans="1:13">
      <c r="A276">
        <f t="shared" si="98"/>
        <v>16003</v>
      </c>
      <c r="B276" t="s">
        <v>55</v>
      </c>
      <c r="C276" t="s">
        <v>56</v>
      </c>
      <c r="D276" t="s">
        <v>141</v>
      </c>
      <c r="E276">
        <f t="shared" si="100"/>
        <v>50009</v>
      </c>
      <c r="F276">
        <f t="shared" si="103"/>
        <v>1085</v>
      </c>
      <c r="G276" t="s">
        <v>130</v>
      </c>
      <c r="H276">
        <f t="shared" si="101"/>
        <v>50007</v>
      </c>
      <c r="I276">
        <f t="shared" si="104"/>
        <v>255</v>
      </c>
      <c r="J276" t="s">
        <v>140</v>
      </c>
      <c r="K276">
        <f t="shared" si="102"/>
        <v>50008</v>
      </c>
      <c r="L276">
        <f t="shared" si="105"/>
        <v>255</v>
      </c>
      <c r="M276" t="str">
        <f t="shared" si="99"/>
        <v>[{"ItemId":50009,"Num":1085},{"ItemId":50007,"Num":255},{"ItemId":50008,"Num":255}]</v>
      </c>
    </row>
    <row r="277" spans="1:13">
      <c r="A277">
        <f t="shared" si="98"/>
        <v>16004</v>
      </c>
      <c r="B277" t="s">
        <v>55</v>
      </c>
      <c r="C277" t="s">
        <v>56</v>
      </c>
      <c r="D277" t="s">
        <v>141</v>
      </c>
      <c r="E277">
        <f t="shared" si="100"/>
        <v>50009</v>
      </c>
      <c r="F277">
        <f t="shared" si="103"/>
        <v>2060</v>
      </c>
      <c r="G277" t="s">
        <v>130</v>
      </c>
      <c r="H277">
        <f t="shared" si="101"/>
        <v>50007</v>
      </c>
      <c r="I277">
        <f t="shared" si="104"/>
        <v>410</v>
      </c>
      <c r="J277" t="s">
        <v>140</v>
      </c>
      <c r="K277">
        <f t="shared" si="102"/>
        <v>50008</v>
      </c>
      <c r="L277">
        <f t="shared" si="105"/>
        <v>410</v>
      </c>
      <c r="M277" t="str">
        <f t="shared" si="99"/>
        <v>[{"ItemId":50009,"Num":2060},{"ItemId":50007,"Num":410},{"ItemId":50008,"Num":410}]</v>
      </c>
    </row>
    <row r="278" spans="1:13">
      <c r="A278">
        <f t="shared" si="98"/>
        <v>16005</v>
      </c>
      <c r="B278" t="s">
        <v>55</v>
      </c>
      <c r="C278" t="s">
        <v>56</v>
      </c>
      <c r="D278" t="s">
        <v>141</v>
      </c>
      <c r="E278">
        <f t="shared" si="100"/>
        <v>50009</v>
      </c>
      <c r="F278">
        <f t="shared" si="103"/>
        <v>3915</v>
      </c>
      <c r="G278" t="s">
        <v>130</v>
      </c>
      <c r="H278">
        <f t="shared" si="101"/>
        <v>50007</v>
      </c>
      <c r="I278">
        <f t="shared" si="104"/>
        <v>655</v>
      </c>
      <c r="J278" t="s">
        <v>140</v>
      </c>
      <c r="K278">
        <f t="shared" si="102"/>
        <v>50008</v>
      </c>
      <c r="L278">
        <f t="shared" si="105"/>
        <v>655</v>
      </c>
      <c r="M278" t="str">
        <f t="shared" si="99"/>
        <v>[{"ItemId":50009,"Num":3915},{"ItemId":50007,"Num":655},{"ItemId":50008,"Num":655}]</v>
      </c>
    </row>
    <row r="279" spans="1:13">
      <c r="A279">
        <f t="shared" si="98"/>
        <v>16006</v>
      </c>
      <c r="B279" t="s">
        <v>55</v>
      </c>
      <c r="C279" t="s">
        <v>56</v>
      </c>
      <c r="D279" t="s">
        <v>141</v>
      </c>
      <c r="E279">
        <f t="shared" si="100"/>
        <v>50009</v>
      </c>
      <c r="F279">
        <f t="shared" si="103"/>
        <v>7440</v>
      </c>
      <c r="G279" t="s">
        <v>130</v>
      </c>
      <c r="H279">
        <f t="shared" si="101"/>
        <v>50007</v>
      </c>
      <c r="I279">
        <f t="shared" si="104"/>
        <v>1050</v>
      </c>
      <c r="J279" t="s">
        <v>140</v>
      </c>
      <c r="K279">
        <f t="shared" si="102"/>
        <v>50008</v>
      </c>
      <c r="L279">
        <f t="shared" si="105"/>
        <v>1050</v>
      </c>
      <c r="M279" t="str">
        <f t="shared" si="99"/>
        <v>[{"ItemId":50009,"Num":7440},{"ItemId":50007,"Num":1050},{"ItemId":50008,"Num":1050}]</v>
      </c>
    </row>
    <row r="280" spans="1:13">
      <c r="A280">
        <f t="shared" si="98"/>
        <v>16007</v>
      </c>
      <c r="B280" t="s">
        <v>55</v>
      </c>
      <c r="C280" t="s">
        <v>56</v>
      </c>
      <c r="D280" t="s">
        <v>141</v>
      </c>
      <c r="E280">
        <f t="shared" si="100"/>
        <v>50009</v>
      </c>
      <c r="F280">
        <f t="shared" si="103"/>
        <v>14135</v>
      </c>
      <c r="G280" t="s">
        <v>130</v>
      </c>
      <c r="H280">
        <f t="shared" si="101"/>
        <v>50007</v>
      </c>
      <c r="I280">
        <f t="shared" si="104"/>
        <v>1680</v>
      </c>
      <c r="J280" t="s">
        <v>140</v>
      </c>
      <c r="K280">
        <f t="shared" si="102"/>
        <v>50008</v>
      </c>
      <c r="L280">
        <f t="shared" si="105"/>
        <v>1680</v>
      </c>
      <c r="M280" t="str">
        <f t="shared" si="99"/>
        <v>[{"ItemId":50009,"Num":14135},{"ItemId":50007,"Num":1680},{"ItemId":50008,"Num":1680}]</v>
      </c>
    </row>
    <row r="281" spans="1:13">
      <c r="A281">
        <f t="shared" si="98"/>
        <v>16008</v>
      </c>
      <c r="B281" t="s">
        <v>55</v>
      </c>
      <c r="C281" t="s">
        <v>56</v>
      </c>
      <c r="D281" t="s">
        <v>141</v>
      </c>
      <c r="E281">
        <f t="shared" si="100"/>
        <v>50009</v>
      </c>
      <c r="F281">
        <f t="shared" si="103"/>
        <v>26855</v>
      </c>
      <c r="G281" t="s">
        <v>130</v>
      </c>
      <c r="H281">
        <f t="shared" si="101"/>
        <v>50007</v>
      </c>
      <c r="I281">
        <f t="shared" si="104"/>
        <v>2690</v>
      </c>
      <c r="J281" t="s">
        <v>140</v>
      </c>
      <c r="K281">
        <f t="shared" si="102"/>
        <v>50008</v>
      </c>
      <c r="L281">
        <f t="shared" si="105"/>
        <v>2690</v>
      </c>
      <c r="M281" t="str">
        <f t="shared" si="99"/>
        <v>[{"ItemId":50009,"Num":26855},{"ItemId":50007,"Num":2690},{"ItemId":50008,"Num":2690}]</v>
      </c>
    </row>
    <row r="282" spans="1:13">
      <c r="A282">
        <f t="shared" si="98"/>
        <v>16009</v>
      </c>
      <c r="B282" t="s">
        <v>55</v>
      </c>
      <c r="C282" t="s">
        <v>56</v>
      </c>
      <c r="D282" t="s">
        <v>141</v>
      </c>
      <c r="E282">
        <f t="shared" si="100"/>
        <v>50009</v>
      </c>
      <c r="F282">
        <f t="shared" si="103"/>
        <v>51025</v>
      </c>
      <c r="G282" t="s">
        <v>130</v>
      </c>
      <c r="H282">
        <f t="shared" si="101"/>
        <v>50007</v>
      </c>
      <c r="I282">
        <f t="shared" si="104"/>
        <v>4305</v>
      </c>
      <c r="J282" t="s">
        <v>140</v>
      </c>
      <c r="K282">
        <f t="shared" si="102"/>
        <v>50008</v>
      </c>
      <c r="L282">
        <f t="shared" si="105"/>
        <v>4305</v>
      </c>
      <c r="M282" t="str">
        <f t="shared" si="99"/>
        <v>[{"ItemId":50009,"Num":51025},{"ItemId":50007,"Num":4305},{"ItemId":50008,"Num":4305}]</v>
      </c>
    </row>
    <row r="283" spans="1:13">
      <c r="A283">
        <f t="shared" si="98"/>
        <v>16010</v>
      </c>
      <c r="B283" t="s">
        <v>55</v>
      </c>
      <c r="C283" t="s">
        <v>56</v>
      </c>
      <c r="D283" t="s">
        <v>141</v>
      </c>
      <c r="E283">
        <f t="shared" si="100"/>
        <v>50009</v>
      </c>
      <c r="F283">
        <f t="shared" si="103"/>
        <v>96950</v>
      </c>
      <c r="G283" t="s">
        <v>130</v>
      </c>
      <c r="H283">
        <f t="shared" si="101"/>
        <v>50007</v>
      </c>
      <c r="I283">
        <f t="shared" si="104"/>
        <v>6890</v>
      </c>
      <c r="J283" t="s">
        <v>140</v>
      </c>
      <c r="K283">
        <f t="shared" si="102"/>
        <v>50008</v>
      </c>
      <c r="L283">
        <f t="shared" si="105"/>
        <v>6890</v>
      </c>
      <c r="M283" t="str">
        <f t="shared" si="99"/>
        <v>[{"ItemId":50009,"Num":96950},{"ItemId":50007,"Num":6890},{"ItemId":50008,"Num":6890}]</v>
      </c>
    </row>
    <row r="284" spans="1:13">
      <c r="A284">
        <f t="shared" si="98"/>
        <v>16011</v>
      </c>
      <c r="B284" t="s">
        <v>55</v>
      </c>
      <c r="C284" t="s">
        <v>56</v>
      </c>
      <c r="D284" t="s">
        <v>141</v>
      </c>
      <c r="E284">
        <f t="shared" si="100"/>
        <v>50009</v>
      </c>
      <c r="F284">
        <f t="shared" si="103"/>
        <v>184205</v>
      </c>
      <c r="G284" t="s">
        <v>130</v>
      </c>
      <c r="H284">
        <f t="shared" si="101"/>
        <v>50007</v>
      </c>
      <c r="I284">
        <f t="shared" si="104"/>
        <v>11025</v>
      </c>
      <c r="J284" t="s">
        <v>140</v>
      </c>
      <c r="K284">
        <f t="shared" si="102"/>
        <v>50008</v>
      </c>
      <c r="L284">
        <f t="shared" si="105"/>
        <v>11025</v>
      </c>
      <c r="M284" t="str">
        <f t="shared" si="99"/>
        <v>[{"ItemId":50009,"Num":184205},{"ItemId":50007,"Num":11025},{"ItemId":50008,"Num":11025}]</v>
      </c>
    </row>
    <row r="285" spans="1:13">
      <c r="A285">
        <f t="shared" si="98"/>
        <v>16012</v>
      </c>
      <c r="B285" t="s">
        <v>55</v>
      </c>
      <c r="C285" t="s">
        <v>56</v>
      </c>
      <c r="D285" t="s">
        <v>141</v>
      </c>
      <c r="E285">
        <f t="shared" si="100"/>
        <v>50009</v>
      </c>
      <c r="F285">
        <f t="shared" si="103"/>
        <v>349990</v>
      </c>
      <c r="G285" t="s">
        <v>130</v>
      </c>
      <c r="H285">
        <f t="shared" si="101"/>
        <v>50007</v>
      </c>
      <c r="I285">
        <f t="shared" si="104"/>
        <v>17640</v>
      </c>
      <c r="J285" t="s">
        <v>140</v>
      </c>
      <c r="K285">
        <f t="shared" si="102"/>
        <v>50008</v>
      </c>
      <c r="L285">
        <f t="shared" si="105"/>
        <v>17640</v>
      </c>
      <c r="M285" t="str">
        <f t="shared" si="99"/>
        <v>[{"ItemId":50009,"Num":349990},{"ItemId":50007,"Num":17640},{"ItemId":50008,"Num":17640}]</v>
      </c>
    </row>
    <row r="286" spans="1:13">
      <c r="A286">
        <f t="shared" si="98"/>
        <v>16013</v>
      </c>
      <c r="B286" t="s">
        <v>55</v>
      </c>
      <c r="C286" t="s">
        <v>56</v>
      </c>
      <c r="D286" t="s">
        <v>141</v>
      </c>
      <c r="E286">
        <f t="shared" si="100"/>
        <v>50009</v>
      </c>
      <c r="F286">
        <f t="shared" si="103"/>
        <v>664980</v>
      </c>
      <c r="G286" t="s">
        <v>130</v>
      </c>
      <c r="H286">
        <f t="shared" si="101"/>
        <v>50007</v>
      </c>
      <c r="I286">
        <f t="shared" si="104"/>
        <v>28225</v>
      </c>
      <c r="J286" t="s">
        <v>140</v>
      </c>
      <c r="K286">
        <f t="shared" si="102"/>
        <v>50008</v>
      </c>
      <c r="L286">
        <f t="shared" si="105"/>
        <v>28225</v>
      </c>
      <c r="M286" t="str">
        <f t="shared" si="99"/>
        <v>[{"ItemId":50009,"Num":664980},{"ItemId":50007,"Num":28225},{"ItemId":50008,"Num":28225}]</v>
      </c>
    </row>
    <row r="287" spans="1:13">
      <c r="A287">
        <f t="shared" si="98"/>
        <v>16014</v>
      </c>
      <c r="B287" t="s">
        <v>55</v>
      </c>
      <c r="C287" t="s">
        <v>56</v>
      </c>
      <c r="D287" t="s">
        <v>141</v>
      </c>
      <c r="E287">
        <f t="shared" si="100"/>
        <v>50009</v>
      </c>
      <c r="F287">
        <f t="shared" si="103"/>
        <v>1263460</v>
      </c>
      <c r="G287" t="s">
        <v>130</v>
      </c>
      <c r="H287">
        <f t="shared" si="101"/>
        <v>50007</v>
      </c>
      <c r="I287">
        <f t="shared" si="104"/>
        <v>45160</v>
      </c>
      <c r="J287" t="s">
        <v>140</v>
      </c>
      <c r="K287">
        <f t="shared" si="102"/>
        <v>50008</v>
      </c>
      <c r="L287">
        <f t="shared" si="105"/>
        <v>45160</v>
      </c>
      <c r="M287" t="str">
        <f t="shared" si="99"/>
        <v>[{"ItemId":50009,"Num":1263460},{"ItemId":50007,"Num":45160},{"ItemId":50008,"Num":45160}]</v>
      </c>
    </row>
    <row r="288" spans="1:13">
      <c r="A288">
        <f t="shared" si="98"/>
        <v>16015</v>
      </c>
      <c r="B288" t="s">
        <v>55</v>
      </c>
      <c r="C288" t="s">
        <v>56</v>
      </c>
      <c r="D288" t="s">
        <v>141</v>
      </c>
      <c r="E288">
        <f t="shared" si="100"/>
        <v>50009</v>
      </c>
      <c r="F288">
        <f t="shared" si="103"/>
        <v>2400575</v>
      </c>
      <c r="G288" t="s">
        <v>130</v>
      </c>
      <c r="H288">
        <f t="shared" si="101"/>
        <v>50007</v>
      </c>
      <c r="I288">
        <f t="shared" si="104"/>
        <v>72255</v>
      </c>
      <c r="J288" t="s">
        <v>140</v>
      </c>
      <c r="K288">
        <f t="shared" si="102"/>
        <v>50008</v>
      </c>
      <c r="L288">
        <f t="shared" si="105"/>
        <v>72255</v>
      </c>
      <c r="M288" t="str">
        <f t="shared" si="99"/>
        <v>[{"ItemId":50009,"Num":2400575},{"ItemId":50007,"Num":72255},{"ItemId":50008,"Num":72255}]</v>
      </c>
    </row>
    <row r="289" spans="1:13">
      <c r="A289">
        <f t="shared" si="98"/>
        <v>16016</v>
      </c>
      <c r="B289" t="s">
        <v>55</v>
      </c>
      <c r="C289" t="s">
        <v>56</v>
      </c>
      <c r="D289" t="s">
        <v>141</v>
      </c>
      <c r="E289">
        <f t="shared" si="100"/>
        <v>50009</v>
      </c>
      <c r="F289">
        <f t="shared" si="103"/>
        <v>4561095</v>
      </c>
      <c r="G289" t="s">
        <v>130</v>
      </c>
      <c r="H289">
        <f t="shared" si="101"/>
        <v>50007</v>
      </c>
      <c r="I289">
        <f t="shared" si="104"/>
        <v>115610</v>
      </c>
      <c r="J289" t="s">
        <v>140</v>
      </c>
      <c r="K289">
        <f t="shared" si="102"/>
        <v>50008</v>
      </c>
      <c r="L289">
        <f t="shared" si="105"/>
        <v>115610</v>
      </c>
      <c r="M289" t="str">
        <f t="shared" si="99"/>
        <v>[{"ItemId":50009,"Num":4561095},{"ItemId":50007,"Num":115610},{"ItemId":50008,"Num":115610}]</v>
      </c>
    </row>
    <row r="290" spans="1:13">
      <c r="A290">
        <f t="shared" si="98"/>
        <v>16017</v>
      </c>
      <c r="B290" t="s">
        <v>55</v>
      </c>
      <c r="C290" t="s">
        <v>56</v>
      </c>
      <c r="D290" t="s">
        <v>141</v>
      </c>
      <c r="E290">
        <f t="shared" si="100"/>
        <v>50009</v>
      </c>
      <c r="F290">
        <f t="shared" si="103"/>
        <v>8666080</v>
      </c>
      <c r="G290" t="s">
        <v>130</v>
      </c>
      <c r="H290">
        <f t="shared" si="101"/>
        <v>50007</v>
      </c>
      <c r="I290">
        <f t="shared" si="104"/>
        <v>184975</v>
      </c>
      <c r="J290" t="s">
        <v>140</v>
      </c>
      <c r="K290">
        <f t="shared" si="102"/>
        <v>50008</v>
      </c>
      <c r="L290">
        <f t="shared" si="105"/>
        <v>184975</v>
      </c>
      <c r="M290" t="str">
        <f t="shared" si="99"/>
        <v>[{"ItemId":50009,"Num":8666080},{"ItemId":50007,"Num":184975},{"ItemId":50008,"Num":184975}]</v>
      </c>
    </row>
    <row r="291" spans="1:13">
      <c r="A291">
        <f t="shared" si="98"/>
        <v>16018</v>
      </c>
      <c r="B291" t="s">
        <v>55</v>
      </c>
      <c r="C291" t="s">
        <v>56</v>
      </c>
      <c r="M291" t="str">
        <f t="shared" si="99"/>
        <v>[]</v>
      </c>
    </row>
    <row r="292" spans="1:13">
      <c r="A292">
        <f t="shared" si="98"/>
        <v>17001</v>
      </c>
      <c r="B292" t="s">
        <v>57</v>
      </c>
      <c r="C292" t="s">
        <v>58</v>
      </c>
      <c r="D292" t="s">
        <v>141</v>
      </c>
      <c r="E292">
        <f t="shared" ref="E292:E308" si="106">VLOOKUP(D292,$U$2:$V$4,2,FALSE)</f>
        <v>50009</v>
      </c>
      <c r="F292">
        <v>300</v>
      </c>
      <c r="G292" t="s">
        <v>130</v>
      </c>
      <c r="H292">
        <f t="shared" ref="H292:H308" si="107">VLOOKUP(G292,$U$2:$V$4,2,FALSE)</f>
        <v>50007</v>
      </c>
      <c r="I292">
        <v>100</v>
      </c>
      <c r="J292" t="s">
        <v>140</v>
      </c>
      <c r="K292">
        <f t="shared" ref="K292:K308" si="108">VLOOKUP(J292,$U$2:$V$4,2,FALSE)</f>
        <v>50008</v>
      </c>
      <c r="L292">
        <v>100</v>
      </c>
      <c r="M292" t="str">
        <f t="shared" si="99"/>
        <v>[{"ItemId":50009,"Num":300},{"ItemId":50007,"Num":100},{"ItemId":50008,"Num":100}]</v>
      </c>
    </row>
    <row r="293" spans="1:13">
      <c r="A293">
        <f t="shared" si="98"/>
        <v>17002</v>
      </c>
      <c r="B293" t="s">
        <v>57</v>
      </c>
      <c r="C293" t="s">
        <v>58</v>
      </c>
      <c r="D293" t="s">
        <v>141</v>
      </c>
      <c r="E293">
        <f t="shared" si="106"/>
        <v>50009</v>
      </c>
      <c r="F293">
        <f t="shared" ref="F293:F308" si="109">MROUND(F292*1.9,5)</f>
        <v>570</v>
      </c>
      <c r="G293" t="s">
        <v>130</v>
      </c>
      <c r="H293">
        <f t="shared" si="107"/>
        <v>50007</v>
      </c>
      <c r="I293">
        <f t="shared" ref="I293:I308" si="110">MROUND(I292*1.6,5)</f>
        <v>160</v>
      </c>
      <c r="J293" t="s">
        <v>140</v>
      </c>
      <c r="K293">
        <f t="shared" si="108"/>
        <v>50008</v>
      </c>
      <c r="L293">
        <f t="shared" ref="L293:L308" si="111">MROUND(L292*1.6,5)</f>
        <v>160</v>
      </c>
      <c r="M293" t="str">
        <f t="shared" si="99"/>
        <v>[{"ItemId":50009,"Num":570},{"ItemId":50007,"Num":160},{"ItemId":50008,"Num":160}]</v>
      </c>
    </row>
    <row r="294" spans="1:13">
      <c r="A294">
        <f t="shared" si="98"/>
        <v>17003</v>
      </c>
      <c r="B294" t="s">
        <v>57</v>
      </c>
      <c r="C294" t="s">
        <v>58</v>
      </c>
      <c r="D294" t="s">
        <v>141</v>
      </c>
      <c r="E294">
        <f t="shared" si="106"/>
        <v>50009</v>
      </c>
      <c r="F294">
        <f t="shared" si="109"/>
        <v>1085</v>
      </c>
      <c r="G294" t="s">
        <v>130</v>
      </c>
      <c r="H294">
        <f t="shared" si="107"/>
        <v>50007</v>
      </c>
      <c r="I294">
        <f t="shared" si="110"/>
        <v>255</v>
      </c>
      <c r="J294" t="s">
        <v>140</v>
      </c>
      <c r="K294">
        <f t="shared" si="108"/>
        <v>50008</v>
      </c>
      <c r="L294">
        <f t="shared" si="111"/>
        <v>255</v>
      </c>
      <c r="M294" t="str">
        <f t="shared" si="99"/>
        <v>[{"ItemId":50009,"Num":1085},{"ItemId":50007,"Num":255},{"ItemId":50008,"Num":255}]</v>
      </c>
    </row>
    <row r="295" spans="1:13">
      <c r="A295">
        <f t="shared" si="98"/>
        <v>17004</v>
      </c>
      <c r="B295" t="s">
        <v>57</v>
      </c>
      <c r="C295" t="s">
        <v>58</v>
      </c>
      <c r="D295" t="s">
        <v>141</v>
      </c>
      <c r="E295">
        <f t="shared" si="106"/>
        <v>50009</v>
      </c>
      <c r="F295">
        <f t="shared" si="109"/>
        <v>2060</v>
      </c>
      <c r="G295" t="s">
        <v>130</v>
      </c>
      <c r="H295">
        <f t="shared" si="107"/>
        <v>50007</v>
      </c>
      <c r="I295">
        <f t="shared" si="110"/>
        <v>410</v>
      </c>
      <c r="J295" t="s">
        <v>140</v>
      </c>
      <c r="K295">
        <f t="shared" si="108"/>
        <v>50008</v>
      </c>
      <c r="L295">
        <f t="shared" si="111"/>
        <v>410</v>
      </c>
      <c r="M295" t="str">
        <f t="shared" si="99"/>
        <v>[{"ItemId":50009,"Num":2060},{"ItemId":50007,"Num":410},{"ItemId":50008,"Num":410}]</v>
      </c>
    </row>
    <row r="296" spans="1:13">
      <c r="A296">
        <f t="shared" si="98"/>
        <v>17005</v>
      </c>
      <c r="B296" t="s">
        <v>57</v>
      </c>
      <c r="C296" t="s">
        <v>58</v>
      </c>
      <c r="D296" t="s">
        <v>141</v>
      </c>
      <c r="E296">
        <f t="shared" si="106"/>
        <v>50009</v>
      </c>
      <c r="F296">
        <f t="shared" si="109"/>
        <v>3915</v>
      </c>
      <c r="G296" t="s">
        <v>130</v>
      </c>
      <c r="H296">
        <f t="shared" si="107"/>
        <v>50007</v>
      </c>
      <c r="I296">
        <f t="shared" si="110"/>
        <v>655</v>
      </c>
      <c r="J296" t="s">
        <v>140</v>
      </c>
      <c r="K296">
        <f t="shared" si="108"/>
        <v>50008</v>
      </c>
      <c r="L296">
        <f t="shared" si="111"/>
        <v>655</v>
      </c>
      <c r="M296" t="str">
        <f t="shared" si="99"/>
        <v>[{"ItemId":50009,"Num":3915},{"ItemId":50007,"Num":655},{"ItemId":50008,"Num":655}]</v>
      </c>
    </row>
    <row r="297" spans="1:13">
      <c r="A297">
        <f t="shared" si="98"/>
        <v>17006</v>
      </c>
      <c r="B297" t="s">
        <v>57</v>
      </c>
      <c r="C297" t="s">
        <v>58</v>
      </c>
      <c r="D297" t="s">
        <v>141</v>
      </c>
      <c r="E297">
        <f t="shared" si="106"/>
        <v>50009</v>
      </c>
      <c r="F297">
        <f t="shared" si="109"/>
        <v>7440</v>
      </c>
      <c r="G297" t="s">
        <v>130</v>
      </c>
      <c r="H297">
        <f t="shared" si="107"/>
        <v>50007</v>
      </c>
      <c r="I297">
        <f t="shared" si="110"/>
        <v>1050</v>
      </c>
      <c r="J297" t="s">
        <v>140</v>
      </c>
      <c r="K297">
        <f t="shared" si="108"/>
        <v>50008</v>
      </c>
      <c r="L297">
        <f t="shared" si="111"/>
        <v>1050</v>
      </c>
      <c r="M297" t="str">
        <f t="shared" si="99"/>
        <v>[{"ItemId":50009,"Num":7440},{"ItemId":50007,"Num":1050},{"ItemId":50008,"Num":1050}]</v>
      </c>
    </row>
    <row r="298" spans="1:13">
      <c r="A298">
        <f t="shared" si="98"/>
        <v>17007</v>
      </c>
      <c r="B298" t="s">
        <v>57</v>
      </c>
      <c r="C298" t="s">
        <v>58</v>
      </c>
      <c r="D298" t="s">
        <v>141</v>
      </c>
      <c r="E298">
        <f t="shared" si="106"/>
        <v>50009</v>
      </c>
      <c r="F298">
        <f t="shared" si="109"/>
        <v>14135</v>
      </c>
      <c r="G298" t="s">
        <v>130</v>
      </c>
      <c r="H298">
        <f t="shared" si="107"/>
        <v>50007</v>
      </c>
      <c r="I298">
        <f t="shared" si="110"/>
        <v>1680</v>
      </c>
      <c r="J298" t="s">
        <v>140</v>
      </c>
      <c r="K298">
        <f t="shared" si="108"/>
        <v>50008</v>
      </c>
      <c r="L298">
        <f t="shared" si="111"/>
        <v>1680</v>
      </c>
      <c r="M298" t="str">
        <f t="shared" si="99"/>
        <v>[{"ItemId":50009,"Num":14135},{"ItemId":50007,"Num":1680},{"ItemId":50008,"Num":1680}]</v>
      </c>
    </row>
    <row r="299" spans="1:13">
      <c r="A299">
        <f t="shared" si="98"/>
        <v>17008</v>
      </c>
      <c r="B299" t="s">
        <v>57</v>
      </c>
      <c r="C299" t="s">
        <v>58</v>
      </c>
      <c r="D299" t="s">
        <v>141</v>
      </c>
      <c r="E299">
        <f t="shared" si="106"/>
        <v>50009</v>
      </c>
      <c r="F299">
        <f t="shared" si="109"/>
        <v>26855</v>
      </c>
      <c r="G299" t="s">
        <v>130</v>
      </c>
      <c r="H299">
        <f t="shared" si="107"/>
        <v>50007</v>
      </c>
      <c r="I299">
        <f t="shared" si="110"/>
        <v>2690</v>
      </c>
      <c r="J299" t="s">
        <v>140</v>
      </c>
      <c r="K299">
        <f t="shared" si="108"/>
        <v>50008</v>
      </c>
      <c r="L299">
        <f t="shared" si="111"/>
        <v>2690</v>
      </c>
      <c r="M299" t="str">
        <f t="shared" si="99"/>
        <v>[{"ItemId":50009,"Num":26855},{"ItemId":50007,"Num":2690},{"ItemId":50008,"Num":2690}]</v>
      </c>
    </row>
    <row r="300" spans="1:13">
      <c r="A300">
        <f t="shared" si="98"/>
        <v>17009</v>
      </c>
      <c r="B300" t="s">
        <v>57</v>
      </c>
      <c r="C300" t="s">
        <v>58</v>
      </c>
      <c r="D300" t="s">
        <v>141</v>
      </c>
      <c r="E300">
        <f t="shared" si="106"/>
        <v>50009</v>
      </c>
      <c r="F300">
        <f t="shared" si="109"/>
        <v>51025</v>
      </c>
      <c r="G300" t="s">
        <v>130</v>
      </c>
      <c r="H300">
        <f t="shared" si="107"/>
        <v>50007</v>
      </c>
      <c r="I300">
        <f t="shared" si="110"/>
        <v>4305</v>
      </c>
      <c r="J300" t="s">
        <v>140</v>
      </c>
      <c r="K300">
        <f t="shared" si="108"/>
        <v>50008</v>
      </c>
      <c r="L300">
        <f t="shared" si="111"/>
        <v>4305</v>
      </c>
      <c r="M300" t="str">
        <f t="shared" si="99"/>
        <v>[{"ItemId":50009,"Num":51025},{"ItemId":50007,"Num":4305},{"ItemId":50008,"Num":4305}]</v>
      </c>
    </row>
    <row r="301" spans="1:13">
      <c r="A301">
        <f t="shared" si="98"/>
        <v>17010</v>
      </c>
      <c r="B301" t="s">
        <v>57</v>
      </c>
      <c r="C301" t="s">
        <v>58</v>
      </c>
      <c r="D301" t="s">
        <v>141</v>
      </c>
      <c r="E301">
        <f t="shared" si="106"/>
        <v>50009</v>
      </c>
      <c r="F301">
        <f t="shared" si="109"/>
        <v>96950</v>
      </c>
      <c r="G301" t="s">
        <v>130</v>
      </c>
      <c r="H301">
        <f t="shared" si="107"/>
        <v>50007</v>
      </c>
      <c r="I301">
        <f t="shared" si="110"/>
        <v>6890</v>
      </c>
      <c r="J301" t="s">
        <v>140</v>
      </c>
      <c r="K301">
        <f t="shared" si="108"/>
        <v>50008</v>
      </c>
      <c r="L301">
        <f t="shared" si="111"/>
        <v>6890</v>
      </c>
      <c r="M301" t="str">
        <f t="shared" si="99"/>
        <v>[{"ItemId":50009,"Num":96950},{"ItemId":50007,"Num":6890},{"ItemId":50008,"Num":6890}]</v>
      </c>
    </row>
    <row r="302" spans="1:13">
      <c r="A302">
        <f t="shared" si="98"/>
        <v>17011</v>
      </c>
      <c r="B302" t="s">
        <v>57</v>
      </c>
      <c r="C302" t="s">
        <v>58</v>
      </c>
      <c r="D302" t="s">
        <v>141</v>
      </c>
      <c r="E302">
        <f t="shared" si="106"/>
        <v>50009</v>
      </c>
      <c r="F302">
        <f t="shared" si="109"/>
        <v>184205</v>
      </c>
      <c r="G302" t="s">
        <v>130</v>
      </c>
      <c r="H302">
        <f t="shared" si="107"/>
        <v>50007</v>
      </c>
      <c r="I302">
        <f t="shared" si="110"/>
        <v>11025</v>
      </c>
      <c r="J302" t="s">
        <v>140</v>
      </c>
      <c r="K302">
        <f t="shared" si="108"/>
        <v>50008</v>
      </c>
      <c r="L302">
        <f t="shared" si="111"/>
        <v>11025</v>
      </c>
      <c r="M302" t="str">
        <f t="shared" si="99"/>
        <v>[{"ItemId":50009,"Num":184205},{"ItemId":50007,"Num":11025},{"ItemId":50008,"Num":11025}]</v>
      </c>
    </row>
    <row r="303" spans="1:13">
      <c r="A303">
        <f t="shared" si="98"/>
        <v>17012</v>
      </c>
      <c r="B303" t="s">
        <v>57</v>
      </c>
      <c r="C303" t="s">
        <v>58</v>
      </c>
      <c r="D303" t="s">
        <v>141</v>
      </c>
      <c r="E303">
        <f t="shared" si="106"/>
        <v>50009</v>
      </c>
      <c r="F303">
        <f t="shared" si="109"/>
        <v>349990</v>
      </c>
      <c r="G303" t="s">
        <v>130</v>
      </c>
      <c r="H303">
        <f t="shared" si="107"/>
        <v>50007</v>
      </c>
      <c r="I303">
        <f t="shared" si="110"/>
        <v>17640</v>
      </c>
      <c r="J303" t="s">
        <v>140</v>
      </c>
      <c r="K303">
        <f t="shared" si="108"/>
        <v>50008</v>
      </c>
      <c r="L303">
        <f t="shared" si="111"/>
        <v>17640</v>
      </c>
      <c r="M303" t="str">
        <f t="shared" si="99"/>
        <v>[{"ItemId":50009,"Num":349990},{"ItemId":50007,"Num":17640},{"ItemId":50008,"Num":17640}]</v>
      </c>
    </row>
    <row r="304" spans="1:13">
      <c r="A304">
        <f t="shared" si="98"/>
        <v>17013</v>
      </c>
      <c r="B304" t="s">
        <v>57</v>
      </c>
      <c r="C304" t="s">
        <v>58</v>
      </c>
      <c r="D304" t="s">
        <v>141</v>
      </c>
      <c r="E304">
        <f t="shared" si="106"/>
        <v>50009</v>
      </c>
      <c r="F304">
        <f t="shared" si="109"/>
        <v>664980</v>
      </c>
      <c r="G304" t="s">
        <v>130</v>
      </c>
      <c r="H304">
        <f t="shared" si="107"/>
        <v>50007</v>
      </c>
      <c r="I304">
        <f t="shared" si="110"/>
        <v>28225</v>
      </c>
      <c r="J304" t="s">
        <v>140</v>
      </c>
      <c r="K304">
        <f t="shared" si="108"/>
        <v>50008</v>
      </c>
      <c r="L304">
        <f t="shared" si="111"/>
        <v>28225</v>
      </c>
      <c r="M304" t="str">
        <f t="shared" si="99"/>
        <v>[{"ItemId":50009,"Num":664980},{"ItemId":50007,"Num":28225},{"ItemId":50008,"Num":28225}]</v>
      </c>
    </row>
    <row r="305" spans="1:13">
      <c r="A305">
        <f t="shared" si="98"/>
        <v>17014</v>
      </c>
      <c r="B305" t="s">
        <v>57</v>
      </c>
      <c r="C305" t="s">
        <v>58</v>
      </c>
      <c r="D305" t="s">
        <v>141</v>
      </c>
      <c r="E305">
        <f t="shared" si="106"/>
        <v>50009</v>
      </c>
      <c r="F305">
        <f t="shared" si="109"/>
        <v>1263460</v>
      </c>
      <c r="G305" t="s">
        <v>130</v>
      </c>
      <c r="H305">
        <f t="shared" si="107"/>
        <v>50007</v>
      </c>
      <c r="I305">
        <f t="shared" si="110"/>
        <v>45160</v>
      </c>
      <c r="J305" t="s">
        <v>140</v>
      </c>
      <c r="K305">
        <f t="shared" si="108"/>
        <v>50008</v>
      </c>
      <c r="L305">
        <f t="shared" si="111"/>
        <v>45160</v>
      </c>
      <c r="M305" t="str">
        <f t="shared" si="99"/>
        <v>[{"ItemId":50009,"Num":1263460},{"ItemId":50007,"Num":45160},{"ItemId":50008,"Num":45160}]</v>
      </c>
    </row>
    <row r="306" spans="1:13">
      <c r="A306">
        <f t="shared" si="98"/>
        <v>17015</v>
      </c>
      <c r="B306" t="s">
        <v>57</v>
      </c>
      <c r="C306" t="s">
        <v>58</v>
      </c>
      <c r="D306" t="s">
        <v>141</v>
      </c>
      <c r="E306">
        <f t="shared" si="106"/>
        <v>50009</v>
      </c>
      <c r="F306">
        <f t="shared" si="109"/>
        <v>2400575</v>
      </c>
      <c r="G306" t="s">
        <v>130</v>
      </c>
      <c r="H306">
        <f t="shared" si="107"/>
        <v>50007</v>
      </c>
      <c r="I306">
        <f t="shared" si="110"/>
        <v>72255</v>
      </c>
      <c r="J306" t="s">
        <v>140</v>
      </c>
      <c r="K306">
        <f t="shared" si="108"/>
        <v>50008</v>
      </c>
      <c r="L306">
        <f t="shared" si="111"/>
        <v>72255</v>
      </c>
      <c r="M306" t="str">
        <f t="shared" si="99"/>
        <v>[{"ItemId":50009,"Num":2400575},{"ItemId":50007,"Num":72255},{"ItemId":50008,"Num":72255}]</v>
      </c>
    </row>
    <row r="307" spans="1:13">
      <c r="A307">
        <f t="shared" si="98"/>
        <v>17016</v>
      </c>
      <c r="B307" t="s">
        <v>57</v>
      </c>
      <c r="C307" t="s">
        <v>58</v>
      </c>
      <c r="D307" t="s">
        <v>141</v>
      </c>
      <c r="E307">
        <f t="shared" si="106"/>
        <v>50009</v>
      </c>
      <c r="F307">
        <f t="shared" si="109"/>
        <v>4561095</v>
      </c>
      <c r="G307" t="s">
        <v>130</v>
      </c>
      <c r="H307">
        <f t="shared" si="107"/>
        <v>50007</v>
      </c>
      <c r="I307">
        <f t="shared" si="110"/>
        <v>115610</v>
      </c>
      <c r="J307" t="s">
        <v>140</v>
      </c>
      <c r="K307">
        <f t="shared" si="108"/>
        <v>50008</v>
      </c>
      <c r="L307">
        <f t="shared" si="111"/>
        <v>115610</v>
      </c>
      <c r="M307" t="str">
        <f t="shared" si="99"/>
        <v>[{"ItemId":50009,"Num":4561095},{"ItemId":50007,"Num":115610},{"ItemId":50008,"Num":115610}]</v>
      </c>
    </row>
    <row r="308" spans="1:13">
      <c r="A308">
        <f t="shared" si="98"/>
        <v>17017</v>
      </c>
      <c r="B308" t="s">
        <v>57</v>
      </c>
      <c r="C308" t="s">
        <v>58</v>
      </c>
      <c r="D308" t="s">
        <v>141</v>
      </c>
      <c r="E308">
        <f t="shared" si="106"/>
        <v>50009</v>
      </c>
      <c r="F308">
        <f t="shared" si="109"/>
        <v>8666080</v>
      </c>
      <c r="G308" t="s">
        <v>130</v>
      </c>
      <c r="H308">
        <f t="shared" si="107"/>
        <v>50007</v>
      </c>
      <c r="I308">
        <f t="shared" si="110"/>
        <v>184975</v>
      </c>
      <c r="J308" t="s">
        <v>140</v>
      </c>
      <c r="K308">
        <f t="shared" si="108"/>
        <v>50008</v>
      </c>
      <c r="L308">
        <f t="shared" si="111"/>
        <v>184975</v>
      </c>
      <c r="M308" t="str">
        <f t="shared" si="99"/>
        <v>[{"ItemId":50009,"Num":8666080},{"ItemId":50007,"Num":184975},{"ItemId":50008,"Num":184975}]</v>
      </c>
    </row>
    <row r="309" spans="1:13">
      <c r="A309">
        <f t="shared" si="98"/>
        <v>17018</v>
      </c>
      <c r="B309" t="s">
        <v>57</v>
      </c>
      <c r="C309" t="s">
        <v>58</v>
      </c>
      <c r="M309" t="str">
        <f t="shared" si="99"/>
        <v>[]</v>
      </c>
    </row>
    <row r="310" spans="1:13">
      <c r="A310">
        <f t="shared" si="98"/>
        <v>18001</v>
      </c>
      <c r="B310" t="s">
        <v>59</v>
      </c>
      <c r="C310" t="s">
        <v>60</v>
      </c>
      <c r="D310" t="s">
        <v>141</v>
      </c>
      <c r="E310">
        <f t="shared" ref="E310:E326" si="112">VLOOKUP(D310,$U$2:$V$4,2,FALSE)</f>
        <v>50009</v>
      </c>
      <c r="F310">
        <v>300</v>
      </c>
      <c r="G310" t="s">
        <v>130</v>
      </c>
      <c r="H310">
        <f t="shared" ref="H310:H326" si="113">VLOOKUP(G310,$U$2:$V$4,2,FALSE)</f>
        <v>50007</v>
      </c>
      <c r="I310">
        <v>100</v>
      </c>
      <c r="J310" t="s">
        <v>140</v>
      </c>
      <c r="K310">
        <f t="shared" ref="K310:K326" si="114">VLOOKUP(J310,$U$2:$V$4,2,FALSE)</f>
        <v>50008</v>
      </c>
      <c r="L310">
        <v>100</v>
      </c>
      <c r="M310" t="str">
        <f t="shared" si="99"/>
        <v>[{"ItemId":50009,"Num":300},{"ItemId":50007,"Num":100},{"ItemId":50008,"Num":100}]</v>
      </c>
    </row>
    <row r="311" spans="1:13">
      <c r="A311">
        <f t="shared" si="98"/>
        <v>18002</v>
      </c>
      <c r="B311" t="s">
        <v>59</v>
      </c>
      <c r="C311" t="s">
        <v>60</v>
      </c>
      <c r="D311" t="s">
        <v>141</v>
      </c>
      <c r="E311">
        <f t="shared" si="112"/>
        <v>50009</v>
      </c>
      <c r="F311">
        <f t="shared" ref="F311:F326" si="115">MROUND(F310*1.9,5)</f>
        <v>570</v>
      </c>
      <c r="G311" t="s">
        <v>130</v>
      </c>
      <c r="H311">
        <f t="shared" si="113"/>
        <v>50007</v>
      </c>
      <c r="I311">
        <f t="shared" ref="I311:I326" si="116">MROUND(I310*1.6,5)</f>
        <v>160</v>
      </c>
      <c r="J311" t="s">
        <v>140</v>
      </c>
      <c r="K311">
        <f t="shared" si="114"/>
        <v>50008</v>
      </c>
      <c r="L311">
        <f t="shared" ref="L311:L326" si="117">MROUND(L310*1.6,5)</f>
        <v>160</v>
      </c>
      <c r="M311" t="str">
        <f t="shared" si="99"/>
        <v>[{"ItemId":50009,"Num":570},{"ItemId":50007,"Num":160},{"ItemId":50008,"Num":160}]</v>
      </c>
    </row>
    <row r="312" spans="1:13">
      <c r="A312">
        <f t="shared" si="98"/>
        <v>18003</v>
      </c>
      <c r="B312" t="s">
        <v>59</v>
      </c>
      <c r="C312" t="s">
        <v>60</v>
      </c>
      <c r="D312" t="s">
        <v>141</v>
      </c>
      <c r="E312">
        <f t="shared" si="112"/>
        <v>50009</v>
      </c>
      <c r="F312">
        <f t="shared" si="115"/>
        <v>1085</v>
      </c>
      <c r="G312" t="s">
        <v>130</v>
      </c>
      <c r="H312">
        <f t="shared" si="113"/>
        <v>50007</v>
      </c>
      <c r="I312">
        <f t="shared" si="116"/>
        <v>255</v>
      </c>
      <c r="J312" t="s">
        <v>140</v>
      </c>
      <c r="K312">
        <f t="shared" si="114"/>
        <v>50008</v>
      </c>
      <c r="L312">
        <f t="shared" si="117"/>
        <v>255</v>
      </c>
      <c r="M312" t="str">
        <f t="shared" si="99"/>
        <v>[{"ItemId":50009,"Num":1085},{"ItemId":50007,"Num":255},{"ItemId":50008,"Num":255}]</v>
      </c>
    </row>
    <row r="313" spans="1:13">
      <c r="A313">
        <f t="shared" si="98"/>
        <v>18004</v>
      </c>
      <c r="B313" t="s">
        <v>59</v>
      </c>
      <c r="C313" t="s">
        <v>60</v>
      </c>
      <c r="D313" t="s">
        <v>141</v>
      </c>
      <c r="E313">
        <f t="shared" si="112"/>
        <v>50009</v>
      </c>
      <c r="F313">
        <f t="shared" si="115"/>
        <v>2060</v>
      </c>
      <c r="G313" t="s">
        <v>130</v>
      </c>
      <c r="H313">
        <f t="shared" si="113"/>
        <v>50007</v>
      </c>
      <c r="I313">
        <f t="shared" si="116"/>
        <v>410</v>
      </c>
      <c r="J313" t="s">
        <v>140</v>
      </c>
      <c r="K313">
        <f t="shared" si="114"/>
        <v>50008</v>
      </c>
      <c r="L313">
        <f t="shared" si="117"/>
        <v>410</v>
      </c>
      <c r="M313" t="str">
        <f t="shared" si="99"/>
        <v>[{"ItemId":50009,"Num":2060},{"ItemId":50007,"Num":410},{"ItemId":50008,"Num":410}]</v>
      </c>
    </row>
    <row r="314" spans="1:13">
      <c r="A314">
        <f t="shared" si="98"/>
        <v>18005</v>
      </c>
      <c r="B314" t="s">
        <v>59</v>
      </c>
      <c r="C314" t="s">
        <v>60</v>
      </c>
      <c r="D314" t="s">
        <v>141</v>
      </c>
      <c r="E314">
        <f t="shared" si="112"/>
        <v>50009</v>
      </c>
      <c r="F314">
        <f t="shared" si="115"/>
        <v>3915</v>
      </c>
      <c r="G314" t="s">
        <v>130</v>
      </c>
      <c r="H314">
        <f t="shared" si="113"/>
        <v>50007</v>
      </c>
      <c r="I314">
        <f t="shared" si="116"/>
        <v>655</v>
      </c>
      <c r="J314" t="s">
        <v>140</v>
      </c>
      <c r="K314">
        <f t="shared" si="114"/>
        <v>50008</v>
      </c>
      <c r="L314">
        <f t="shared" si="117"/>
        <v>655</v>
      </c>
      <c r="M314" t="str">
        <f t="shared" si="99"/>
        <v>[{"ItemId":50009,"Num":3915},{"ItemId":50007,"Num":655},{"ItemId":50008,"Num":655}]</v>
      </c>
    </row>
    <row r="315" spans="1:13">
      <c r="A315">
        <f t="shared" si="98"/>
        <v>18006</v>
      </c>
      <c r="B315" t="s">
        <v>59</v>
      </c>
      <c r="C315" t="s">
        <v>60</v>
      </c>
      <c r="D315" t="s">
        <v>141</v>
      </c>
      <c r="E315">
        <f t="shared" si="112"/>
        <v>50009</v>
      </c>
      <c r="F315">
        <f t="shared" si="115"/>
        <v>7440</v>
      </c>
      <c r="G315" t="s">
        <v>130</v>
      </c>
      <c r="H315">
        <f t="shared" si="113"/>
        <v>50007</v>
      </c>
      <c r="I315">
        <f t="shared" si="116"/>
        <v>1050</v>
      </c>
      <c r="J315" t="s">
        <v>140</v>
      </c>
      <c r="K315">
        <f t="shared" si="114"/>
        <v>50008</v>
      </c>
      <c r="L315">
        <f t="shared" si="117"/>
        <v>1050</v>
      </c>
      <c r="M315" t="str">
        <f t="shared" si="99"/>
        <v>[{"ItemId":50009,"Num":7440},{"ItemId":50007,"Num":1050},{"ItemId":50008,"Num":1050}]</v>
      </c>
    </row>
    <row r="316" spans="1:13">
      <c r="A316">
        <f t="shared" si="98"/>
        <v>18007</v>
      </c>
      <c r="B316" t="s">
        <v>59</v>
      </c>
      <c r="C316" t="s">
        <v>60</v>
      </c>
      <c r="D316" t="s">
        <v>141</v>
      </c>
      <c r="E316">
        <f t="shared" si="112"/>
        <v>50009</v>
      </c>
      <c r="F316">
        <f t="shared" si="115"/>
        <v>14135</v>
      </c>
      <c r="G316" t="s">
        <v>130</v>
      </c>
      <c r="H316">
        <f t="shared" si="113"/>
        <v>50007</v>
      </c>
      <c r="I316">
        <f t="shared" si="116"/>
        <v>1680</v>
      </c>
      <c r="J316" t="s">
        <v>140</v>
      </c>
      <c r="K316">
        <f t="shared" si="114"/>
        <v>50008</v>
      </c>
      <c r="L316">
        <f t="shared" si="117"/>
        <v>1680</v>
      </c>
      <c r="M316" t="str">
        <f t="shared" si="99"/>
        <v>[{"ItemId":50009,"Num":14135},{"ItemId":50007,"Num":1680},{"ItemId":50008,"Num":1680}]</v>
      </c>
    </row>
    <row r="317" spans="1:13">
      <c r="A317">
        <f t="shared" si="98"/>
        <v>18008</v>
      </c>
      <c r="B317" t="s">
        <v>59</v>
      </c>
      <c r="C317" t="s">
        <v>60</v>
      </c>
      <c r="D317" t="s">
        <v>141</v>
      </c>
      <c r="E317">
        <f t="shared" si="112"/>
        <v>50009</v>
      </c>
      <c r="F317">
        <f t="shared" si="115"/>
        <v>26855</v>
      </c>
      <c r="G317" t="s">
        <v>130</v>
      </c>
      <c r="H317">
        <f t="shared" si="113"/>
        <v>50007</v>
      </c>
      <c r="I317">
        <f t="shared" si="116"/>
        <v>2690</v>
      </c>
      <c r="J317" t="s">
        <v>140</v>
      </c>
      <c r="K317">
        <f t="shared" si="114"/>
        <v>50008</v>
      </c>
      <c r="L317">
        <f t="shared" si="117"/>
        <v>2690</v>
      </c>
      <c r="M317" t="str">
        <f t="shared" si="99"/>
        <v>[{"ItemId":50009,"Num":26855},{"ItemId":50007,"Num":2690},{"ItemId":50008,"Num":2690}]</v>
      </c>
    </row>
    <row r="318" spans="1:13">
      <c r="A318">
        <f t="shared" si="98"/>
        <v>18009</v>
      </c>
      <c r="B318" t="s">
        <v>59</v>
      </c>
      <c r="C318" t="s">
        <v>60</v>
      </c>
      <c r="D318" t="s">
        <v>141</v>
      </c>
      <c r="E318">
        <f t="shared" si="112"/>
        <v>50009</v>
      </c>
      <c r="F318">
        <f t="shared" si="115"/>
        <v>51025</v>
      </c>
      <c r="G318" t="s">
        <v>130</v>
      </c>
      <c r="H318">
        <f t="shared" si="113"/>
        <v>50007</v>
      </c>
      <c r="I318">
        <f t="shared" si="116"/>
        <v>4305</v>
      </c>
      <c r="J318" t="s">
        <v>140</v>
      </c>
      <c r="K318">
        <f t="shared" si="114"/>
        <v>50008</v>
      </c>
      <c r="L318">
        <f t="shared" si="117"/>
        <v>4305</v>
      </c>
      <c r="M318" t="str">
        <f t="shared" si="99"/>
        <v>[{"ItemId":50009,"Num":51025},{"ItemId":50007,"Num":4305},{"ItemId":50008,"Num":4305}]</v>
      </c>
    </row>
    <row r="319" spans="1:13">
      <c r="A319">
        <f t="shared" si="98"/>
        <v>18010</v>
      </c>
      <c r="B319" t="s">
        <v>59</v>
      </c>
      <c r="C319" t="s">
        <v>60</v>
      </c>
      <c r="D319" t="s">
        <v>141</v>
      </c>
      <c r="E319">
        <f t="shared" si="112"/>
        <v>50009</v>
      </c>
      <c r="F319">
        <f t="shared" si="115"/>
        <v>96950</v>
      </c>
      <c r="G319" t="s">
        <v>130</v>
      </c>
      <c r="H319">
        <f t="shared" si="113"/>
        <v>50007</v>
      </c>
      <c r="I319">
        <f t="shared" si="116"/>
        <v>6890</v>
      </c>
      <c r="J319" t="s">
        <v>140</v>
      </c>
      <c r="K319">
        <f t="shared" si="114"/>
        <v>50008</v>
      </c>
      <c r="L319">
        <f t="shared" si="117"/>
        <v>6890</v>
      </c>
      <c r="M319" t="str">
        <f t="shared" si="99"/>
        <v>[{"ItemId":50009,"Num":96950},{"ItemId":50007,"Num":6890},{"ItemId":50008,"Num":6890}]</v>
      </c>
    </row>
    <row r="320" spans="1:13">
      <c r="A320">
        <f t="shared" si="98"/>
        <v>18011</v>
      </c>
      <c r="B320" t="s">
        <v>59</v>
      </c>
      <c r="C320" t="s">
        <v>60</v>
      </c>
      <c r="D320" t="s">
        <v>141</v>
      </c>
      <c r="E320">
        <f t="shared" si="112"/>
        <v>50009</v>
      </c>
      <c r="F320">
        <f t="shared" si="115"/>
        <v>184205</v>
      </c>
      <c r="G320" t="s">
        <v>130</v>
      </c>
      <c r="H320">
        <f t="shared" si="113"/>
        <v>50007</v>
      </c>
      <c r="I320">
        <f t="shared" si="116"/>
        <v>11025</v>
      </c>
      <c r="J320" t="s">
        <v>140</v>
      </c>
      <c r="K320">
        <f t="shared" si="114"/>
        <v>50008</v>
      </c>
      <c r="L320">
        <f t="shared" si="117"/>
        <v>11025</v>
      </c>
      <c r="M320" t="str">
        <f t="shared" si="99"/>
        <v>[{"ItemId":50009,"Num":184205},{"ItemId":50007,"Num":11025},{"ItemId":50008,"Num":11025}]</v>
      </c>
    </row>
    <row r="321" spans="1:13">
      <c r="A321">
        <f t="shared" si="98"/>
        <v>18012</v>
      </c>
      <c r="B321" t="s">
        <v>59</v>
      </c>
      <c r="C321" t="s">
        <v>60</v>
      </c>
      <c r="D321" t="s">
        <v>141</v>
      </c>
      <c r="E321">
        <f t="shared" si="112"/>
        <v>50009</v>
      </c>
      <c r="F321">
        <f t="shared" si="115"/>
        <v>349990</v>
      </c>
      <c r="G321" t="s">
        <v>130</v>
      </c>
      <c r="H321">
        <f t="shared" si="113"/>
        <v>50007</v>
      </c>
      <c r="I321">
        <f t="shared" si="116"/>
        <v>17640</v>
      </c>
      <c r="J321" t="s">
        <v>140</v>
      </c>
      <c r="K321">
        <f t="shared" si="114"/>
        <v>50008</v>
      </c>
      <c r="L321">
        <f t="shared" si="117"/>
        <v>17640</v>
      </c>
      <c r="M321" t="str">
        <f t="shared" si="99"/>
        <v>[{"ItemId":50009,"Num":349990},{"ItemId":50007,"Num":17640},{"ItemId":50008,"Num":17640}]</v>
      </c>
    </row>
    <row r="322" spans="1:13">
      <c r="A322">
        <f t="shared" si="98"/>
        <v>18013</v>
      </c>
      <c r="B322" t="s">
        <v>59</v>
      </c>
      <c r="C322" t="s">
        <v>60</v>
      </c>
      <c r="D322" t="s">
        <v>141</v>
      </c>
      <c r="E322">
        <f t="shared" si="112"/>
        <v>50009</v>
      </c>
      <c r="F322">
        <f t="shared" si="115"/>
        <v>664980</v>
      </c>
      <c r="G322" t="s">
        <v>130</v>
      </c>
      <c r="H322">
        <f t="shared" si="113"/>
        <v>50007</v>
      </c>
      <c r="I322">
        <f t="shared" si="116"/>
        <v>28225</v>
      </c>
      <c r="J322" t="s">
        <v>140</v>
      </c>
      <c r="K322">
        <f t="shared" si="114"/>
        <v>50008</v>
      </c>
      <c r="L322">
        <f t="shared" si="117"/>
        <v>28225</v>
      </c>
      <c r="M322" t="str">
        <f t="shared" si="99"/>
        <v>[{"ItemId":50009,"Num":664980},{"ItemId":50007,"Num":28225},{"ItemId":50008,"Num":28225}]</v>
      </c>
    </row>
    <row r="323" spans="1:13">
      <c r="A323">
        <f t="shared" si="98"/>
        <v>18014</v>
      </c>
      <c r="B323" t="s">
        <v>59</v>
      </c>
      <c r="C323" t="s">
        <v>60</v>
      </c>
      <c r="D323" t="s">
        <v>141</v>
      </c>
      <c r="E323">
        <f t="shared" si="112"/>
        <v>50009</v>
      </c>
      <c r="F323">
        <f t="shared" si="115"/>
        <v>1263460</v>
      </c>
      <c r="G323" t="s">
        <v>130</v>
      </c>
      <c r="H323">
        <f t="shared" si="113"/>
        <v>50007</v>
      </c>
      <c r="I323">
        <f t="shared" si="116"/>
        <v>45160</v>
      </c>
      <c r="J323" t="s">
        <v>140</v>
      </c>
      <c r="K323">
        <f t="shared" si="114"/>
        <v>50008</v>
      </c>
      <c r="L323">
        <f t="shared" si="117"/>
        <v>45160</v>
      </c>
      <c r="M323" t="str">
        <f t="shared" si="99"/>
        <v>[{"ItemId":50009,"Num":1263460},{"ItemId":50007,"Num":45160},{"ItemId":50008,"Num":45160}]</v>
      </c>
    </row>
    <row r="324" spans="1:13">
      <c r="A324">
        <f t="shared" si="98"/>
        <v>18015</v>
      </c>
      <c r="B324" t="s">
        <v>59</v>
      </c>
      <c r="C324" t="s">
        <v>60</v>
      </c>
      <c r="D324" t="s">
        <v>141</v>
      </c>
      <c r="E324">
        <f t="shared" si="112"/>
        <v>50009</v>
      </c>
      <c r="F324">
        <f t="shared" si="115"/>
        <v>2400575</v>
      </c>
      <c r="G324" t="s">
        <v>130</v>
      </c>
      <c r="H324">
        <f t="shared" si="113"/>
        <v>50007</v>
      </c>
      <c r="I324">
        <f t="shared" si="116"/>
        <v>72255</v>
      </c>
      <c r="J324" t="s">
        <v>140</v>
      </c>
      <c r="K324">
        <f t="shared" si="114"/>
        <v>50008</v>
      </c>
      <c r="L324">
        <f t="shared" si="117"/>
        <v>72255</v>
      </c>
      <c r="M324" t="str">
        <f t="shared" si="99"/>
        <v>[{"ItemId":50009,"Num":2400575},{"ItemId":50007,"Num":72255},{"ItemId":50008,"Num":72255}]</v>
      </c>
    </row>
    <row r="325" spans="1:13">
      <c r="A325">
        <f t="shared" ref="A325:A388" si="118">IF(B325=B324,A324+1,MROUND(A324+1000,1000)+1)</f>
        <v>18016</v>
      </c>
      <c r="B325" t="s">
        <v>59</v>
      </c>
      <c r="C325" t="s">
        <v>60</v>
      </c>
      <c r="D325" t="s">
        <v>141</v>
      </c>
      <c r="E325">
        <f t="shared" si="112"/>
        <v>50009</v>
      </c>
      <c r="F325">
        <f t="shared" si="115"/>
        <v>4561095</v>
      </c>
      <c r="G325" t="s">
        <v>130</v>
      </c>
      <c r="H325">
        <f t="shared" si="113"/>
        <v>50007</v>
      </c>
      <c r="I325">
        <f t="shared" si="116"/>
        <v>115610</v>
      </c>
      <c r="J325" t="s">
        <v>140</v>
      </c>
      <c r="K325">
        <f t="shared" si="114"/>
        <v>50008</v>
      </c>
      <c r="L325">
        <f t="shared" si="117"/>
        <v>115610</v>
      </c>
      <c r="M325" t="str">
        <f t="shared" ref="M325:M388" si="119">IF(D325="","[]",$E$2&amp;E325&amp;$F$2&amp;F325&amp;$G$2&amp;$H$2&amp;H325&amp;$I$2&amp;I325&amp;$J$2&amp;$K$2&amp;K325&amp;$L$2&amp;L325&amp;$M$2)</f>
        <v>[{"ItemId":50009,"Num":4561095},{"ItemId":50007,"Num":115610},{"ItemId":50008,"Num":115610}]</v>
      </c>
    </row>
    <row r="326" spans="1:13">
      <c r="A326">
        <f t="shared" si="118"/>
        <v>18017</v>
      </c>
      <c r="B326" t="s">
        <v>59</v>
      </c>
      <c r="C326" t="s">
        <v>60</v>
      </c>
      <c r="D326" t="s">
        <v>141</v>
      </c>
      <c r="E326">
        <f t="shared" si="112"/>
        <v>50009</v>
      </c>
      <c r="F326">
        <f t="shared" si="115"/>
        <v>8666080</v>
      </c>
      <c r="G326" t="s">
        <v>130</v>
      </c>
      <c r="H326">
        <f t="shared" si="113"/>
        <v>50007</v>
      </c>
      <c r="I326">
        <f t="shared" si="116"/>
        <v>184975</v>
      </c>
      <c r="J326" t="s">
        <v>140</v>
      </c>
      <c r="K326">
        <f t="shared" si="114"/>
        <v>50008</v>
      </c>
      <c r="L326">
        <f t="shared" si="117"/>
        <v>184975</v>
      </c>
      <c r="M326" t="str">
        <f t="shared" si="119"/>
        <v>[{"ItemId":50009,"Num":8666080},{"ItemId":50007,"Num":184975},{"ItemId":50008,"Num":184975}]</v>
      </c>
    </row>
    <row r="327" spans="1:13">
      <c r="A327">
        <f t="shared" si="118"/>
        <v>18018</v>
      </c>
      <c r="B327" t="s">
        <v>59</v>
      </c>
      <c r="C327" t="s">
        <v>60</v>
      </c>
      <c r="M327" t="str">
        <f t="shared" si="119"/>
        <v>[]</v>
      </c>
    </row>
    <row r="328" spans="1:13">
      <c r="A328">
        <f t="shared" si="118"/>
        <v>19001</v>
      </c>
      <c r="B328" t="s">
        <v>61</v>
      </c>
      <c r="C328" t="s">
        <v>62</v>
      </c>
      <c r="D328" t="s">
        <v>141</v>
      </c>
      <c r="E328">
        <f t="shared" ref="E328:E344" si="120">VLOOKUP(D328,$U$2:$V$4,2,FALSE)</f>
        <v>50009</v>
      </c>
      <c r="F328">
        <v>300</v>
      </c>
      <c r="G328" t="s">
        <v>130</v>
      </c>
      <c r="H328">
        <f t="shared" ref="H328:H344" si="121">VLOOKUP(G328,$U$2:$V$4,2,FALSE)</f>
        <v>50007</v>
      </c>
      <c r="I328">
        <v>100</v>
      </c>
      <c r="J328" t="s">
        <v>140</v>
      </c>
      <c r="K328">
        <f t="shared" ref="K328:K344" si="122">VLOOKUP(J328,$U$2:$V$4,2,FALSE)</f>
        <v>50008</v>
      </c>
      <c r="L328">
        <v>100</v>
      </c>
      <c r="M328" t="str">
        <f t="shared" si="119"/>
        <v>[{"ItemId":50009,"Num":300},{"ItemId":50007,"Num":100},{"ItemId":50008,"Num":100}]</v>
      </c>
    </row>
    <row r="329" spans="1:13">
      <c r="A329">
        <f t="shared" si="118"/>
        <v>19002</v>
      </c>
      <c r="B329" t="s">
        <v>61</v>
      </c>
      <c r="C329" t="s">
        <v>62</v>
      </c>
      <c r="D329" t="s">
        <v>141</v>
      </c>
      <c r="E329">
        <f t="shared" si="120"/>
        <v>50009</v>
      </c>
      <c r="F329">
        <f t="shared" ref="F329:F344" si="123">MROUND(F328*1.9,5)</f>
        <v>570</v>
      </c>
      <c r="G329" t="s">
        <v>130</v>
      </c>
      <c r="H329">
        <f t="shared" si="121"/>
        <v>50007</v>
      </c>
      <c r="I329">
        <f t="shared" ref="I329:I344" si="124">MROUND(I328*1.6,5)</f>
        <v>160</v>
      </c>
      <c r="J329" t="s">
        <v>140</v>
      </c>
      <c r="K329">
        <f t="shared" si="122"/>
        <v>50008</v>
      </c>
      <c r="L329">
        <f t="shared" ref="L329:L344" si="125">MROUND(L328*1.6,5)</f>
        <v>160</v>
      </c>
      <c r="M329" t="str">
        <f t="shared" si="119"/>
        <v>[{"ItemId":50009,"Num":570},{"ItemId":50007,"Num":160},{"ItemId":50008,"Num":160}]</v>
      </c>
    </row>
    <row r="330" spans="1:13">
      <c r="A330">
        <f t="shared" si="118"/>
        <v>19003</v>
      </c>
      <c r="B330" t="s">
        <v>61</v>
      </c>
      <c r="C330" t="s">
        <v>62</v>
      </c>
      <c r="D330" t="s">
        <v>141</v>
      </c>
      <c r="E330">
        <f t="shared" si="120"/>
        <v>50009</v>
      </c>
      <c r="F330">
        <f t="shared" si="123"/>
        <v>1085</v>
      </c>
      <c r="G330" t="s">
        <v>130</v>
      </c>
      <c r="H330">
        <f t="shared" si="121"/>
        <v>50007</v>
      </c>
      <c r="I330">
        <f t="shared" si="124"/>
        <v>255</v>
      </c>
      <c r="J330" t="s">
        <v>140</v>
      </c>
      <c r="K330">
        <f t="shared" si="122"/>
        <v>50008</v>
      </c>
      <c r="L330">
        <f t="shared" si="125"/>
        <v>255</v>
      </c>
      <c r="M330" t="str">
        <f t="shared" si="119"/>
        <v>[{"ItemId":50009,"Num":1085},{"ItemId":50007,"Num":255},{"ItemId":50008,"Num":255}]</v>
      </c>
    </row>
    <row r="331" spans="1:13">
      <c r="A331">
        <f t="shared" si="118"/>
        <v>19004</v>
      </c>
      <c r="B331" t="s">
        <v>61</v>
      </c>
      <c r="C331" t="s">
        <v>62</v>
      </c>
      <c r="D331" t="s">
        <v>141</v>
      </c>
      <c r="E331">
        <f t="shared" si="120"/>
        <v>50009</v>
      </c>
      <c r="F331">
        <f t="shared" si="123"/>
        <v>2060</v>
      </c>
      <c r="G331" t="s">
        <v>130</v>
      </c>
      <c r="H331">
        <f t="shared" si="121"/>
        <v>50007</v>
      </c>
      <c r="I331">
        <f t="shared" si="124"/>
        <v>410</v>
      </c>
      <c r="J331" t="s">
        <v>140</v>
      </c>
      <c r="K331">
        <f t="shared" si="122"/>
        <v>50008</v>
      </c>
      <c r="L331">
        <f t="shared" si="125"/>
        <v>410</v>
      </c>
      <c r="M331" t="str">
        <f t="shared" si="119"/>
        <v>[{"ItemId":50009,"Num":2060},{"ItemId":50007,"Num":410},{"ItemId":50008,"Num":410}]</v>
      </c>
    </row>
    <row r="332" spans="1:13">
      <c r="A332">
        <f t="shared" si="118"/>
        <v>19005</v>
      </c>
      <c r="B332" t="s">
        <v>61</v>
      </c>
      <c r="C332" t="s">
        <v>62</v>
      </c>
      <c r="D332" t="s">
        <v>141</v>
      </c>
      <c r="E332">
        <f t="shared" si="120"/>
        <v>50009</v>
      </c>
      <c r="F332">
        <f t="shared" si="123"/>
        <v>3915</v>
      </c>
      <c r="G332" t="s">
        <v>130</v>
      </c>
      <c r="H332">
        <f t="shared" si="121"/>
        <v>50007</v>
      </c>
      <c r="I332">
        <f t="shared" si="124"/>
        <v>655</v>
      </c>
      <c r="J332" t="s">
        <v>140</v>
      </c>
      <c r="K332">
        <f t="shared" si="122"/>
        <v>50008</v>
      </c>
      <c r="L332">
        <f t="shared" si="125"/>
        <v>655</v>
      </c>
      <c r="M332" t="str">
        <f t="shared" si="119"/>
        <v>[{"ItemId":50009,"Num":3915},{"ItemId":50007,"Num":655},{"ItemId":50008,"Num":655}]</v>
      </c>
    </row>
    <row r="333" spans="1:13">
      <c r="A333">
        <f t="shared" si="118"/>
        <v>19006</v>
      </c>
      <c r="B333" t="s">
        <v>61</v>
      </c>
      <c r="C333" t="s">
        <v>62</v>
      </c>
      <c r="D333" t="s">
        <v>141</v>
      </c>
      <c r="E333">
        <f t="shared" si="120"/>
        <v>50009</v>
      </c>
      <c r="F333">
        <f t="shared" si="123"/>
        <v>7440</v>
      </c>
      <c r="G333" t="s">
        <v>130</v>
      </c>
      <c r="H333">
        <f t="shared" si="121"/>
        <v>50007</v>
      </c>
      <c r="I333">
        <f t="shared" si="124"/>
        <v>1050</v>
      </c>
      <c r="J333" t="s">
        <v>140</v>
      </c>
      <c r="K333">
        <f t="shared" si="122"/>
        <v>50008</v>
      </c>
      <c r="L333">
        <f t="shared" si="125"/>
        <v>1050</v>
      </c>
      <c r="M333" t="str">
        <f t="shared" si="119"/>
        <v>[{"ItemId":50009,"Num":7440},{"ItemId":50007,"Num":1050},{"ItemId":50008,"Num":1050}]</v>
      </c>
    </row>
    <row r="334" spans="1:13">
      <c r="A334">
        <f t="shared" si="118"/>
        <v>19007</v>
      </c>
      <c r="B334" t="s">
        <v>61</v>
      </c>
      <c r="C334" t="s">
        <v>62</v>
      </c>
      <c r="D334" t="s">
        <v>141</v>
      </c>
      <c r="E334">
        <f t="shared" si="120"/>
        <v>50009</v>
      </c>
      <c r="F334">
        <f t="shared" si="123"/>
        <v>14135</v>
      </c>
      <c r="G334" t="s">
        <v>130</v>
      </c>
      <c r="H334">
        <f t="shared" si="121"/>
        <v>50007</v>
      </c>
      <c r="I334">
        <f t="shared" si="124"/>
        <v>1680</v>
      </c>
      <c r="J334" t="s">
        <v>140</v>
      </c>
      <c r="K334">
        <f t="shared" si="122"/>
        <v>50008</v>
      </c>
      <c r="L334">
        <f t="shared" si="125"/>
        <v>1680</v>
      </c>
      <c r="M334" t="str">
        <f t="shared" si="119"/>
        <v>[{"ItemId":50009,"Num":14135},{"ItemId":50007,"Num":1680},{"ItemId":50008,"Num":1680}]</v>
      </c>
    </row>
    <row r="335" spans="1:13">
      <c r="A335">
        <f t="shared" si="118"/>
        <v>19008</v>
      </c>
      <c r="B335" t="s">
        <v>61</v>
      </c>
      <c r="C335" t="s">
        <v>62</v>
      </c>
      <c r="D335" t="s">
        <v>141</v>
      </c>
      <c r="E335">
        <f t="shared" si="120"/>
        <v>50009</v>
      </c>
      <c r="F335">
        <f t="shared" si="123"/>
        <v>26855</v>
      </c>
      <c r="G335" t="s">
        <v>130</v>
      </c>
      <c r="H335">
        <f t="shared" si="121"/>
        <v>50007</v>
      </c>
      <c r="I335">
        <f t="shared" si="124"/>
        <v>2690</v>
      </c>
      <c r="J335" t="s">
        <v>140</v>
      </c>
      <c r="K335">
        <f t="shared" si="122"/>
        <v>50008</v>
      </c>
      <c r="L335">
        <f t="shared" si="125"/>
        <v>2690</v>
      </c>
      <c r="M335" t="str">
        <f t="shared" si="119"/>
        <v>[{"ItemId":50009,"Num":26855},{"ItemId":50007,"Num":2690},{"ItemId":50008,"Num":2690}]</v>
      </c>
    </row>
    <row r="336" spans="1:13">
      <c r="A336">
        <f t="shared" si="118"/>
        <v>19009</v>
      </c>
      <c r="B336" t="s">
        <v>61</v>
      </c>
      <c r="C336" t="s">
        <v>62</v>
      </c>
      <c r="D336" t="s">
        <v>141</v>
      </c>
      <c r="E336">
        <f t="shared" si="120"/>
        <v>50009</v>
      </c>
      <c r="F336">
        <f t="shared" si="123"/>
        <v>51025</v>
      </c>
      <c r="G336" t="s">
        <v>130</v>
      </c>
      <c r="H336">
        <f t="shared" si="121"/>
        <v>50007</v>
      </c>
      <c r="I336">
        <f t="shared" si="124"/>
        <v>4305</v>
      </c>
      <c r="J336" t="s">
        <v>140</v>
      </c>
      <c r="K336">
        <f t="shared" si="122"/>
        <v>50008</v>
      </c>
      <c r="L336">
        <f t="shared" si="125"/>
        <v>4305</v>
      </c>
      <c r="M336" t="str">
        <f t="shared" si="119"/>
        <v>[{"ItemId":50009,"Num":51025},{"ItemId":50007,"Num":4305},{"ItemId":50008,"Num":4305}]</v>
      </c>
    </row>
    <row r="337" spans="1:13">
      <c r="A337">
        <f t="shared" si="118"/>
        <v>19010</v>
      </c>
      <c r="B337" t="s">
        <v>61</v>
      </c>
      <c r="C337" t="s">
        <v>62</v>
      </c>
      <c r="D337" t="s">
        <v>141</v>
      </c>
      <c r="E337">
        <f t="shared" si="120"/>
        <v>50009</v>
      </c>
      <c r="F337">
        <f t="shared" si="123"/>
        <v>96950</v>
      </c>
      <c r="G337" t="s">
        <v>130</v>
      </c>
      <c r="H337">
        <f t="shared" si="121"/>
        <v>50007</v>
      </c>
      <c r="I337">
        <f t="shared" si="124"/>
        <v>6890</v>
      </c>
      <c r="J337" t="s">
        <v>140</v>
      </c>
      <c r="K337">
        <f t="shared" si="122"/>
        <v>50008</v>
      </c>
      <c r="L337">
        <f t="shared" si="125"/>
        <v>6890</v>
      </c>
      <c r="M337" t="str">
        <f t="shared" si="119"/>
        <v>[{"ItemId":50009,"Num":96950},{"ItemId":50007,"Num":6890},{"ItemId":50008,"Num":6890}]</v>
      </c>
    </row>
    <row r="338" spans="1:13">
      <c r="A338">
        <f t="shared" si="118"/>
        <v>19011</v>
      </c>
      <c r="B338" t="s">
        <v>61</v>
      </c>
      <c r="C338" t="s">
        <v>62</v>
      </c>
      <c r="D338" t="s">
        <v>141</v>
      </c>
      <c r="E338">
        <f t="shared" si="120"/>
        <v>50009</v>
      </c>
      <c r="F338">
        <f t="shared" si="123"/>
        <v>184205</v>
      </c>
      <c r="G338" t="s">
        <v>130</v>
      </c>
      <c r="H338">
        <f t="shared" si="121"/>
        <v>50007</v>
      </c>
      <c r="I338">
        <f t="shared" si="124"/>
        <v>11025</v>
      </c>
      <c r="J338" t="s">
        <v>140</v>
      </c>
      <c r="K338">
        <f t="shared" si="122"/>
        <v>50008</v>
      </c>
      <c r="L338">
        <f t="shared" si="125"/>
        <v>11025</v>
      </c>
      <c r="M338" t="str">
        <f t="shared" si="119"/>
        <v>[{"ItemId":50009,"Num":184205},{"ItemId":50007,"Num":11025},{"ItemId":50008,"Num":11025}]</v>
      </c>
    </row>
    <row r="339" spans="1:13">
      <c r="A339">
        <f t="shared" si="118"/>
        <v>19012</v>
      </c>
      <c r="B339" t="s">
        <v>61</v>
      </c>
      <c r="C339" t="s">
        <v>62</v>
      </c>
      <c r="D339" t="s">
        <v>141</v>
      </c>
      <c r="E339">
        <f t="shared" si="120"/>
        <v>50009</v>
      </c>
      <c r="F339">
        <f t="shared" si="123"/>
        <v>349990</v>
      </c>
      <c r="G339" t="s">
        <v>130</v>
      </c>
      <c r="H339">
        <f t="shared" si="121"/>
        <v>50007</v>
      </c>
      <c r="I339">
        <f t="shared" si="124"/>
        <v>17640</v>
      </c>
      <c r="J339" t="s">
        <v>140</v>
      </c>
      <c r="K339">
        <f t="shared" si="122"/>
        <v>50008</v>
      </c>
      <c r="L339">
        <f t="shared" si="125"/>
        <v>17640</v>
      </c>
      <c r="M339" t="str">
        <f t="shared" si="119"/>
        <v>[{"ItemId":50009,"Num":349990},{"ItemId":50007,"Num":17640},{"ItemId":50008,"Num":17640}]</v>
      </c>
    </row>
    <row r="340" spans="1:13">
      <c r="A340">
        <f t="shared" si="118"/>
        <v>19013</v>
      </c>
      <c r="B340" t="s">
        <v>61</v>
      </c>
      <c r="C340" t="s">
        <v>62</v>
      </c>
      <c r="D340" t="s">
        <v>141</v>
      </c>
      <c r="E340">
        <f t="shared" si="120"/>
        <v>50009</v>
      </c>
      <c r="F340">
        <f t="shared" si="123"/>
        <v>664980</v>
      </c>
      <c r="G340" t="s">
        <v>130</v>
      </c>
      <c r="H340">
        <f t="shared" si="121"/>
        <v>50007</v>
      </c>
      <c r="I340">
        <f t="shared" si="124"/>
        <v>28225</v>
      </c>
      <c r="J340" t="s">
        <v>140</v>
      </c>
      <c r="K340">
        <f t="shared" si="122"/>
        <v>50008</v>
      </c>
      <c r="L340">
        <f t="shared" si="125"/>
        <v>28225</v>
      </c>
      <c r="M340" t="str">
        <f t="shared" si="119"/>
        <v>[{"ItemId":50009,"Num":664980},{"ItemId":50007,"Num":28225},{"ItemId":50008,"Num":28225}]</v>
      </c>
    </row>
    <row r="341" spans="1:13">
      <c r="A341">
        <f t="shared" si="118"/>
        <v>19014</v>
      </c>
      <c r="B341" t="s">
        <v>61</v>
      </c>
      <c r="C341" t="s">
        <v>62</v>
      </c>
      <c r="D341" t="s">
        <v>141</v>
      </c>
      <c r="E341">
        <f t="shared" si="120"/>
        <v>50009</v>
      </c>
      <c r="F341">
        <f t="shared" si="123"/>
        <v>1263460</v>
      </c>
      <c r="G341" t="s">
        <v>130</v>
      </c>
      <c r="H341">
        <f t="shared" si="121"/>
        <v>50007</v>
      </c>
      <c r="I341">
        <f t="shared" si="124"/>
        <v>45160</v>
      </c>
      <c r="J341" t="s">
        <v>140</v>
      </c>
      <c r="K341">
        <f t="shared" si="122"/>
        <v>50008</v>
      </c>
      <c r="L341">
        <f t="shared" si="125"/>
        <v>45160</v>
      </c>
      <c r="M341" t="str">
        <f t="shared" si="119"/>
        <v>[{"ItemId":50009,"Num":1263460},{"ItemId":50007,"Num":45160},{"ItemId":50008,"Num":45160}]</v>
      </c>
    </row>
    <row r="342" spans="1:13">
      <c r="A342">
        <f t="shared" si="118"/>
        <v>19015</v>
      </c>
      <c r="B342" t="s">
        <v>61</v>
      </c>
      <c r="C342" t="s">
        <v>62</v>
      </c>
      <c r="D342" t="s">
        <v>141</v>
      </c>
      <c r="E342">
        <f t="shared" si="120"/>
        <v>50009</v>
      </c>
      <c r="F342">
        <f t="shared" si="123"/>
        <v>2400575</v>
      </c>
      <c r="G342" t="s">
        <v>130</v>
      </c>
      <c r="H342">
        <f t="shared" si="121"/>
        <v>50007</v>
      </c>
      <c r="I342">
        <f t="shared" si="124"/>
        <v>72255</v>
      </c>
      <c r="J342" t="s">
        <v>140</v>
      </c>
      <c r="K342">
        <f t="shared" si="122"/>
        <v>50008</v>
      </c>
      <c r="L342">
        <f t="shared" si="125"/>
        <v>72255</v>
      </c>
      <c r="M342" t="str">
        <f t="shared" si="119"/>
        <v>[{"ItemId":50009,"Num":2400575},{"ItemId":50007,"Num":72255},{"ItemId":50008,"Num":72255}]</v>
      </c>
    </row>
    <row r="343" spans="1:13">
      <c r="A343">
        <f t="shared" si="118"/>
        <v>19016</v>
      </c>
      <c r="B343" t="s">
        <v>61</v>
      </c>
      <c r="C343" t="s">
        <v>62</v>
      </c>
      <c r="D343" t="s">
        <v>141</v>
      </c>
      <c r="E343">
        <f t="shared" si="120"/>
        <v>50009</v>
      </c>
      <c r="F343">
        <f t="shared" si="123"/>
        <v>4561095</v>
      </c>
      <c r="G343" t="s">
        <v>130</v>
      </c>
      <c r="H343">
        <f t="shared" si="121"/>
        <v>50007</v>
      </c>
      <c r="I343">
        <f t="shared" si="124"/>
        <v>115610</v>
      </c>
      <c r="J343" t="s">
        <v>140</v>
      </c>
      <c r="K343">
        <f t="shared" si="122"/>
        <v>50008</v>
      </c>
      <c r="L343">
        <f t="shared" si="125"/>
        <v>115610</v>
      </c>
      <c r="M343" t="str">
        <f t="shared" si="119"/>
        <v>[{"ItemId":50009,"Num":4561095},{"ItemId":50007,"Num":115610},{"ItemId":50008,"Num":115610}]</v>
      </c>
    </row>
    <row r="344" spans="1:13">
      <c r="A344">
        <f t="shared" si="118"/>
        <v>19017</v>
      </c>
      <c r="B344" t="s">
        <v>61</v>
      </c>
      <c r="C344" t="s">
        <v>62</v>
      </c>
      <c r="D344" t="s">
        <v>141</v>
      </c>
      <c r="E344">
        <f t="shared" si="120"/>
        <v>50009</v>
      </c>
      <c r="F344">
        <f t="shared" si="123"/>
        <v>8666080</v>
      </c>
      <c r="G344" t="s">
        <v>130</v>
      </c>
      <c r="H344">
        <f t="shared" si="121"/>
        <v>50007</v>
      </c>
      <c r="I344">
        <f t="shared" si="124"/>
        <v>184975</v>
      </c>
      <c r="J344" t="s">
        <v>140</v>
      </c>
      <c r="K344">
        <f t="shared" si="122"/>
        <v>50008</v>
      </c>
      <c r="L344">
        <f t="shared" si="125"/>
        <v>184975</v>
      </c>
      <c r="M344" t="str">
        <f t="shared" si="119"/>
        <v>[{"ItemId":50009,"Num":8666080},{"ItemId":50007,"Num":184975},{"ItemId":50008,"Num":184975}]</v>
      </c>
    </row>
    <row r="345" spans="1:13">
      <c r="A345">
        <f t="shared" si="118"/>
        <v>19018</v>
      </c>
      <c r="B345" t="s">
        <v>61</v>
      </c>
      <c r="C345" t="s">
        <v>62</v>
      </c>
      <c r="M345" t="str">
        <f t="shared" si="119"/>
        <v>[]</v>
      </c>
    </row>
    <row r="346" spans="1:13">
      <c r="A346">
        <f t="shared" si="118"/>
        <v>20001</v>
      </c>
      <c r="B346" t="s">
        <v>63</v>
      </c>
      <c r="C346" t="s">
        <v>64</v>
      </c>
      <c r="D346" t="s">
        <v>141</v>
      </c>
      <c r="E346">
        <f t="shared" ref="E346:E362" si="126">VLOOKUP(D346,$U$2:$V$4,2,FALSE)</f>
        <v>50009</v>
      </c>
      <c r="F346">
        <v>300</v>
      </c>
      <c r="G346" t="s">
        <v>130</v>
      </c>
      <c r="H346">
        <f t="shared" ref="H346:H362" si="127">VLOOKUP(G346,$U$2:$V$4,2,FALSE)</f>
        <v>50007</v>
      </c>
      <c r="I346">
        <v>100</v>
      </c>
      <c r="J346" t="s">
        <v>140</v>
      </c>
      <c r="K346">
        <f t="shared" ref="K346:K362" si="128">VLOOKUP(J346,$U$2:$V$4,2,FALSE)</f>
        <v>50008</v>
      </c>
      <c r="L346">
        <v>100</v>
      </c>
      <c r="M346" t="str">
        <f t="shared" si="119"/>
        <v>[{"ItemId":50009,"Num":300},{"ItemId":50007,"Num":100},{"ItemId":50008,"Num":100}]</v>
      </c>
    </row>
    <row r="347" spans="1:13">
      <c r="A347">
        <f t="shared" si="118"/>
        <v>20002</v>
      </c>
      <c r="B347" t="s">
        <v>63</v>
      </c>
      <c r="C347" t="s">
        <v>64</v>
      </c>
      <c r="D347" t="s">
        <v>141</v>
      </c>
      <c r="E347">
        <f t="shared" si="126"/>
        <v>50009</v>
      </c>
      <c r="F347">
        <f t="shared" ref="F347:F362" si="129">MROUND(F346*1.9,5)</f>
        <v>570</v>
      </c>
      <c r="G347" t="s">
        <v>130</v>
      </c>
      <c r="H347">
        <f t="shared" si="127"/>
        <v>50007</v>
      </c>
      <c r="I347">
        <f t="shared" ref="I347:I362" si="130">MROUND(I346*1.6,5)</f>
        <v>160</v>
      </c>
      <c r="J347" t="s">
        <v>140</v>
      </c>
      <c r="K347">
        <f t="shared" si="128"/>
        <v>50008</v>
      </c>
      <c r="L347">
        <f t="shared" ref="L347:L362" si="131">MROUND(L346*1.6,5)</f>
        <v>160</v>
      </c>
      <c r="M347" t="str">
        <f t="shared" si="119"/>
        <v>[{"ItemId":50009,"Num":570},{"ItemId":50007,"Num":160},{"ItemId":50008,"Num":160}]</v>
      </c>
    </row>
    <row r="348" spans="1:13">
      <c r="A348">
        <f t="shared" si="118"/>
        <v>20003</v>
      </c>
      <c r="B348" t="s">
        <v>63</v>
      </c>
      <c r="C348" t="s">
        <v>64</v>
      </c>
      <c r="D348" t="s">
        <v>141</v>
      </c>
      <c r="E348">
        <f t="shared" si="126"/>
        <v>50009</v>
      </c>
      <c r="F348">
        <f t="shared" si="129"/>
        <v>1085</v>
      </c>
      <c r="G348" t="s">
        <v>130</v>
      </c>
      <c r="H348">
        <f t="shared" si="127"/>
        <v>50007</v>
      </c>
      <c r="I348">
        <f t="shared" si="130"/>
        <v>255</v>
      </c>
      <c r="J348" t="s">
        <v>140</v>
      </c>
      <c r="K348">
        <f t="shared" si="128"/>
        <v>50008</v>
      </c>
      <c r="L348">
        <f t="shared" si="131"/>
        <v>255</v>
      </c>
      <c r="M348" t="str">
        <f t="shared" si="119"/>
        <v>[{"ItemId":50009,"Num":1085},{"ItemId":50007,"Num":255},{"ItemId":50008,"Num":255}]</v>
      </c>
    </row>
    <row r="349" spans="1:13">
      <c r="A349">
        <f t="shared" si="118"/>
        <v>20004</v>
      </c>
      <c r="B349" t="s">
        <v>63</v>
      </c>
      <c r="C349" t="s">
        <v>64</v>
      </c>
      <c r="D349" t="s">
        <v>141</v>
      </c>
      <c r="E349">
        <f t="shared" si="126"/>
        <v>50009</v>
      </c>
      <c r="F349">
        <f t="shared" si="129"/>
        <v>2060</v>
      </c>
      <c r="G349" t="s">
        <v>130</v>
      </c>
      <c r="H349">
        <f t="shared" si="127"/>
        <v>50007</v>
      </c>
      <c r="I349">
        <f t="shared" si="130"/>
        <v>410</v>
      </c>
      <c r="J349" t="s">
        <v>140</v>
      </c>
      <c r="K349">
        <f t="shared" si="128"/>
        <v>50008</v>
      </c>
      <c r="L349">
        <f t="shared" si="131"/>
        <v>410</v>
      </c>
      <c r="M349" t="str">
        <f t="shared" si="119"/>
        <v>[{"ItemId":50009,"Num":2060},{"ItemId":50007,"Num":410},{"ItemId":50008,"Num":410}]</v>
      </c>
    </row>
    <row r="350" spans="1:13">
      <c r="A350">
        <f t="shared" si="118"/>
        <v>20005</v>
      </c>
      <c r="B350" t="s">
        <v>63</v>
      </c>
      <c r="C350" t="s">
        <v>64</v>
      </c>
      <c r="D350" t="s">
        <v>141</v>
      </c>
      <c r="E350">
        <f t="shared" si="126"/>
        <v>50009</v>
      </c>
      <c r="F350">
        <f t="shared" si="129"/>
        <v>3915</v>
      </c>
      <c r="G350" t="s">
        <v>130</v>
      </c>
      <c r="H350">
        <f t="shared" si="127"/>
        <v>50007</v>
      </c>
      <c r="I350">
        <f t="shared" si="130"/>
        <v>655</v>
      </c>
      <c r="J350" t="s">
        <v>140</v>
      </c>
      <c r="K350">
        <f t="shared" si="128"/>
        <v>50008</v>
      </c>
      <c r="L350">
        <f t="shared" si="131"/>
        <v>655</v>
      </c>
      <c r="M350" t="str">
        <f t="shared" si="119"/>
        <v>[{"ItemId":50009,"Num":3915},{"ItemId":50007,"Num":655},{"ItemId":50008,"Num":655}]</v>
      </c>
    </row>
    <row r="351" spans="1:13">
      <c r="A351">
        <f t="shared" si="118"/>
        <v>20006</v>
      </c>
      <c r="B351" t="s">
        <v>63</v>
      </c>
      <c r="C351" t="s">
        <v>64</v>
      </c>
      <c r="D351" t="s">
        <v>141</v>
      </c>
      <c r="E351">
        <f t="shared" si="126"/>
        <v>50009</v>
      </c>
      <c r="F351">
        <f t="shared" si="129"/>
        <v>7440</v>
      </c>
      <c r="G351" t="s">
        <v>130</v>
      </c>
      <c r="H351">
        <f t="shared" si="127"/>
        <v>50007</v>
      </c>
      <c r="I351">
        <f t="shared" si="130"/>
        <v>1050</v>
      </c>
      <c r="J351" t="s">
        <v>140</v>
      </c>
      <c r="K351">
        <f t="shared" si="128"/>
        <v>50008</v>
      </c>
      <c r="L351">
        <f t="shared" si="131"/>
        <v>1050</v>
      </c>
      <c r="M351" t="str">
        <f t="shared" si="119"/>
        <v>[{"ItemId":50009,"Num":7440},{"ItemId":50007,"Num":1050},{"ItemId":50008,"Num":1050}]</v>
      </c>
    </row>
    <row r="352" spans="1:13">
      <c r="A352">
        <f t="shared" si="118"/>
        <v>20007</v>
      </c>
      <c r="B352" t="s">
        <v>63</v>
      </c>
      <c r="C352" t="s">
        <v>64</v>
      </c>
      <c r="D352" t="s">
        <v>141</v>
      </c>
      <c r="E352">
        <f t="shared" si="126"/>
        <v>50009</v>
      </c>
      <c r="F352">
        <f t="shared" si="129"/>
        <v>14135</v>
      </c>
      <c r="G352" t="s">
        <v>130</v>
      </c>
      <c r="H352">
        <f t="shared" si="127"/>
        <v>50007</v>
      </c>
      <c r="I352">
        <f t="shared" si="130"/>
        <v>1680</v>
      </c>
      <c r="J352" t="s">
        <v>140</v>
      </c>
      <c r="K352">
        <f t="shared" si="128"/>
        <v>50008</v>
      </c>
      <c r="L352">
        <f t="shared" si="131"/>
        <v>1680</v>
      </c>
      <c r="M352" t="str">
        <f t="shared" si="119"/>
        <v>[{"ItemId":50009,"Num":14135},{"ItemId":50007,"Num":1680},{"ItemId":50008,"Num":1680}]</v>
      </c>
    </row>
    <row r="353" spans="1:13">
      <c r="A353">
        <f t="shared" si="118"/>
        <v>20008</v>
      </c>
      <c r="B353" t="s">
        <v>63</v>
      </c>
      <c r="C353" t="s">
        <v>64</v>
      </c>
      <c r="D353" t="s">
        <v>141</v>
      </c>
      <c r="E353">
        <f t="shared" si="126"/>
        <v>50009</v>
      </c>
      <c r="F353">
        <f t="shared" si="129"/>
        <v>26855</v>
      </c>
      <c r="G353" t="s">
        <v>130</v>
      </c>
      <c r="H353">
        <f t="shared" si="127"/>
        <v>50007</v>
      </c>
      <c r="I353">
        <f t="shared" si="130"/>
        <v>2690</v>
      </c>
      <c r="J353" t="s">
        <v>140</v>
      </c>
      <c r="K353">
        <f t="shared" si="128"/>
        <v>50008</v>
      </c>
      <c r="L353">
        <f t="shared" si="131"/>
        <v>2690</v>
      </c>
      <c r="M353" t="str">
        <f t="shared" si="119"/>
        <v>[{"ItemId":50009,"Num":26855},{"ItemId":50007,"Num":2690},{"ItemId":50008,"Num":2690}]</v>
      </c>
    </row>
    <row r="354" spans="1:13">
      <c r="A354">
        <f t="shared" si="118"/>
        <v>20009</v>
      </c>
      <c r="B354" t="s">
        <v>63</v>
      </c>
      <c r="C354" t="s">
        <v>64</v>
      </c>
      <c r="D354" t="s">
        <v>141</v>
      </c>
      <c r="E354">
        <f t="shared" si="126"/>
        <v>50009</v>
      </c>
      <c r="F354">
        <f t="shared" si="129"/>
        <v>51025</v>
      </c>
      <c r="G354" t="s">
        <v>130</v>
      </c>
      <c r="H354">
        <f t="shared" si="127"/>
        <v>50007</v>
      </c>
      <c r="I354">
        <f t="shared" si="130"/>
        <v>4305</v>
      </c>
      <c r="J354" t="s">
        <v>140</v>
      </c>
      <c r="K354">
        <f t="shared" si="128"/>
        <v>50008</v>
      </c>
      <c r="L354">
        <f t="shared" si="131"/>
        <v>4305</v>
      </c>
      <c r="M354" t="str">
        <f t="shared" si="119"/>
        <v>[{"ItemId":50009,"Num":51025},{"ItemId":50007,"Num":4305},{"ItemId":50008,"Num":4305}]</v>
      </c>
    </row>
    <row r="355" spans="1:13">
      <c r="A355">
        <f t="shared" si="118"/>
        <v>20010</v>
      </c>
      <c r="B355" t="s">
        <v>63</v>
      </c>
      <c r="C355" t="s">
        <v>64</v>
      </c>
      <c r="D355" t="s">
        <v>141</v>
      </c>
      <c r="E355">
        <f t="shared" si="126"/>
        <v>50009</v>
      </c>
      <c r="F355">
        <f t="shared" si="129"/>
        <v>96950</v>
      </c>
      <c r="G355" t="s">
        <v>130</v>
      </c>
      <c r="H355">
        <f t="shared" si="127"/>
        <v>50007</v>
      </c>
      <c r="I355">
        <f t="shared" si="130"/>
        <v>6890</v>
      </c>
      <c r="J355" t="s">
        <v>140</v>
      </c>
      <c r="K355">
        <f t="shared" si="128"/>
        <v>50008</v>
      </c>
      <c r="L355">
        <f t="shared" si="131"/>
        <v>6890</v>
      </c>
      <c r="M355" t="str">
        <f t="shared" si="119"/>
        <v>[{"ItemId":50009,"Num":96950},{"ItemId":50007,"Num":6890},{"ItemId":50008,"Num":6890}]</v>
      </c>
    </row>
    <row r="356" spans="1:13">
      <c r="A356">
        <f t="shared" si="118"/>
        <v>20011</v>
      </c>
      <c r="B356" t="s">
        <v>63</v>
      </c>
      <c r="C356" t="s">
        <v>64</v>
      </c>
      <c r="D356" t="s">
        <v>141</v>
      </c>
      <c r="E356">
        <f t="shared" si="126"/>
        <v>50009</v>
      </c>
      <c r="F356">
        <f t="shared" si="129"/>
        <v>184205</v>
      </c>
      <c r="G356" t="s">
        <v>130</v>
      </c>
      <c r="H356">
        <f t="shared" si="127"/>
        <v>50007</v>
      </c>
      <c r="I356">
        <f t="shared" si="130"/>
        <v>11025</v>
      </c>
      <c r="J356" t="s">
        <v>140</v>
      </c>
      <c r="K356">
        <f t="shared" si="128"/>
        <v>50008</v>
      </c>
      <c r="L356">
        <f t="shared" si="131"/>
        <v>11025</v>
      </c>
      <c r="M356" t="str">
        <f t="shared" si="119"/>
        <v>[{"ItemId":50009,"Num":184205},{"ItemId":50007,"Num":11025},{"ItemId":50008,"Num":11025}]</v>
      </c>
    </row>
    <row r="357" spans="1:13">
      <c r="A357">
        <f t="shared" si="118"/>
        <v>20012</v>
      </c>
      <c r="B357" t="s">
        <v>63</v>
      </c>
      <c r="C357" t="s">
        <v>64</v>
      </c>
      <c r="D357" t="s">
        <v>141</v>
      </c>
      <c r="E357">
        <f t="shared" si="126"/>
        <v>50009</v>
      </c>
      <c r="F357">
        <f t="shared" si="129"/>
        <v>349990</v>
      </c>
      <c r="G357" t="s">
        <v>130</v>
      </c>
      <c r="H357">
        <f t="shared" si="127"/>
        <v>50007</v>
      </c>
      <c r="I357">
        <f t="shared" si="130"/>
        <v>17640</v>
      </c>
      <c r="J357" t="s">
        <v>140</v>
      </c>
      <c r="K357">
        <f t="shared" si="128"/>
        <v>50008</v>
      </c>
      <c r="L357">
        <f t="shared" si="131"/>
        <v>17640</v>
      </c>
      <c r="M357" t="str">
        <f t="shared" si="119"/>
        <v>[{"ItemId":50009,"Num":349990},{"ItemId":50007,"Num":17640},{"ItemId":50008,"Num":17640}]</v>
      </c>
    </row>
    <row r="358" spans="1:13">
      <c r="A358">
        <f t="shared" si="118"/>
        <v>20013</v>
      </c>
      <c r="B358" t="s">
        <v>63</v>
      </c>
      <c r="C358" t="s">
        <v>64</v>
      </c>
      <c r="D358" t="s">
        <v>141</v>
      </c>
      <c r="E358">
        <f t="shared" si="126"/>
        <v>50009</v>
      </c>
      <c r="F358">
        <f t="shared" si="129"/>
        <v>664980</v>
      </c>
      <c r="G358" t="s">
        <v>130</v>
      </c>
      <c r="H358">
        <f t="shared" si="127"/>
        <v>50007</v>
      </c>
      <c r="I358">
        <f t="shared" si="130"/>
        <v>28225</v>
      </c>
      <c r="J358" t="s">
        <v>140</v>
      </c>
      <c r="K358">
        <f t="shared" si="128"/>
        <v>50008</v>
      </c>
      <c r="L358">
        <f t="shared" si="131"/>
        <v>28225</v>
      </c>
      <c r="M358" t="str">
        <f t="shared" si="119"/>
        <v>[{"ItemId":50009,"Num":664980},{"ItemId":50007,"Num":28225},{"ItemId":50008,"Num":28225}]</v>
      </c>
    </row>
    <row r="359" spans="1:13">
      <c r="A359">
        <f t="shared" si="118"/>
        <v>20014</v>
      </c>
      <c r="B359" t="s">
        <v>63</v>
      </c>
      <c r="C359" t="s">
        <v>64</v>
      </c>
      <c r="D359" t="s">
        <v>141</v>
      </c>
      <c r="E359">
        <f t="shared" si="126"/>
        <v>50009</v>
      </c>
      <c r="F359">
        <f t="shared" si="129"/>
        <v>1263460</v>
      </c>
      <c r="G359" t="s">
        <v>130</v>
      </c>
      <c r="H359">
        <f t="shared" si="127"/>
        <v>50007</v>
      </c>
      <c r="I359">
        <f t="shared" si="130"/>
        <v>45160</v>
      </c>
      <c r="J359" t="s">
        <v>140</v>
      </c>
      <c r="K359">
        <f t="shared" si="128"/>
        <v>50008</v>
      </c>
      <c r="L359">
        <f t="shared" si="131"/>
        <v>45160</v>
      </c>
      <c r="M359" t="str">
        <f t="shared" si="119"/>
        <v>[{"ItemId":50009,"Num":1263460},{"ItemId":50007,"Num":45160},{"ItemId":50008,"Num":45160}]</v>
      </c>
    </row>
    <row r="360" spans="1:13">
      <c r="A360">
        <f t="shared" si="118"/>
        <v>20015</v>
      </c>
      <c r="B360" t="s">
        <v>63</v>
      </c>
      <c r="C360" t="s">
        <v>64</v>
      </c>
      <c r="D360" t="s">
        <v>141</v>
      </c>
      <c r="E360">
        <f t="shared" si="126"/>
        <v>50009</v>
      </c>
      <c r="F360">
        <f t="shared" si="129"/>
        <v>2400575</v>
      </c>
      <c r="G360" t="s">
        <v>130</v>
      </c>
      <c r="H360">
        <f t="shared" si="127"/>
        <v>50007</v>
      </c>
      <c r="I360">
        <f t="shared" si="130"/>
        <v>72255</v>
      </c>
      <c r="J360" t="s">
        <v>140</v>
      </c>
      <c r="K360">
        <f t="shared" si="128"/>
        <v>50008</v>
      </c>
      <c r="L360">
        <f t="shared" si="131"/>
        <v>72255</v>
      </c>
      <c r="M360" t="str">
        <f t="shared" si="119"/>
        <v>[{"ItemId":50009,"Num":2400575},{"ItemId":50007,"Num":72255},{"ItemId":50008,"Num":72255}]</v>
      </c>
    </row>
    <row r="361" spans="1:13">
      <c r="A361">
        <f t="shared" si="118"/>
        <v>20016</v>
      </c>
      <c r="B361" t="s">
        <v>63</v>
      </c>
      <c r="C361" t="s">
        <v>64</v>
      </c>
      <c r="D361" t="s">
        <v>141</v>
      </c>
      <c r="E361">
        <f t="shared" si="126"/>
        <v>50009</v>
      </c>
      <c r="F361">
        <f t="shared" si="129"/>
        <v>4561095</v>
      </c>
      <c r="G361" t="s">
        <v>130</v>
      </c>
      <c r="H361">
        <f t="shared" si="127"/>
        <v>50007</v>
      </c>
      <c r="I361">
        <f t="shared" si="130"/>
        <v>115610</v>
      </c>
      <c r="J361" t="s">
        <v>140</v>
      </c>
      <c r="K361">
        <f t="shared" si="128"/>
        <v>50008</v>
      </c>
      <c r="L361">
        <f t="shared" si="131"/>
        <v>115610</v>
      </c>
      <c r="M361" t="str">
        <f t="shared" si="119"/>
        <v>[{"ItemId":50009,"Num":4561095},{"ItemId":50007,"Num":115610},{"ItemId":50008,"Num":115610}]</v>
      </c>
    </row>
    <row r="362" spans="1:13">
      <c r="A362">
        <f t="shared" si="118"/>
        <v>20017</v>
      </c>
      <c r="B362" t="s">
        <v>63</v>
      </c>
      <c r="C362" t="s">
        <v>64</v>
      </c>
      <c r="D362" t="s">
        <v>141</v>
      </c>
      <c r="E362">
        <f t="shared" si="126"/>
        <v>50009</v>
      </c>
      <c r="F362">
        <f t="shared" si="129"/>
        <v>8666080</v>
      </c>
      <c r="G362" t="s">
        <v>130</v>
      </c>
      <c r="H362">
        <f t="shared" si="127"/>
        <v>50007</v>
      </c>
      <c r="I362">
        <f t="shared" si="130"/>
        <v>184975</v>
      </c>
      <c r="J362" t="s">
        <v>140</v>
      </c>
      <c r="K362">
        <f t="shared" si="128"/>
        <v>50008</v>
      </c>
      <c r="L362">
        <f t="shared" si="131"/>
        <v>184975</v>
      </c>
      <c r="M362" t="str">
        <f t="shared" si="119"/>
        <v>[{"ItemId":50009,"Num":8666080},{"ItemId":50007,"Num":184975},{"ItemId":50008,"Num":184975}]</v>
      </c>
    </row>
    <row r="363" spans="1:13">
      <c r="A363">
        <f t="shared" si="118"/>
        <v>20018</v>
      </c>
      <c r="B363" t="s">
        <v>63</v>
      </c>
      <c r="C363" t="s">
        <v>64</v>
      </c>
      <c r="M363" t="str">
        <f t="shared" si="119"/>
        <v>[]</v>
      </c>
    </row>
    <row r="364" spans="1:13">
      <c r="A364">
        <f t="shared" si="118"/>
        <v>21001</v>
      </c>
      <c r="B364" t="s">
        <v>65</v>
      </c>
      <c r="C364" t="s">
        <v>66</v>
      </c>
      <c r="D364" t="s">
        <v>141</v>
      </c>
      <c r="E364">
        <f t="shared" ref="E364:E380" si="132">VLOOKUP(D364,$U$2:$V$4,2,FALSE)</f>
        <v>50009</v>
      </c>
      <c r="F364">
        <v>300</v>
      </c>
      <c r="G364" t="s">
        <v>130</v>
      </c>
      <c r="H364">
        <f t="shared" ref="H364:H380" si="133">VLOOKUP(G364,$U$2:$V$4,2,FALSE)</f>
        <v>50007</v>
      </c>
      <c r="I364">
        <v>100</v>
      </c>
      <c r="J364" t="s">
        <v>140</v>
      </c>
      <c r="K364">
        <f t="shared" ref="K364:K380" si="134">VLOOKUP(J364,$U$2:$V$4,2,FALSE)</f>
        <v>50008</v>
      </c>
      <c r="L364">
        <v>100</v>
      </c>
      <c r="M364" t="str">
        <f t="shared" si="119"/>
        <v>[{"ItemId":50009,"Num":300},{"ItemId":50007,"Num":100},{"ItemId":50008,"Num":100}]</v>
      </c>
    </row>
    <row r="365" spans="1:13">
      <c r="A365">
        <f t="shared" si="118"/>
        <v>21002</v>
      </c>
      <c r="B365" t="s">
        <v>65</v>
      </c>
      <c r="C365" t="s">
        <v>66</v>
      </c>
      <c r="D365" t="s">
        <v>141</v>
      </c>
      <c r="E365">
        <f t="shared" si="132"/>
        <v>50009</v>
      </c>
      <c r="F365">
        <f t="shared" ref="F365:F380" si="135">MROUND(F364*1.9,5)</f>
        <v>570</v>
      </c>
      <c r="G365" t="s">
        <v>130</v>
      </c>
      <c r="H365">
        <f t="shared" si="133"/>
        <v>50007</v>
      </c>
      <c r="I365">
        <f t="shared" ref="I365:I380" si="136">MROUND(I364*1.6,5)</f>
        <v>160</v>
      </c>
      <c r="J365" t="s">
        <v>140</v>
      </c>
      <c r="K365">
        <f t="shared" si="134"/>
        <v>50008</v>
      </c>
      <c r="L365">
        <f t="shared" ref="L365:L380" si="137">MROUND(L364*1.6,5)</f>
        <v>160</v>
      </c>
      <c r="M365" t="str">
        <f t="shared" si="119"/>
        <v>[{"ItemId":50009,"Num":570},{"ItemId":50007,"Num":160},{"ItemId":50008,"Num":160}]</v>
      </c>
    </row>
    <row r="366" spans="1:13">
      <c r="A366">
        <f t="shared" si="118"/>
        <v>21003</v>
      </c>
      <c r="B366" t="s">
        <v>65</v>
      </c>
      <c r="C366" t="s">
        <v>66</v>
      </c>
      <c r="D366" t="s">
        <v>141</v>
      </c>
      <c r="E366">
        <f t="shared" si="132"/>
        <v>50009</v>
      </c>
      <c r="F366">
        <f t="shared" si="135"/>
        <v>1085</v>
      </c>
      <c r="G366" t="s">
        <v>130</v>
      </c>
      <c r="H366">
        <f t="shared" si="133"/>
        <v>50007</v>
      </c>
      <c r="I366">
        <f t="shared" si="136"/>
        <v>255</v>
      </c>
      <c r="J366" t="s">
        <v>140</v>
      </c>
      <c r="K366">
        <f t="shared" si="134"/>
        <v>50008</v>
      </c>
      <c r="L366">
        <f t="shared" si="137"/>
        <v>255</v>
      </c>
      <c r="M366" t="str">
        <f t="shared" si="119"/>
        <v>[{"ItemId":50009,"Num":1085},{"ItemId":50007,"Num":255},{"ItemId":50008,"Num":255}]</v>
      </c>
    </row>
    <row r="367" spans="1:13">
      <c r="A367">
        <f t="shared" si="118"/>
        <v>21004</v>
      </c>
      <c r="B367" t="s">
        <v>65</v>
      </c>
      <c r="C367" t="s">
        <v>66</v>
      </c>
      <c r="D367" t="s">
        <v>141</v>
      </c>
      <c r="E367">
        <f t="shared" si="132"/>
        <v>50009</v>
      </c>
      <c r="F367">
        <f t="shared" si="135"/>
        <v>2060</v>
      </c>
      <c r="G367" t="s">
        <v>130</v>
      </c>
      <c r="H367">
        <f t="shared" si="133"/>
        <v>50007</v>
      </c>
      <c r="I367">
        <f t="shared" si="136"/>
        <v>410</v>
      </c>
      <c r="J367" t="s">
        <v>140</v>
      </c>
      <c r="K367">
        <f t="shared" si="134"/>
        <v>50008</v>
      </c>
      <c r="L367">
        <f t="shared" si="137"/>
        <v>410</v>
      </c>
      <c r="M367" t="str">
        <f t="shared" si="119"/>
        <v>[{"ItemId":50009,"Num":2060},{"ItemId":50007,"Num":410},{"ItemId":50008,"Num":410}]</v>
      </c>
    </row>
    <row r="368" spans="1:13">
      <c r="A368">
        <f t="shared" si="118"/>
        <v>21005</v>
      </c>
      <c r="B368" t="s">
        <v>65</v>
      </c>
      <c r="C368" t="s">
        <v>66</v>
      </c>
      <c r="D368" t="s">
        <v>141</v>
      </c>
      <c r="E368">
        <f t="shared" si="132"/>
        <v>50009</v>
      </c>
      <c r="F368">
        <f t="shared" si="135"/>
        <v>3915</v>
      </c>
      <c r="G368" t="s">
        <v>130</v>
      </c>
      <c r="H368">
        <f t="shared" si="133"/>
        <v>50007</v>
      </c>
      <c r="I368">
        <f t="shared" si="136"/>
        <v>655</v>
      </c>
      <c r="J368" t="s">
        <v>140</v>
      </c>
      <c r="K368">
        <f t="shared" si="134"/>
        <v>50008</v>
      </c>
      <c r="L368">
        <f t="shared" si="137"/>
        <v>655</v>
      </c>
      <c r="M368" t="str">
        <f t="shared" si="119"/>
        <v>[{"ItemId":50009,"Num":3915},{"ItemId":50007,"Num":655},{"ItemId":50008,"Num":655}]</v>
      </c>
    </row>
    <row r="369" spans="1:13">
      <c r="A369">
        <f t="shared" si="118"/>
        <v>21006</v>
      </c>
      <c r="B369" t="s">
        <v>65</v>
      </c>
      <c r="C369" t="s">
        <v>66</v>
      </c>
      <c r="D369" t="s">
        <v>141</v>
      </c>
      <c r="E369">
        <f t="shared" si="132"/>
        <v>50009</v>
      </c>
      <c r="F369">
        <f t="shared" si="135"/>
        <v>7440</v>
      </c>
      <c r="G369" t="s">
        <v>130</v>
      </c>
      <c r="H369">
        <f t="shared" si="133"/>
        <v>50007</v>
      </c>
      <c r="I369">
        <f t="shared" si="136"/>
        <v>1050</v>
      </c>
      <c r="J369" t="s">
        <v>140</v>
      </c>
      <c r="K369">
        <f t="shared" si="134"/>
        <v>50008</v>
      </c>
      <c r="L369">
        <f t="shared" si="137"/>
        <v>1050</v>
      </c>
      <c r="M369" t="str">
        <f t="shared" si="119"/>
        <v>[{"ItemId":50009,"Num":7440},{"ItemId":50007,"Num":1050},{"ItemId":50008,"Num":1050}]</v>
      </c>
    </row>
    <row r="370" spans="1:13">
      <c r="A370">
        <f t="shared" si="118"/>
        <v>21007</v>
      </c>
      <c r="B370" t="s">
        <v>65</v>
      </c>
      <c r="C370" t="s">
        <v>66</v>
      </c>
      <c r="D370" t="s">
        <v>141</v>
      </c>
      <c r="E370">
        <f t="shared" si="132"/>
        <v>50009</v>
      </c>
      <c r="F370">
        <f t="shared" si="135"/>
        <v>14135</v>
      </c>
      <c r="G370" t="s">
        <v>130</v>
      </c>
      <c r="H370">
        <f t="shared" si="133"/>
        <v>50007</v>
      </c>
      <c r="I370">
        <f t="shared" si="136"/>
        <v>1680</v>
      </c>
      <c r="J370" t="s">
        <v>140</v>
      </c>
      <c r="K370">
        <f t="shared" si="134"/>
        <v>50008</v>
      </c>
      <c r="L370">
        <f t="shared" si="137"/>
        <v>1680</v>
      </c>
      <c r="M370" t="str">
        <f t="shared" si="119"/>
        <v>[{"ItemId":50009,"Num":14135},{"ItemId":50007,"Num":1680},{"ItemId":50008,"Num":1680}]</v>
      </c>
    </row>
    <row r="371" spans="1:13">
      <c r="A371">
        <f t="shared" si="118"/>
        <v>21008</v>
      </c>
      <c r="B371" t="s">
        <v>65</v>
      </c>
      <c r="C371" t="s">
        <v>66</v>
      </c>
      <c r="D371" t="s">
        <v>141</v>
      </c>
      <c r="E371">
        <f t="shared" si="132"/>
        <v>50009</v>
      </c>
      <c r="F371">
        <f t="shared" si="135"/>
        <v>26855</v>
      </c>
      <c r="G371" t="s">
        <v>130</v>
      </c>
      <c r="H371">
        <f t="shared" si="133"/>
        <v>50007</v>
      </c>
      <c r="I371">
        <f t="shared" si="136"/>
        <v>2690</v>
      </c>
      <c r="J371" t="s">
        <v>140</v>
      </c>
      <c r="K371">
        <f t="shared" si="134"/>
        <v>50008</v>
      </c>
      <c r="L371">
        <f t="shared" si="137"/>
        <v>2690</v>
      </c>
      <c r="M371" t="str">
        <f t="shared" si="119"/>
        <v>[{"ItemId":50009,"Num":26855},{"ItemId":50007,"Num":2690},{"ItemId":50008,"Num":2690}]</v>
      </c>
    </row>
    <row r="372" spans="1:13">
      <c r="A372">
        <f t="shared" si="118"/>
        <v>21009</v>
      </c>
      <c r="B372" t="s">
        <v>65</v>
      </c>
      <c r="C372" t="s">
        <v>66</v>
      </c>
      <c r="D372" t="s">
        <v>141</v>
      </c>
      <c r="E372">
        <f t="shared" si="132"/>
        <v>50009</v>
      </c>
      <c r="F372">
        <f t="shared" si="135"/>
        <v>51025</v>
      </c>
      <c r="G372" t="s">
        <v>130</v>
      </c>
      <c r="H372">
        <f t="shared" si="133"/>
        <v>50007</v>
      </c>
      <c r="I372">
        <f t="shared" si="136"/>
        <v>4305</v>
      </c>
      <c r="J372" t="s">
        <v>140</v>
      </c>
      <c r="K372">
        <f t="shared" si="134"/>
        <v>50008</v>
      </c>
      <c r="L372">
        <f t="shared" si="137"/>
        <v>4305</v>
      </c>
      <c r="M372" t="str">
        <f t="shared" si="119"/>
        <v>[{"ItemId":50009,"Num":51025},{"ItemId":50007,"Num":4305},{"ItemId":50008,"Num":4305}]</v>
      </c>
    </row>
    <row r="373" spans="1:13">
      <c r="A373">
        <f t="shared" si="118"/>
        <v>21010</v>
      </c>
      <c r="B373" t="s">
        <v>65</v>
      </c>
      <c r="C373" t="s">
        <v>66</v>
      </c>
      <c r="D373" t="s">
        <v>141</v>
      </c>
      <c r="E373">
        <f t="shared" si="132"/>
        <v>50009</v>
      </c>
      <c r="F373">
        <f t="shared" si="135"/>
        <v>96950</v>
      </c>
      <c r="G373" t="s">
        <v>130</v>
      </c>
      <c r="H373">
        <f t="shared" si="133"/>
        <v>50007</v>
      </c>
      <c r="I373">
        <f t="shared" si="136"/>
        <v>6890</v>
      </c>
      <c r="J373" t="s">
        <v>140</v>
      </c>
      <c r="K373">
        <f t="shared" si="134"/>
        <v>50008</v>
      </c>
      <c r="L373">
        <f t="shared" si="137"/>
        <v>6890</v>
      </c>
      <c r="M373" t="str">
        <f t="shared" si="119"/>
        <v>[{"ItemId":50009,"Num":96950},{"ItemId":50007,"Num":6890},{"ItemId":50008,"Num":6890}]</v>
      </c>
    </row>
    <row r="374" spans="1:13">
      <c r="A374">
        <f t="shared" si="118"/>
        <v>21011</v>
      </c>
      <c r="B374" t="s">
        <v>65</v>
      </c>
      <c r="C374" t="s">
        <v>66</v>
      </c>
      <c r="D374" t="s">
        <v>141</v>
      </c>
      <c r="E374">
        <f t="shared" si="132"/>
        <v>50009</v>
      </c>
      <c r="F374">
        <f t="shared" si="135"/>
        <v>184205</v>
      </c>
      <c r="G374" t="s">
        <v>130</v>
      </c>
      <c r="H374">
        <f t="shared" si="133"/>
        <v>50007</v>
      </c>
      <c r="I374">
        <f t="shared" si="136"/>
        <v>11025</v>
      </c>
      <c r="J374" t="s">
        <v>140</v>
      </c>
      <c r="K374">
        <f t="shared" si="134"/>
        <v>50008</v>
      </c>
      <c r="L374">
        <f t="shared" si="137"/>
        <v>11025</v>
      </c>
      <c r="M374" t="str">
        <f t="shared" si="119"/>
        <v>[{"ItemId":50009,"Num":184205},{"ItemId":50007,"Num":11025},{"ItemId":50008,"Num":11025}]</v>
      </c>
    </row>
    <row r="375" spans="1:13">
      <c r="A375">
        <f t="shared" si="118"/>
        <v>21012</v>
      </c>
      <c r="B375" t="s">
        <v>65</v>
      </c>
      <c r="C375" t="s">
        <v>66</v>
      </c>
      <c r="D375" t="s">
        <v>141</v>
      </c>
      <c r="E375">
        <f t="shared" si="132"/>
        <v>50009</v>
      </c>
      <c r="F375">
        <f t="shared" si="135"/>
        <v>349990</v>
      </c>
      <c r="G375" t="s">
        <v>130</v>
      </c>
      <c r="H375">
        <f t="shared" si="133"/>
        <v>50007</v>
      </c>
      <c r="I375">
        <f t="shared" si="136"/>
        <v>17640</v>
      </c>
      <c r="J375" t="s">
        <v>140</v>
      </c>
      <c r="K375">
        <f t="shared" si="134"/>
        <v>50008</v>
      </c>
      <c r="L375">
        <f t="shared" si="137"/>
        <v>17640</v>
      </c>
      <c r="M375" t="str">
        <f t="shared" si="119"/>
        <v>[{"ItemId":50009,"Num":349990},{"ItemId":50007,"Num":17640},{"ItemId":50008,"Num":17640}]</v>
      </c>
    </row>
    <row r="376" spans="1:13">
      <c r="A376">
        <f t="shared" si="118"/>
        <v>21013</v>
      </c>
      <c r="B376" t="s">
        <v>65</v>
      </c>
      <c r="C376" t="s">
        <v>66</v>
      </c>
      <c r="D376" t="s">
        <v>141</v>
      </c>
      <c r="E376">
        <f t="shared" si="132"/>
        <v>50009</v>
      </c>
      <c r="F376">
        <f t="shared" si="135"/>
        <v>664980</v>
      </c>
      <c r="G376" t="s">
        <v>130</v>
      </c>
      <c r="H376">
        <f t="shared" si="133"/>
        <v>50007</v>
      </c>
      <c r="I376">
        <f t="shared" si="136"/>
        <v>28225</v>
      </c>
      <c r="J376" t="s">
        <v>140</v>
      </c>
      <c r="K376">
        <f t="shared" si="134"/>
        <v>50008</v>
      </c>
      <c r="L376">
        <f t="shared" si="137"/>
        <v>28225</v>
      </c>
      <c r="M376" t="str">
        <f t="shared" si="119"/>
        <v>[{"ItemId":50009,"Num":664980},{"ItemId":50007,"Num":28225},{"ItemId":50008,"Num":28225}]</v>
      </c>
    </row>
    <row r="377" spans="1:13">
      <c r="A377">
        <f t="shared" si="118"/>
        <v>21014</v>
      </c>
      <c r="B377" t="s">
        <v>65</v>
      </c>
      <c r="C377" t="s">
        <v>66</v>
      </c>
      <c r="D377" t="s">
        <v>141</v>
      </c>
      <c r="E377">
        <f t="shared" si="132"/>
        <v>50009</v>
      </c>
      <c r="F377">
        <f t="shared" si="135"/>
        <v>1263460</v>
      </c>
      <c r="G377" t="s">
        <v>130</v>
      </c>
      <c r="H377">
        <f t="shared" si="133"/>
        <v>50007</v>
      </c>
      <c r="I377">
        <f t="shared" si="136"/>
        <v>45160</v>
      </c>
      <c r="J377" t="s">
        <v>140</v>
      </c>
      <c r="K377">
        <f t="shared" si="134"/>
        <v>50008</v>
      </c>
      <c r="L377">
        <f t="shared" si="137"/>
        <v>45160</v>
      </c>
      <c r="M377" t="str">
        <f t="shared" si="119"/>
        <v>[{"ItemId":50009,"Num":1263460},{"ItemId":50007,"Num":45160},{"ItemId":50008,"Num":45160}]</v>
      </c>
    </row>
    <row r="378" spans="1:13">
      <c r="A378">
        <f t="shared" si="118"/>
        <v>21015</v>
      </c>
      <c r="B378" t="s">
        <v>65</v>
      </c>
      <c r="C378" t="s">
        <v>66</v>
      </c>
      <c r="D378" t="s">
        <v>141</v>
      </c>
      <c r="E378">
        <f t="shared" si="132"/>
        <v>50009</v>
      </c>
      <c r="F378">
        <f t="shared" si="135"/>
        <v>2400575</v>
      </c>
      <c r="G378" t="s">
        <v>130</v>
      </c>
      <c r="H378">
        <f t="shared" si="133"/>
        <v>50007</v>
      </c>
      <c r="I378">
        <f t="shared" si="136"/>
        <v>72255</v>
      </c>
      <c r="J378" t="s">
        <v>140</v>
      </c>
      <c r="K378">
        <f t="shared" si="134"/>
        <v>50008</v>
      </c>
      <c r="L378">
        <f t="shared" si="137"/>
        <v>72255</v>
      </c>
      <c r="M378" t="str">
        <f t="shared" si="119"/>
        <v>[{"ItemId":50009,"Num":2400575},{"ItemId":50007,"Num":72255},{"ItemId":50008,"Num":72255}]</v>
      </c>
    </row>
    <row r="379" spans="1:13">
      <c r="A379">
        <f t="shared" si="118"/>
        <v>21016</v>
      </c>
      <c r="B379" t="s">
        <v>65</v>
      </c>
      <c r="C379" t="s">
        <v>66</v>
      </c>
      <c r="D379" t="s">
        <v>141</v>
      </c>
      <c r="E379">
        <f t="shared" si="132"/>
        <v>50009</v>
      </c>
      <c r="F379">
        <f t="shared" si="135"/>
        <v>4561095</v>
      </c>
      <c r="G379" t="s">
        <v>130</v>
      </c>
      <c r="H379">
        <f t="shared" si="133"/>
        <v>50007</v>
      </c>
      <c r="I379">
        <f t="shared" si="136"/>
        <v>115610</v>
      </c>
      <c r="J379" t="s">
        <v>140</v>
      </c>
      <c r="K379">
        <f t="shared" si="134"/>
        <v>50008</v>
      </c>
      <c r="L379">
        <f t="shared" si="137"/>
        <v>115610</v>
      </c>
      <c r="M379" t="str">
        <f t="shared" si="119"/>
        <v>[{"ItemId":50009,"Num":4561095},{"ItemId":50007,"Num":115610},{"ItemId":50008,"Num":115610}]</v>
      </c>
    </row>
    <row r="380" spans="1:13">
      <c r="A380">
        <f t="shared" si="118"/>
        <v>21017</v>
      </c>
      <c r="B380" t="s">
        <v>65</v>
      </c>
      <c r="C380" t="s">
        <v>66</v>
      </c>
      <c r="D380" t="s">
        <v>141</v>
      </c>
      <c r="E380">
        <f t="shared" si="132"/>
        <v>50009</v>
      </c>
      <c r="F380">
        <f t="shared" si="135"/>
        <v>8666080</v>
      </c>
      <c r="G380" t="s">
        <v>130</v>
      </c>
      <c r="H380">
        <f t="shared" si="133"/>
        <v>50007</v>
      </c>
      <c r="I380">
        <f t="shared" si="136"/>
        <v>184975</v>
      </c>
      <c r="J380" t="s">
        <v>140</v>
      </c>
      <c r="K380">
        <f t="shared" si="134"/>
        <v>50008</v>
      </c>
      <c r="L380">
        <f t="shared" si="137"/>
        <v>184975</v>
      </c>
      <c r="M380" t="str">
        <f t="shared" si="119"/>
        <v>[{"ItemId":50009,"Num":8666080},{"ItemId":50007,"Num":184975},{"ItemId":50008,"Num":184975}]</v>
      </c>
    </row>
    <row r="381" spans="1:13">
      <c r="A381">
        <f t="shared" si="118"/>
        <v>21018</v>
      </c>
      <c r="B381" t="s">
        <v>65</v>
      </c>
      <c r="C381" t="s">
        <v>66</v>
      </c>
      <c r="M381" t="str">
        <f t="shared" si="119"/>
        <v>[]</v>
      </c>
    </row>
    <row r="382" spans="1:13">
      <c r="A382">
        <f t="shared" si="118"/>
        <v>22001</v>
      </c>
      <c r="B382" t="s">
        <v>67</v>
      </c>
      <c r="C382" t="s">
        <v>68</v>
      </c>
      <c r="D382" t="s">
        <v>141</v>
      </c>
      <c r="E382">
        <f t="shared" ref="E382:E398" si="138">VLOOKUP(D382,$U$2:$V$4,2,FALSE)</f>
        <v>50009</v>
      </c>
      <c r="F382">
        <v>300</v>
      </c>
      <c r="G382" t="s">
        <v>130</v>
      </c>
      <c r="H382">
        <f t="shared" ref="H382:H398" si="139">VLOOKUP(G382,$U$2:$V$4,2,FALSE)</f>
        <v>50007</v>
      </c>
      <c r="I382">
        <v>100</v>
      </c>
      <c r="J382" t="s">
        <v>140</v>
      </c>
      <c r="K382">
        <f t="shared" ref="K382:K398" si="140">VLOOKUP(J382,$U$2:$V$4,2,FALSE)</f>
        <v>50008</v>
      </c>
      <c r="L382">
        <v>100</v>
      </c>
      <c r="M382" t="str">
        <f t="shared" si="119"/>
        <v>[{"ItemId":50009,"Num":300},{"ItemId":50007,"Num":100},{"ItemId":50008,"Num":100}]</v>
      </c>
    </row>
    <row r="383" spans="1:13">
      <c r="A383">
        <f t="shared" si="118"/>
        <v>22002</v>
      </c>
      <c r="B383" t="s">
        <v>67</v>
      </c>
      <c r="C383" t="s">
        <v>68</v>
      </c>
      <c r="D383" t="s">
        <v>141</v>
      </c>
      <c r="E383">
        <f t="shared" si="138"/>
        <v>50009</v>
      </c>
      <c r="F383">
        <f t="shared" ref="F383:F398" si="141">MROUND(F382*1.9,5)</f>
        <v>570</v>
      </c>
      <c r="G383" t="s">
        <v>130</v>
      </c>
      <c r="H383">
        <f t="shared" si="139"/>
        <v>50007</v>
      </c>
      <c r="I383">
        <f t="shared" ref="I383:I398" si="142">MROUND(I382*1.6,5)</f>
        <v>160</v>
      </c>
      <c r="J383" t="s">
        <v>140</v>
      </c>
      <c r="K383">
        <f t="shared" si="140"/>
        <v>50008</v>
      </c>
      <c r="L383">
        <f t="shared" ref="L383:L398" si="143">MROUND(L382*1.6,5)</f>
        <v>160</v>
      </c>
      <c r="M383" t="str">
        <f t="shared" si="119"/>
        <v>[{"ItemId":50009,"Num":570},{"ItemId":50007,"Num":160},{"ItemId":50008,"Num":160}]</v>
      </c>
    </row>
    <row r="384" spans="1:13">
      <c r="A384">
        <f t="shared" si="118"/>
        <v>22003</v>
      </c>
      <c r="B384" t="s">
        <v>67</v>
      </c>
      <c r="C384" t="s">
        <v>68</v>
      </c>
      <c r="D384" t="s">
        <v>141</v>
      </c>
      <c r="E384">
        <f t="shared" si="138"/>
        <v>50009</v>
      </c>
      <c r="F384">
        <f t="shared" si="141"/>
        <v>1085</v>
      </c>
      <c r="G384" t="s">
        <v>130</v>
      </c>
      <c r="H384">
        <f t="shared" si="139"/>
        <v>50007</v>
      </c>
      <c r="I384">
        <f t="shared" si="142"/>
        <v>255</v>
      </c>
      <c r="J384" t="s">
        <v>140</v>
      </c>
      <c r="K384">
        <f t="shared" si="140"/>
        <v>50008</v>
      </c>
      <c r="L384">
        <f t="shared" si="143"/>
        <v>255</v>
      </c>
      <c r="M384" t="str">
        <f t="shared" si="119"/>
        <v>[{"ItemId":50009,"Num":1085},{"ItemId":50007,"Num":255},{"ItemId":50008,"Num":255}]</v>
      </c>
    </row>
    <row r="385" spans="1:13">
      <c r="A385">
        <f t="shared" si="118"/>
        <v>22004</v>
      </c>
      <c r="B385" t="s">
        <v>67</v>
      </c>
      <c r="C385" t="s">
        <v>68</v>
      </c>
      <c r="D385" t="s">
        <v>141</v>
      </c>
      <c r="E385">
        <f t="shared" si="138"/>
        <v>50009</v>
      </c>
      <c r="F385">
        <f t="shared" si="141"/>
        <v>2060</v>
      </c>
      <c r="G385" t="s">
        <v>130</v>
      </c>
      <c r="H385">
        <f t="shared" si="139"/>
        <v>50007</v>
      </c>
      <c r="I385">
        <f t="shared" si="142"/>
        <v>410</v>
      </c>
      <c r="J385" t="s">
        <v>140</v>
      </c>
      <c r="K385">
        <f t="shared" si="140"/>
        <v>50008</v>
      </c>
      <c r="L385">
        <f t="shared" si="143"/>
        <v>410</v>
      </c>
      <c r="M385" t="str">
        <f t="shared" si="119"/>
        <v>[{"ItemId":50009,"Num":2060},{"ItemId":50007,"Num":410},{"ItemId":50008,"Num":410}]</v>
      </c>
    </row>
    <row r="386" spans="1:13">
      <c r="A386">
        <f t="shared" si="118"/>
        <v>22005</v>
      </c>
      <c r="B386" t="s">
        <v>67</v>
      </c>
      <c r="C386" t="s">
        <v>68</v>
      </c>
      <c r="D386" t="s">
        <v>141</v>
      </c>
      <c r="E386">
        <f t="shared" si="138"/>
        <v>50009</v>
      </c>
      <c r="F386">
        <f t="shared" si="141"/>
        <v>3915</v>
      </c>
      <c r="G386" t="s">
        <v>130</v>
      </c>
      <c r="H386">
        <f t="shared" si="139"/>
        <v>50007</v>
      </c>
      <c r="I386">
        <f t="shared" si="142"/>
        <v>655</v>
      </c>
      <c r="J386" t="s">
        <v>140</v>
      </c>
      <c r="K386">
        <f t="shared" si="140"/>
        <v>50008</v>
      </c>
      <c r="L386">
        <f t="shared" si="143"/>
        <v>655</v>
      </c>
      <c r="M386" t="str">
        <f t="shared" si="119"/>
        <v>[{"ItemId":50009,"Num":3915},{"ItemId":50007,"Num":655},{"ItemId":50008,"Num":655}]</v>
      </c>
    </row>
    <row r="387" spans="1:13">
      <c r="A387">
        <f t="shared" si="118"/>
        <v>22006</v>
      </c>
      <c r="B387" t="s">
        <v>67</v>
      </c>
      <c r="C387" t="s">
        <v>68</v>
      </c>
      <c r="D387" t="s">
        <v>141</v>
      </c>
      <c r="E387">
        <f t="shared" si="138"/>
        <v>50009</v>
      </c>
      <c r="F387">
        <f t="shared" si="141"/>
        <v>7440</v>
      </c>
      <c r="G387" t="s">
        <v>130</v>
      </c>
      <c r="H387">
        <f t="shared" si="139"/>
        <v>50007</v>
      </c>
      <c r="I387">
        <f t="shared" si="142"/>
        <v>1050</v>
      </c>
      <c r="J387" t="s">
        <v>140</v>
      </c>
      <c r="K387">
        <f t="shared" si="140"/>
        <v>50008</v>
      </c>
      <c r="L387">
        <f t="shared" si="143"/>
        <v>1050</v>
      </c>
      <c r="M387" t="str">
        <f t="shared" si="119"/>
        <v>[{"ItemId":50009,"Num":7440},{"ItemId":50007,"Num":1050},{"ItemId":50008,"Num":1050}]</v>
      </c>
    </row>
    <row r="388" spans="1:13">
      <c r="A388">
        <f t="shared" si="118"/>
        <v>22007</v>
      </c>
      <c r="B388" t="s">
        <v>67</v>
      </c>
      <c r="C388" t="s">
        <v>68</v>
      </c>
      <c r="D388" t="s">
        <v>141</v>
      </c>
      <c r="E388">
        <f t="shared" si="138"/>
        <v>50009</v>
      </c>
      <c r="F388">
        <f t="shared" si="141"/>
        <v>14135</v>
      </c>
      <c r="G388" t="s">
        <v>130</v>
      </c>
      <c r="H388">
        <f t="shared" si="139"/>
        <v>50007</v>
      </c>
      <c r="I388">
        <f t="shared" si="142"/>
        <v>1680</v>
      </c>
      <c r="J388" t="s">
        <v>140</v>
      </c>
      <c r="K388">
        <f t="shared" si="140"/>
        <v>50008</v>
      </c>
      <c r="L388">
        <f t="shared" si="143"/>
        <v>1680</v>
      </c>
      <c r="M388" t="str">
        <f t="shared" si="119"/>
        <v>[{"ItemId":50009,"Num":14135},{"ItemId":50007,"Num":1680},{"ItemId":50008,"Num":1680}]</v>
      </c>
    </row>
    <row r="389" spans="1:13">
      <c r="A389">
        <f t="shared" ref="A389:A452" si="144">IF(B389=B388,A388+1,MROUND(A388+1000,1000)+1)</f>
        <v>22008</v>
      </c>
      <c r="B389" t="s">
        <v>67</v>
      </c>
      <c r="C389" t="s">
        <v>68</v>
      </c>
      <c r="D389" t="s">
        <v>141</v>
      </c>
      <c r="E389">
        <f t="shared" si="138"/>
        <v>50009</v>
      </c>
      <c r="F389">
        <f t="shared" si="141"/>
        <v>26855</v>
      </c>
      <c r="G389" t="s">
        <v>130</v>
      </c>
      <c r="H389">
        <f t="shared" si="139"/>
        <v>50007</v>
      </c>
      <c r="I389">
        <f t="shared" si="142"/>
        <v>2690</v>
      </c>
      <c r="J389" t="s">
        <v>140</v>
      </c>
      <c r="K389">
        <f t="shared" si="140"/>
        <v>50008</v>
      </c>
      <c r="L389">
        <f t="shared" si="143"/>
        <v>2690</v>
      </c>
      <c r="M389" t="str">
        <f t="shared" ref="M389:M452" si="145">IF(D389="","[]",$E$2&amp;E389&amp;$F$2&amp;F389&amp;$G$2&amp;$H$2&amp;H389&amp;$I$2&amp;I389&amp;$J$2&amp;$K$2&amp;K389&amp;$L$2&amp;L389&amp;$M$2)</f>
        <v>[{"ItemId":50009,"Num":26855},{"ItemId":50007,"Num":2690},{"ItemId":50008,"Num":2690}]</v>
      </c>
    </row>
    <row r="390" spans="1:13">
      <c r="A390">
        <f t="shared" si="144"/>
        <v>22009</v>
      </c>
      <c r="B390" t="s">
        <v>67</v>
      </c>
      <c r="C390" t="s">
        <v>68</v>
      </c>
      <c r="D390" t="s">
        <v>141</v>
      </c>
      <c r="E390">
        <f t="shared" si="138"/>
        <v>50009</v>
      </c>
      <c r="F390">
        <f t="shared" si="141"/>
        <v>51025</v>
      </c>
      <c r="G390" t="s">
        <v>130</v>
      </c>
      <c r="H390">
        <f t="shared" si="139"/>
        <v>50007</v>
      </c>
      <c r="I390">
        <f t="shared" si="142"/>
        <v>4305</v>
      </c>
      <c r="J390" t="s">
        <v>140</v>
      </c>
      <c r="K390">
        <f t="shared" si="140"/>
        <v>50008</v>
      </c>
      <c r="L390">
        <f t="shared" si="143"/>
        <v>4305</v>
      </c>
      <c r="M390" t="str">
        <f t="shared" si="145"/>
        <v>[{"ItemId":50009,"Num":51025},{"ItemId":50007,"Num":4305},{"ItemId":50008,"Num":4305}]</v>
      </c>
    </row>
    <row r="391" spans="1:13">
      <c r="A391">
        <f t="shared" si="144"/>
        <v>22010</v>
      </c>
      <c r="B391" t="s">
        <v>67</v>
      </c>
      <c r="C391" t="s">
        <v>68</v>
      </c>
      <c r="D391" t="s">
        <v>141</v>
      </c>
      <c r="E391">
        <f t="shared" si="138"/>
        <v>50009</v>
      </c>
      <c r="F391">
        <f t="shared" si="141"/>
        <v>96950</v>
      </c>
      <c r="G391" t="s">
        <v>130</v>
      </c>
      <c r="H391">
        <f t="shared" si="139"/>
        <v>50007</v>
      </c>
      <c r="I391">
        <f t="shared" si="142"/>
        <v>6890</v>
      </c>
      <c r="J391" t="s">
        <v>140</v>
      </c>
      <c r="K391">
        <f t="shared" si="140"/>
        <v>50008</v>
      </c>
      <c r="L391">
        <f t="shared" si="143"/>
        <v>6890</v>
      </c>
      <c r="M391" t="str">
        <f t="shared" si="145"/>
        <v>[{"ItemId":50009,"Num":96950},{"ItemId":50007,"Num":6890},{"ItemId":50008,"Num":6890}]</v>
      </c>
    </row>
    <row r="392" spans="1:13">
      <c r="A392">
        <f t="shared" si="144"/>
        <v>22011</v>
      </c>
      <c r="B392" t="s">
        <v>67</v>
      </c>
      <c r="C392" t="s">
        <v>68</v>
      </c>
      <c r="D392" t="s">
        <v>141</v>
      </c>
      <c r="E392">
        <f t="shared" si="138"/>
        <v>50009</v>
      </c>
      <c r="F392">
        <f t="shared" si="141"/>
        <v>184205</v>
      </c>
      <c r="G392" t="s">
        <v>130</v>
      </c>
      <c r="H392">
        <f t="shared" si="139"/>
        <v>50007</v>
      </c>
      <c r="I392">
        <f t="shared" si="142"/>
        <v>11025</v>
      </c>
      <c r="J392" t="s">
        <v>140</v>
      </c>
      <c r="K392">
        <f t="shared" si="140"/>
        <v>50008</v>
      </c>
      <c r="L392">
        <f t="shared" si="143"/>
        <v>11025</v>
      </c>
      <c r="M392" t="str">
        <f t="shared" si="145"/>
        <v>[{"ItemId":50009,"Num":184205},{"ItemId":50007,"Num":11025},{"ItemId":50008,"Num":11025}]</v>
      </c>
    </row>
    <row r="393" spans="1:13">
      <c r="A393">
        <f t="shared" si="144"/>
        <v>22012</v>
      </c>
      <c r="B393" t="s">
        <v>67</v>
      </c>
      <c r="C393" t="s">
        <v>68</v>
      </c>
      <c r="D393" t="s">
        <v>141</v>
      </c>
      <c r="E393">
        <f t="shared" si="138"/>
        <v>50009</v>
      </c>
      <c r="F393">
        <f t="shared" si="141"/>
        <v>349990</v>
      </c>
      <c r="G393" t="s">
        <v>130</v>
      </c>
      <c r="H393">
        <f t="shared" si="139"/>
        <v>50007</v>
      </c>
      <c r="I393">
        <f t="shared" si="142"/>
        <v>17640</v>
      </c>
      <c r="J393" t="s">
        <v>140</v>
      </c>
      <c r="K393">
        <f t="shared" si="140"/>
        <v>50008</v>
      </c>
      <c r="L393">
        <f t="shared" si="143"/>
        <v>17640</v>
      </c>
      <c r="M393" t="str">
        <f t="shared" si="145"/>
        <v>[{"ItemId":50009,"Num":349990},{"ItemId":50007,"Num":17640},{"ItemId":50008,"Num":17640}]</v>
      </c>
    </row>
    <row r="394" spans="1:13">
      <c r="A394">
        <f t="shared" si="144"/>
        <v>22013</v>
      </c>
      <c r="B394" t="s">
        <v>67</v>
      </c>
      <c r="C394" t="s">
        <v>68</v>
      </c>
      <c r="D394" t="s">
        <v>141</v>
      </c>
      <c r="E394">
        <f t="shared" si="138"/>
        <v>50009</v>
      </c>
      <c r="F394">
        <f t="shared" si="141"/>
        <v>664980</v>
      </c>
      <c r="G394" t="s">
        <v>130</v>
      </c>
      <c r="H394">
        <f t="shared" si="139"/>
        <v>50007</v>
      </c>
      <c r="I394">
        <f t="shared" si="142"/>
        <v>28225</v>
      </c>
      <c r="J394" t="s">
        <v>140</v>
      </c>
      <c r="K394">
        <f t="shared" si="140"/>
        <v>50008</v>
      </c>
      <c r="L394">
        <f t="shared" si="143"/>
        <v>28225</v>
      </c>
      <c r="M394" t="str">
        <f t="shared" si="145"/>
        <v>[{"ItemId":50009,"Num":664980},{"ItemId":50007,"Num":28225},{"ItemId":50008,"Num":28225}]</v>
      </c>
    </row>
    <row r="395" spans="1:13">
      <c r="A395">
        <f t="shared" si="144"/>
        <v>22014</v>
      </c>
      <c r="B395" t="s">
        <v>67</v>
      </c>
      <c r="C395" t="s">
        <v>68</v>
      </c>
      <c r="D395" t="s">
        <v>141</v>
      </c>
      <c r="E395">
        <f t="shared" si="138"/>
        <v>50009</v>
      </c>
      <c r="F395">
        <f t="shared" si="141"/>
        <v>1263460</v>
      </c>
      <c r="G395" t="s">
        <v>130</v>
      </c>
      <c r="H395">
        <f t="shared" si="139"/>
        <v>50007</v>
      </c>
      <c r="I395">
        <f t="shared" si="142"/>
        <v>45160</v>
      </c>
      <c r="J395" t="s">
        <v>140</v>
      </c>
      <c r="K395">
        <f t="shared" si="140"/>
        <v>50008</v>
      </c>
      <c r="L395">
        <f t="shared" si="143"/>
        <v>45160</v>
      </c>
      <c r="M395" t="str">
        <f t="shared" si="145"/>
        <v>[{"ItemId":50009,"Num":1263460},{"ItemId":50007,"Num":45160},{"ItemId":50008,"Num":45160}]</v>
      </c>
    </row>
    <row r="396" spans="1:13">
      <c r="A396">
        <f t="shared" si="144"/>
        <v>22015</v>
      </c>
      <c r="B396" t="s">
        <v>67</v>
      </c>
      <c r="C396" t="s">
        <v>68</v>
      </c>
      <c r="D396" t="s">
        <v>141</v>
      </c>
      <c r="E396">
        <f t="shared" si="138"/>
        <v>50009</v>
      </c>
      <c r="F396">
        <f t="shared" si="141"/>
        <v>2400575</v>
      </c>
      <c r="G396" t="s">
        <v>130</v>
      </c>
      <c r="H396">
        <f t="shared" si="139"/>
        <v>50007</v>
      </c>
      <c r="I396">
        <f t="shared" si="142"/>
        <v>72255</v>
      </c>
      <c r="J396" t="s">
        <v>140</v>
      </c>
      <c r="K396">
        <f t="shared" si="140"/>
        <v>50008</v>
      </c>
      <c r="L396">
        <f t="shared" si="143"/>
        <v>72255</v>
      </c>
      <c r="M396" t="str">
        <f t="shared" si="145"/>
        <v>[{"ItemId":50009,"Num":2400575},{"ItemId":50007,"Num":72255},{"ItemId":50008,"Num":72255}]</v>
      </c>
    </row>
    <row r="397" spans="1:13">
      <c r="A397">
        <f t="shared" si="144"/>
        <v>22016</v>
      </c>
      <c r="B397" t="s">
        <v>67</v>
      </c>
      <c r="C397" t="s">
        <v>68</v>
      </c>
      <c r="D397" t="s">
        <v>141</v>
      </c>
      <c r="E397">
        <f t="shared" si="138"/>
        <v>50009</v>
      </c>
      <c r="F397">
        <f t="shared" si="141"/>
        <v>4561095</v>
      </c>
      <c r="G397" t="s">
        <v>130</v>
      </c>
      <c r="H397">
        <f t="shared" si="139"/>
        <v>50007</v>
      </c>
      <c r="I397">
        <f t="shared" si="142"/>
        <v>115610</v>
      </c>
      <c r="J397" t="s">
        <v>140</v>
      </c>
      <c r="K397">
        <f t="shared" si="140"/>
        <v>50008</v>
      </c>
      <c r="L397">
        <f t="shared" si="143"/>
        <v>115610</v>
      </c>
      <c r="M397" t="str">
        <f t="shared" si="145"/>
        <v>[{"ItemId":50009,"Num":4561095},{"ItemId":50007,"Num":115610},{"ItemId":50008,"Num":115610}]</v>
      </c>
    </row>
    <row r="398" spans="1:13">
      <c r="A398">
        <f t="shared" si="144"/>
        <v>22017</v>
      </c>
      <c r="B398" t="s">
        <v>67</v>
      </c>
      <c r="C398" t="s">
        <v>68</v>
      </c>
      <c r="D398" t="s">
        <v>141</v>
      </c>
      <c r="E398">
        <f t="shared" si="138"/>
        <v>50009</v>
      </c>
      <c r="F398">
        <f t="shared" si="141"/>
        <v>8666080</v>
      </c>
      <c r="G398" t="s">
        <v>130</v>
      </c>
      <c r="H398">
        <f t="shared" si="139"/>
        <v>50007</v>
      </c>
      <c r="I398">
        <f t="shared" si="142"/>
        <v>184975</v>
      </c>
      <c r="J398" t="s">
        <v>140</v>
      </c>
      <c r="K398">
        <f t="shared" si="140"/>
        <v>50008</v>
      </c>
      <c r="L398">
        <f t="shared" si="143"/>
        <v>184975</v>
      </c>
      <c r="M398" t="str">
        <f t="shared" si="145"/>
        <v>[{"ItemId":50009,"Num":8666080},{"ItemId":50007,"Num":184975},{"ItemId":50008,"Num":184975}]</v>
      </c>
    </row>
    <row r="399" spans="1:13">
      <c r="A399">
        <f t="shared" si="144"/>
        <v>22018</v>
      </c>
      <c r="B399" t="s">
        <v>67</v>
      </c>
      <c r="C399" t="s">
        <v>68</v>
      </c>
      <c r="M399" t="str">
        <f t="shared" si="145"/>
        <v>[]</v>
      </c>
    </row>
    <row r="400" spans="1:13">
      <c r="A400">
        <f t="shared" si="144"/>
        <v>23001</v>
      </c>
      <c r="B400" t="s">
        <v>69</v>
      </c>
      <c r="C400" t="s">
        <v>70</v>
      </c>
      <c r="D400" t="s">
        <v>141</v>
      </c>
      <c r="E400">
        <f t="shared" ref="E400:E416" si="146">VLOOKUP(D400,$U$2:$V$4,2,FALSE)</f>
        <v>50009</v>
      </c>
      <c r="F400">
        <v>300</v>
      </c>
      <c r="G400" t="s">
        <v>130</v>
      </c>
      <c r="H400">
        <f t="shared" ref="H400:H416" si="147">VLOOKUP(G400,$U$2:$V$4,2,FALSE)</f>
        <v>50007</v>
      </c>
      <c r="I400">
        <v>100</v>
      </c>
      <c r="J400" t="s">
        <v>140</v>
      </c>
      <c r="K400">
        <f t="shared" ref="K400:K416" si="148">VLOOKUP(J400,$U$2:$V$4,2,FALSE)</f>
        <v>50008</v>
      </c>
      <c r="L400">
        <v>100</v>
      </c>
      <c r="M400" t="str">
        <f t="shared" si="145"/>
        <v>[{"ItemId":50009,"Num":300},{"ItemId":50007,"Num":100},{"ItemId":50008,"Num":100}]</v>
      </c>
    </row>
    <row r="401" spans="1:13">
      <c r="A401">
        <f t="shared" si="144"/>
        <v>23002</v>
      </c>
      <c r="B401" t="s">
        <v>69</v>
      </c>
      <c r="C401" t="s">
        <v>70</v>
      </c>
      <c r="D401" t="s">
        <v>141</v>
      </c>
      <c r="E401">
        <f t="shared" si="146"/>
        <v>50009</v>
      </c>
      <c r="F401">
        <f t="shared" ref="F401:F416" si="149">MROUND(F400*1.9,5)</f>
        <v>570</v>
      </c>
      <c r="G401" t="s">
        <v>130</v>
      </c>
      <c r="H401">
        <f t="shared" si="147"/>
        <v>50007</v>
      </c>
      <c r="I401">
        <f t="shared" ref="I401:I416" si="150">MROUND(I400*1.6,5)</f>
        <v>160</v>
      </c>
      <c r="J401" t="s">
        <v>140</v>
      </c>
      <c r="K401">
        <f t="shared" si="148"/>
        <v>50008</v>
      </c>
      <c r="L401">
        <f t="shared" ref="L401:L416" si="151">MROUND(L400*1.6,5)</f>
        <v>160</v>
      </c>
      <c r="M401" t="str">
        <f t="shared" si="145"/>
        <v>[{"ItemId":50009,"Num":570},{"ItemId":50007,"Num":160},{"ItemId":50008,"Num":160}]</v>
      </c>
    </row>
    <row r="402" spans="1:13">
      <c r="A402">
        <f t="shared" si="144"/>
        <v>23003</v>
      </c>
      <c r="B402" t="s">
        <v>69</v>
      </c>
      <c r="C402" t="s">
        <v>70</v>
      </c>
      <c r="D402" t="s">
        <v>141</v>
      </c>
      <c r="E402">
        <f t="shared" si="146"/>
        <v>50009</v>
      </c>
      <c r="F402">
        <f t="shared" si="149"/>
        <v>1085</v>
      </c>
      <c r="G402" t="s">
        <v>130</v>
      </c>
      <c r="H402">
        <f t="shared" si="147"/>
        <v>50007</v>
      </c>
      <c r="I402">
        <f t="shared" si="150"/>
        <v>255</v>
      </c>
      <c r="J402" t="s">
        <v>140</v>
      </c>
      <c r="K402">
        <f t="shared" si="148"/>
        <v>50008</v>
      </c>
      <c r="L402">
        <f t="shared" si="151"/>
        <v>255</v>
      </c>
      <c r="M402" t="str">
        <f t="shared" si="145"/>
        <v>[{"ItemId":50009,"Num":1085},{"ItemId":50007,"Num":255},{"ItemId":50008,"Num":255}]</v>
      </c>
    </row>
    <row r="403" spans="1:13">
      <c r="A403">
        <f t="shared" si="144"/>
        <v>23004</v>
      </c>
      <c r="B403" t="s">
        <v>69</v>
      </c>
      <c r="C403" t="s">
        <v>70</v>
      </c>
      <c r="D403" t="s">
        <v>141</v>
      </c>
      <c r="E403">
        <f t="shared" si="146"/>
        <v>50009</v>
      </c>
      <c r="F403">
        <f t="shared" si="149"/>
        <v>2060</v>
      </c>
      <c r="G403" t="s">
        <v>130</v>
      </c>
      <c r="H403">
        <f t="shared" si="147"/>
        <v>50007</v>
      </c>
      <c r="I403">
        <f t="shared" si="150"/>
        <v>410</v>
      </c>
      <c r="J403" t="s">
        <v>140</v>
      </c>
      <c r="K403">
        <f t="shared" si="148"/>
        <v>50008</v>
      </c>
      <c r="L403">
        <f t="shared" si="151"/>
        <v>410</v>
      </c>
      <c r="M403" t="str">
        <f t="shared" si="145"/>
        <v>[{"ItemId":50009,"Num":2060},{"ItemId":50007,"Num":410},{"ItemId":50008,"Num":410}]</v>
      </c>
    </row>
    <row r="404" spans="1:13">
      <c r="A404">
        <f t="shared" si="144"/>
        <v>23005</v>
      </c>
      <c r="B404" t="s">
        <v>69</v>
      </c>
      <c r="C404" t="s">
        <v>70</v>
      </c>
      <c r="D404" t="s">
        <v>141</v>
      </c>
      <c r="E404">
        <f t="shared" si="146"/>
        <v>50009</v>
      </c>
      <c r="F404">
        <f t="shared" si="149"/>
        <v>3915</v>
      </c>
      <c r="G404" t="s">
        <v>130</v>
      </c>
      <c r="H404">
        <f t="shared" si="147"/>
        <v>50007</v>
      </c>
      <c r="I404">
        <f t="shared" si="150"/>
        <v>655</v>
      </c>
      <c r="J404" t="s">
        <v>140</v>
      </c>
      <c r="K404">
        <f t="shared" si="148"/>
        <v>50008</v>
      </c>
      <c r="L404">
        <f t="shared" si="151"/>
        <v>655</v>
      </c>
      <c r="M404" t="str">
        <f t="shared" si="145"/>
        <v>[{"ItemId":50009,"Num":3915},{"ItemId":50007,"Num":655},{"ItemId":50008,"Num":655}]</v>
      </c>
    </row>
    <row r="405" spans="1:13">
      <c r="A405">
        <f t="shared" si="144"/>
        <v>23006</v>
      </c>
      <c r="B405" t="s">
        <v>69</v>
      </c>
      <c r="C405" t="s">
        <v>70</v>
      </c>
      <c r="D405" t="s">
        <v>141</v>
      </c>
      <c r="E405">
        <f t="shared" si="146"/>
        <v>50009</v>
      </c>
      <c r="F405">
        <f t="shared" si="149"/>
        <v>7440</v>
      </c>
      <c r="G405" t="s">
        <v>130</v>
      </c>
      <c r="H405">
        <f t="shared" si="147"/>
        <v>50007</v>
      </c>
      <c r="I405">
        <f t="shared" si="150"/>
        <v>1050</v>
      </c>
      <c r="J405" t="s">
        <v>140</v>
      </c>
      <c r="K405">
        <f t="shared" si="148"/>
        <v>50008</v>
      </c>
      <c r="L405">
        <f t="shared" si="151"/>
        <v>1050</v>
      </c>
      <c r="M405" t="str">
        <f t="shared" si="145"/>
        <v>[{"ItemId":50009,"Num":7440},{"ItemId":50007,"Num":1050},{"ItemId":50008,"Num":1050}]</v>
      </c>
    </row>
    <row r="406" spans="1:13">
      <c r="A406">
        <f t="shared" si="144"/>
        <v>23007</v>
      </c>
      <c r="B406" t="s">
        <v>69</v>
      </c>
      <c r="C406" t="s">
        <v>70</v>
      </c>
      <c r="D406" t="s">
        <v>141</v>
      </c>
      <c r="E406">
        <f t="shared" si="146"/>
        <v>50009</v>
      </c>
      <c r="F406">
        <f t="shared" si="149"/>
        <v>14135</v>
      </c>
      <c r="G406" t="s">
        <v>130</v>
      </c>
      <c r="H406">
        <f t="shared" si="147"/>
        <v>50007</v>
      </c>
      <c r="I406">
        <f t="shared" si="150"/>
        <v>1680</v>
      </c>
      <c r="J406" t="s">
        <v>140</v>
      </c>
      <c r="K406">
        <f t="shared" si="148"/>
        <v>50008</v>
      </c>
      <c r="L406">
        <f t="shared" si="151"/>
        <v>1680</v>
      </c>
      <c r="M406" t="str">
        <f t="shared" si="145"/>
        <v>[{"ItemId":50009,"Num":14135},{"ItemId":50007,"Num":1680},{"ItemId":50008,"Num":1680}]</v>
      </c>
    </row>
    <row r="407" spans="1:13">
      <c r="A407">
        <f t="shared" si="144"/>
        <v>23008</v>
      </c>
      <c r="B407" t="s">
        <v>69</v>
      </c>
      <c r="C407" t="s">
        <v>70</v>
      </c>
      <c r="D407" t="s">
        <v>141</v>
      </c>
      <c r="E407">
        <f t="shared" si="146"/>
        <v>50009</v>
      </c>
      <c r="F407">
        <f t="shared" si="149"/>
        <v>26855</v>
      </c>
      <c r="G407" t="s">
        <v>130</v>
      </c>
      <c r="H407">
        <f t="shared" si="147"/>
        <v>50007</v>
      </c>
      <c r="I407">
        <f t="shared" si="150"/>
        <v>2690</v>
      </c>
      <c r="J407" t="s">
        <v>140</v>
      </c>
      <c r="K407">
        <f t="shared" si="148"/>
        <v>50008</v>
      </c>
      <c r="L407">
        <f t="shared" si="151"/>
        <v>2690</v>
      </c>
      <c r="M407" t="str">
        <f t="shared" si="145"/>
        <v>[{"ItemId":50009,"Num":26855},{"ItemId":50007,"Num":2690},{"ItemId":50008,"Num":2690}]</v>
      </c>
    </row>
    <row r="408" spans="1:13">
      <c r="A408">
        <f t="shared" si="144"/>
        <v>23009</v>
      </c>
      <c r="B408" t="s">
        <v>69</v>
      </c>
      <c r="C408" t="s">
        <v>70</v>
      </c>
      <c r="D408" t="s">
        <v>141</v>
      </c>
      <c r="E408">
        <f t="shared" si="146"/>
        <v>50009</v>
      </c>
      <c r="F408">
        <f t="shared" si="149"/>
        <v>51025</v>
      </c>
      <c r="G408" t="s">
        <v>130</v>
      </c>
      <c r="H408">
        <f t="shared" si="147"/>
        <v>50007</v>
      </c>
      <c r="I408">
        <f t="shared" si="150"/>
        <v>4305</v>
      </c>
      <c r="J408" t="s">
        <v>140</v>
      </c>
      <c r="K408">
        <f t="shared" si="148"/>
        <v>50008</v>
      </c>
      <c r="L408">
        <f t="shared" si="151"/>
        <v>4305</v>
      </c>
      <c r="M408" t="str">
        <f t="shared" si="145"/>
        <v>[{"ItemId":50009,"Num":51025},{"ItemId":50007,"Num":4305},{"ItemId":50008,"Num":4305}]</v>
      </c>
    </row>
    <row r="409" spans="1:13">
      <c r="A409">
        <f t="shared" si="144"/>
        <v>23010</v>
      </c>
      <c r="B409" t="s">
        <v>69</v>
      </c>
      <c r="C409" t="s">
        <v>70</v>
      </c>
      <c r="D409" t="s">
        <v>141</v>
      </c>
      <c r="E409">
        <f t="shared" si="146"/>
        <v>50009</v>
      </c>
      <c r="F409">
        <f t="shared" si="149"/>
        <v>96950</v>
      </c>
      <c r="G409" t="s">
        <v>130</v>
      </c>
      <c r="H409">
        <f t="shared" si="147"/>
        <v>50007</v>
      </c>
      <c r="I409">
        <f t="shared" si="150"/>
        <v>6890</v>
      </c>
      <c r="J409" t="s">
        <v>140</v>
      </c>
      <c r="K409">
        <f t="shared" si="148"/>
        <v>50008</v>
      </c>
      <c r="L409">
        <f t="shared" si="151"/>
        <v>6890</v>
      </c>
      <c r="M409" t="str">
        <f t="shared" si="145"/>
        <v>[{"ItemId":50009,"Num":96950},{"ItemId":50007,"Num":6890},{"ItemId":50008,"Num":6890}]</v>
      </c>
    </row>
    <row r="410" spans="1:13">
      <c r="A410">
        <f t="shared" si="144"/>
        <v>23011</v>
      </c>
      <c r="B410" t="s">
        <v>69</v>
      </c>
      <c r="C410" t="s">
        <v>70</v>
      </c>
      <c r="D410" t="s">
        <v>141</v>
      </c>
      <c r="E410">
        <f t="shared" si="146"/>
        <v>50009</v>
      </c>
      <c r="F410">
        <f t="shared" si="149"/>
        <v>184205</v>
      </c>
      <c r="G410" t="s">
        <v>130</v>
      </c>
      <c r="H410">
        <f t="shared" si="147"/>
        <v>50007</v>
      </c>
      <c r="I410">
        <f t="shared" si="150"/>
        <v>11025</v>
      </c>
      <c r="J410" t="s">
        <v>140</v>
      </c>
      <c r="K410">
        <f t="shared" si="148"/>
        <v>50008</v>
      </c>
      <c r="L410">
        <f t="shared" si="151"/>
        <v>11025</v>
      </c>
      <c r="M410" t="str">
        <f t="shared" si="145"/>
        <v>[{"ItemId":50009,"Num":184205},{"ItemId":50007,"Num":11025},{"ItemId":50008,"Num":11025}]</v>
      </c>
    </row>
    <row r="411" spans="1:13">
      <c r="A411">
        <f t="shared" si="144"/>
        <v>23012</v>
      </c>
      <c r="B411" t="s">
        <v>69</v>
      </c>
      <c r="C411" t="s">
        <v>70</v>
      </c>
      <c r="D411" t="s">
        <v>141</v>
      </c>
      <c r="E411">
        <f t="shared" si="146"/>
        <v>50009</v>
      </c>
      <c r="F411">
        <f t="shared" si="149"/>
        <v>349990</v>
      </c>
      <c r="G411" t="s">
        <v>130</v>
      </c>
      <c r="H411">
        <f t="shared" si="147"/>
        <v>50007</v>
      </c>
      <c r="I411">
        <f t="shared" si="150"/>
        <v>17640</v>
      </c>
      <c r="J411" t="s">
        <v>140</v>
      </c>
      <c r="K411">
        <f t="shared" si="148"/>
        <v>50008</v>
      </c>
      <c r="L411">
        <f t="shared" si="151"/>
        <v>17640</v>
      </c>
      <c r="M411" t="str">
        <f t="shared" si="145"/>
        <v>[{"ItemId":50009,"Num":349990},{"ItemId":50007,"Num":17640},{"ItemId":50008,"Num":17640}]</v>
      </c>
    </row>
    <row r="412" spans="1:13">
      <c r="A412">
        <f t="shared" si="144"/>
        <v>23013</v>
      </c>
      <c r="B412" t="s">
        <v>69</v>
      </c>
      <c r="C412" t="s">
        <v>70</v>
      </c>
      <c r="D412" t="s">
        <v>141</v>
      </c>
      <c r="E412">
        <f t="shared" si="146"/>
        <v>50009</v>
      </c>
      <c r="F412">
        <f t="shared" si="149"/>
        <v>664980</v>
      </c>
      <c r="G412" t="s">
        <v>130</v>
      </c>
      <c r="H412">
        <f t="shared" si="147"/>
        <v>50007</v>
      </c>
      <c r="I412">
        <f t="shared" si="150"/>
        <v>28225</v>
      </c>
      <c r="J412" t="s">
        <v>140</v>
      </c>
      <c r="K412">
        <f t="shared" si="148"/>
        <v>50008</v>
      </c>
      <c r="L412">
        <f t="shared" si="151"/>
        <v>28225</v>
      </c>
      <c r="M412" t="str">
        <f t="shared" si="145"/>
        <v>[{"ItemId":50009,"Num":664980},{"ItemId":50007,"Num":28225},{"ItemId":50008,"Num":28225}]</v>
      </c>
    </row>
    <row r="413" spans="1:13">
      <c r="A413">
        <f t="shared" si="144"/>
        <v>23014</v>
      </c>
      <c r="B413" t="s">
        <v>69</v>
      </c>
      <c r="C413" t="s">
        <v>70</v>
      </c>
      <c r="D413" t="s">
        <v>141</v>
      </c>
      <c r="E413">
        <f t="shared" si="146"/>
        <v>50009</v>
      </c>
      <c r="F413">
        <f t="shared" si="149"/>
        <v>1263460</v>
      </c>
      <c r="G413" t="s">
        <v>130</v>
      </c>
      <c r="H413">
        <f t="shared" si="147"/>
        <v>50007</v>
      </c>
      <c r="I413">
        <f t="shared" si="150"/>
        <v>45160</v>
      </c>
      <c r="J413" t="s">
        <v>140</v>
      </c>
      <c r="K413">
        <f t="shared" si="148"/>
        <v>50008</v>
      </c>
      <c r="L413">
        <f t="shared" si="151"/>
        <v>45160</v>
      </c>
      <c r="M413" t="str">
        <f t="shared" si="145"/>
        <v>[{"ItemId":50009,"Num":1263460},{"ItemId":50007,"Num":45160},{"ItemId":50008,"Num":45160}]</v>
      </c>
    </row>
    <row r="414" spans="1:13">
      <c r="A414">
        <f t="shared" si="144"/>
        <v>23015</v>
      </c>
      <c r="B414" t="s">
        <v>69</v>
      </c>
      <c r="C414" t="s">
        <v>70</v>
      </c>
      <c r="D414" t="s">
        <v>141</v>
      </c>
      <c r="E414">
        <f t="shared" si="146"/>
        <v>50009</v>
      </c>
      <c r="F414">
        <f t="shared" si="149"/>
        <v>2400575</v>
      </c>
      <c r="G414" t="s">
        <v>130</v>
      </c>
      <c r="H414">
        <f t="shared" si="147"/>
        <v>50007</v>
      </c>
      <c r="I414">
        <f t="shared" si="150"/>
        <v>72255</v>
      </c>
      <c r="J414" t="s">
        <v>140</v>
      </c>
      <c r="K414">
        <f t="shared" si="148"/>
        <v>50008</v>
      </c>
      <c r="L414">
        <f t="shared" si="151"/>
        <v>72255</v>
      </c>
      <c r="M414" t="str">
        <f t="shared" si="145"/>
        <v>[{"ItemId":50009,"Num":2400575},{"ItemId":50007,"Num":72255},{"ItemId":50008,"Num":72255}]</v>
      </c>
    </row>
    <row r="415" spans="1:13">
      <c r="A415">
        <f t="shared" si="144"/>
        <v>23016</v>
      </c>
      <c r="B415" t="s">
        <v>69</v>
      </c>
      <c r="C415" t="s">
        <v>70</v>
      </c>
      <c r="D415" t="s">
        <v>141</v>
      </c>
      <c r="E415">
        <f t="shared" si="146"/>
        <v>50009</v>
      </c>
      <c r="F415">
        <f t="shared" si="149"/>
        <v>4561095</v>
      </c>
      <c r="G415" t="s">
        <v>130</v>
      </c>
      <c r="H415">
        <f t="shared" si="147"/>
        <v>50007</v>
      </c>
      <c r="I415">
        <f t="shared" si="150"/>
        <v>115610</v>
      </c>
      <c r="J415" t="s">
        <v>140</v>
      </c>
      <c r="K415">
        <f t="shared" si="148"/>
        <v>50008</v>
      </c>
      <c r="L415">
        <f t="shared" si="151"/>
        <v>115610</v>
      </c>
      <c r="M415" t="str">
        <f t="shared" si="145"/>
        <v>[{"ItemId":50009,"Num":4561095},{"ItemId":50007,"Num":115610},{"ItemId":50008,"Num":115610}]</v>
      </c>
    </row>
    <row r="416" spans="1:13">
      <c r="A416">
        <f t="shared" si="144"/>
        <v>23017</v>
      </c>
      <c r="B416" t="s">
        <v>69</v>
      </c>
      <c r="C416" t="s">
        <v>70</v>
      </c>
      <c r="D416" t="s">
        <v>141</v>
      </c>
      <c r="E416">
        <f t="shared" si="146"/>
        <v>50009</v>
      </c>
      <c r="F416">
        <f t="shared" si="149"/>
        <v>8666080</v>
      </c>
      <c r="G416" t="s">
        <v>130</v>
      </c>
      <c r="H416">
        <f t="shared" si="147"/>
        <v>50007</v>
      </c>
      <c r="I416">
        <f t="shared" si="150"/>
        <v>184975</v>
      </c>
      <c r="J416" t="s">
        <v>140</v>
      </c>
      <c r="K416">
        <f t="shared" si="148"/>
        <v>50008</v>
      </c>
      <c r="L416">
        <f t="shared" si="151"/>
        <v>184975</v>
      </c>
      <c r="M416" t="str">
        <f t="shared" si="145"/>
        <v>[{"ItemId":50009,"Num":8666080},{"ItemId":50007,"Num":184975},{"ItemId":50008,"Num":184975}]</v>
      </c>
    </row>
    <row r="417" spans="1:13">
      <c r="A417">
        <f t="shared" si="144"/>
        <v>23018</v>
      </c>
      <c r="B417" t="s">
        <v>69</v>
      </c>
      <c r="C417" t="s">
        <v>70</v>
      </c>
      <c r="M417" t="str">
        <f t="shared" si="145"/>
        <v>[]</v>
      </c>
    </row>
    <row r="418" spans="1:13">
      <c r="A418">
        <f t="shared" si="144"/>
        <v>24001</v>
      </c>
      <c r="B418" t="s">
        <v>71</v>
      </c>
      <c r="C418" t="s">
        <v>72</v>
      </c>
      <c r="D418" t="s">
        <v>141</v>
      </c>
      <c r="E418">
        <f>VLOOKUP(D418,$U$2:$V$4,2,FALSE)</f>
        <v>50009</v>
      </c>
      <c r="F418">
        <v>800</v>
      </c>
      <c r="G418" t="s">
        <v>130</v>
      </c>
      <c r="H418">
        <f>VLOOKUP(G418,$U$2:$V$4,2,FALSE)</f>
        <v>50007</v>
      </c>
      <c r="I418">
        <v>750</v>
      </c>
      <c r="J418" t="s">
        <v>140</v>
      </c>
      <c r="K418">
        <f>VLOOKUP(J418,$U$2:$V$4,2,FALSE)</f>
        <v>50008</v>
      </c>
      <c r="L418">
        <v>750</v>
      </c>
      <c r="M418" t="str">
        <f t="shared" si="145"/>
        <v>[{"ItemId":50009,"Num":800},{"ItemId":50007,"Num":750},{"ItemId":50008,"Num":750}]</v>
      </c>
    </row>
    <row r="419" spans="1:13">
      <c r="A419">
        <f t="shared" si="144"/>
        <v>24002</v>
      </c>
      <c r="B419" t="s">
        <v>71</v>
      </c>
      <c r="C419" t="s">
        <v>72</v>
      </c>
      <c r="M419" t="str">
        <f t="shared" si="145"/>
        <v>[]</v>
      </c>
    </row>
    <row r="420" spans="1:13">
      <c r="A420">
        <f t="shared" si="144"/>
        <v>25001</v>
      </c>
      <c r="B420" t="s">
        <v>73</v>
      </c>
      <c r="C420" t="s">
        <v>74</v>
      </c>
      <c r="D420" t="s">
        <v>141</v>
      </c>
      <c r="E420">
        <f>VLOOKUP(D420,$U$2:$V$4,2,FALSE)</f>
        <v>50009</v>
      </c>
      <c r="F420">
        <v>800</v>
      </c>
      <c r="G420" t="s">
        <v>130</v>
      </c>
      <c r="H420">
        <f>VLOOKUP(G420,$U$2:$V$4,2,FALSE)</f>
        <v>50007</v>
      </c>
      <c r="I420">
        <v>750</v>
      </c>
      <c r="J420" t="s">
        <v>140</v>
      </c>
      <c r="K420">
        <f>VLOOKUP(J420,$U$2:$V$4,2,FALSE)</f>
        <v>50008</v>
      </c>
      <c r="L420">
        <v>750</v>
      </c>
      <c r="M420" t="str">
        <f t="shared" si="145"/>
        <v>[{"ItemId":50009,"Num":800},{"ItemId":50007,"Num":750},{"ItemId":50008,"Num":750}]</v>
      </c>
    </row>
    <row r="421" spans="1:13">
      <c r="A421">
        <f t="shared" si="144"/>
        <v>25002</v>
      </c>
      <c r="B421" t="s">
        <v>73</v>
      </c>
      <c r="C421" t="s">
        <v>74</v>
      </c>
      <c r="M421" t="str">
        <f t="shared" si="145"/>
        <v>[]</v>
      </c>
    </row>
    <row r="422" spans="1:13">
      <c r="A422">
        <f t="shared" si="144"/>
        <v>26001</v>
      </c>
      <c r="B422" t="s">
        <v>75</v>
      </c>
      <c r="C422" t="s">
        <v>76</v>
      </c>
      <c r="D422" t="s">
        <v>141</v>
      </c>
      <c r="E422">
        <f t="shared" ref="E422:E438" si="152">VLOOKUP(D422,$U$2:$V$4,2,FALSE)</f>
        <v>50009</v>
      </c>
      <c r="F422">
        <v>300</v>
      </c>
      <c r="G422" t="s">
        <v>130</v>
      </c>
      <c r="H422">
        <f t="shared" ref="H422:H438" si="153">VLOOKUP(G422,$U$2:$V$4,2,FALSE)</f>
        <v>50007</v>
      </c>
      <c r="I422">
        <v>100</v>
      </c>
      <c r="J422" t="s">
        <v>140</v>
      </c>
      <c r="K422">
        <f t="shared" ref="K422:K438" si="154">VLOOKUP(J422,$U$2:$V$4,2,FALSE)</f>
        <v>50008</v>
      </c>
      <c r="L422">
        <v>100</v>
      </c>
      <c r="M422" t="str">
        <f t="shared" si="145"/>
        <v>[{"ItemId":50009,"Num":300},{"ItemId":50007,"Num":100},{"ItemId":50008,"Num":100}]</v>
      </c>
    </row>
    <row r="423" spans="1:13">
      <c r="A423">
        <f t="shared" si="144"/>
        <v>26002</v>
      </c>
      <c r="B423" t="s">
        <v>75</v>
      </c>
      <c r="C423" t="s">
        <v>76</v>
      </c>
      <c r="D423" t="s">
        <v>141</v>
      </c>
      <c r="E423">
        <f t="shared" si="152"/>
        <v>50009</v>
      </c>
      <c r="F423">
        <f t="shared" ref="F423:F438" si="155">MROUND(F422*1.9,5)</f>
        <v>570</v>
      </c>
      <c r="G423" t="s">
        <v>130</v>
      </c>
      <c r="H423">
        <f t="shared" si="153"/>
        <v>50007</v>
      </c>
      <c r="I423">
        <f t="shared" ref="I423:I438" si="156">MROUND(I422*1.6,5)</f>
        <v>160</v>
      </c>
      <c r="J423" t="s">
        <v>140</v>
      </c>
      <c r="K423">
        <f t="shared" si="154"/>
        <v>50008</v>
      </c>
      <c r="L423">
        <f t="shared" ref="L423:L438" si="157">MROUND(L422*1.6,5)</f>
        <v>160</v>
      </c>
      <c r="M423" t="str">
        <f t="shared" si="145"/>
        <v>[{"ItemId":50009,"Num":570},{"ItemId":50007,"Num":160},{"ItemId":50008,"Num":160}]</v>
      </c>
    </row>
    <row r="424" spans="1:13">
      <c r="A424">
        <f t="shared" si="144"/>
        <v>26003</v>
      </c>
      <c r="B424" t="s">
        <v>75</v>
      </c>
      <c r="C424" t="s">
        <v>76</v>
      </c>
      <c r="D424" t="s">
        <v>141</v>
      </c>
      <c r="E424">
        <f t="shared" si="152"/>
        <v>50009</v>
      </c>
      <c r="F424">
        <f t="shared" si="155"/>
        <v>1085</v>
      </c>
      <c r="G424" t="s">
        <v>130</v>
      </c>
      <c r="H424">
        <f t="shared" si="153"/>
        <v>50007</v>
      </c>
      <c r="I424">
        <f t="shared" si="156"/>
        <v>255</v>
      </c>
      <c r="J424" t="s">
        <v>140</v>
      </c>
      <c r="K424">
        <f t="shared" si="154"/>
        <v>50008</v>
      </c>
      <c r="L424">
        <f t="shared" si="157"/>
        <v>255</v>
      </c>
      <c r="M424" t="str">
        <f t="shared" si="145"/>
        <v>[{"ItemId":50009,"Num":1085},{"ItemId":50007,"Num":255},{"ItemId":50008,"Num":255}]</v>
      </c>
    </row>
    <row r="425" spans="1:13">
      <c r="A425">
        <f t="shared" si="144"/>
        <v>26004</v>
      </c>
      <c r="B425" t="s">
        <v>75</v>
      </c>
      <c r="C425" t="s">
        <v>76</v>
      </c>
      <c r="D425" t="s">
        <v>141</v>
      </c>
      <c r="E425">
        <f t="shared" si="152"/>
        <v>50009</v>
      </c>
      <c r="F425">
        <f t="shared" si="155"/>
        <v>2060</v>
      </c>
      <c r="G425" t="s">
        <v>130</v>
      </c>
      <c r="H425">
        <f t="shared" si="153"/>
        <v>50007</v>
      </c>
      <c r="I425">
        <f t="shared" si="156"/>
        <v>410</v>
      </c>
      <c r="J425" t="s">
        <v>140</v>
      </c>
      <c r="K425">
        <f t="shared" si="154"/>
        <v>50008</v>
      </c>
      <c r="L425">
        <f t="shared" si="157"/>
        <v>410</v>
      </c>
      <c r="M425" t="str">
        <f t="shared" si="145"/>
        <v>[{"ItemId":50009,"Num":2060},{"ItemId":50007,"Num":410},{"ItemId":50008,"Num":410}]</v>
      </c>
    </row>
    <row r="426" spans="1:13">
      <c r="A426">
        <f t="shared" si="144"/>
        <v>26005</v>
      </c>
      <c r="B426" t="s">
        <v>75</v>
      </c>
      <c r="C426" t="s">
        <v>76</v>
      </c>
      <c r="D426" t="s">
        <v>141</v>
      </c>
      <c r="E426">
        <f t="shared" si="152"/>
        <v>50009</v>
      </c>
      <c r="F426">
        <f t="shared" si="155"/>
        <v>3915</v>
      </c>
      <c r="G426" t="s">
        <v>130</v>
      </c>
      <c r="H426">
        <f t="shared" si="153"/>
        <v>50007</v>
      </c>
      <c r="I426">
        <f t="shared" si="156"/>
        <v>655</v>
      </c>
      <c r="J426" t="s">
        <v>140</v>
      </c>
      <c r="K426">
        <f t="shared" si="154"/>
        <v>50008</v>
      </c>
      <c r="L426">
        <f t="shared" si="157"/>
        <v>655</v>
      </c>
      <c r="M426" t="str">
        <f t="shared" si="145"/>
        <v>[{"ItemId":50009,"Num":3915},{"ItemId":50007,"Num":655},{"ItemId":50008,"Num":655}]</v>
      </c>
    </row>
    <row r="427" spans="1:13">
      <c r="A427">
        <f t="shared" si="144"/>
        <v>26006</v>
      </c>
      <c r="B427" t="s">
        <v>75</v>
      </c>
      <c r="C427" t="s">
        <v>76</v>
      </c>
      <c r="D427" t="s">
        <v>141</v>
      </c>
      <c r="E427">
        <f t="shared" si="152"/>
        <v>50009</v>
      </c>
      <c r="F427">
        <f t="shared" si="155"/>
        <v>7440</v>
      </c>
      <c r="G427" t="s">
        <v>130</v>
      </c>
      <c r="H427">
        <f t="shared" si="153"/>
        <v>50007</v>
      </c>
      <c r="I427">
        <f t="shared" si="156"/>
        <v>1050</v>
      </c>
      <c r="J427" t="s">
        <v>140</v>
      </c>
      <c r="K427">
        <f t="shared" si="154"/>
        <v>50008</v>
      </c>
      <c r="L427">
        <f t="shared" si="157"/>
        <v>1050</v>
      </c>
      <c r="M427" t="str">
        <f t="shared" si="145"/>
        <v>[{"ItemId":50009,"Num":7440},{"ItemId":50007,"Num":1050},{"ItemId":50008,"Num":1050}]</v>
      </c>
    </row>
    <row r="428" spans="1:13">
      <c r="A428">
        <f t="shared" si="144"/>
        <v>26007</v>
      </c>
      <c r="B428" t="s">
        <v>75</v>
      </c>
      <c r="C428" t="s">
        <v>76</v>
      </c>
      <c r="D428" t="s">
        <v>141</v>
      </c>
      <c r="E428">
        <f t="shared" si="152"/>
        <v>50009</v>
      </c>
      <c r="F428">
        <f t="shared" si="155"/>
        <v>14135</v>
      </c>
      <c r="G428" t="s">
        <v>130</v>
      </c>
      <c r="H428">
        <f t="shared" si="153"/>
        <v>50007</v>
      </c>
      <c r="I428">
        <f t="shared" si="156"/>
        <v>1680</v>
      </c>
      <c r="J428" t="s">
        <v>140</v>
      </c>
      <c r="K428">
        <f t="shared" si="154"/>
        <v>50008</v>
      </c>
      <c r="L428">
        <f t="shared" si="157"/>
        <v>1680</v>
      </c>
      <c r="M428" t="str">
        <f t="shared" si="145"/>
        <v>[{"ItemId":50009,"Num":14135},{"ItemId":50007,"Num":1680},{"ItemId":50008,"Num":1680}]</v>
      </c>
    </row>
    <row r="429" spans="1:13">
      <c r="A429">
        <f t="shared" si="144"/>
        <v>26008</v>
      </c>
      <c r="B429" t="s">
        <v>75</v>
      </c>
      <c r="C429" t="s">
        <v>76</v>
      </c>
      <c r="D429" t="s">
        <v>141</v>
      </c>
      <c r="E429">
        <f t="shared" si="152"/>
        <v>50009</v>
      </c>
      <c r="F429">
        <f t="shared" si="155"/>
        <v>26855</v>
      </c>
      <c r="G429" t="s">
        <v>130</v>
      </c>
      <c r="H429">
        <f t="shared" si="153"/>
        <v>50007</v>
      </c>
      <c r="I429">
        <f t="shared" si="156"/>
        <v>2690</v>
      </c>
      <c r="J429" t="s">
        <v>140</v>
      </c>
      <c r="K429">
        <f t="shared" si="154"/>
        <v>50008</v>
      </c>
      <c r="L429">
        <f t="shared" si="157"/>
        <v>2690</v>
      </c>
      <c r="M429" t="str">
        <f t="shared" si="145"/>
        <v>[{"ItemId":50009,"Num":26855},{"ItemId":50007,"Num":2690},{"ItemId":50008,"Num":2690}]</v>
      </c>
    </row>
    <row r="430" spans="1:13">
      <c r="A430">
        <f t="shared" si="144"/>
        <v>26009</v>
      </c>
      <c r="B430" t="s">
        <v>75</v>
      </c>
      <c r="C430" t="s">
        <v>76</v>
      </c>
      <c r="D430" t="s">
        <v>141</v>
      </c>
      <c r="E430">
        <f t="shared" si="152"/>
        <v>50009</v>
      </c>
      <c r="F430">
        <f t="shared" si="155"/>
        <v>51025</v>
      </c>
      <c r="G430" t="s">
        <v>130</v>
      </c>
      <c r="H430">
        <f t="shared" si="153"/>
        <v>50007</v>
      </c>
      <c r="I430">
        <f t="shared" si="156"/>
        <v>4305</v>
      </c>
      <c r="J430" t="s">
        <v>140</v>
      </c>
      <c r="K430">
        <f t="shared" si="154"/>
        <v>50008</v>
      </c>
      <c r="L430">
        <f t="shared" si="157"/>
        <v>4305</v>
      </c>
      <c r="M430" t="str">
        <f t="shared" si="145"/>
        <v>[{"ItemId":50009,"Num":51025},{"ItemId":50007,"Num":4305},{"ItemId":50008,"Num":4305}]</v>
      </c>
    </row>
    <row r="431" spans="1:13">
      <c r="A431">
        <f t="shared" si="144"/>
        <v>26010</v>
      </c>
      <c r="B431" t="s">
        <v>75</v>
      </c>
      <c r="C431" t="s">
        <v>76</v>
      </c>
      <c r="D431" t="s">
        <v>141</v>
      </c>
      <c r="E431">
        <f t="shared" si="152"/>
        <v>50009</v>
      </c>
      <c r="F431">
        <f t="shared" si="155"/>
        <v>96950</v>
      </c>
      <c r="G431" t="s">
        <v>130</v>
      </c>
      <c r="H431">
        <f t="shared" si="153"/>
        <v>50007</v>
      </c>
      <c r="I431">
        <f t="shared" si="156"/>
        <v>6890</v>
      </c>
      <c r="J431" t="s">
        <v>140</v>
      </c>
      <c r="K431">
        <f t="shared" si="154"/>
        <v>50008</v>
      </c>
      <c r="L431">
        <f t="shared" si="157"/>
        <v>6890</v>
      </c>
      <c r="M431" t="str">
        <f t="shared" si="145"/>
        <v>[{"ItemId":50009,"Num":96950},{"ItemId":50007,"Num":6890},{"ItemId":50008,"Num":6890}]</v>
      </c>
    </row>
    <row r="432" spans="1:13">
      <c r="A432">
        <f t="shared" si="144"/>
        <v>26011</v>
      </c>
      <c r="B432" t="s">
        <v>75</v>
      </c>
      <c r="C432" t="s">
        <v>76</v>
      </c>
      <c r="D432" t="s">
        <v>141</v>
      </c>
      <c r="E432">
        <f t="shared" si="152"/>
        <v>50009</v>
      </c>
      <c r="F432">
        <f t="shared" si="155"/>
        <v>184205</v>
      </c>
      <c r="G432" t="s">
        <v>130</v>
      </c>
      <c r="H432">
        <f t="shared" si="153"/>
        <v>50007</v>
      </c>
      <c r="I432">
        <f t="shared" si="156"/>
        <v>11025</v>
      </c>
      <c r="J432" t="s">
        <v>140</v>
      </c>
      <c r="K432">
        <f t="shared" si="154"/>
        <v>50008</v>
      </c>
      <c r="L432">
        <f t="shared" si="157"/>
        <v>11025</v>
      </c>
      <c r="M432" t="str">
        <f t="shared" si="145"/>
        <v>[{"ItemId":50009,"Num":184205},{"ItemId":50007,"Num":11025},{"ItemId":50008,"Num":11025}]</v>
      </c>
    </row>
    <row r="433" spans="1:13">
      <c r="A433">
        <f t="shared" si="144"/>
        <v>26012</v>
      </c>
      <c r="B433" t="s">
        <v>75</v>
      </c>
      <c r="C433" t="s">
        <v>76</v>
      </c>
      <c r="D433" t="s">
        <v>141</v>
      </c>
      <c r="E433">
        <f t="shared" si="152"/>
        <v>50009</v>
      </c>
      <c r="F433">
        <f t="shared" si="155"/>
        <v>349990</v>
      </c>
      <c r="G433" t="s">
        <v>130</v>
      </c>
      <c r="H433">
        <f t="shared" si="153"/>
        <v>50007</v>
      </c>
      <c r="I433">
        <f t="shared" si="156"/>
        <v>17640</v>
      </c>
      <c r="J433" t="s">
        <v>140</v>
      </c>
      <c r="K433">
        <f t="shared" si="154"/>
        <v>50008</v>
      </c>
      <c r="L433">
        <f t="shared" si="157"/>
        <v>17640</v>
      </c>
      <c r="M433" t="str">
        <f t="shared" si="145"/>
        <v>[{"ItemId":50009,"Num":349990},{"ItemId":50007,"Num":17640},{"ItemId":50008,"Num":17640}]</v>
      </c>
    </row>
    <row r="434" spans="1:13">
      <c r="A434">
        <f t="shared" si="144"/>
        <v>26013</v>
      </c>
      <c r="B434" t="s">
        <v>75</v>
      </c>
      <c r="C434" t="s">
        <v>76</v>
      </c>
      <c r="D434" t="s">
        <v>141</v>
      </c>
      <c r="E434">
        <f t="shared" si="152"/>
        <v>50009</v>
      </c>
      <c r="F434">
        <f t="shared" si="155"/>
        <v>664980</v>
      </c>
      <c r="G434" t="s">
        <v>130</v>
      </c>
      <c r="H434">
        <f t="shared" si="153"/>
        <v>50007</v>
      </c>
      <c r="I434">
        <f t="shared" si="156"/>
        <v>28225</v>
      </c>
      <c r="J434" t="s">
        <v>140</v>
      </c>
      <c r="K434">
        <f t="shared" si="154"/>
        <v>50008</v>
      </c>
      <c r="L434">
        <f t="shared" si="157"/>
        <v>28225</v>
      </c>
      <c r="M434" t="str">
        <f t="shared" si="145"/>
        <v>[{"ItemId":50009,"Num":664980},{"ItemId":50007,"Num":28225},{"ItemId":50008,"Num":28225}]</v>
      </c>
    </row>
    <row r="435" spans="1:13">
      <c r="A435">
        <f t="shared" si="144"/>
        <v>26014</v>
      </c>
      <c r="B435" t="s">
        <v>75</v>
      </c>
      <c r="C435" t="s">
        <v>76</v>
      </c>
      <c r="D435" t="s">
        <v>141</v>
      </c>
      <c r="E435">
        <f t="shared" si="152"/>
        <v>50009</v>
      </c>
      <c r="F435">
        <f t="shared" si="155"/>
        <v>1263460</v>
      </c>
      <c r="G435" t="s">
        <v>130</v>
      </c>
      <c r="H435">
        <f t="shared" si="153"/>
        <v>50007</v>
      </c>
      <c r="I435">
        <f t="shared" si="156"/>
        <v>45160</v>
      </c>
      <c r="J435" t="s">
        <v>140</v>
      </c>
      <c r="K435">
        <f t="shared" si="154"/>
        <v>50008</v>
      </c>
      <c r="L435">
        <f t="shared" si="157"/>
        <v>45160</v>
      </c>
      <c r="M435" t="str">
        <f t="shared" si="145"/>
        <v>[{"ItemId":50009,"Num":1263460},{"ItemId":50007,"Num":45160},{"ItemId":50008,"Num":45160}]</v>
      </c>
    </row>
    <row r="436" spans="1:13">
      <c r="A436">
        <f t="shared" si="144"/>
        <v>26015</v>
      </c>
      <c r="B436" t="s">
        <v>75</v>
      </c>
      <c r="C436" t="s">
        <v>76</v>
      </c>
      <c r="D436" t="s">
        <v>141</v>
      </c>
      <c r="E436">
        <f t="shared" si="152"/>
        <v>50009</v>
      </c>
      <c r="F436">
        <f t="shared" si="155"/>
        <v>2400575</v>
      </c>
      <c r="G436" t="s">
        <v>130</v>
      </c>
      <c r="H436">
        <f t="shared" si="153"/>
        <v>50007</v>
      </c>
      <c r="I436">
        <f t="shared" si="156"/>
        <v>72255</v>
      </c>
      <c r="J436" t="s">
        <v>140</v>
      </c>
      <c r="K436">
        <f t="shared" si="154"/>
        <v>50008</v>
      </c>
      <c r="L436">
        <f t="shared" si="157"/>
        <v>72255</v>
      </c>
      <c r="M436" t="str">
        <f t="shared" si="145"/>
        <v>[{"ItemId":50009,"Num":2400575},{"ItemId":50007,"Num":72255},{"ItemId":50008,"Num":72255}]</v>
      </c>
    </row>
    <row r="437" spans="1:13">
      <c r="A437">
        <f t="shared" si="144"/>
        <v>26016</v>
      </c>
      <c r="B437" t="s">
        <v>75</v>
      </c>
      <c r="C437" t="s">
        <v>76</v>
      </c>
      <c r="D437" t="s">
        <v>141</v>
      </c>
      <c r="E437">
        <f t="shared" si="152"/>
        <v>50009</v>
      </c>
      <c r="F437">
        <f t="shared" si="155"/>
        <v>4561095</v>
      </c>
      <c r="G437" t="s">
        <v>130</v>
      </c>
      <c r="H437">
        <f t="shared" si="153"/>
        <v>50007</v>
      </c>
      <c r="I437">
        <f t="shared" si="156"/>
        <v>115610</v>
      </c>
      <c r="J437" t="s">
        <v>140</v>
      </c>
      <c r="K437">
        <f t="shared" si="154"/>
        <v>50008</v>
      </c>
      <c r="L437">
        <f t="shared" si="157"/>
        <v>115610</v>
      </c>
      <c r="M437" t="str">
        <f t="shared" si="145"/>
        <v>[{"ItemId":50009,"Num":4561095},{"ItemId":50007,"Num":115610},{"ItemId":50008,"Num":115610}]</v>
      </c>
    </row>
    <row r="438" spans="1:13">
      <c r="A438">
        <f t="shared" si="144"/>
        <v>26017</v>
      </c>
      <c r="B438" t="s">
        <v>75</v>
      </c>
      <c r="C438" t="s">
        <v>76</v>
      </c>
      <c r="D438" t="s">
        <v>141</v>
      </c>
      <c r="E438">
        <f t="shared" si="152"/>
        <v>50009</v>
      </c>
      <c r="F438">
        <f t="shared" si="155"/>
        <v>8666080</v>
      </c>
      <c r="G438" t="s">
        <v>130</v>
      </c>
      <c r="H438">
        <f t="shared" si="153"/>
        <v>50007</v>
      </c>
      <c r="I438">
        <f t="shared" si="156"/>
        <v>184975</v>
      </c>
      <c r="J438" t="s">
        <v>140</v>
      </c>
      <c r="K438">
        <f t="shared" si="154"/>
        <v>50008</v>
      </c>
      <c r="L438">
        <f t="shared" si="157"/>
        <v>184975</v>
      </c>
      <c r="M438" t="str">
        <f t="shared" si="145"/>
        <v>[{"ItemId":50009,"Num":8666080},{"ItemId":50007,"Num":184975},{"ItemId":50008,"Num":184975}]</v>
      </c>
    </row>
    <row r="439" spans="1:13">
      <c r="A439">
        <f t="shared" si="144"/>
        <v>26018</v>
      </c>
      <c r="B439" t="s">
        <v>75</v>
      </c>
      <c r="C439" t="s">
        <v>76</v>
      </c>
      <c r="M439" t="str">
        <f t="shared" si="145"/>
        <v>[]</v>
      </c>
    </row>
    <row r="440" spans="1:13">
      <c r="A440">
        <f t="shared" si="144"/>
        <v>27001</v>
      </c>
      <c r="B440" t="s">
        <v>77</v>
      </c>
      <c r="C440" t="s">
        <v>78</v>
      </c>
      <c r="D440" t="s">
        <v>141</v>
      </c>
      <c r="E440">
        <f t="shared" ref="E440:E456" si="158">VLOOKUP(D440,$U$2:$V$4,2,FALSE)</f>
        <v>50009</v>
      </c>
      <c r="F440">
        <v>300</v>
      </c>
      <c r="G440" t="s">
        <v>130</v>
      </c>
      <c r="H440">
        <f t="shared" ref="H440:H456" si="159">VLOOKUP(G440,$U$2:$V$4,2,FALSE)</f>
        <v>50007</v>
      </c>
      <c r="I440">
        <v>100</v>
      </c>
      <c r="J440" t="s">
        <v>140</v>
      </c>
      <c r="K440">
        <f t="shared" ref="K440:K456" si="160">VLOOKUP(J440,$U$2:$V$4,2,FALSE)</f>
        <v>50008</v>
      </c>
      <c r="L440">
        <v>100</v>
      </c>
      <c r="M440" t="str">
        <f t="shared" si="145"/>
        <v>[{"ItemId":50009,"Num":300},{"ItemId":50007,"Num":100},{"ItemId":50008,"Num":100}]</v>
      </c>
    </row>
    <row r="441" spans="1:13">
      <c r="A441">
        <f t="shared" si="144"/>
        <v>27002</v>
      </c>
      <c r="B441" t="s">
        <v>77</v>
      </c>
      <c r="C441" t="s">
        <v>78</v>
      </c>
      <c r="D441" t="s">
        <v>141</v>
      </c>
      <c r="E441">
        <f t="shared" si="158"/>
        <v>50009</v>
      </c>
      <c r="F441">
        <f t="shared" ref="F441:F456" si="161">MROUND(F440*1.9,5)</f>
        <v>570</v>
      </c>
      <c r="G441" t="s">
        <v>130</v>
      </c>
      <c r="H441">
        <f t="shared" si="159"/>
        <v>50007</v>
      </c>
      <c r="I441">
        <f t="shared" ref="I441:I456" si="162">MROUND(I440*1.6,5)</f>
        <v>160</v>
      </c>
      <c r="J441" t="s">
        <v>140</v>
      </c>
      <c r="K441">
        <f t="shared" si="160"/>
        <v>50008</v>
      </c>
      <c r="L441">
        <f t="shared" ref="L441:L456" si="163">MROUND(L440*1.6,5)</f>
        <v>160</v>
      </c>
      <c r="M441" t="str">
        <f t="shared" si="145"/>
        <v>[{"ItemId":50009,"Num":570},{"ItemId":50007,"Num":160},{"ItemId":50008,"Num":160}]</v>
      </c>
    </row>
    <row r="442" spans="1:13">
      <c r="A442">
        <f t="shared" si="144"/>
        <v>27003</v>
      </c>
      <c r="B442" t="s">
        <v>77</v>
      </c>
      <c r="C442" t="s">
        <v>78</v>
      </c>
      <c r="D442" t="s">
        <v>141</v>
      </c>
      <c r="E442">
        <f t="shared" si="158"/>
        <v>50009</v>
      </c>
      <c r="F442">
        <f t="shared" si="161"/>
        <v>1085</v>
      </c>
      <c r="G442" t="s">
        <v>130</v>
      </c>
      <c r="H442">
        <f t="shared" si="159"/>
        <v>50007</v>
      </c>
      <c r="I442">
        <f t="shared" si="162"/>
        <v>255</v>
      </c>
      <c r="J442" t="s">
        <v>140</v>
      </c>
      <c r="K442">
        <f t="shared" si="160"/>
        <v>50008</v>
      </c>
      <c r="L442">
        <f t="shared" si="163"/>
        <v>255</v>
      </c>
      <c r="M442" t="str">
        <f t="shared" si="145"/>
        <v>[{"ItemId":50009,"Num":1085},{"ItemId":50007,"Num":255},{"ItemId":50008,"Num":255}]</v>
      </c>
    </row>
    <row r="443" spans="1:13">
      <c r="A443">
        <f t="shared" si="144"/>
        <v>27004</v>
      </c>
      <c r="B443" t="s">
        <v>77</v>
      </c>
      <c r="C443" t="s">
        <v>78</v>
      </c>
      <c r="D443" t="s">
        <v>141</v>
      </c>
      <c r="E443">
        <f t="shared" si="158"/>
        <v>50009</v>
      </c>
      <c r="F443">
        <f t="shared" si="161"/>
        <v>2060</v>
      </c>
      <c r="G443" t="s">
        <v>130</v>
      </c>
      <c r="H443">
        <f t="shared" si="159"/>
        <v>50007</v>
      </c>
      <c r="I443">
        <f t="shared" si="162"/>
        <v>410</v>
      </c>
      <c r="J443" t="s">
        <v>140</v>
      </c>
      <c r="K443">
        <f t="shared" si="160"/>
        <v>50008</v>
      </c>
      <c r="L443">
        <f t="shared" si="163"/>
        <v>410</v>
      </c>
      <c r="M443" t="str">
        <f t="shared" si="145"/>
        <v>[{"ItemId":50009,"Num":2060},{"ItemId":50007,"Num":410},{"ItemId":50008,"Num":410}]</v>
      </c>
    </row>
    <row r="444" spans="1:13">
      <c r="A444">
        <f t="shared" si="144"/>
        <v>27005</v>
      </c>
      <c r="B444" t="s">
        <v>77</v>
      </c>
      <c r="C444" t="s">
        <v>78</v>
      </c>
      <c r="D444" t="s">
        <v>141</v>
      </c>
      <c r="E444">
        <f t="shared" si="158"/>
        <v>50009</v>
      </c>
      <c r="F444">
        <f t="shared" si="161"/>
        <v>3915</v>
      </c>
      <c r="G444" t="s">
        <v>130</v>
      </c>
      <c r="H444">
        <f t="shared" si="159"/>
        <v>50007</v>
      </c>
      <c r="I444">
        <f t="shared" si="162"/>
        <v>655</v>
      </c>
      <c r="J444" t="s">
        <v>140</v>
      </c>
      <c r="K444">
        <f t="shared" si="160"/>
        <v>50008</v>
      </c>
      <c r="L444">
        <f t="shared" si="163"/>
        <v>655</v>
      </c>
      <c r="M444" t="str">
        <f t="shared" si="145"/>
        <v>[{"ItemId":50009,"Num":3915},{"ItemId":50007,"Num":655},{"ItemId":50008,"Num":655}]</v>
      </c>
    </row>
    <row r="445" spans="1:13">
      <c r="A445">
        <f t="shared" si="144"/>
        <v>27006</v>
      </c>
      <c r="B445" t="s">
        <v>77</v>
      </c>
      <c r="C445" t="s">
        <v>78</v>
      </c>
      <c r="D445" t="s">
        <v>141</v>
      </c>
      <c r="E445">
        <f t="shared" si="158"/>
        <v>50009</v>
      </c>
      <c r="F445">
        <f t="shared" si="161"/>
        <v>7440</v>
      </c>
      <c r="G445" t="s">
        <v>130</v>
      </c>
      <c r="H445">
        <f t="shared" si="159"/>
        <v>50007</v>
      </c>
      <c r="I445">
        <f t="shared" si="162"/>
        <v>1050</v>
      </c>
      <c r="J445" t="s">
        <v>140</v>
      </c>
      <c r="K445">
        <f t="shared" si="160"/>
        <v>50008</v>
      </c>
      <c r="L445">
        <f t="shared" si="163"/>
        <v>1050</v>
      </c>
      <c r="M445" t="str">
        <f t="shared" si="145"/>
        <v>[{"ItemId":50009,"Num":7440},{"ItemId":50007,"Num":1050},{"ItemId":50008,"Num":1050}]</v>
      </c>
    </row>
    <row r="446" spans="1:13">
      <c r="A446">
        <f t="shared" si="144"/>
        <v>27007</v>
      </c>
      <c r="B446" t="s">
        <v>77</v>
      </c>
      <c r="C446" t="s">
        <v>78</v>
      </c>
      <c r="D446" t="s">
        <v>141</v>
      </c>
      <c r="E446">
        <f t="shared" si="158"/>
        <v>50009</v>
      </c>
      <c r="F446">
        <f t="shared" si="161"/>
        <v>14135</v>
      </c>
      <c r="G446" t="s">
        <v>130</v>
      </c>
      <c r="H446">
        <f t="shared" si="159"/>
        <v>50007</v>
      </c>
      <c r="I446">
        <f t="shared" si="162"/>
        <v>1680</v>
      </c>
      <c r="J446" t="s">
        <v>140</v>
      </c>
      <c r="K446">
        <f t="shared" si="160"/>
        <v>50008</v>
      </c>
      <c r="L446">
        <f t="shared" si="163"/>
        <v>1680</v>
      </c>
      <c r="M446" t="str">
        <f t="shared" si="145"/>
        <v>[{"ItemId":50009,"Num":14135},{"ItemId":50007,"Num":1680},{"ItemId":50008,"Num":1680}]</v>
      </c>
    </row>
    <row r="447" spans="1:13">
      <c r="A447">
        <f t="shared" si="144"/>
        <v>27008</v>
      </c>
      <c r="B447" t="s">
        <v>77</v>
      </c>
      <c r="C447" t="s">
        <v>78</v>
      </c>
      <c r="D447" t="s">
        <v>141</v>
      </c>
      <c r="E447">
        <f t="shared" si="158"/>
        <v>50009</v>
      </c>
      <c r="F447">
        <f t="shared" si="161"/>
        <v>26855</v>
      </c>
      <c r="G447" t="s">
        <v>130</v>
      </c>
      <c r="H447">
        <f t="shared" si="159"/>
        <v>50007</v>
      </c>
      <c r="I447">
        <f t="shared" si="162"/>
        <v>2690</v>
      </c>
      <c r="J447" t="s">
        <v>140</v>
      </c>
      <c r="K447">
        <f t="shared" si="160"/>
        <v>50008</v>
      </c>
      <c r="L447">
        <f t="shared" si="163"/>
        <v>2690</v>
      </c>
      <c r="M447" t="str">
        <f t="shared" si="145"/>
        <v>[{"ItemId":50009,"Num":26855},{"ItemId":50007,"Num":2690},{"ItemId":50008,"Num":2690}]</v>
      </c>
    </row>
    <row r="448" spans="1:13">
      <c r="A448">
        <f t="shared" si="144"/>
        <v>27009</v>
      </c>
      <c r="B448" t="s">
        <v>77</v>
      </c>
      <c r="C448" t="s">
        <v>78</v>
      </c>
      <c r="D448" t="s">
        <v>141</v>
      </c>
      <c r="E448">
        <f t="shared" si="158"/>
        <v>50009</v>
      </c>
      <c r="F448">
        <f t="shared" si="161"/>
        <v>51025</v>
      </c>
      <c r="G448" t="s">
        <v>130</v>
      </c>
      <c r="H448">
        <f t="shared" si="159"/>
        <v>50007</v>
      </c>
      <c r="I448">
        <f t="shared" si="162"/>
        <v>4305</v>
      </c>
      <c r="J448" t="s">
        <v>140</v>
      </c>
      <c r="K448">
        <f t="shared" si="160"/>
        <v>50008</v>
      </c>
      <c r="L448">
        <f t="shared" si="163"/>
        <v>4305</v>
      </c>
      <c r="M448" t="str">
        <f t="shared" si="145"/>
        <v>[{"ItemId":50009,"Num":51025},{"ItemId":50007,"Num":4305},{"ItemId":50008,"Num":4305}]</v>
      </c>
    </row>
    <row r="449" spans="1:13">
      <c r="A449">
        <f t="shared" si="144"/>
        <v>27010</v>
      </c>
      <c r="B449" t="s">
        <v>77</v>
      </c>
      <c r="C449" t="s">
        <v>78</v>
      </c>
      <c r="D449" t="s">
        <v>141</v>
      </c>
      <c r="E449">
        <f t="shared" si="158"/>
        <v>50009</v>
      </c>
      <c r="F449">
        <f t="shared" si="161"/>
        <v>96950</v>
      </c>
      <c r="G449" t="s">
        <v>130</v>
      </c>
      <c r="H449">
        <f t="shared" si="159"/>
        <v>50007</v>
      </c>
      <c r="I449">
        <f t="shared" si="162"/>
        <v>6890</v>
      </c>
      <c r="J449" t="s">
        <v>140</v>
      </c>
      <c r="K449">
        <f t="shared" si="160"/>
        <v>50008</v>
      </c>
      <c r="L449">
        <f t="shared" si="163"/>
        <v>6890</v>
      </c>
      <c r="M449" t="str">
        <f t="shared" si="145"/>
        <v>[{"ItemId":50009,"Num":96950},{"ItemId":50007,"Num":6890},{"ItemId":50008,"Num":6890}]</v>
      </c>
    </row>
    <row r="450" spans="1:13">
      <c r="A450">
        <f t="shared" si="144"/>
        <v>27011</v>
      </c>
      <c r="B450" t="s">
        <v>77</v>
      </c>
      <c r="C450" t="s">
        <v>78</v>
      </c>
      <c r="D450" t="s">
        <v>141</v>
      </c>
      <c r="E450">
        <f t="shared" si="158"/>
        <v>50009</v>
      </c>
      <c r="F450">
        <f t="shared" si="161"/>
        <v>184205</v>
      </c>
      <c r="G450" t="s">
        <v>130</v>
      </c>
      <c r="H450">
        <f t="shared" si="159"/>
        <v>50007</v>
      </c>
      <c r="I450">
        <f t="shared" si="162"/>
        <v>11025</v>
      </c>
      <c r="J450" t="s">
        <v>140</v>
      </c>
      <c r="K450">
        <f t="shared" si="160"/>
        <v>50008</v>
      </c>
      <c r="L450">
        <f t="shared" si="163"/>
        <v>11025</v>
      </c>
      <c r="M450" t="str">
        <f t="shared" si="145"/>
        <v>[{"ItemId":50009,"Num":184205},{"ItemId":50007,"Num":11025},{"ItemId":50008,"Num":11025}]</v>
      </c>
    </row>
    <row r="451" spans="1:13">
      <c r="A451">
        <f t="shared" si="144"/>
        <v>27012</v>
      </c>
      <c r="B451" t="s">
        <v>77</v>
      </c>
      <c r="C451" t="s">
        <v>78</v>
      </c>
      <c r="D451" t="s">
        <v>141</v>
      </c>
      <c r="E451">
        <f t="shared" si="158"/>
        <v>50009</v>
      </c>
      <c r="F451">
        <f t="shared" si="161"/>
        <v>349990</v>
      </c>
      <c r="G451" t="s">
        <v>130</v>
      </c>
      <c r="H451">
        <f t="shared" si="159"/>
        <v>50007</v>
      </c>
      <c r="I451">
        <f t="shared" si="162"/>
        <v>17640</v>
      </c>
      <c r="J451" t="s">
        <v>140</v>
      </c>
      <c r="K451">
        <f t="shared" si="160"/>
        <v>50008</v>
      </c>
      <c r="L451">
        <f t="shared" si="163"/>
        <v>17640</v>
      </c>
      <c r="M451" t="str">
        <f t="shared" si="145"/>
        <v>[{"ItemId":50009,"Num":349990},{"ItemId":50007,"Num":17640},{"ItemId":50008,"Num":17640}]</v>
      </c>
    </row>
    <row r="452" spans="1:13">
      <c r="A452">
        <f t="shared" si="144"/>
        <v>27013</v>
      </c>
      <c r="B452" t="s">
        <v>77</v>
      </c>
      <c r="C452" t="s">
        <v>78</v>
      </c>
      <c r="D452" t="s">
        <v>141</v>
      </c>
      <c r="E452">
        <f t="shared" si="158"/>
        <v>50009</v>
      </c>
      <c r="F452">
        <f t="shared" si="161"/>
        <v>664980</v>
      </c>
      <c r="G452" t="s">
        <v>130</v>
      </c>
      <c r="H452">
        <f t="shared" si="159"/>
        <v>50007</v>
      </c>
      <c r="I452">
        <f t="shared" si="162"/>
        <v>28225</v>
      </c>
      <c r="J452" t="s">
        <v>140</v>
      </c>
      <c r="K452">
        <f t="shared" si="160"/>
        <v>50008</v>
      </c>
      <c r="L452">
        <f t="shared" si="163"/>
        <v>28225</v>
      </c>
      <c r="M452" t="str">
        <f t="shared" si="145"/>
        <v>[{"ItemId":50009,"Num":664980},{"ItemId":50007,"Num":28225},{"ItemId":50008,"Num":28225}]</v>
      </c>
    </row>
    <row r="453" spans="1:13">
      <c r="A453">
        <f t="shared" ref="A453:A457" si="164">IF(B453=B452,A452+1,MROUND(A452+1000,1000)+1)</f>
        <v>27014</v>
      </c>
      <c r="B453" t="s">
        <v>77</v>
      </c>
      <c r="C453" t="s">
        <v>78</v>
      </c>
      <c r="D453" t="s">
        <v>141</v>
      </c>
      <c r="E453">
        <f t="shared" si="158"/>
        <v>50009</v>
      </c>
      <c r="F453">
        <f t="shared" si="161"/>
        <v>1263460</v>
      </c>
      <c r="G453" t="s">
        <v>130</v>
      </c>
      <c r="H453">
        <f t="shared" si="159"/>
        <v>50007</v>
      </c>
      <c r="I453">
        <f t="shared" si="162"/>
        <v>45160</v>
      </c>
      <c r="J453" t="s">
        <v>140</v>
      </c>
      <c r="K453">
        <f t="shared" si="160"/>
        <v>50008</v>
      </c>
      <c r="L453">
        <f t="shared" si="163"/>
        <v>45160</v>
      </c>
      <c r="M453" t="str">
        <f>IF(D453="","[]",$E$2&amp;E453&amp;$F$2&amp;F453&amp;$G$2&amp;$H$2&amp;H453&amp;$I$2&amp;I453&amp;$J$2&amp;$K$2&amp;K453&amp;$L$2&amp;L453&amp;$M$2)</f>
        <v>[{"ItemId":50009,"Num":1263460},{"ItemId":50007,"Num":45160},{"ItemId":50008,"Num":45160}]</v>
      </c>
    </row>
    <row r="454" spans="1:13">
      <c r="A454">
        <f t="shared" si="164"/>
        <v>27015</v>
      </c>
      <c r="B454" t="s">
        <v>77</v>
      </c>
      <c r="C454" t="s">
        <v>78</v>
      </c>
      <c r="D454" t="s">
        <v>141</v>
      </c>
      <c r="E454">
        <f t="shared" si="158"/>
        <v>50009</v>
      </c>
      <c r="F454">
        <f t="shared" si="161"/>
        <v>2400575</v>
      </c>
      <c r="G454" t="s">
        <v>130</v>
      </c>
      <c r="H454">
        <f t="shared" si="159"/>
        <v>50007</v>
      </c>
      <c r="I454">
        <f t="shared" si="162"/>
        <v>72255</v>
      </c>
      <c r="J454" t="s">
        <v>140</v>
      </c>
      <c r="K454">
        <f t="shared" si="160"/>
        <v>50008</v>
      </c>
      <c r="L454">
        <f t="shared" si="163"/>
        <v>72255</v>
      </c>
      <c r="M454" t="str">
        <f>IF(D454="","[]",$E$2&amp;E454&amp;$F$2&amp;F454&amp;$G$2&amp;$H$2&amp;H454&amp;$I$2&amp;I454&amp;$J$2&amp;$K$2&amp;K454&amp;$L$2&amp;L454&amp;$M$2)</f>
        <v>[{"ItemId":50009,"Num":2400575},{"ItemId":50007,"Num":72255},{"ItemId":50008,"Num":72255}]</v>
      </c>
    </row>
    <row r="455" spans="1:13">
      <c r="A455">
        <f t="shared" si="164"/>
        <v>27016</v>
      </c>
      <c r="B455" t="s">
        <v>77</v>
      </c>
      <c r="C455" t="s">
        <v>78</v>
      </c>
      <c r="D455" t="s">
        <v>141</v>
      </c>
      <c r="E455">
        <f t="shared" si="158"/>
        <v>50009</v>
      </c>
      <c r="F455">
        <f t="shared" si="161"/>
        <v>4561095</v>
      </c>
      <c r="G455" t="s">
        <v>130</v>
      </c>
      <c r="H455">
        <f t="shared" si="159"/>
        <v>50007</v>
      </c>
      <c r="I455">
        <f t="shared" si="162"/>
        <v>115610</v>
      </c>
      <c r="J455" t="s">
        <v>140</v>
      </c>
      <c r="K455">
        <f t="shared" si="160"/>
        <v>50008</v>
      </c>
      <c r="L455">
        <f t="shared" si="163"/>
        <v>115610</v>
      </c>
      <c r="M455" t="str">
        <f>IF(D455="","[]",$E$2&amp;E455&amp;$F$2&amp;F455&amp;$G$2&amp;$H$2&amp;H455&amp;$I$2&amp;I455&amp;$J$2&amp;$K$2&amp;K455&amp;$L$2&amp;L455&amp;$M$2)</f>
        <v>[{"ItemId":50009,"Num":4561095},{"ItemId":50007,"Num":115610},{"ItemId":50008,"Num":115610}]</v>
      </c>
    </row>
    <row r="456" spans="1:13">
      <c r="A456">
        <f t="shared" si="164"/>
        <v>27017</v>
      </c>
      <c r="B456" t="s">
        <v>77</v>
      </c>
      <c r="C456" t="s">
        <v>78</v>
      </c>
      <c r="D456" t="s">
        <v>141</v>
      </c>
      <c r="E456">
        <f t="shared" si="158"/>
        <v>50009</v>
      </c>
      <c r="F456">
        <f t="shared" si="161"/>
        <v>8666080</v>
      </c>
      <c r="G456" t="s">
        <v>130</v>
      </c>
      <c r="H456">
        <f t="shared" si="159"/>
        <v>50007</v>
      </c>
      <c r="I456">
        <f t="shared" si="162"/>
        <v>184975</v>
      </c>
      <c r="J456" t="s">
        <v>140</v>
      </c>
      <c r="K456">
        <f t="shared" si="160"/>
        <v>50008</v>
      </c>
      <c r="L456">
        <f t="shared" si="163"/>
        <v>184975</v>
      </c>
      <c r="M456" t="str">
        <f>IF(D456="","[]",$E$2&amp;E456&amp;$F$2&amp;F456&amp;$G$2&amp;$H$2&amp;H456&amp;$I$2&amp;I456&amp;$J$2&amp;$K$2&amp;K456&amp;$L$2&amp;L456&amp;$M$2)</f>
        <v>[{"ItemId":50009,"Num":8666080},{"ItemId":50007,"Num":184975},{"ItemId":50008,"Num":184975}]</v>
      </c>
    </row>
    <row r="457" spans="1:13">
      <c r="A457">
        <f t="shared" si="164"/>
        <v>27018</v>
      </c>
      <c r="B457" t="s">
        <v>77</v>
      </c>
      <c r="C457" t="s">
        <v>78</v>
      </c>
      <c r="M457" t="str">
        <f>IF(D457="","[]",$E$2&amp;E457&amp;$F$2&amp;F457&amp;$G$2&amp;$H$2&amp;H457&amp;$I$2&amp;I457&amp;$J$2&amp;$K$2&amp;K457&amp;$L$2&amp;L457&amp;$M$2)</f>
        <v>[]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457"/>
  <sheetViews>
    <sheetView workbookViewId="0">
      <selection activeCell="P429" sqref="P429"/>
    </sheetView>
  </sheetViews>
  <sheetFormatPr defaultColWidth="9" defaultRowHeight="13.5"/>
  <cols>
    <col min="1" max="1" width="6.375" customWidth="1"/>
    <col min="2" max="2" width="19.625" customWidth="1"/>
    <col min="3" max="3" width="22.625" customWidth="1"/>
    <col min="4" max="4" width="8.875" customWidth="1"/>
    <col min="5" max="5" width="7.125" customWidth="1"/>
    <col min="6" max="6" width="12.625" customWidth="1"/>
  </cols>
  <sheetData>
    <row r="2" spans="4:6">
      <c r="D2" t="s">
        <v>125</v>
      </c>
      <c r="E2" t="s">
        <v>126</v>
      </c>
      <c r="F2" t="s">
        <v>128</v>
      </c>
    </row>
    <row r="3" spans="4:22">
      <c r="D3" t="s">
        <v>142</v>
      </c>
      <c r="E3" t="s">
        <v>143</v>
      </c>
      <c r="F3" t="s">
        <v>144</v>
      </c>
      <c r="U3" t="s">
        <v>145</v>
      </c>
      <c r="V3">
        <v>50004</v>
      </c>
    </row>
    <row r="4" spans="1:7">
      <c r="A4">
        <v>1001</v>
      </c>
      <c r="B4" t="s">
        <v>25</v>
      </c>
      <c r="C4" t="s">
        <v>26</v>
      </c>
      <c r="D4" t="s">
        <v>145</v>
      </c>
      <c r="E4">
        <f>VLOOKUP(D4,$U$3:$V$3,2,FALSE)</f>
        <v>50004</v>
      </c>
      <c r="F4">
        <v>50</v>
      </c>
      <c r="G4" t="str">
        <f>IF(D4="","[]",$D$2&amp;E4&amp;$E$2&amp;F4&amp;$F$2)</f>
        <v>[{"ItemId":50004,"Num":50}]</v>
      </c>
    </row>
    <row r="5" spans="1:7">
      <c r="A5">
        <f t="shared" ref="A5:A68" si="0">IF(B5=B4,A4+1,MROUND(A4+1000,1000)+1)</f>
        <v>1002</v>
      </c>
      <c r="B5" t="s">
        <v>25</v>
      </c>
      <c r="C5" t="s">
        <v>26</v>
      </c>
      <c r="D5" t="s">
        <v>145</v>
      </c>
      <c r="E5">
        <f t="shared" ref="E5:E68" si="1">VLOOKUP(D5,$U$3:$V$3,2,FALSE)</f>
        <v>50004</v>
      </c>
      <c r="F5">
        <f>MROUND(F4*1.5,5)</f>
        <v>75</v>
      </c>
      <c r="G5" t="str">
        <f t="shared" ref="G5:G68" si="2">IF(D5="","[]",$D$2&amp;E5&amp;$E$2&amp;F5&amp;$F$2)</f>
        <v>[{"ItemId":50004,"Num":75}]</v>
      </c>
    </row>
    <row r="6" spans="1:7">
      <c r="A6">
        <f t="shared" si="0"/>
        <v>1003</v>
      </c>
      <c r="B6" t="s">
        <v>25</v>
      </c>
      <c r="C6" t="s">
        <v>26</v>
      </c>
      <c r="D6" t="s">
        <v>145</v>
      </c>
      <c r="E6">
        <f t="shared" si="1"/>
        <v>50004</v>
      </c>
      <c r="F6">
        <f t="shared" ref="F6:F21" si="3">MROUND(F5*1.5,5)</f>
        <v>115</v>
      </c>
      <c r="G6" t="str">
        <f t="shared" si="2"/>
        <v>[{"ItemId":50004,"Num":115}]</v>
      </c>
    </row>
    <row r="7" spans="1:7">
      <c r="A7">
        <f t="shared" si="0"/>
        <v>1004</v>
      </c>
      <c r="B7" t="s">
        <v>25</v>
      </c>
      <c r="C7" t="s">
        <v>26</v>
      </c>
      <c r="D7" t="s">
        <v>145</v>
      </c>
      <c r="E7">
        <f t="shared" si="1"/>
        <v>50004</v>
      </c>
      <c r="F7">
        <f t="shared" si="3"/>
        <v>175</v>
      </c>
      <c r="G7" t="str">
        <f t="shared" si="2"/>
        <v>[{"ItemId":50004,"Num":175}]</v>
      </c>
    </row>
    <row r="8" spans="1:7">
      <c r="A8">
        <f t="shared" si="0"/>
        <v>1005</v>
      </c>
      <c r="B8" t="s">
        <v>25</v>
      </c>
      <c r="C8" t="s">
        <v>26</v>
      </c>
      <c r="D8" t="s">
        <v>145</v>
      </c>
      <c r="E8">
        <f t="shared" si="1"/>
        <v>50004</v>
      </c>
      <c r="F8">
        <f t="shared" si="3"/>
        <v>265</v>
      </c>
      <c r="G8" t="str">
        <f t="shared" si="2"/>
        <v>[{"ItemId":50004,"Num":265}]</v>
      </c>
    </row>
    <row r="9" spans="1:7">
      <c r="A9">
        <f t="shared" si="0"/>
        <v>1006</v>
      </c>
      <c r="B9" t="s">
        <v>25</v>
      </c>
      <c r="C9" t="s">
        <v>26</v>
      </c>
      <c r="D9" t="s">
        <v>145</v>
      </c>
      <c r="E9">
        <f t="shared" si="1"/>
        <v>50004</v>
      </c>
      <c r="F9">
        <f t="shared" si="3"/>
        <v>400</v>
      </c>
      <c r="G9" t="str">
        <f t="shared" si="2"/>
        <v>[{"ItemId":50004,"Num":400}]</v>
      </c>
    </row>
    <row r="10" spans="1:7">
      <c r="A10">
        <f t="shared" si="0"/>
        <v>1007</v>
      </c>
      <c r="B10" t="s">
        <v>25</v>
      </c>
      <c r="C10" t="s">
        <v>26</v>
      </c>
      <c r="D10" t="s">
        <v>145</v>
      </c>
      <c r="E10">
        <f t="shared" si="1"/>
        <v>50004</v>
      </c>
      <c r="F10">
        <f t="shared" si="3"/>
        <v>600</v>
      </c>
      <c r="G10" t="str">
        <f t="shared" si="2"/>
        <v>[{"ItemId":50004,"Num":600}]</v>
      </c>
    </row>
    <row r="11" spans="1:7">
      <c r="A11">
        <f t="shared" si="0"/>
        <v>1008</v>
      </c>
      <c r="B11" t="s">
        <v>25</v>
      </c>
      <c r="C11" t="s">
        <v>26</v>
      </c>
      <c r="D11" t="s">
        <v>145</v>
      </c>
      <c r="E11">
        <f t="shared" si="1"/>
        <v>50004</v>
      </c>
      <c r="F11">
        <f t="shared" si="3"/>
        <v>900</v>
      </c>
      <c r="G11" t="str">
        <f t="shared" si="2"/>
        <v>[{"ItemId":50004,"Num":900}]</v>
      </c>
    </row>
    <row r="12" spans="1:7">
      <c r="A12">
        <f t="shared" si="0"/>
        <v>1009</v>
      </c>
      <c r="B12" t="s">
        <v>25</v>
      </c>
      <c r="C12" t="s">
        <v>26</v>
      </c>
      <c r="D12" t="s">
        <v>145</v>
      </c>
      <c r="E12">
        <f t="shared" si="1"/>
        <v>50004</v>
      </c>
      <c r="F12">
        <f t="shared" si="3"/>
        <v>1350</v>
      </c>
      <c r="G12" t="str">
        <f t="shared" si="2"/>
        <v>[{"ItemId":50004,"Num":1350}]</v>
      </c>
    </row>
    <row r="13" spans="1:7">
      <c r="A13">
        <f t="shared" si="0"/>
        <v>1010</v>
      </c>
      <c r="B13" t="s">
        <v>25</v>
      </c>
      <c r="C13" t="s">
        <v>26</v>
      </c>
      <c r="D13" t="s">
        <v>145</v>
      </c>
      <c r="E13">
        <f t="shared" si="1"/>
        <v>50004</v>
      </c>
      <c r="F13">
        <f t="shared" si="3"/>
        <v>2025</v>
      </c>
      <c r="G13" t="str">
        <f t="shared" si="2"/>
        <v>[{"ItemId":50004,"Num":2025}]</v>
      </c>
    </row>
    <row r="14" spans="1:7">
      <c r="A14">
        <f t="shared" si="0"/>
        <v>1011</v>
      </c>
      <c r="B14" t="s">
        <v>25</v>
      </c>
      <c r="C14" t="s">
        <v>26</v>
      </c>
      <c r="D14" t="s">
        <v>145</v>
      </c>
      <c r="E14">
        <f t="shared" si="1"/>
        <v>50004</v>
      </c>
      <c r="F14">
        <f t="shared" si="3"/>
        <v>3040</v>
      </c>
      <c r="G14" t="str">
        <f t="shared" si="2"/>
        <v>[{"ItemId":50004,"Num":3040}]</v>
      </c>
    </row>
    <row r="15" spans="1:7">
      <c r="A15">
        <f t="shared" si="0"/>
        <v>1012</v>
      </c>
      <c r="B15" t="s">
        <v>25</v>
      </c>
      <c r="C15" t="s">
        <v>26</v>
      </c>
      <c r="D15" t="s">
        <v>145</v>
      </c>
      <c r="E15">
        <f t="shared" si="1"/>
        <v>50004</v>
      </c>
      <c r="F15">
        <f t="shared" si="3"/>
        <v>4560</v>
      </c>
      <c r="G15" t="str">
        <f t="shared" si="2"/>
        <v>[{"ItemId":50004,"Num":4560}]</v>
      </c>
    </row>
    <row r="16" spans="1:7">
      <c r="A16">
        <f t="shared" si="0"/>
        <v>1013</v>
      </c>
      <c r="B16" t="s">
        <v>25</v>
      </c>
      <c r="C16" t="s">
        <v>26</v>
      </c>
      <c r="D16" t="s">
        <v>145</v>
      </c>
      <c r="E16">
        <f t="shared" si="1"/>
        <v>50004</v>
      </c>
      <c r="F16">
        <f t="shared" si="3"/>
        <v>6840</v>
      </c>
      <c r="G16" t="str">
        <f t="shared" si="2"/>
        <v>[{"ItemId":50004,"Num":6840}]</v>
      </c>
    </row>
    <row r="17" spans="1:7">
      <c r="A17">
        <f t="shared" si="0"/>
        <v>1014</v>
      </c>
      <c r="B17" t="s">
        <v>25</v>
      </c>
      <c r="C17" t="s">
        <v>26</v>
      </c>
      <c r="D17" t="s">
        <v>145</v>
      </c>
      <c r="E17">
        <f t="shared" si="1"/>
        <v>50004</v>
      </c>
      <c r="F17">
        <f t="shared" si="3"/>
        <v>10260</v>
      </c>
      <c r="G17" t="str">
        <f t="shared" si="2"/>
        <v>[{"ItemId":50004,"Num":10260}]</v>
      </c>
    </row>
    <row r="18" spans="1:7">
      <c r="A18">
        <f t="shared" si="0"/>
        <v>1015</v>
      </c>
      <c r="B18" t="s">
        <v>25</v>
      </c>
      <c r="C18" t="s">
        <v>26</v>
      </c>
      <c r="D18" t="s">
        <v>145</v>
      </c>
      <c r="E18">
        <f t="shared" si="1"/>
        <v>50004</v>
      </c>
      <c r="F18">
        <f t="shared" si="3"/>
        <v>15390</v>
      </c>
      <c r="G18" t="str">
        <f t="shared" si="2"/>
        <v>[{"ItemId":50004,"Num":15390}]</v>
      </c>
    </row>
    <row r="19" spans="1:7">
      <c r="A19">
        <f t="shared" si="0"/>
        <v>1016</v>
      </c>
      <c r="B19" t="s">
        <v>25</v>
      </c>
      <c r="C19" t="s">
        <v>26</v>
      </c>
      <c r="D19" t="s">
        <v>145</v>
      </c>
      <c r="E19">
        <f t="shared" si="1"/>
        <v>50004</v>
      </c>
      <c r="F19">
        <f t="shared" si="3"/>
        <v>23085</v>
      </c>
      <c r="G19" t="str">
        <f t="shared" si="2"/>
        <v>[{"ItemId":50004,"Num":23085}]</v>
      </c>
    </row>
    <row r="20" spans="1:7">
      <c r="A20">
        <f t="shared" si="0"/>
        <v>1017</v>
      </c>
      <c r="B20" t="s">
        <v>25</v>
      </c>
      <c r="C20" t="s">
        <v>26</v>
      </c>
      <c r="D20" t="s">
        <v>145</v>
      </c>
      <c r="E20">
        <f t="shared" si="1"/>
        <v>50004</v>
      </c>
      <c r="F20">
        <f t="shared" si="3"/>
        <v>34630</v>
      </c>
      <c r="G20" t="str">
        <f t="shared" si="2"/>
        <v>[{"ItemId":50004,"Num":34630}]</v>
      </c>
    </row>
    <row r="21" spans="1:7">
      <c r="A21">
        <f t="shared" si="0"/>
        <v>1018</v>
      </c>
      <c r="B21" t="s">
        <v>25</v>
      </c>
      <c r="C21" t="s">
        <v>26</v>
      </c>
      <c r="D21" t="s">
        <v>145</v>
      </c>
      <c r="E21">
        <f t="shared" si="1"/>
        <v>50004</v>
      </c>
      <c r="F21">
        <f t="shared" si="3"/>
        <v>51945</v>
      </c>
      <c r="G21" t="str">
        <f t="shared" si="2"/>
        <v>[{"ItemId":50004,"Num":51945}]</v>
      </c>
    </row>
    <row r="22" spans="1:7">
      <c r="A22">
        <f t="shared" si="0"/>
        <v>2001</v>
      </c>
      <c r="B22" t="s">
        <v>27</v>
      </c>
      <c r="C22" t="s">
        <v>28</v>
      </c>
      <c r="D22" t="s">
        <v>145</v>
      </c>
      <c r="E22">
        <f t="shared" si="1"/>
        <v>50004</v>
      </c>
      <c r="F22">
        <v>30</v>
      </c>
      <c r="G22" t="str">
        <f t="shared" si="2"/>
        <v>[{"ItemId":50004,"Num":30}]</v>
      </c>
    </row>
    <row r="23" spans="1:7">
      <c r="A23">
        <f t="shared" si="0"/>
        <v>2002</v>
      </c>
      <c r="B23" t="s">
        <v>27</v>
      </c>
      <c r="C23" t="s">
        <v>28</v>
      </c>
      <c r="D23" t="s">
        <v>145</v>
      </c>
      <c r="E23">
        <f t="shared" si="1"/>
        <v>50004</v>
      </c>
      <c r="F23">
        <f>MROUND(F22*1.55,5)</f>
        <v>45</v>
      </c>
      <c r="G23" t="str">
        <f t="shared" si="2"/>
        <v>[{"ItemId":50004,"Num":45}]</v>
      </c>
    </row>
    <row r="24" spans="1:7">
      <c r="A24">
        <f t="shared" si="0"/>
        <v>2003</v>
      </c>
      <c r="B24" t="s">
        <v>27</v>
      </c>
      <c r="C24" t="s">
        <v>28</v>
      </c>
      <c r="D24" t="s">
        <v>145</v>
      </c>
      <c r="E24">
        <f t="shared" si="1"/>
        <v>50004</v>
      </c>
      <c r="F24">
        <f t="shared" ref="F24:F39" si="4">MROUND(F23*1.55,5)</f>
        <v>70</v>
      </c>
      <c r="G24" t="str">
        <f t="shared" si="2"/>
        <v>[{"ItemId":50004,"Num":70}]</v>
      </c>
    </row>
    <row r="25" spans="1:7">
      <c r="A25">
        <f t="shared" si="0"/>
        <v>2004</v>
      </c>
      <c r="B25" t="s">
        <v>27</v>
      </c>
      <c r="C25" t="s">
        <v>28</v>
      </c>
      <c r="D25" t="s">
        <v>145</v>
      </c>
      <c r="E25">
        <f t="shared" si="1"/>
        <v>50004</v>
      </c>
      <c r="F25">
        <f t="shared" si="4"/>
        <v>110</v>
      </c>
      <c r="G25" t="str">
        <f t="shared" si="2"/>
        <v>[{"ItemId":50004,"Num":110}]</v>
      </c>
    </row>
    <row r="26" spans="1:7">
      <c r="A26">
        <f t="shared" si="0"/>
        <v>2005</v>
      </c>
      <c r="B26" t="s">
        <v>27</v>
      </c>
      <c r="C26" t="s">
        <v>28</v>
      </c>
      <c r="D26" t="s">
        <v>145</v>
      </c>
      <c r="E26">
        <f t="shared" si="1"/>
        <v>50004</v>
      </c>
      <c r="F26">
        <f t="shared" si="4"/>
        <v>170</v>
      </c>
      <c r="G26" t="str">
        <f t="shared" si="2"/>
        <v>[{"ItemId":50004,"Num":170}]</v>
      </c>
    </row>
    <row r="27" spans="1:7">
      <c r="A27">
        <f t="shared" si="0"/>
        <v>2006</v>
      </c>
      <c r="B27" t="s">
        <v>27</v>
      </c>
      <c r="C27" t="s">
        <v>28</v>
      </c>
      <c r="D27" t="s">
        <v>145</v>
      </c>
      <c r="E27">
        <f t="shared" si="1"/>
        <v>50004</v>
      </c>
      <c r="F27">
        <f t="shared" si="4"/>
        <v>265</v>
      </c>
      <c r="G27" t="str">
        <f t="shared" si="2"/>
        <v>[{"ItemId":50004,"Num":265}]</v>
      </c>
    </row>
    <row r="28" spans="1:7">
      <c r="A28">
        <f t="shared" si="0"/>
        <v>2007</v>
      </c>
      <c r="B28" t="s">
        <v>27</v>
      </c>
      <c r="C28" t="s">
        <v>28</v>
      </c>
      <c r="D28" t="s">
        <v>145</v>
      </c>
      <c r="E28">
        <f t="shared" si="1"/>
        <v>50004</v>
      </c>
      <c r="F28">
        <f t="shared" si="4"/>
        <v>410</v>
      </c>
      <c r="G28" t="str">
        <f t="shared" si="2"/>
        <v>[{"ItemId":50004,"Num":410}]</v>
      </c>
    </row>
    <row r="29" spans="1:7">
      <c r="A29">
        <f t="shared" si="0"/>
        <v>2008</v>
      </c>
      <c r="B29" t="s">
        <v>27</v>
      </c>
      <c r="C29" t="s">
        <v>28</v>
      </c>
      <c r="D29" t="s">
        <v>145</v>
      </c>
      <c r="E29">
        <f t="shared" si="1"/>
        <v>50004</v>
      </c>
      <c r="F29">
        <f t="shared" si="4"/>
        <v>635</v>
      </c>
      <c r="G29" t="str">
        <f t="shared" si="2"/>
        <v>[{"ItemId":50004,"Num":635}]</v>
      </c>
    </row>
    <row r="30" spans="1:7">
      <c r="A30">
        <f t="shared" si="0"/>
        <v>2009</v>
      </c>
      <c r="B30" t="s">
        <v>27</v>
      </c>
      <c r="C30" t="s">
        <v>28</v>
      </c>
      <c r="D30" t="s">
        <v>145</v>
      </c>
      <c r="E30">
        <f t="shared" si="1"/>
        <v>50004</v>
      </c>
      <c r="F30">
        <f t="shared" si="4"/>
        <v>985</v>
      </c>
      <c r="G30" t="str">
        <f t="shared" si="2"/>
        <v>[{"ItemId":50004,"Num":985}]</v>
      </c>
    </row>
    <row r="31" spans="1:7">
      <c r="A31">
        <f t="shared" si="0"/>
        <v>2010</v>
      </c>
      <c r="B31" t="s">
        <v>27</v>
      </c>
      <c r="C31" t="s">
        <v>28</v>
      </c>
      <c r="D31" t="s">
        <v>145</v>
      </c>
      <c r="E31">
        <f t="shared" si="1"/>
        <v>50004</v>
      </c>
      <c r="F31">
        <f t="shared" si="4"/>
        <v>1525</v>
      </c>
      <c r="G31" t="str">
        <f t="shared" si="2"/>
        <v>[{"ItemId":50004,"Num":1525}]</v>
      </c>
    </row>
    <row r="32" spans="1:7">
      <c r="A32">
        <f t="shared" si="0"/>
        <v>2011</v>
      </c>
      <c r="B32" t="s">
        <v>27</v>
      </c>
      <c r="C32" t="s">
        <v>28</v>
      </c>
      <c r="D32" t="s">
        <v>145</v>
      </c>
      <c r="E32">
        <f t="shared" si="1"/>
        <v>50004</v>
      </c>
      <c r="F32">
        <f t="shared" si="4"/>
        <v>2365</v>
      </c>
      <c r="G32" t="str">
        <f t="shared" si="2"/>
        <v>[{"ItemId":50004,"Num":2365}]</v>
      </c>
    </row>
    <row r="33" spans="1:7">
      <c r="A33">
        <f t="shared" si="0"/>
        <v>2012</v>
      </c>
      <c r="B33" t="s">
        <v>27</v>
      </c>
      <c r="C33" t="s">
        <v>28</v>
      </c>
      <c r="D33" t="s">
        <v>145</v>
      </c>
      <c r="E33">
        <f t="shared" si="1"/>
        <v>50004</v>
      </c>
      <c r="F33">
        <f t="shared" si="4"/>
        <v>3665</v>
      </c>
      <c r="G33" t="str">
        <f t="shared" si="2"/>
        <v>[{"ItemId":50004,"Num":3665}]</v>
      </c>
    </row>
    <row r="34" spans="1:7">
      <c r="A34">
        <f t="shared" si="0"/>
        <v>2013</v>
      </c>
      <c r="B34" t="s">
        <v>27</v>
      </c>
      <c r="C34" t="s">
        <v>28</v>
      </c>
      <c r="D34" t="s">
        <v>145</v>
      </c>
      <c r="E34">
        <f t="shared" si="1"/>
        <v>50004</v>
      </c>
      <c r="F34">
        <f t="shared" si="4"/>
        <v>5680</v>
      </c>
      <c r="G34" t="str">
        <f t="shared" si="2"/>
        <v>[{"ItemId":50004,"Num":5680}]</v>
      </c>
    </row>
    <row r="35" spans="1:7">
      <c r="A35">
        <f t="shared" si="0"/>
        <v>2014</v>
      </c>
      <c r="B35" t="s">
        <v>27</v>
      </c>
      <c r="C35" t="s">
        <v>28</v>
      </c>
      <c r="D35" t="s">
        <v>145</v>
      </c>
      <c r="E35">
        <f t="shared" si="1"/>
        <v>50004</v>
      </c>
      <c r="F35">
        <f t="shared" si="4"/>
        <v>8805</v>
      </c>
      <c r="G35" t="str">
        <f t="shared" si="2"/>
        <v>[{"ItemId":50004,"Num":8805}]</v>
      </c>
    </row>
    <row r="36" spans="1:7">
      <c r="A36">
        <f t="shared" si="0"/>
        <v>2015</v>
      </c>
      <c r="B36" t="s">
        <v>27</v>
      </c>
      <c r="C36" t="s">
        <v>28</v>
      </c>
      <c r="D36" t="s">
        <v>145</v>
      </c>
      <c r="E36">
        <f t="shared" si="1"/>
        <v>50004</v>
      </c>
      <c r="F36">
        <f t="shared" si="4"/>
        <v>13650</v>
      </c>
      <c r="G36" t="str">
        <f t="shared" si="2"/>
        <v>[{"ItemId":50004,"Num":13650}]</v>
      </c>
    </row>
    <row r="37" spans="1:7">
      <c r="A37">
        <f t="shared" si="0"/>
        <v>2016</v>
      </c>
      <c r="B37" t="s">
        <v>27</v>
      </c>
      <c r="C37" t="s">
        <v>28</v>
      </c>
      <c r="D37" t="s">
        <v>145</v>
      </c>
      <c r="E37">
        <f t="shared" si="1"/>
        <v>50004</v>
      </c>
      <c r="F37">
        <f t="shared" si="4"/>
        <v>21160</v>
      </c>
      <c r="G37" t="str">
        <f t="shared" si="2"/>
        <v>[{"ItemId":50004,"Num":21160}]</v>
      </c>
    </row>
    <row r="38" spans="1:7">
      <c r="A38">
        <f t="shared" si="0"/>
        <v>2017</v>
      </c>
      <c r="B38" t="s">
        <v>27</v>
      </c>
      <c r="C38" t="s">
        <v>28</v>
      </c>
      <c r="D38" t="s">
        <v>145</v>
      </c>
      <c r="E38">
        <f t="shared" si="1"/>
        <v>50004</v>
      </c>
      <c r="F38">
        <f t="shared" si="4"/>
        <v>32800</v>
      </c>
      <c r="G38" t="str">
        <f t="shared" si="2"/>
        <v>[{"ItemId":50004,"Num":32800}]</v>
      </c>
    </row>
    <row r="39" spans="1:7">
      <c r="A39">
        <f t="shared" si="0"/>
        <v>2018</v>
      </c>
      <c r="B39" t="s">
        <v>27</v>
      </c>
      <c r="C39" t="s">
        <v>28</v>
      </c>
      <c r="D39" t="s">
        <v>145</v>
      </c>
      <c r="E39">
        <f t="shared" si="1"/>
        <v>50004</v>
      </c>
      <c r="F39">
        <f t="shared" si="4"/>
        <v>50840</v>
      </c>
      <c r="G39" t="str">
        <f t="shared" si="2"/>
        <v>[{"ItemId":50004,"Num":50840}]</v>
      </c>
    </row>
    <row r="40" spans="1:7">
      <c r="A40">
        <f t="shared" si="0"/>
        <v>3001</v>
      </c>
      <c r="B40" t="s">
        <v>29</v>
      </c>
      <c r="C40" t="s">
        <v>30</v>
      </c>
      <c r="D40" t="s">
        <v>145</v>
      </c>
      <c r="E40">
        <f t="shared" si="1"/>
        <v>50004</v>
      </c>
      <c r="F40">
        <v>50</v>
      </c>
      <c r="G40" t="str">
        <f t="shared" si="2"/>
        <v>[{"ItemId":50004,"Num":50}]</v>
      </c>
    </row>
    <row r="41" spans="1:7">
      <c r="A41">
        <f t="shared" si="0"/>
        <v>3002</v>
      </c>
      <c r="B41" t="s">
        <v>29</v>
      </c>
      <c r="C41" t="s">
        <v>30</v>
      </c>
      <c r="D41" t="s">
        <v>145</v>
      </c>
      <c r="E41">
        <f t="shared" si="1"/>
        <v>50004</v>
      </c>
      <c r="F41">
        <f t="shared" ref="F41:F57" si="5">MROUND(F40*1.5,5)</f>
        <v>75</v>
      </c>
      <c r="G41" t="str">
        <f t="shared" si="2"/>
        <v>[{"ItemId":50004,"Num":75}]</v>
      </c>
    </row>
    <row r="42" spans="1:7">
      <c r="A42">
        <f t="shared" si="0"/>
        <v>3003</v>
      </c>
      <c r="B42" t="s">
        <v>29</v>
      </c>
      <c r="C42" t="s">
        <v>30</v>
      </c>
      <c r="D42" t="s">
        <v>145</v>
      </c>
      <c r="E42">
        <f t="shared" si="1"/>
        <v>50004</v>
      </c>
      <c r="F42">
        <f t="shared" si="5"/>
        <v>115</v>
      </c>
      <c r="G42" t="str">
        <f t="shared" si="2"/>
        <v>[{"ItemId":50004,"Num":115}]</v>
      </c>
    </row>
    <row r="43" spans="1:7">
      <c r="A43">
        <f t="shared" si="0"/>
        <v>3004</v>
      </c>
      <c r="B43" t="s">
        <v>29</v>
      </c>
      <c r="C43" t="s">
        <v>30</v>
      </c>
      <c r="D43" t="s">
        <v>145</v>
      </c>
      <c r="E43">
        <f t="shared" si="1"/>
        <v>50004</v>
      </c>
      <c r="F43">
        <f t="shared" si="5"/>
        <v>175</v>
      </c>
      <c r="G43" t="str">
        <f t="shared" si="2"/>
        <v>[{"ItemId":50004,"Num":175}]</v>
      </c>
    </row>
    <row r="44" spans="1:7">
      <c r="A44">
        <f t="shared" si="0"/>
        <v>3005</v>
      </c>
      <c r="B44" t="s">
        <v>29</v>
      </c>
      <c r="C44" t="s">
        <v>30</v>
      </c>
      <c r="D44" t="s">
        <v>145</v>
      </c>
      <c r="E44">
        <f t="shared" si="1"/>
        <v>50004</v>
      </c>
      <c r="F44">
        <f t="shared" si="5"/>
        <v>265</v>
      </c>
      <c r="G44" t="str">
        <f t="shared" si="2"/>
        <v>[{"ItemId":50004,"Num":265}]</v>
      </c>
    </row>
    <row r="45" spans="1:7">
      <c r="A45">
        <f t="shared" si="0"/>
        <v>3006</v>
      </c>
      <c r="B45" t="s">
        <v>29</v>
      </c>
      <c r="C45" t="s">
        <v>30</v>
      </c>
      <c r="D45" t="s">
        <v>145</v>
      </c>
      <c r="E45">
        <f t="shared" si="1"/>
        <v>50004</v>
      </c>
      <c r="F45">
        <f t="shared" si="5"/>
        <v>400</v>
      </c>
      <c r="G45" t="str">
        <f t="shared" si="2"/>
        <v>[{"ItemId":50004,"Num":400}]</v>
      </c>
    </row>
    <row r="46" spans="1:7">
      <c r="A46">
        <f t="shared" si="0"/>
        <v>3007</v>
      </c>
      <c r="B46" t="s">
        <v>29</v>
      </c>
      <c r="C46" t="s">
        <v>30</v>
      </c>
      <c r="D46" t="s">
        <v>145</v>
      </c>
      <c r="E46">
        <f t="shared" si="1"/>
        <v>50004</v>
      </c>
      <c r="F46">
        <f t="shared" si="5"/>
        <v>600</v>
      </c>
      <c r="G46" t="str">
        <f t="shared" si="2"/>
        <v>[{"ItemId":50004,"Num":600}]</v>
      </c>
    </row>
    <row r="47" spans="1:7">
      <c r="A47">
        <f t="shared" si="0"/>
        <v>3008</v>
      </c>
      <c r="B47" t="s">
        <v>29</v>
      </c>
      <c r="C47" t="s">
        <v>30</v>
      </c>
      <c r="D47" t="s">
        <v>145</v>
      </c>
      <c r="E47">
        <f t="shared" si="1"/>
        <v>50004</v>
      </c>
      <c r="F47">
        <f t="shared" si="5"/>
        <v>900</v>
      </c>
      <c r="G47" t="str">
        <f t="shared" si="2"/>
        <v>[{"ItemId":50004,"Num":900}]</v>
      </c>
    </row>
    <row r="48" spans="1:7">
      <c r="A48">
        <f t="shared" si="0"/>
        <v>3009</v>
      </c>
      <c r="B48" t="s">
        <v>29</v>
      </c>
      <c r="C48" t="s">
        <v>30</v>
      </c>
      <c r="D48" t="s">
        <v>145</v>
      </c>
      <c r="E48">
        <f t="shared" si="1"/>
        <v>50004</v>
      </c>
      <c r="F48">
        <f t="shared" si="5"/>
        <v>1350</v>
      </c>
      <c r="G48" t="str">
        <f t="shared" si="2"/>
        <v>[{"ItemId":50004,"Num":1350}]</v>
      </c>
    </row>
    <row r="49" spans="1:7">
      <c r="A49">
        <f t="shared" si="0"/>
        <v>3010</v>
      </c>
      <c r="B49" t="s">
        <v>29</v>
      </c>
      <c r="C49" t="s">
        <v>30</v>
      </c>
      <c r="D49" t="s">
        <v>145</v>
      </c>
      <c r="E49">
        <f t="shared" si="1"/>
        <v>50004</v>
      </c>
      <c r="F49">
        <f t="shared" si="5"/>
        <v>2025</v>
      </c>
      <c r="G49" t="str">
        <f t="shared" si="2"/>
        <v>[{"ItemId":50004,"Num":2025}]</v>
      </c>
    </row>
    <row r="50" spans="1:7">
      <c r="A50">
        <f t="shared" si="0"/>
        <v>3011</v>
      </c>
      <c r="B50" t="s">
        <v>29</v>
      </c>
      <c r="C50" t="s">
        <v>30</v>
      </c>
      <c r="D50" t="s">
        <v>145</v>
      </c>
      <c r="E50">
        <f t="shared" si="1"/>
        <v>50004</v>
      </c>
      <c r="F50">
        <f t="shared" si="5"/>
        <v>3040</v>
      </c>
      <c r="G50" t="str">
        <f t="shared" si="2"/>
        <v>[{"ItemId":50004,"Num":3040}]</v>
      </c>
    </row>
    <row r="51" spans="1:7">
      <c r="A51">
        <f t="shared" si="0"/>
        <v>3012</v>
      </c>
      <c r="B51" t="s">
        <v>29</v>
      </c>
      <c r="C51" t="s">
        <v>30</v>
      </c>
      <c r="D51" t="s">
        <v>145</v>
      </c>
      <c r="E51">
        <f t="shared" si="1"/>
        <v>50004</v>
      </c>
      <c r="F51">
        <f t="shared" si="5"/>
        <v>4560</v>
      </c>
      <c r="G51" t="str">
        <f t="shared" si="2"/>
        <v>[{"ItemId":50004,"Num":4560}]</v>
      </c>
    </row>
    <row r="52" spans="1:7">
      <c r="A52">
        <f t="shared" si="0"/>
        <v>3013</v>
      </c>
      <c r="B52" t="s">
        <v>29</v>
      </c>
      <c r="C52" t="s">
        <v>30</v>
      </c>
      <c r="D52" t="s">
        <v>145</v>
      </c>
      <c r="E52">
        <f t="shared" si="1"/>
        <v>50004</v>
      </c>
      <c r="F52">
        <f t="shared" si="5"/>
        <v>6840</v>
      </c>
      <c r="G52" t="str">
        <f t="shared" si="2"/>
        <v>[{"ItemId":50004,"Num":6840}]</v>
      </c>
    </row>
    <row r="53" spans="1:7">
      <c r="A53">
        <f t="shared" si="0"/>
        <v>3014</v>
      </c>
      <c r="B53" t="s">
        <v>29</v>
      </c>
      <c r="C53" t="s">
        <v>30</v>
      </c>
      <c r="D53" t="s">
        <v>145</v>
      </c>
      <c r="E53">
        <f t="shared" si="1"/>
        <v>50004</v>
      </c>
      <c r="F53">
        <f t="shared" si="5"/>
        <v>10260</v>
      </c>
      <c r="G53" t="str">
        <f t="shared" si="2"/>
        <v>[{"ItemId":50004,"Num":10260}]</v>
      </c>
    </row>
    <row r="54" spans="1:7">
      <c r="A54">
        <f t="shared" si="0"/>
        <v>3015</v>
      </c>
      <c r="B54" t="s">
        <v>29</v>
      </c>
      <c r="C54" t="s">
        <v>30</v>
      </c>
      <c r="D54" t="s">
        <v>145</v>
      </c>
      <c r="E54">
        <f t="shared" si="1"/>
        <v>50004</v>
      </c>
      <c r="F54">
        <f t="shared" si="5"/>
        <v>15390</v>
      </c>
      <c r="G54" t="str">
        <f t="shared" si="2"/>
        <v>[{"ItemId":50004,"Num":15390}]</v>
      </c>
    </row>
    <row r="55" spans="1:7">
      <c r="A55">
        <f t="shared" si="0"/>
        <v>3016</v>
      </c>
      <c r="B55" t="s">
        <v>29</v>
      </c>
      <c r="C55" t="s">
        <v>30</v>
      </c>
      <c r="D55" t="s">
        <v>145</v>
      </c>
      <c r="E55">
        <f t="shared" si="1"/>
        <v>50004</v>
      </c>
      <c r="F55">
        <f t="shared" si="5"/>
        <v>23085</v>
      </c>
      <c r="G55" t="str">
        <f t="shared" si="2"/>
        <v>[{"ItemId":50004,"Num":23085}]</v>
      </c>
    </row>
    <row r="56" spans="1:7">
      <c r="A56">
        <f t="shared" si="0"/>
        <v>3017</v>
      </c>
      <c r="B56" t="s">
        <v>29</v>
      </c>
      <c r="C56" t="s">
        <v>30</v>
      </c>
      <c r="D56" t="s">
        <v>145</v>
      </c>
      <c r="E56">
        <f t="shared" si="1"/>
        <v>50004</v>
      </c>
      <c r="F56">
        <f t="shared" si="5"/>
        <v>34630</v>
      </c>
      <c r="G56" t="str">
        <f t="shared" si="2"/>
        <v>[{"ItemId":50004,"Num":34630}]</v>
      </c>
    </row>
    <row r="57" spans="1:7">
      <c r="A57">
        <f t="shared" si="0"/>
        <v>3018</v>
      </c>
      <c r="B57" t="s">
        <v>29</v>
      </c>
      <c r="C57" t="s">
        <v>30</v>
      </c>
      <c r="D57" t="s">
        <v>145</v>
      </c>
      <c r="E57">
        <f t="shared" si="1"/>
        <v>50004</v>
      </c>
      <c r="F57">
        <f t="shared" si="5"/>
        <v>51945</v>
      </c>
      <c r="G57" t="str">
        <f t="shared" si="2"/>
        <v>[{"ItemId":50004,"Num":51945}]</v>
      </c>
    </row>
    <row r="58" spans="1:7">
      <c r="A58">
        <f t="shared" si="0"/>
        <v>4001</v>
      </c>
      <c r="B58" t="s">
        <v>31</v>
      </c>
      <c r="C58" t="s">
        <v>32</v>
      </c>
      <c r="D58" t="s">
        <v>145</v>
      </c>
      <c r="E58">
        <f t="shared" si="1"/>
        <v>50004</v>
      </c>
      <c r="F58">
        <v>30</v>
      </c>
      <c r="G58" t="str">
        <f t="shared" si="2"/>
        <v>[{"ItemId":50004,"Num":30}]</v>
      </c>
    </row>
    <row r="59" spans="1:7">
      <c r="A59">
        <f t="shared" si="0"/>
        <v>4002</v>
      </c>
      <c r="B59" t="s">
        <v>31</v>
      </c>
      <c r="C59" t="s">
        <v>32</v>
      </c>
      <c r="D59" t="s">
        <v>145</v>
      </c>
      <c r="E59">
        <f t="shared" si="1"/>
        <v>50004</v>
      </c>
      <c r="F59">
        <f t="shared" ref="F59:F75" si="6">MROUND(F58*1.55,5)</f>
        <v>45</v>
      </c>
      <c r="G59" t="str">
        <f t="shared" si="2"/>
        <v>[{"ItemId":50004,"Num":45}]</v>
      </c>
    </row>
    <row r="60" spans="1:7">
      <c r="A60">
        <f t="shared" si="0"/>
        <v>4003</v>
      </c>
      <c r="B60" t="s">
        <v>31</v>
      </c>
      <c r="C60" t="s">
        <v>32</v>
      </c>
      <c r="D60" t="s">
        <v>145</v>
      </c>
      <c r="E60">
        <f t="shared" si="1"/>
        <v>50004</v>
      </c>
      <c r="F60">
        <f t="shared" si="6"/>
        <v>70</v>
      </c>
      <c r="G60" t="str">
        <f t="shared" si="2"/>
        <v>[{"ItemId":50004,"Num":70}]</v>
      </c>
    </row>
    <row r="61" spans="1:7">
      <c r="A61">
        <f t="shared" si="0"/>
        <v>4004</v>
      </c>
      <c r="B61" t="s">
        <v>31</v>
      </c>
      <c r="C61" t="s">
        <v>32</v>
      </c>
      <c r="D61" t="s">
        <v>145</v>
      </c>
      <c r="E61">
        <f t="shared" si="1"/>
        <v>50004</v>
      </c>
      <c r="F61">
        <f t="shared" si="6"/>
        <v>110</v>
      </c>
      <c r="G61" t="str">
        <f t="shared" si="2"/>
        <v>[{"ItemId":50004,"Num":110}]</v>
      </c>
    </row>
    <row r="62" spans="1:7">
      <c r="A62">
        <f t="shared" si="0"/>
        <v>4005</v>
      </c>
      <c r="B62" t="s">
        <v>31</v>
      </c>
      <c r="C62" t="s">
        <v>32</v>
      </c>
      <c r="D62" t="s">
        <v>145</v>
      </c>
      <c r="E62">
        <f t="shared" si="1"/>
        <v>50004</v>
      </c>
      <c r="F62">
        <f t="shared" si="6"/>
        <v>170</v>
      </c>
      <c r="G62" t="str">
        <f t="shared" si="2"/>
        <v>[{"ItemId":50004,"Num":170}]</v>
      </c>
    </row>
    <row r="63" spans="1:7">
      <c r="A63">
        <f t="shared" si="0"/>
        <v>4006</v>
      </c>
      <c r="B63" t="s">
        <v>31</v>
      </c>
      <c r="C63" t="s">
        <v>32</v>
      </c>
      <c r="D63" t="s">
        <v>145</v>
      </c>
      <c r="E63">
        <f t="shared" si="1"/>
        <v>50004</v>
      </c>
      <c r="F63">
        <f t="shared" si="6"/>
        <v>265</v>
      </c>
      <c r="G63" t="str">
        <f t="shared" si="2"/>
        <v>[{"ItemId":50004,"Num":265}]</v>
      </c>
    </row>
    <row r="64" spans="1:7">
      <c r="A64">
        <f t="shared" si="0"/>
        <v>4007</v>
      </c>
      <c r="B64" t="s">
        <v>31</v>
      </c>
      <c r="C64" t="s">
        <v>32</v>
      </c>
      <c r="D64" t="s">
        <v>145</v>
      </c>
      <c r="E64">
        <f t="shared" si="1"/>
        <v>50004</v>
      </c>
      <c r="F64">
        <f t="shared" si="6"/>
        <v>410</v>
      </c>
      <c r="G64" t="str">
        <f t="shared" si="2"/>
        <v>[{"ItemId":50004,"Num":410}]</v>
      </c>
    </row>
    <row r="65" spans="1:7">
      <c r="A65">
        <f t="shared" si="0"/>
        <v>4008</v>
      </c>
      <c r="B65" t="s">
        <v>31</v>
      </c>
      <c r="C65" t="s">
        <v>32</v>
      </c>
      <c r="D65" t="s">
        <v>145</v>
      </c>
      <c r="E65">
        <f t="shared" si="1"/>
        <v>50004</v>
      </c>
      <c r="F65">
        <f t="shared" si="6"/>
        <v>635</v>
      </c>
      <c r="G65" t="str">
        <f t="shared" si="2"/>
        <v>[{"ItemId":50004,"Num":635}]</v>
      </c>
    </row>
    <row r="66" spans="1:7">
      <c r="A66">
        <f t="shared" si="0"/>
        <v>4009</v>
      </c>
      <c r="B66" t="s">
        <v>31</v>
      </c>
      <c r="C66" t="s">
        <v>32</v>
      </c>
      <c r="D66" t="s">
        <v>145</v>
      </c>
      <c r="E66">
        <f t="shared" si="1"/>
        <v>50004</v>
      </c>
      <c r="F66">
        <f t="shared" si="6"/>
        <v>985</v>
      </c>
      <c r="G66" t="str">
        <f t="shared" si="2"/>
        <v>[{"ItemId":50004,"Num":985}]</v>
      </c>
    </row>
    <row r="67" spans="1:7">
      <c r="A67">
        <f t="shared" si="0"/>
        <v>4010</v>
      </c>
      <c r="B67" t="s">
        <v>31</v>
      </c>
      <c r="C67" t="s">
        <v>32</v>
      </c>
      <c r="D67" t="s">
        <v>145</v>
      </c>
      <c r="E67">
        <f t="shared" si="1"/>
        <v>50004</v>
      </c>
      <c r="F67">
        <f t="shared" si="6"/>
        <v>1525</v>
      </c>
      <c r="G67" t="str">
        <f t="shared" si="2"/>
        <v>[{"ItemId":50004,"Num":1525}]</v>
      </c>
    </row>
    <row r="68" spans="1:7">
      <c r="A68">
        <f t="shared" si="0"/>
        <v>4011</v>
      </c>
      <c r="B68" t="s">
        <v>31</v>
      </c>
      <c r="C68" t="s">
        <v>32</v>
      </c>
      <c r="D68" t="s">
        <v>145</v>
      </c>
      <c r="E68">
        <f t="shared" si="1"/>
        <v>50004</v>
      </c>
      <c r="F68">
        <f t="shared" si="6"/>
        <v>2365</v>
      </c>
      <c r="G68" t="str">
        <f t="shared" si="2"/>
        <v>[{"ItemId":50004,"Num":2365}]</v>
      </c>
    </row>
    <row r="69" spans="1:7">
      <c r="A69">
        <f t="shared" ref="A69:A132" si="7">IF(B69=B68,A68+1,MROUND(A68+1000,1000)+1)</f>
        <v>4012</v>
      </c>
      <c r="B69" t="s">
        <v>31</v>
      </c>
      <c r="C69" t="s">
        <v>32</v>
      </c>
      <c r="D69" t="s">
        <v>145</v>
      </c>
      <c r="E69">
        <f t="shared" ref="E69:E132" si="8">VLOOKUP(D69,$U$3:$V$3,2,FALSE)</f>
        <v>50004</v>
      </c>
      <c r="F69">
        <f t="shared" si="6"/>
        <v>3665</v>
      </c>
      <c r="G69" t="str">
        <f t="shared" ref="G69:G132" si="9">IF(D69="","[]",$D$2&amp;E69&amp;$E$2&amp;F69&amp;$F$2)</f>
        <v>[{"ItemId":50004,"Num":3665}]</v>
      </c>
    </row>
    <row r="70" spans="1:7">
      <c r="A70">
        <f t="shared" si="7"/>
        <v>4013</v>
      </c>
      <c r="B70" t="s">
        <v>31</v>
      </c>
      <c r="C70" t="s">
        <v>32</v>
      </c>
      <c r="D70" t="s">
        <v>145</v>
      </c>
      <c r="E70">
        <f t="shared" si="8"/>
        <v>50004</v>
      </c>
      <c r="F70">
        <f t="shared" si="6"/>
        <v>5680</v>
      </c>
      <c r="G70" t="str">
        <f t="shared" si="9"/>
        <v>[{"ItemId":50004,"Num":5680}]</v>
      </c>
    </row>
    <row r="71" spans="1:7">
      <c r="A71">
        <f t="shared" si="7"/>
        <v>4014</v>
      </c>
      <c r="B71" t="s">
        <v>31</v>
      </c>
      <c r="C71" t="s">
        <v>32</v>
      </c>
      <c r="D71" t="s">
        <v>145</v>
      </c>
      <c r="E71">
        <f t="shared" si="8"/>
        <v>50004</v>
      </c>
      <c r="F71">
        <f t="shared" si="6"/>
        <v>8805</v>
      </c>
      <c r="G71" t="str">
        <f t="shared" si="9"/>
        <v>[{"ItemId":50004,"Num":8805}]</v>
      </c>
    </row>
    <row r="72" spans="1:7">
      <c r="A72">
        <f t="shared" si="7"/>
        <v>4015</v>
      </c>
      <c r="B72" t="s">
        <v>31</v>
      </c>
      <c r="C72" t="s">
        <v>32</v>
      </c>
      <c r="D72" t="s">
        <v>145</v>
      </c>
      <c r="E72">
        <f t="shared" si="8"/>
        <v>50004</v>
      </c>
      <c r="F72">
        <f t="shared" si="6"/>
        <v>13650</v>
      </c>
      <c r="G72" t="str">
        <f t="shared" si="9"/>
        <v>[{"ItemId":50004,"Num":13650}]</v>
      </c>
    </row>
    <row r="73" spans="1:7">
      <c r="A73">
        <f t="shared" si="7"/>
        <v>4016</v>
      </c>
      <c r="B73" t="s">
        <v>31</v>
      </c>
      <c r="C73" t="s">
        <v>32</v>
      </c>
      <c r="D73" t="s">
        <v>145</v>
      </c>
      <c r="E73">
        <f t="shared" si="8"/>
        <v>50004</v>
      </c>
      <c r="F73">
        <f t="shared" si="6"/>
        <v>21160</v>
      </c>
      <c r="G73" t="str">
        <f t="shared" si="9"/>
        <v>[{"ItemId":50004,"Num":21160}]</v>
      </c>
    </row>
    <row r="74" spans="1:7">
      <c r="A74">
        <f t="shared" si="7"/>
        <v>4017</v>
      </c>
      <c r="B74" t="s">
        <v>31</v>
      </c>
      <c r="C74" t="s">
        <v>32</v>
      </c>
      <c r="D74" t="s">
        <v>145</v>
      </c>
      <c r="E74">
        <f t="shared" si="8"/>
        <v>50004</v>
      </c>
      <c r="F74">
        <f t="shared" si="6"/>
        <v>32800</v>
      </c>
      <c r="G74" t="str">
        <f t="shared" si="9"/>
        <v>[{"ItemId":50004,"Num":32800}]</v>
      </c>
    </row>
    <row r="75" spans="1:7">
      <c r="A75">
        <f t="shared" si="7"/>
        <v>4018</v>
      </c>
      <c r="B75" t="s">
        <v>31</v>
      </c>
      <c r="C75" t="s">
        <v>32</v>
      </c>
      <c r="D75" t="s">
        <v>145</v>
      </c>
      <c r="E75">
        <f t="shared" si="8"/>
        <v>50004</v>
      </c>
      <c r="F75">
        <f t="shared" si="6"/>
        <v>50840</v>
      </c>
      <c r="G75" t="str">
        <f t="shared" si="9"/>
        <v>[{"ItemId":50004,"Num":50840}]</v>
      </c>
    </row>
    <row r="76" spans="1:7">
      <c r="A76">
        <f t="shared" si="7"/>
        <v>5001</v>
      </c>
      <c r="B76" t="s">
        <v>33</v>
      </c>
      <c r="C76" t="s">
        <v>34</v>
      </c>
      <c r="D76" t="s">
        <v>145</v>
      </c>
      <c r="E76">
        <f t="shared" si="8"/>
        <v>50004</v>
      </c>
      <c r="F76">
        <v>50</v>
      </c>
      <c r="G76" t="str">
        <f t="shared" si="9"/>
        <v>[{"ItemId":50004,"Num":50}]</v>
      </c>
    </row>
    <row r="77" spans="1:7">
      <c r="A77">
        <f t="shared" si="7"/>
        <v>5002</v>
      </c>
      <c r="B77" t="s">
        <v>33</v>
      </c>
      <c r="C77" t="s">
        <v>34</v>
      </c>
      <c r="D77" t="s">
        <v>145</v>
      </c>
      <c r="E77">
        <f t="shared" si="8"/>
        <v>50004</v>
      </c>
      <c r="F77">
        <f t="shared" ref="F77:F93" si="10">MROUND(F76*1.5,5)</f>
        <v>75</v>
      </c>
      <c r="G77" t="str">
        <f t="shared" si="9"/>
        <v>[{"ItemId":50004,"Num":75}]</v>
      </c>
    </row>
    <row r="78" spans="1:7">
      <c r="A78">
        <f t="shared" si="7"/>
        <v>5003</v>
      </c>
      <c r="B78" t="s">
        <v>33</v>
      </c>
      <c r="C78" t="s">
        <v>34</v>
      </c>
      <c r="D78" t="s">
        <v>145</v>
      </c>
      <c r="E78">
        <f t="shared" si="8"/>
        <v>50004</v>
      </c>
      <c r="F78">
        <f t="shared" si="10"/>
        <v>115</v>
      </c>
      <c r="G78" t="str">
        <f t="shared" si="9"/>
        <v>[{"ItemId":50004,"Num":115}]</v>
      </c>
    </row>
    <row r="79" spans="1:7">
      <c r="A79">
        <f t="shared" si="7"/>
        <v>5004</v>
      </c>
      <c r="B79" t="s">
        <v>33</v>
      </c>
      <c r="C79" t="s">
        <v>34</v>
      </c>
      <c r="D79" t="s">
        <v>145</v>
      </c>
      <c r="E79">
        <f t="shared" si="8"/>
        <v>50004</v>
      </c>
      <c r="F79">
        <f t="shared" si="10"/>
        <v>175</v>
      </c>
      <c r="G79" t="str">
        <f t="shared" si="9"/>
        <v>[{"ItemId":50004,"Num":175}]</v>
      </c>
    </row>
    <row r="80" spans="1:7">
      <c r="A80">
        <f t="shared" si="7"/>
        <v>5005</v>
      </c>
      <c r="B80" t="s">
        <v>33</v>
      </c>
      <c r="C80" t="s">
        <v>34</v>
      </c>
      <c r="D80" t="s">
        <v>145</v>
      </c>
      <c r="E80">
        <f t="shared" si="8"/>
        <v>50004</v>
      </c>
      <c r="F80">
        <f t="shared" si="10"/>
        <v>265</v>
      </c>
      <c r="G80" t="str">
        <f t="shared" si="9"/>
        <v>[{"ItemId":50004,"Num":265}]</v>
      </c>
    </row>
    <row r="81" spans="1:7">
      <c r="A81">
        <f t="shared" si="7"/>
        <v>5006</v>
      </c>
      <c r="B81" t="s">
        <v>33</v>
      </c>
      <c r="C81" t="s">
        <v>34</v>
      </c>
      <c r="D81" t="s">
        <v>145</v>
      </c>
      <c r="E81">
        <f t="shared" si="8"/>
        <v>50004</v>
      </c>
      <c r="F81">
        <f t="shared" si="10"/>
        <v>400</v>
      </c>
      <c r="G81" t="str">
        <f t="shared" si="9"/>
        <v>[{"ItemId":50004,"Num":400}]</v>
      </c>
    </row>
    <row r="82" spans="1:7">
      <c r="A82">
        <f t="shared" si="7"/>
        <v>5007</v>
      </c>
      <c r="B82" t="s">
        <v>33</v>
      </c>
      <c r="C82" t="s">
        <v>34</v>
      </c>
      <c r="D82" t="s">
        <v>145</v>
      </c>
      <c r="E82">
        <f t="shared" si="8"/>
        <v>50004</v>
      </c>
      <c r="F82">
        <f t="shared" si="10"/>
        <v>600</v>
      </c>
      <c r="G82" t="str">
        <f t="shared" si="9"/>
        <v>[{"ItemId":50004,"Num":600}]</v>
      </c>
    </row>
    <row r="83" spans="1:7">
      <c r="A83">
        <f t="shared" si="7"/>
        <v>5008</v>
      </c>
      <c r="B83" t="s">
        <v>33</v>
      </c>
      <c r="C83" t="s">
        <v>34</v>
      </c>
      <c r="D83" t="s">
        <v>145</v>
      </c>
      <c r="E83">
        <f t="shared" si="8"/>
        <v>50004</v>
      </c>
      <c r="F83">
        <f t="shared" si="10"/>
        <v>900</v>
      </c>
      <c r="G83" t="str">
        <f t="shared" si="9"/>
        <v>[{"ItemId":50004,"Num":900}]</v>
      </c>
    </row>
    <row r="84" spans="1:7">
      <c r="A84">
        <f t="shared" si="7"/>
        <v>5009</v>
      </c>
      <c r="B84" t="s">
        <v>33</v>
      </c>
      <c r="C84" t="s">
        <v>34</v>
      </c>
      <c r="D84" t="s">
        <v>145</v>
      </c>
      <c r="E84">
        <f t="shared" si="8"/>
        <v>50004</v>
      </c>
      <c r="F84">
        <f t="shared" si="10"/>
        <v>1350</v>
      </c>
      <c r="G84" t="str">
        <f t="shared" si="9"/>
        <v>[{"ItemId":50004,"Num":1350}]</v>
      </c>
    </row>
    <row r="85" spans="1:7">
      <c r="A85">
        <f t="shared" si="7"/>
        <v>5010</v>
      </c>
      <c r="B85" t="s">
        <v>33</v>
      </c>
      <c r="C85" t="s">
        <v>34</v>
      </c>
      <c r="D85" t="s">
        <v>145</v>
      </c>
      <c r="E85">
        <f t="shared" si="8"/>
        <v>50004</v>
      </c>
      <c r="F85">
        <f t="shared" si="10"/>
        <v>2025</v>
      </c>
      <c r="G85" t="str">
        <f t="shared" si="9"/>
        <v>[{"ItemId":50004,"Num":2025}]</v>
      </c>
    </row>
    <row r="86" spans="1:7">
      <c r="A86">
        <f t="shared" si="7"/>
        <v>5011</v>
      </c>
      <c r="B86" t="s">
        <v>33</v>
      </c>
      <c r="C86" t="s">
        <v>34</v>
      </c>
      <c r="D86" t="s">
        <v>145</v>
      </c>
      <c r="E86">
        <f t="shared" si="8"/>
        <v>50004</v>
      </c>
      <c r="F86">
        <f t="shared" si="10"/>
        <v>3040</v>
      </c>
      <c r="G86" t="str">
        <f t="shared" si="9"/>
        <v>[{"ItemId":50004,"Num":3040}]</v>
      </c>
    </row>
    <row r="87" spans="1:7">
      <c r="A87">
        <f t="shared" si="7"/>
        <v>5012</v>
      </c>
      <c r="B87" t="s">
        <v>33</v>
      </c>
      <c r="C87" t="s">
        <v>34</v>
      </c>
      <c r="D87" t="s">
        <v>145</v>
      </c>
      <c r="E87">
        <f t="shared" si="8"/>
        <v>50004</v>
      </c>
      <c r="F87">
        <f t="shared" si="10"/>
        <v>4560</v>
      </c>
      <c r="G87" t="str">
        <f t="shared" si="9"/>
        <v>[{"ItemId":50004,"Num":4560}]</v>
      </c>
    </row>
    <row r="88" spans="1:7">
      <c r="A88">
        <f t="shared" si="7"/>
        <v>5013</v>
      </c>
      <c r="B88" t="s">
        <v>33</v>
      </c>
      <c r="C88" t="s">
        <v>34</v>
      </c>
      <c r="D88" t="s">
        <v>145</v>
      </c>
      <c r="E88">
        <f t="shared" si="8"/>
        <v>50004</v>
      </c>
      <c r="F88">
        <f t="shared" si="10"/>
        <v>6840</v>
      </c>
      <c r="G88" t="str">
        <f t="shared" si="9"/>
        <v>[{"ItemId":50004,"Num":6840}]</v>
      </c>
    </row>
    <row r="89" spans="1:7">
      <c r="A89">
        <f t="shared" si="7"/>
        <v>5014</v>
      </c>
      <c r="B89" t="s">
        <v>33</v>
      </c>
      <c r="C89" t="s">
        <v>34</v>
      </c>
      <c r="D89" t="s">
        <v>145</v>
      </c>
      <c r="E89">
        <f t="shared" si="8"/>
        <v>50004</v>
      </c>
      <c r="F89">
        <f t="shared" si="10"/>
        <v>10260</v>
      </c>
      <c r="G89" t="str">
        <f t="shared" si="9"/>
        <v>[{"ItemId":50004,"Num":10260}]</v>
      </c>
    </row>
    <row r="90" spans="1:7">
      <c r="A90">
        <f t="shared" si="7"/>
        <v>5015</v>
      </c>
      <c r="B90" t="s">
        <v>33</v>
      </c>
      <c r="C90" t="s">
        <v>34</v>
      </c>
      <c r="D90" t="s">
        <v>145</v>
      </c>
      <c r="E90">
        <f t="shared" si="8"/>
        <v>50004</v>
      </c>
      <c r="F90">
        <f t="shared" si="10"/>
        <v>15390</v>
      </c>
      <c r="G90" t="str">
        <f t="shared" si="9"/>
        <v>[{"ItemId":50004,"Num":15390}]</v>
      </c>
    </row>
    <row r="91" spans="1:7">
      <c r="A91">
        <f t="shared" si="7"/>
        <v>5016</v>
      </c>
      <c r="B91" t="s">
        <v>33</v>
      </c>
      <c r="C91" t="s">
        <v>34</v>
      </c>
      <c r="D91" t="s">
        <v>145</v>
      </c>
      <c r="E91">
        <f t="shared" si="8"/>
        <v>50004</v>
      </c>
      <c r="F91">
        <f t="shared" si="10"/>
        <v>23085</v>
      </c>
      <c r="G91" t="str">
        <f t="shared" si="9"/>
        <v>[{"ItemId":50004,"Num":23085}]</v>
      </c>
    </row>
    <row r="92" spans="1:7">
      <c r="A92">
        <f t="shared" si="7"/>
        <v>5017</v>
      </c>
      <c r="B92" t="s">
        <v>33</v>
      </c>
      <c r="C92" t="s">
        <v>34</v>
      </c>
      <c r="D92" t="s">
        <v>145</v>
      </c>
      <c r="E92">
        <f t="shared" si="8"/>
        <v>50004</v>
      </c>
      <c r="F92">
        <f t="shared" si="10"/>
        <v>34630</v>
      </c>
      <c r="G92" t="str">
        <f t="shared" si="9"/>
        <v>[{"ItemId":50004,"Num":34630}]</v>
      </c>
    </row>
    <row r="93" spans="1:7">
      <c r="A93">
        <f t="shared" si="7"/>
        <v>5018</v>
      </c>
      <c r="B93" t="s">
        <v>33</v>
      </c>
      <c r="C93" t="s">
        <v>34</v>
      </c>
      <c r="D93" t="s">
        <v>145</v>
      </c>
      <c r="E93">
        <f t="shared" si="8"/>
        <v>50004</v>
      </c>
      <c r="F93">
        <f t="shared" si="10"/>
        <v>51945</v>
      </c>
      <c r="G93" t="str">
        <f t="shared" si="9"/>
        <v>[{"ItemId":50004,"Num":51945}]</v>
      </c>
    </row>
    <row r="94" spans="1:7">
      <c r="A94">
        <f t="shared" si="7"/>
        <v>6001</v>
      </c>
      <c r="B94" t="s">
        <v>35</v>
      </c>
      <c r="C94" t="s">
        <v>36</v>
      </c>
      <c r="D94" t="s">
        <v>145</v>
      </c>
      <c r="E94">
        <f t="shared" si="8"/>
        <v>50004</v>
      </c>
      <c r="F94">
        <v>30</v>
      </c>
      <c r="G94" t="str">
        <f t="shared" si="9"/>
        <v>[{"ItemId":50004,"Num":30}]</v>
      </c>
    </row>
    <row r="95" spans="1:7">
      <c r="A95">
        <f t="shared" si="7"/>
        <v>6002</v>
      </c>
      <c r="B95" t="s">
        <v>35</v>
      </c>
      <c r="C95" t="s">
        <v>36</v>
      </c>
      <c r="D95" t="s">
        <v>145</v>
      </c>
      <c r="E95">
        <f t="shared" si="8"/>
        <v>50004</v>
      </c>
      <c r="F95">
        <f t="shared" ref="F95:F111" si="11">MROUND(F94*1.55,5)</f>
        <v>45</v>
      </c>
      <c r="G95" t="str">
        <f t="shared" si="9"/>
        <v>[{"ItemId":50004,"Num":45}]</v>
      </c>
    </row>
    <row r="96" spans="1:7">
      <c r="A96">
        <f t="shared" si="7"/>
        <v>6003</v>
      </c>
      <c r="B96" t="s">
        <v>35</v>
      </c>
      <c r="C96" t="s">
        <v>36</v>
      </c>
      <c r="D96" t="s">
        <v>145</v>
      </c>
      <c r="E96">
        <f t="shared" si="8"/>
        <v>50004</v>
      </c>
      <c r="F96">
        <f t="shared" si="11"/>
        <v>70</v>
      </c>
      <c r="G96" t="str">
        <f t="shared" si="9"/>
        <v>[{"ItemId":50004,"Num":70}]</v>
      </c>
    </row>
    <row r="97" spans="1:7">
      <c r="A97">
        <f t="shared" si="7"/>
        <v>6004</v>
      </c>
      <c r="B97" t="s">
        <v>35</v>
      </c>
      <c r="C97" t="s">
        <v>36</v>
      </c>
      <c r="D97" t="s">
        <v>145</v>
      </c>
      <c r="E97">
        <f t="shared" si="8"/>
        <v>50004</v>
      </c>
      <c r="F97">
        <f t="shared" si="11"/>
        <v>110</v>
      </c>
      <c r="G97" t="str">
        <f t="shared" si="9"/>
        <v>[{"ItemId":50004,"Num":110}]</v>
      </c>
    </row>
    <row r="98" spans="1:7">
      <c r="A98">
        <f t="shared" si="7"/>
        <v>6005</v>
      </c>
      <c r="B98" t="s">
        <v>35</v>
      </c>
      <c r="C98" t="s">
        <v>36</v>
      </c>
      <c r="D98" t="s">
        <v>145</v>
      </c>
      <c r="E98">
        <f t="shared" si="8"/>
        <v>50004</v>
      </c>
      <c r="F98">
        <f t="shared" si="11"/>
        <v>170</v>
      </c>
      <c r="G98" t="str">
        <f t="shared" si="9"/>
        <v>[{"ItemId":50004,"Num":170}]</v>
      </c>
    </row>
    <row r="99" spans="1:7">
      <c r="A99">
        <f t="shared" si="7"/>
        <v>6006</v>
      </c>
      <c r="B99" t="s">
        <v>35</v>
      </c>
      <c r="C99" t="s">
        <v>36</v>
      </c>
      <c r="D99" t="s">
        <v>145</v>
      </c>
      <c r="E99">
        <f t="shared" si="8"/>
        <v>50004</v>
      </c>
      <c r="F99">
        <f t="shared" si="11"/>
        <v>265</v>
      </c>
      <c r="G99" t="str">
        <f t="shared" si="9"/>
        <v>[{"ItemId":50004,"Num":265}]</v>
      </c>
    </row>
    <row r="100" spans="1:7">
      <c r="A100">
        <f t="shared" si="7"/>
        <v>6007</v>
      </c>
      <c r="B100" t="s">
        <v>35</v>
      </c>
      <c r="C100" t="s">
        <v>36</v>
      </c>
      <c r="D100" t="s">
        <v>145</v>
      </c>
      <c r="E100">
        <f t="shared" si="8"/>
        <v>50004</v>
      </c>
      <c r="F100">
        <f t="shared" si="11"/>
        <v>410</v>
      </c>
      <c r="G100" t="str">
        <f t="shared" si="9"/>
        <v>[{"ItemId":50004,"Num":410}]</v>
      </c>
    </row>
    <row r="101" spans="1:7">
      <c r="A101">
        <f t="shared" si="7"/>
        <v>6008</v>
      </c>
      <c r="B101" t="s">
        <v>35</v>
      </c>
      <c r="C101" t="s">
        <v>36</v>
      </c>
      <c r="D101" t="s">
        <v>145</v>
      </c>
      <c r="E101">
        <f t="shared" si="8"/>
        <v>50004</v>
      </c>
      <c r="F101">
        <f t="shared" si="11"/>
        <v>635</v>
      </c>
      <c r="G101" t="str">
        <f t="shared" si="9"/>
        <v>[{"ItemId":50004,"Num":635}]</v>
      </c>
    </row>
    <row r="102" spans="1:7">
      <c r="A102">
        <f t="shared" si="7"/>
        <v>6009</v>
      </c>
      <c r="B102" t="s">
        <v>35</v>
      </c>
      <c r="C102" t="s">
        <v>36</v>
      </c>
      <c r="D102" t="s">
        <v>145</v>
      </c>
      <c r="E102">
        <f t="shared" si="8"/>
        <v>50004</v>
      </c>
      <c r="F102">
        <f t="shared" si="11"/>
        <v>985</v>
      </c>
      <c r="G102" t="str">
        <f t="shared" si="9"/>
        <v>[{"ItemId":50004,"Num":985}]</v>
      </c>
    </row>
    <row r="103" spans="1:7">
      <c r="A103">
        <f t="shared" si="7"/>
        <v>6010</v>
      </c>
      <c r="B103" t="s">
        <v>35</v>
      </c>
      <c r="C103" t="s">
        <v>36</v>
      </c>
      <c r="D103" t="s">
        <v>145</v>
      </c>
      <c r="E103">
        <f t="shared" si="8"/>
        <v>50004</v>
      </c>
      <c r="F103">
        <f t="shared" si="11"/>
        <v>1525</v>
      </c>
      <c r="G103" t="str">
        <f t="shared" si="9"/>
        <v>[{"ItemId":50004,"Num":1525}]</v>
      </c>
    </row>
    <row r="104" spans="1:7">
      <c r="A104">
        <f t="shared" si="7"/>
        <v>6011</v>
      </c>
      <c r="B104" t="s">
        <v>35</v>
      </c>
      <c r="C104" t="s">
        <v>36</v>
      </c>
      <c r="D104" t="s">
        <v>145</v>
      </c>
      <c r="E104">
        <f t="shared" si="8"/>
        <v>50004</v>
      </c>
      <c r="F104">
        <f t="shared" si="11"/>
        <v>2365</v>
      </c>
      <c r="G104" t="str">
        <f t="shared" si="9"/>
        <v>[{"ItemId":50004,"Num":2365}]</v>
      </c>
    </row>
    <row r="105" spans="1:7">
      <c r="A105">
        <f t="shared" si="7"/>
        <v>6012</v>
      </c>
      <c r="B105" t="s">
        <v>35</v>
      </c>
      <c r="C105" t="s">
        <v>36</v>
      </c>
      <c r="D105" t="s">
        <v>145</v>
      </c>
      <c r="E105">
        <f t="shared" si="8"/>
        <v>50004</v>
      </c>
      <c r="F105">
        <f t="shared" si="11"/>
        <v>3665</v>
      </c>
      <c r="G105" t="str">
        <f t="shared" si="9"/>
        <v>[{"ItemId":50004,"Num":3665}]</v>
      </c>
    </row>
    <row r="106" spans="1:7">
      <c r="A106">
        <f t="shared" si="7"/>
        <v>6013</v>
      </c>
      <c r="B106" t="s">
        <v>35</v>
      </c>
      <c r="C106" t="s">
        <v>36</v>
      </c>
      <c r="D106" t="s">
        <v>145</v>
      </c>
      <c r="E106">
        <f t="shared" si="8"/>
        <v>50004</v>
      </c>
      <c r="F106">
        <f t="shared" si="11"/>
        <v>5680</v>
      </c>
      <c r="G106" t="str">
        <f t="shared" si="9"/>
        <v>[{"ItemId":50004,"Num":5680}]</v>
      </c>
    </row>
    <row r="107" spans="1:7">
      <c r="A107">
        <f t="shared" si="7"/>
        <v>6014</v>
      </c>
      <c r="B107" t="s">
        <v>35</v>
      </c>
      <c r="C107" t="s">
        <v>36</v>
      </c>
      <c r="D107" t="s">
        <v>145</v>
      </c>
      <c r="E107">
        <f t="shared" si="8"/>
        <v>50004</v>
      </c>
      <c r="F107">
        <f t="shared" si="11"/>
        <v>8805</v>
      </c>
      <c r="G107" t="str">
        <f t="shared" si="9"/>
        <v>[{"ItemId":50004,"Num":8805}]</v>
      </c>
    </row>
    <row r="108" spans="1:7">
      <c r="A108">
        <f t="shared" si="7"/>
        <v>6015</v>
      </c>
      <c r="B108" t="s">
        <v>35</v>
      </c>
      <c r="C108" t="s">
        <v>36</v>
      </c>
      <c r="D108" t="s">
        <v>145</v>
      </c>
      <c r="E108">
        <f t="shared" si="8"/>
        <v>50004</v>
      </c>
      <c r="F108">
        <f t="shared" si="11"/>
        <v>13650</v>
      </c>
      <c r="G108" t="str">
        <f t="shared" si="9"/>
        <v>[{"ItemId":50004,"Num":13650}]</v>
      </c>
    </row>
    <row r="109" spans="1:7">
      <c r="A109">
        <f t="shared" si="7"/>
        <v>6016</v>
      </c>
      <c r="B109" t="s">
        <v>35</v>
      </c>
      <c r="C109" t="s">
        <v>36</v>
      </c>
      <c r="D109" t="s">
        <v>145</v>
      </c>
      <c r="E109">
        <f t="shared" si="8"/>
        <v>50004</v>
      </c>
      <c r="F109">
        <f t="shared" si="11"/>
        <v>21160</v>
      </c>
      <c r="G109" t="str">
        <f t="shared" si="9"/>
        <v>[{"ItemId":50004,"Num":21160}]</v>
      </c>
    </row>
    <row r="110" spans="1:7">
      <c r="A110">
        <f t="shared" si="7"/>
        <v>6017</v>
      </c>
      <c r="B110" t="s">
        <v>35</v>
      </c>
      <c r="C110" t="s">
        <v>36</v>
      </c>
      <c r="D110" t="s">
        <v>145</v>
      </c>
      <c r="E110">
        <f t="shared" si="8"/>
        <v>50004</v>
      </c>
      <c r="F110">
        <f t="shared" si="11"/>
        <v>32800</v>
      </c>
      <c r="G110" t="str">
        <f t="shared" si="9"/>
        <v>[{"ItemId":50004,"Num":32800}]</v>
      </c>
    </row>
    <row r="111" spans="1:7">
      <c r="A111">
        <f t="shared" si="7"/>
        <v>6018</v>
      </c>
      <c r="B111" t="s">
        <v>35</v>
      </c>
      <c r="C111" t="s">
        <v>36</v>
      </c>
      <c r="D111" t="s">
        <v>145</v>
      </c>
      <c r="E111">
        <f t="shared" si="8"/>
        <v>50004</v>
      </c>
      <c r="F111">
        <f t="shared" si="11"/>
        <v>50840</v>
      </c>
      <c r="G111" t="str">
        <f t="shared" si="9"/>
        <v>[{"ItemId":50004,"Num":50840}]</v>
      </c>
    </row>
    <row r="112" spans="1:7">
      <c r="A112">
        <f t="shared" si="7"/>
        <v>7001</v>
      </c>
      <c r="B112" t="s">
        <v>37</v>
      </c>
      <c r="C112" t="s">
        <v>38</v>
      </c>
      <c r="D112" t="s">
        <v>145</v>
      </c>
      <c r="E112">
        <f t="shared" si="8"/>
        <v>50004</v>
      </c>
      <c r="F112">
        <v>50</v>
      </c>
      <c r="G112" t="str">
        <f t="shared" si="9"/>
        <v>[{"ItemId":50004,"Num":50}]</v>
      </c>
    </row>
    <row r="113" spans="1:7">
      <c r="A113">
        <f t="shared" si="7"/>
        <v>7002</v>
      </c>
      <c r="B113" t="s">
        <v>37</v>
      </c>
      <c r="C113" t="s">
        <v>38</v>
      </c>
      <c r="D113" t="s">
        <v>145</v>
      </c>
      <c r="E113">
        <f t="shared" si="8"/>
        <v>50004</v>
      </c>
      <c r="F113">
        <f t="shared" ref="F113:F129" si="12">MROUND(F112*1.5,5)</f>
        <v>75</v>
      </c>
      <c r="G113" t="str">
        <f t="shared" si="9"/>
        <v>[{"ItemId":50004,"Num":75}]</v>
      </c>
    </row>
    <row r="114" spans="1:7">
      <c r="A114">
        <f t="shared" si="7"/>
        <v>7003</v>
      </c>
      <c r="B114" t="s">
        <v>37</v>
      </c>
      <c r="C114" t="s">
        <v>38</v>
      </c>
      <c r="D114" t="s">
        <v>145</v>
      </c>
      <c r="E114">
        <f t="shared" si="8"/>
        <v>50004</v>
      </c>
      <c r="F114">
        <f t="shared" si="12"/>
        <v>115</v>
      </c>
      <c r="G114" t="str">
        <f t="shared" si="9"/>
        <v>[{"ItemId":50004,"Num":115}]</v>
      </c>
    </row>
    <row r="115" spans="1:7">
      <c r="A115">
        <f t="shared" si="7"/>
        <v>7004</v>
      </c>
      <c r="B115" t="s">
        <v>37</v>
      </c>
      <c r="C115" t="s">
        <v>38</v>
      </c>
      <c r="D115" t="s">
        <v>145</v>
      </c>
      <c r="E115">
        <f t="shared" si="8"/>
        <v>50004</v>
      </c>
      <c r="F115">
        <f t="shared" si="12"/>
        <v>175</v>
      </c>
      <c r="G115" t="str">
        <f t="shared" si="9"/>
        <v>[{"ItemId":50004,"Num":175}]</v>
      </c>
    </row>
    <row r="116" spans="1:7">
      <c r="A116">
        <f t="shared" si="7"/>
        <v>7005</v>
      </c>
      <c r="B116" t="s">
        <v>37</v>
      </c>
      <c r="C116" t="s">
        <v>38</v>
      </c>
      <c r="D116" t="s">
        <v>145</v>
      </c>
      <c r="E116">
        <f t="shared" si="8"/>
        <v>50004</v>
      </c>
      <c r="F116">
        <f t="shared" si="12"/>
        <v>265</v>
      </c>
      <c r="G116" t="str">
        <f t="shared" si="9"/>
        <v>[{"ItemId":50004,"Num":265}]</v>
      </c>
    </row>
    <row r="117" spans="1:7">
      <c r="A117">
        <f t="shared" si="7"/>
        <v>7006</v>
      </c>
      <c r="B117" t="s">
        <v>37</v>
      </c>
      <c r="C117" t="s">
        <v>38</v>
      </c>
      <c r="D117" t="s">
        <v>145</v>
      </c>
      <c r="E117">
        <f t="shared" si="8"/>
        <v>50004</v>
      </c>
      <c r="F117">
        <f t="shared" si="12"/>
        <v>400</v>
      </c>
      <c r="G117" t="str">
        <f t="shared" si="9"/>
        <v>[{"ItemId":50004,"Num":400}]</v>
      </c>
    </row>
    <row r="118" spans="1:7">
      <c r="A118">
        <f t="shared" si="7"/>
        <v>7007</v>
      </c>
      <c r="B118" t="s">
        <v>37</v>
      </c>
      <c r="C118" t="s">
        <v>38</v>
      </c>
      <c r="D118" t="s">
        <v>145</v>
      </c>
      <c r="E118">
        <f t="shared" si="8"/>
        <v>50004</v>
      </c>
      <c r="F118">
        <f t="shared" si="12"/>
        <v>600</v>
      </c>
      <c r="G118" t="str">
        <f t="shared" si="9"/>
        <v>[{"ItemId":50004,"Num":600}]</v>
      </c>
    </row>
    <row r="119" spans="1:7">
      <c r="A119">
        <f t="shared" si="7"/>
        <v>7008</v>
      </c>
      <c r="B119" t="s">
        <v>37</v>
      </c>
      <c r="C119" t="s">
        <v>38</v>
      </c>
      <c r="D119" t="s">
        <v>145</v>
      </c>
      <c r="E119">
        <f t="shared" si="8"/>
        <v>50004</v>
      </c>
      <c r="F119">
        <f t="shared" si="12"/>
        <v>900</v>
      </c>
      <c r="G119" t="str">
        <f t="shared" si="9"/>
        <v>[{"ItemId":50004,"Num":900}]</v>
      </c>
    </row>
    <row r="120" spans="1:7">
      <c r="A120">
        <f t="shared" si="7"/>
        <v>7009</v>
      </c>
      <c r="B120" t="s">
        <v>37</v>
      </c>
      <c r="C120" t="s">
        <v>38</v>
      </c>
      <c r="D120" t="s">
        <v>145</v>
      </c>
      <c r="E120">
        <f t="shared" si="8"/>
        <v>50004</v>
      </c>
      <c r="F120">
        <f t="shared" si="12"/>
        <v>1350</v>
      </c>
      <c r="G120" t="str">
        <f t="shared" si="9"/>
        <v>[{"ItemId":50004,"Num":1350}]</v>
      </c>
    </row>
    <row r="121" spans="1:7">
      <c r="A121">
        <f t="shared" si="7"/>
        <v>7010</v>
      </c>
      <c r="B121" t="s">
        <v>37</v>
      </c>
      <c r="C121" t="s">
        <v>38</v>
      </c>
      <c r="D121" t="s">
        <v>145</v>
      </c>
      <c r="E121">
        <f t="shared" si="8"/>
        <v>50004</v>
      </c>
      <c r="F121">
        <f t="shared" si="12"/>
        <v>2025</v>
      </c>
      <c r="G121" t="str">
        <f t="shared" si="9"/>
        <v>[{"ItemId":50004,"Num":2025}]</v>
      </c>
    </row>
    <row r="122" spans="1:7">
      <c r="A122">
        <f t="shared" si="7"/>
        <v>7011</v>
      </c>
      <c r="B122" t="s">
        <v>37</v>
      </c>
      <c r="C122" t="s">
        <v>38</v>
      </c>
      <c r="D122" t="s">
        <v>145</v>
      </c>
      <c r="E122">
        <f t="shared" si="8"/>
        <v>50004</v>
      </c>
      <c r="F122">
        <f t="shared" si="12"/>
        <v>3040</v>
      </c>
      <c r="G122" t="str">
        <f t="shared" si="9"/>
        <v>[{"ItemId":50004,"Num":3040}]</v>
      </c>
    </row>
    <row r="123" spans="1:7">
      <c r="A123">
        <f t="shared" si="7"/>
        <v>7012</v>
      </c>
      <c r="B123" t="s">
        <v>37</v>
      </c>
      <c r="C123" t="s">
        <v>38</v>
      </c>
      <c r="D123" t="s">
        <v>145</v>
      </c>
      <c r="E123">
        <f t="shared" si="8"/>
        <v>50004</v>
      </c>
      <c r="F123">
        <f t="shared" si="12"/>
        <v>4560</v>
      </c>
      <c r="G123" t="str">
        <f t="shared" si="9"/>
        <v>[{"ItemId":50004,"Num":4560}]</v>
      </c>
    </row>
    <row r="124" spans="1:7">
      <c r="A124">
        <f t="shared" si="7"/>
        <v>7013</v>
      </c>
      <c r="B124" t="s">
        <v>37</v>
      </c>
      <c r="C124" t="s">
        <v>38</v>
      </c>
      <c r="D124" t="s">
        <v>145</v>
      </c>
      <c r="E124">
        <f t="shared" si="8"/>
        <v>50004</v>
      </c>
      <c r="F124">
        <f t="shared" si="12"/>
        <v>6840</v>
      </c>
      <c r="G124" t="str">
        <f t="shared" si="9"/>
        <v>[{"ItemId":50004,"Num":6840}]</v>
      </c>
    </row>
    <row r="125" spans="1:7">
      <c r="A125">
        <f t="shared" si="7"/>
        <v>7014</v>
      </c>
      <c r="B125" t="s">
        <v>37</v>
      </c>
      <c r="C125" t="s">
        <v>38</v>
      </c>
      <c r="D125" t="s">
        <v>145</v>
      </c>
      <c r="E125">
        <f t="shared" si="8"/>
        <v>50004</v>
      </c>
      <c r="F125">
        <f t="shared" si="12"/>
        <v>10260</v>
      </c>
      <c r="G125" t="str">
        <f t="shared" si="9"/>
        <v>[{"ItemId":50004,"Num":10260}]</v>
      </c>
    </row>
    <row r="126" spans="1:7">
      <c r="A126">
        <f t="shared" si="7"/>
        <v>7015</v>
      </c>
      <c r="B126" t="s">
        <v>37</v>
      </c>
      <c r="C126" t="s">
        <v>38</v>
      </c>
      <c r="D126" t="s">
        <v>145</v>
      </c>
      <c r="E126">
        <f t="shared" si="8"/>
        <v>50004</v>
      </c>
      <c r="F126">
        <f t="shared" si="12"/>
        <v>15390</v>
      </c>
      <c r="G126" t="str">
        <f t="shared" si="9"/>
        <v>[{"ItemId":50004,"Num":15390}]</v>
      </c>
    </row>
    <row r="127" spans="1:7">
      <c r="A127">
        <f t="shared" si="7"/>
        <v>7016</v>
      </c>
      <c r="B127" t="s">
        <v>37</v>
      </c>
      <c r="C127" t="s">
        <v>38</v>
      </c>
      <c r="D127" t="s">
        <v>145</v>
      </c>
      <c r="E127">
        <f t="shared" si="8"/>
        <v>50004</v>
      </c>
      <c r="F127">
        <f t="shared" si="12"/>
        <v>23085</v>
      </c>
      <c r="G127" t="str">
        <f t="shared" si="9"/>
        <v>[{"ItemId":50004,"Num":23085}]</v>
      </c>
    </row>
    <row r="128" spans="1:7">
      <c r="A128">
        <f t="shared" si="7"/>
        <v>7017</v>
      </c>
      <c r="B128" t="s">
        <v>37</v>
      </c>
      <c r="C128" t="s">
        <v>38</v>
      </c>
      <c r="D128" t="s">
        <v>145</v>
      </c>
      <c r="E128">
        <f t="shared" si="8"/>
        <v>50004</v>
      </c>
      <c r="F128">
        <f t="shared" si="12"/>
        <v>34630</v>
      </c>
      <c r="G128" t="str">
        <f t="shared" si="9"/>
        <v>[{"ItemId":50004,"Num":34630}]</v>
      </c>
    </row>
    <row r="129" spans="1:7">
      <c r="A129">
        <f t="shared" si="7"/>
        <v>7018</v>
      </c>
      <c r="B129" t="s">
        <v>37</v>
      </c>
      <c r="C129" t="s">
        <v>38</v>
      </c>
      <c r="D129" t="s">
        <v>145</v>
      </c>
      <c r="E129">
        <f t="shared" si="8"/>
        <v>50004</v>
      </c>
      <c r="F129">
        <f t="shared" si="12"/>
        <v>51945</v>
      </c>
      <c r="G129" t="str">
        <f t="shared" si="9"/>
        <v>[{"ItemId":50004,"Num":51945}]</v>
      </c>
    </row>
    <row r="130" spans="1:7">
      <c r="A130">
        <f t="shared" si="7"/>
        <v>8001</v>
      </c>
      <c r="B130" t="s">
        <v>39</v>
      </c>
      <c r="C130" t="s">
        <v>40</v>
      </c>
      <c r="D130" t="s">
        <v>145</v>
      </c>
      <c r="E130">
        <f t="shared" si="8"/>
        <v>50004</v>
      </c>
      <c r="F130">
        <v>30</v>
      </c>
      <c r="G130" t="str">
        <f t="shared" si="9"/>
        <v>[{"ItemId":50004,"Num":30}]</v>
      </c>
    </row>
    <row r="131" spans="1:7">
      <c r="A131">
        <f t="shared" si="7"/>
        <v>8002</v>
      </c>
      <c r="B131" t="s">
        <v>39</v>
      </c>
      <c r="C131" t="s">
        <v>40</v>
      </c>
      <c r="D131" t="s">
        <v>145</v>
      </c>
      <c r="E131">
        <f t="shared" si="8"/>
        <v>50004</v>
      </c>
      <c r="F131">
        <f t="shared" ref="F131:F147" si="13">MROUND(F130*1.55,5)</f>
        <v>45</v>
      </c>
      <c r="G131" t="str">
        <f t="shared" si="9"/>
        <v>[{"ItemId":50004,"Num":45}]</v>
      </c>
    </row>
    <row r="132" spans="1:7">
      <c r="A132">
        <f t="shared" si="7"/>
        <v>8003</v>
      </c>
      <c r="B132" t="s">
        <v>39</v>
      </c>
      <c r="C132" t="s">
        <v>40</v>
      </c>
      <c r="D132" t="s">
        <v>145</v>
      </c>
      <c r="E132">
        <f t="shared" si="8"/>
        <v>50004</v>
      </c>
      <c r="F132">
        <f t="shared" si="13"/>
        <v>70</v>
      </c>
      <c r="G132" t="str">
        <f t="shared" si="9"/>
        <v>[{"ItemId":50004,"Num":70}]</v>
      </c>
    </row>
    <row r="133" spans="1:7">
      <c r="A133">
        <f t="shared" ref="A133:A196" si="14">IF(B133=B132,A132+1,MROUND(A132+1000,1000)+1)</f>
        <v>8004</v>
      </c>
      <c r="B133" t="s">
        <v>39</v>
      </c>
      <c r="C133" t="s">
        <v>40</v>
      </c>
      <c r="D133" t="s">
        <v>145</v>
      </c>
      <c r="E133">
        <f t="shared" ref="E133:E196" si="15">VLOOKUP(D133,$U$3:$V$3,2,FALSE)</f>
        <v>50004</v>
      </c>
      <c r="F133">
        <f t="shared" si="13"/>
        <v>110</v>
      </c>
      <c r="G133" t="str">
        <f t="shared" ref="G133:G196" si="16">IF(D133="","[]",$D$2&amp;E133&amp;$E$2&amp;F133&amp;$F$2)</f>
        <v>[{"ItemId":50004,"Num":110}]</v>
      </c>
    </row>
    <row r="134" spans="1:7">
      <c r="A134">
        <f t="shared" si="14"/>
        <v>8005</v>
      </c>
      <c r="B134" t="s">
        <v>39</v>
      </c>
      <c r="C134" t="s">
        <v>40</v>
      </c>
      <c r="D134" t="s">
        <v>145</v>
      </c>
      <c r="E134">
        <f t="shared" si="15"/>
        <v>50004</v>
      </c>
      <c r="F134">
        <f t="shared" si="13"/>
        <v>170</v>
      </c>
      <c r="G134" t="str">
        <f t="shared" si="16"/>
        <v>[{"ItemId":50004,"Num":170}]</v>
      </c>
    </row>
    <row r="135" spans="1:7">
      <c r="A135">
        <f t="shared" si="14"/>
        <v>8006</v>
      </c>
      <c r="B135" t="s">
        <v>39</v>
      </c>
      <c r="C135" t="s">
        <v>40</v>
      </c>
      <c r="D135" t="s">
        <v>145</v>
      </c>
      <c r="E135">
        <f t="shared" si="15"/>
        <v>50004</v>
      </c>
      <c r="F135">
        <f t="shared" si="13"/>
        <v>265</v>
      </c>
      <c r="G135" t="str">
        <f t="shared" si="16"/>
        <v>[{"ItemId":50004,"Num":265}]</v>
      </c>
    </row>
    <row r="136" spans="1:7">
      <c r="A136">
        <f t="shared" si="14"/>
        <v>8007</v>
      </c>
      <c r="B136" t="s">
        <v>39</v>
      </c>
      <c r="C136" t="s">
        <v>40</v>
      </c>
      <c r="D136" t="s">
        <v>145</v>
      </c>
      <c r="E136">
        <f t="shared" si="15"/>
        <v>50004</v>
      </c>
      <c r="F136">
        <f t="shared" si="13"/>
        <v>410</v>
      </c>
      <c r="G136" t="str">
        <f t="shared" si="16"/>
        <v>[{"ItemId":50004,"Num":410}]</v>
      </c>
    </row>
    <row r="137" spans="1:7">
      <c r="A137">
        <f t="shared" si="14"/>
        <v>8008</v>
      </c>
      <c r="B137" t="s">
        <v>39</v>
      </c>
      <c r="C137" t="s">
        <v>40</v>
      </c>
      <c r="D137" t="s">
        <v>145</v>
      </c>
      <c r="E137">
        <f t="shared" si="15"/>
        <v>50004</v>
      </c>
      <c r="F137">
        <f t="shared" si="13"/>
        <v>635</v>
      </c>
      <c r="G137" t="str">
        <f t="shared" si="16"/>
        <v>[{"ItemId":50004,"Num":635}]</v>
      </c>
    </row>
    <row r="138" spans="1:7">
      <c r="A138">
        <f t="shared" si="14"/>
        <v>8009</v>
      </c>
      <c r="B138" t="s">
        <v>39</v>
      </c>
      <c r="C138" t="s">
        <v>40</v>
      </c>
      <c r="D138" t="s">
        <v>145</v>
      </c>
      <c r="E138">
        <f t="shared" si="15"/>
        <v>50004</v>
      </c>
      <c r="F138">
        <f t="shared" si="13"/>
        <v>985</v>
      </c>
      <c r="G138" t="str">
        <f t="shared" si="16"/>
        <v>[{"ItemId":50004,"Num":985}]</v>
      </c>
    </row>
    <row r="139" spans="1:7">
      <c r="A139">
        <f t="shared" si="14"/>
        <v>8010</v>
      </c>
      <c r="B139" t="s">
        <v>39</v>
      </c>
      <c r="C139" t="s">
        <v>40</v>
      </c>
      <c r="D139" t="s">
        <v>145</v>
      </c>
      <c r="E139">
        <f t="shared" si="15"/>
        <v>50004</v>
      </c>
      <c r="F139">
        <f t="shared" si="13"/>
        <v>1525</v>
      </c>
      <c r="G139" t="str">
        <f t="shared" si="16"/>
        <v>[{"ItemId":50004,"Num":1525}]</v>
      </c>
    </row>
    <row r="140" spans="1:7">
      <c r="A140">
        <f t="shared" si="14"/>
        <v>8011</v>
      </c>
      <c r="B140" t="s">
        <v>39</v>
      </c>
      <c r="C140" t="s">
        <v>40</v>
      </c>
      <c r="D140" t="s">
        <v>145</v>
      </c>
      <c r="E140">
        <f t="shared" si="15"/>
        <v>50004</v>
      </c>
      <c r="F140">
        <f t="shared" si="13"/>
        <v>2365</v>
      </c>
      <c r="G140" t="str">
        <f t="shared" si="16"/>
        <v>[{"ItemId":50004,"Num":2365}]</v>
      </c>
    </row>
    <row r="141" spans="1:7">
      <c r="A141">
        <f t="shared" si="14"/>
        <v>8012</v>
      </c>
      <c r="B141" t="s">
        <v>39</v>
      </c>
      <c r="C141" t="s">
        <v>40</v>
      </c>
      <c r="D141" t="s">
        <v>145</v>
      </c>
      <c r="E141">
        <f t="shared" si="15"/>
        <v>50004</v>
      </c>
      <c r="F141">
        <f t="shared" si="13"/>
        <v>3665</v>
      </c>
      <c r="G141" t="str">
        <f t="shared" si="16"/>
        <v>[{"ItemId":50004,"Num":3665}]</v>
      </c>
    </row>
    <row r="142" spans="1:7">
      <c r="A142">
        <f t="shared" si="14"/>
        <v>8013</v>
      </c>
      <c r="B142" t="s">
        <v>39</v>
      </c>
      <c r="C142" t="s">
        <v>40</v>
      </c>
      <c r="D142" t="s">
        <v>145</v>
      </c>
      <c r="E142">
        <f t="shared" si="15"/>
        <v>50004</v>
      </c>
      <c r="F142">
        <f t="shared" si="13"/>
        <v>5680</v>
      </c>
      <c r="G142" t="str">
        <f t="shared" si="16"/>
        <v>[{"ItemId":50004,"Num":5680}]</v>
      </c>
    </row>
    <row r="143" spans="1:7">
      <c r="A143">
        <f t="shared" si="14"/>
        <v>8014</v>
      </c>
      <c r="B143" t="s">
        <v>39</v>
      </c>
      <c r="C143" t="s">
        <v>40</v>
      </c>
      <c r="D143" t="s">
        <v>145</v>
      </c>
      <c r="E143">
        <f t="shared" si="15"/>
        <v>50004</v>
      </c>
      <c r="F143">
        <f t="shared" si="13"/>
        <v>8805</v>
      </c>
      <c r="G143" t="str">
        <f t="shared" si="16"/>
        <v>[{"ItemId":50004,"Num":8805}]</v>
      </c>
    </row>
    <row r="144" spans="1:7">
      <c r="A144">
        <f t="shared" si="14"/>
        <v>8015</v>
      </c>
      <c r="B144" t="s">
        <v>39</v>
      </c>
      <c r="C144" t="s">
        <v>40</v>
      </c>
      <c r="D144" t="s">
        <v>145</v>
      </c>
      <c r="E144">
        <f t="shared" si="15"/>
        <v>50004</v>
      </c>
      <c r="F144">
        <f t="shared" si="13"/>
        <v>13650</v>
      </c>
      <c r="G144" t="str">
        <f t="shared" si="16"/>
        <v>[{"ItemId":50004,"Num":13650}]</v>
      </c>
    </row>
    <row r="145" spans="1:7">
      <c r="A145">
        <f t="shared" si="14"/>
        <v>8016</v>
      </c>
      <c r="B145" t="s">
        <v>39</v>
      </c>
      <c r="C145" t="s">
        <v>40</v>
      </c>
      <c r="D145" t="s">
        <v>145</v>
      </c>
      <c r="E145">
        <f t="shared" si="15"/>
        <v>50004</v>
      </c>
      <c r="F145">
        <f t="shared" si="13"/>
        <v>21160</v>
      </c>
      <c r="G145" t="str">
        <f t="shared" si="16"/>
        <v>[{"ItemId":50004,"Num":21160}]</v>
      </c>
    </row>
    <row r="146" spans="1:7">
      <c r="A146">
        <f t="shared" si="14"/>
        <v>8017</v>
      </c>
      <c r="B146" t="s">
        <v>39</v>
      </c>
      <c r="C146" t="s">
        <v>40</v>
      </c>
      <c r="D146" t="s">
        <v>145</v>
      </c>
      <c r="E146">
        <f t="shared" si="15"/>
        <v>50004</v>
      </c>
      <c r="F146">
        <f t="shared" si="13"/>
        <v>32800</v>
      </c>
      <c r="G146" t="str">
        <f t="shared" si="16"/>
        <v>[{"ItemId":50004,"Num":32800}]</v>
      </c>
    </row>
    <row r="147" spans="1:7">
      <c r="A147">
        <f t="shared" si="14"/>
        <v>8018</v>
      </c>
      <c r="B147" t="s">
        <v>39</v>
      </c>
      <c r="C147" t="s">
        <v>40</v>
      </c>
      <c r="D147" t="s">
        <v>145</v>
      </c>
      <c r="E147">
        <f t="shared" si="15"/>
        <v>50004</v>
      </c>
      <c r="F147">
        <f t="shared" si="13"/>
        <v>50840</v>
      </c>
      <c r="G147" t="str">
        <f t="shared" si="16"/>
        <v>[{"ItemId":50004,"Num":50840}]</v>
      </c>
    </row>
    <row r="148" spans="1:7">
      <c r="A148">
        <f t="shared" si="14"/>
        <v>9001</v>
      </c>
      <c r="B148" t="s">
        <v>41</v>
      </c>
      <c r="C148" t="s">
        <v>42</v>
      </c>
      <c r="D148" t="s">
        <v>145</v>
      </c>
      <c r="E148">
        <f t="shared" si="15"/>
        <v>50004</v>
      </c>
      <c r="F148">
        <v>50</v>
      </c>
      <c r="G148" t="str">
        <f t="shared" si="16"/>
        <v>[{"ItemId":50004,"Num":50}]</v>
      </c>
    </row>
    <row r="149" spans="1:7">
      <c r="A149">
        <f t="shared" si="14"/>
        <v>9002</v>
      </c>
      <c r="B149" t="s">
        <v>41</v>
      </c>
      <c r="C149" t="s">
        <v>42</v>
      </c>
      <c r="D149" t="s">
        <v>145</v>
      </c>
      <c r="E149">
        <f t="shared" si="15"/>
        <v>50004</v>
      </c>
      <c r="F149">
        <f t="shared" ref="F149:F165" si="17">MROUND(F148*1.5,5)</f>
        <v>75</v>
      </c>
      <c r="G149" t="str">
        <f t="shared" si="16"/>
        <v>[{"ItemId":50004,"Num":75}]</v>
      </c>
    </row>
    <row r="150" spans="1:7">
      <c r="A150">
        <f t="shared" si="14"/>
        <v>9003</v>
      </c>
      <c r="B150" t="s">
        <v>41</v>
      </c>
      <c r="C150" t="s">
        <v>42</v>
      </c>
      <c r="D150" t="s">
        <v>145</v>
      </c>
      <c r="E150">
        <f t="shared" si="15"/>
        <v>50004</v>
      </c>
      <c r="F150">
        <f t="shared" si="17"/>
        <v>115</v>
      </c>
      <c r="G150" t="str">
        <f t="shared" si="16"/>
        <v>[{"ItemId":50004,"Num":115}]</v>
      </c>
    </row>
    <row r="151" spans="1:7">
      <c r="A151">
        <f t="shared" si="14"/>
        <v>9004</v>
      </c>
      <c r="B151" t="s">
        <v>41</v>
      </c>
      <c r="C151" t="s">
        <v>42</v>
      </c>
      <c r="D151" t="s">
        <v>145</v>
      </c>
      <c r="E151">
        <f t="shared" si="15"/>
        <v>50004</v>
      </c>
      <c r="F151">
        <f t="shared" si="17"/>
        <v>175</v>
      </c>
      <c r="G151" t="str">
        <f t="shared" si="16"/>
        <v>[{"ItemId":50004,"Num":175}]</v>
      </c>
    </row>
    <row r="152" spans="1:7">
      <c r="A152">
        <f t="shared" si="14"/>
        <v>9005</v>
      </c>
      <c r="B152" t="s">
        <v>41</v>
      </c>
      <c r="C152" t="s">
        <v>42</v>
      </c>
      <c r="D152" t="s">
        <v>145</v>
      </c>
      <c r="E152">
        <f t="shared" si="15"/>
        <v>50004</v>
      </c>
      <c r="F152">
        <f t="shared" si="17"/>
        <v>265</v>
      </c>
      <c r="G152" t="str">
        <f t="shared" si="16"/>
        <v>[{"ItemId":50004,"Num":265}]</v>
      </c>
    </row>
    <row r="153" spans="1:7">
      <c r="A153">
        <f t="shared" si="14"/>
        <v>9006</v>
      </c>
      <c r="B153" t="s">
        <v>41</v>
      </c>
      <c r="C153" t="s">
        <v>42</v>
      </c>
      <c r="D153" t="s">
        <v>145</v>
      </c>
      <c r="E153">
        <f t="shared" si="15"/>
        <v>50004</v>
      </c>
      <c r="F153">
        <f t="shared" si="17"/>
        <v>400</v>
      </c>
      <c r="G153" t="str">
        <f t="shared" si="16"/>
        <v>[{"ItemId":50004,"Num":400}]</v>
      </c>
    </row>
    <row r="154" spans="1:7">
      <c r="A154">
        <f t="shared" si="14"/>
        <v>9007</v>
      </c>
      <c r="B154" t="s">
        <v>41</v>
      </c>
      <c r="C154" t="s">
        <v>42</v>
      </c>
      <c r="D154" t="s">
        <v>145</v>
      </c>
      <c r="E154">
        <f t="shared" si="15"/>
        <v>50004</v>
      </c>
      <c r="F154">
        <f t="shared" si="17"/>
        <v>600</v>
      </c>
      <c r="G154" t="str">
        <f t="shared" si="16"/>
        <v>[{"ItemId":50004,"Num":600}]</v>
      </c>
    </row>
    <row r="155" spans="1:7">
      <c r="A155">
        <f t="shared" si="14"/>
        <v>9008</v>
      </c>
      <c r="B155" t="s">
        <v>41</v>
      </c>
      <c r="C155" t="s">
        <v>42</v>
      </c>
      <c r="D155" t="s">
        <v>145</v>
      </c>
      <c r="E155">
        <f t="shared" si="15"/>
        <v>50004</v>
      </c>
      <c r="F155">
        <f t="shared" si="17"/>
        <v>900</v>
      </c>
      <c r="G155" t="str">
        <f t="shared" si="16"/>
        <v>[{"ItemId":50004,"Num":900}]</v>
      </c>
    </row>
    <row r="156" spans="1:7">
      <c r="A156">
        <f t="shared" si="14"/>
        <v>9009</v>
      </c>
      <c r="B156" t="s">
        <v>41</v>
      </c>
      <c r="C156" t="s">
        <v>42</v>
      </c>
      <c r="D156" t="s">
        <v>145</v>
      </c>
      <c r="E156">
        <f t="shared" si="15"/>
        <v>50004</v>
      </c>
      <c r="F156">
        <f t="shared" si="17"/>
        <v>1350</v>
      </c>
      <c r="G156" t="str">
        <f t="shared" si="16"/>
        <v>[{"ItemId":50004,"Num":1350}]</v>
      </c>
    </row>
    <row r="157" spans="1:7">
      <c r="A157">
        <f t="shared" si="14"/>
        <v>9010</v>
      </c>
      <c r="B157" t="s">
        <v>41</v>
      </c>
      <c r="C157" t="s">
        <v>42</v>
      </c>
      <c r="D157" t="s">
        <v>145</v>
      </c>
      <c r="E157">
        <f t="shared" si="15"/>
        <v>50004</v>
      </c>
      <c r="F157">
        <f t="shared" si="17"/>
        <v>2025</v>
      </c>
      <c r="G157" t="str">
        <f t="shared" si="16"/>
        <v>[{"ItemId":50004,"Num":2025}]</v>
      </c>
    </row>
    <row r="158" spans="1:7">
      <c r="A158">
        <f t="shared" si="14"/>
        <v>9011</v>
      </c>
      <c r="B158" t="s">
        <v>41</v>
      </c>
      <c r="C158" t="s">
        <v>42</v>
      </c>
      <c r="D158" t="s">
        <v>145</v>
      </c>
      <c r="E158">
        <f t="shared" si="15"/>
        <v>50004</v>
      </c>
      <c r="F158">
        <f t="shared" si="17"/>
        <v>3040</v>
      </c>
      <c r="G158" t="str">
        <f t="shared" si="16"/>
        <v>[{"ItemId":50004,"Num":3040}]</v>
      </c>
    </row>
    <row r="159" spans="1:7">
      <c r="A159">
        <f t="shared" si="14"/>
        <v>9012</v>
      </c>
      <c r="B159" t="s">
        <v>41</v>
      </c>
      <c r="C159" t="s">
        <v>42</v>
      </c>
      <c r="D159" t="s">
        <v>145</v>
      </c>
      <c r="E159">
        <f t="shared" si="15"/>
        <v>50004</v>
      </c>
      <c r="F159">
        <f t="shared" si="17"/>
        <v>4560</v>
      </c>
      <c r="G159" t="str">
        <f t="shared" si="16"/>
        <v>[{"ItemId":50004,"Num":4560}]</v>
      </c>
    </row>
    <row r="160" spans="1:7">
      <c r="A160">
        <f t="shared" si="14"/>
        <v>9013</v>
      </c>
      <c r="B160" t="s">
        <v>41</v>
      </c>
      <c r="C160" t="s">
        <v>42</v>
      </c>
      <c r="D160" t="s">
        <v>145</v>
      </c>
      <c r="E160">
        <f t="shared" si="15"/>
        <v>50004</v>
      </c>
      <c r="F160">
        <f t="shared" si="17"/>
        <v>6840</v>
      </c>
      <c r="G160" t="str">
        <f t="shared" si="16"/>
        <v>[{"ItemId":50004,"Num":6840}]</v>
      </c>
    </row>
    <row r="161" spans="1:7">
      <c r="A161">
        <f t="shared" si="14"/>
        <v>9014</v>
      </c>
      <c r="B161" t="s">
        <v>41</v>
      </c>
      <c r="C161" t="s">
        <v>42</v>
      </c>
      <c r="D161" t="s">
        <v>145</v>
      </c>
      <c r="E161">
        <f t="shared" si="15"/>
        <v>50004</v>
      </c>
      <c r="F161">
        <f t="shared" si="17"/>
        <v>10260</v>
      </c>
      <c r="G161" t="str">
        <f t="shared" si="16"/>
        <v>[{"ItemId":50004,"Num":10260}]</v>
      </c>
    </row>
    <row r="162" spans="1:7">
      <c r="A162">
        <f t="shared" si="14"/>
        <v>9015</v>
      </c>
      <c r="B162" t="s">
        <v>41</v>
      </c>
      <c r="C162" t="s">
        <v>42</v>
      </c>
      <c r="D162" t="s">
        <v>145</v>
      </c>
      <c r="E162">
        <f t="shared" si="15"/>
        <v>50004</v>
      </c>
      <c r="F162">
        <f t="shared" si="17"/>
        <v>15390</v>
      </c>
      <c r="G162" t="str">
        <f t="shared" si="16"/>
        <v>[{"ItemId":50004,"Num":15390}]</v>
      </c>
    </row>
    <row r="163" spans="1:7">
      <c r="A163">
        <f t="shared" si="14"/>
        <v>9016</v>
      </c>
      <c r="B163" t="s">
        <v>41</v>
      </c>
      <c r="C163" t="s">
        <v>42</v>
      </c>
      <c r="D163" t="s">
        <v>145</v>
      </c>
      <c r="E163">
        <f t="shared" si="15"/>
        <v>50004</v>
      </c>
      <c r="F163">
        <f t="shared" si="17"/>
        <v>23085</v>
      </c>
      <c r="G163" t="str">
        <f t="shared" si="16"/>
        <v>[{"ItemId":50004,"Num":23085}]</v>
      </c>
    </row>
    <row r="164" spans="1:7">
      <c r="A164">
        <f t="shared" si="14"/>
        <v>9017</v>
      </c>
      <c r="B164" t="s">
        <v>41</v>
      </c>
      <c r="C164" t="s">
        <v>42</v>
      </c>
      <c r="D164" t="s">
        <v>145</v>
      </c>
      <c r="E164">
        <f t="shared" si="15"/>
        <v>50004</v>
      </c>
      <c r="F164">
        <f t="shared" si="17"/>
        <v>34630</v>
      </c>
      <c r="G164" t="str">
        <f t="shared" si="16"/>
        <v>[{"ItemId":50004,"Num":34630}]</v>
      </c>
    </row>
    <row r="165" spans="1:7">
      <c r="A165">
        <f t="shared" si="14"/>
        <v>9018</v>
      </c>
      <c r="B165" t="s">
        <v>41</v>
      </c>
      <c r="C165" t="s">
        <v>42</v>
      </c>
      <c r="D165" t="s">
        <v>145</v>
      </c>
      <c r="E165">
        <f t="shared" si="15"/>
        <v>50004</v>
      </c>
      <c r="F165">
        <f t="shared" si="17"/>
        <v>51945</v>
      </c>
      <c r="G165" t="str">
        <f t="shared" si="16"/>
        <v>[{"ItemId":50004,"Num":51945}]</v>
      </c>
    </row>
    <row r="166" spans="1:7">
      <c r="A166">
        <f t="shared" si="14"/>
        <v>10001</v>
      </c>
      <c r="B166" t="s">
        <v>43</v>
      </c>
      <c r="C166" t="s">
        <v>44</v>
      </c>
      <c r="D166" t="s">
        <v>145</v>
      </c>
      <c r="E166">
        <f t="shared" si="15"/>
        <v>50004</v>
      </c>
      <c r="F166">
        <v>30</v>
      </c>
      <c r="G166" t="str">
        <f t="shared" si="16"/>
        <v>[{"ItemId":50004,"Num":30}]</v>
      </c>
    </row>
    <row r="167" spans="1:7">
      <c r="A167">
        <f t="shared" si="14"/>
        <v>10002</v>
      </c>
      <c r="B167" t="s">
        <v>43</v>
      </c>
      <c r="C167" t="s">
        <v>44</v>
      </c>
      <c r="D167" t="s">
        <v>145</v>
      </c>
      <c r="E167">
        <f t="shared" si="15"/>
        <v>50004</v>
      </c>
      <c r="F167">
        <f t="shared" ref="F167:F183" si="18">MROUND(F166*1.55,5)</f>
        <v>45</v>
      </c>
      <c r="G167" t="str">
        <f t="shared" si="16"/>
        <v>[{"ItemId":50004,"Num":45}]</v>
      </c>
    </row>
    <row r="168" spans="1:7">
      <c r="A168">
        <f t="shared" si="14"/>
        <v>10003</v>
      </c>
      <c r="B168" t="s">
        <v>43</v>
      </c>
      <c r="C168" t="s">
        <v>44</v>
      </c>
      <c r="D168" t="s">
        <v>145</v>
      </c>
      <c r="E168">
        <f t="shared" si="15"/>
        <v>50004</v>
      </c>
      <c r="F168">
        <f t="shared" si="18"/>
        <v>70</v>
      </c>
      <c r="G168" t="str">
        <f t="shared" si="16"/>
        <v>[{"ItemId":50004,"Num":70}]</v>
      </c>
    </row>
    <row r="169" spans="1:7">
      <c r="A169">
        <f t="shared" si="14"/>
        <v>10004</v>
      </c>
      <c r="B169" t="s">
        <v>43</v>
      </c>
      <c r="C169" t="s">
        <v>44</v>
      </c>
      <c r="D169" t="s">
        <v>145</v>
      </c>
      <c r="E169">
        <f t="shared" si="15"/>
        <v>50004</v>
      </c>
      <c r="F169">
        <f t="shared" si="18"/>
        <v>110</v>
      </c>
      <c r="G169" t="str">
        <f t="shared" si="16"/>
        <v>[{"ItemId":50004,"Num":110}]</v>
      </c>
    </row>
    <row r="170" spans="1:7">
      <c r="A170">
        <f t="shared" si="14"/>
        <v>10005</v>
      </c>
      <c r="B170" t="s">
        <v>43</v>
      </c>
      <c r="C170" t="s">
        <v>44</v>
      </c>
      <c r="D170" t="s">
        <v>145</v>
      </c>
      <c r="E170">
        <f t="shared" si="15"/>
        <v>50004</v>
      </c>
      <c r="F170">
        <f t="shared" si="18"/>
        <v>170</v>
      </c>
      <c r="G170" t="str">
        <f t="shared" si="16"/>
        <v>[{"ItemId":50004,"Num":170}]</v>
      </c>
    </row>
    <row r="171" spans="1:7">
      <c r="A171">
        <f t="shared" si="14"/>
        <v>10006</v>
      </c>
      <c r="B171" t="s">
        <v>43</v>
      </c>
      <c r="C171" t="s">
        <v>44</v>
      </c>
      <c r="D171" t="s">
        <v>145</v>
      </c>
      <c r="E171">
        <f t="shared" si="15"/>
        <v>50004</v>
      </c>
      <c r="F171">
        <f t="shared" si="18"/>
        <v>265</v>
      </c>
      <c r="G171" t="str">
        <f t="shared" si="16"/>
        <v>[{"ItemId":50004,"Num":265}]</v>
      </c>
    </row>
    <row r="172" spans="1:7">
      <c r="A172">
        <f t="shared" si="14"/>
        <v>10007</v>
      </c>
      <c r="B172" t="s">
        <v>43</v>
      </c>
      <c r="C172" t="s">
        <v>44</v>
      </c>
      <c r="D172" t="s">
        <v>145</v>
      </c>
      <c r="E172">
        <f t="shared" si="15"/>
        <v>50004</v>
      </c>
      <c r="F172">
        <f t="shared" si="18"/>
        <v>410</v>
      </c>
      <c r="G172" t="str">
        <f t="shared" si="16"/>
        <v>[{"ItemId":50004,"Num":410}]</v>
      </c>
    </row>
    <row r="173" spans="1:7">
      <c r="A173">
        <f t="shared" si="14"/>
        <v>10008</v>
      </c>
      <c r="B173" t="s">
        <v>43</v>
      </c>
      <c r="C173" t="s">
        <v>44</v>
      </c>
      <c r="D173" t="s">
        <v>145</v>
      </c>
      <c r="E173">
        <f t="shared" si="15"/>
        <v>50004</v>
      </c>
      <c r="F173">
        <f t="shared" si="18"/>
        <v>635</v>
      </c>
      <c r="G173" t="str">
        <f t="shared" si="16"/>
        <v>[{"ItemId":50004,"Num":635}]</v>
      </c>
    </row>
    <row r="174" spans="1:7">
      <c r="A174">
        <f t="shared" si="14"/>
        <v>10009</v>
      </c>
      <c r="B174" t="s">
        <v>43</v>
      </c>
      <c r="C174" t="s">
        <v>44</v>
      </c>
      <c r="D174" t="s">
        <v>145</v>
      </c>
      <c r="E174">
        <f t="shared" si="15"/>
        <v>50004</v>
      </c>
      <c r="F174">
        <f t="shared" si="18"/>
        <v>985</v>
      </c>
      <c r="G174" t="str">
        <f t="shared" si="16"/>
        <v>[{"ItemId":50004,"Num":985}]</v>
      </c>
    </row>
    <row r="175" spans="1:7">
      <c r="A175">
        <f t="shared" si="14"/>
        <v>10010</v>
      </c>
      <c r="B175" t="s">
        <v>43</v>
      </c>
      <c r="C175" t="s">
        <v>44</v>
      </c>
      <c r="D175" t="s">
        <v>145</v>
      </c>
      <c r="E175">
        <f t="shared" si="15"/>
        <v>50004</v>
      </c>
      <c r="F175">
        <f t="shared" si="18"/>
        <v>1525</v>
      </c>
      <c r="G175" t="str">
        <f t="shared" si="16"/>
        <v>[{"ItemId":50004,"Num":1525}]</v>
      </c>
    </row>
    <row r="176" spans="1:7">
      <c r="A176">
        <f t="shared" si="14"/>
        <v>10011</v>
      </c>
      <c r="B176" t="s">
        <v>43</v>
      </c>
      <c r="C176" t="s">
        <v>44</v>
      </c>
      <c r="D176" t="s">
        <v>145</v>
      </c>
      <c r="E176">
        <f t="shared" si="15"/>
        <v>50004</v>
      </c>
      <c r="F176">
        <f t="shared" si="18"/>
        <v>2365</v>
      </c>
      <c r="G176" t="str">
        <f t="shared" si="16"/>
        <v>[{"ItemId":50004,"Num":2365}]</v>
      </c>
    </row>
    <row r="177" spans="1:7">
      <c r="A177">
        <f t="shared" si="14"/>
        <v>10012</v>
      </c>
      <c r="B177" t="s">
        <v>43</v>
      </c>
      <c r="C177" t="s">
        <v>44</v>
      </c>
      <c r="D177" t="s">
        <v>145</v>
      </c>
      <c r="E177">
        <f t="shared" si="15"/>
        <v>50004</v>
      </c>
      <c r="F177">
        <f t="shared" si="18"/>
        <v>3665</v>
      </c>
      <c r="G177" t="str">
        <f t="shared" si="16"/>
        <v>[{"ItemId":50004,"Num":3665}]</v>
      </c>
    </row>
    <row r="178" spans="1:7">
      <c r="A178">
        <f t="shared" si="14"/>
        <v>10013</v>
      </c>
      <c r="B178" t="s">
        <v>43</v>
      </c>
      <c r="C178" t="s">
        <v>44</v>
      </c>
      <c r="D178" t="s">
        <v>145</v>
      </c>
      <c r="E178">
        <f t="shared" si="15"/>
        <v>50004</v>
      </c>
      <c r="F178">
        <f t="shared" si="18"/>
        <v>5680</v>
      </c>
      <c r="G178" t="str">
        <f t="shared" si="16"/>
        <v>[{"ItemId":50004,"Num":5680}]</v>
      </c>
    </row>
    <row r="179" spans="1:7">
      <c r="A179">
        <f t="shared" si="14"/>
        <v>10014</v>
      </c>
      <c r="B179" t="s">
        <v>43</v>
      </c>
      <c r="C179" t="s">
        <v>44</v>
      </c>
      <c r="D179" t="s">
        <v>145</v>
      </c>
      <c r="E179">
        <f t="shared" si="15"/>
        <v>50004</v>
      </c>
      <c r="F179">
        <f t="shared" si="18"/>
        <v>8805</v>
      </c>
      <c r="G179" t="str">
        <f t="shared" si="16"/>
        <v>[{"ItemId":50004,"Num":8805}]</v>
      </c>
    </row>
    <row r="180" spans="1:7">
      <c r="A180">
        <f t="shared" si="14"/>
        <v>10015</v>
      </c>
      <c r="B180" t="s">
        <v>43</v>
      </c>
      <c r="C180" t="s">
        <v>44</v>
      </c>
      <c r="D180" t="s">
        <v>145</v>
      </c>
      <c r="E180">
        <f t="shared" si="15"/>
        <v>50004</v>
      </c>
      <c r="F180">
        <f t="shared" si="18"/>
        <v>13650</v>
      </c>
      <c r="G180" t="str">
        <f t="shared" si="16"/>
        <v>[{"ItemId":50004,"Num":13650}]</v>
      </c>
    </row>
    <row r="181" spans="1:7">
      <c r="A181">
        <f t="shared" si="14"/>
        <v>10016</v>
      </c>
      <c r="B181" t="s">
        <v>43</v>
      </c>
      <c r="C181" t="s">
        <v>44</v>
      </c>
      <c r="D181" t="s">
        <v>145</v>
      </c>
      <c r="E181">
        <f t="shared" si="15"/>
        <v>50004</v>
      </c>
      <c r="F181">
        <f t="shared" si="18"/>
        <v>21160</v>
      </c>
      <c r="G181" t="str">
        <f t="shared" si="16"/>
        <v>[{"ItemId":50004,"Num":21160}]</v>
      </c>
    </row>
    <row r="182" spans="1:7">
      <c r="A182">
        <f t="shared" si="14"/>
        <v>10017</v>
      </c>
      <c r="B182" t="s">
        <v>43</v>
      </c>
      <c r="C182" t="s">
        <v>44</v>
      </c>
      <c r="D182" t="s">
        <v>145</v>
      </c>
      <c r="E182">
        <f t="shared" si="15"/>
        <v>50004</v>
      </c>
      <c r="F182">
        <f t="shared" si="18"/>
        <v>32800</v>
      </c>
      <c r="G182" t="str">
        <f t="shared" si="16"/>
        <v>[{"ItemId":50004,"Num":32800}]</v>
      </c>
    </row>
    <row r="183" spans="1:7">
      <c r="A183">
        <f t="shared" si="14"/>
        <v>10018</v>
      </c>
      <c r="B183" t="s">
        <v>43</v>
      </c>
      <c r="C183" t="s">
        <v>44</v>
      </c>
      <c r="D183" t="s">
        <v>145</v>
      </c>
      <c r="E183">
        <f t="shared" si="15"/>
        <v>50004</v>
      </c>
      <c r="F183">
        <f t="shared" si="18"/>
        <v>50840</v>
      </c>
      <c r="G183" t="str">
        <f t="shared" si="16"/>
        <v>[{"ItemId":50004,"Num":50840}]</v>
      </c>
    </row>
    <row r="184" spans="1:7">
      <c r="A184">
        <f t="shared" si="14"/>
        <v>11001</v>
      </c>
      <c r="B184" t="s">
        <v>45</v>
      </c>
      <c r="C184" t="s">
        <v>46</v>
      </c>
      <c r="D184" t="s">
        <v>145</v>
      </c>
      <c r="E184">
        <f t="shared" si="15"/>
        <v>50004</v>
      </c>
      <c r="F184">
        <v>50</v>
      </c>
      <c r="G184" t="str">
        <f t="shared" si="16"/>
        <v>[{"ItemId":50004,"Num":50}]</v>
      </c>
    </row>
    <row r="185" spans="1:7">
      <c r="A185">
        <f t="shared" si="14"/>
        <v>11002</v>
      </c>
      <c r="B185" t="s">
        <v>45</v>
      </c>
      <c r="C185" t="s">
        <v>46</v>
      </c>
      <c r="D185" t="s">
        <v>145</v>
      </c>
      <c r="E185">
        <f t="shared" si="15"/>
        <v>50004</v>
      </c>
      <c r="F185">
        <f t="shared" ref="F185:F201" si="19">MROUND(F184*1.5,5)</f>
        <v>75</v>
      </c>
      <c r="G185" t="str">
        <f t="shared" si="16"/>
        <v>[{"ItemId":50004,"Num":75}]</v>
      </c>
    </row>
    <row r="186" spans="1:7">
      <c r="A186">
        <f t="shared" si="14"/>
        <v>11003</v>
      </c>
      <c r="B186" t="s">
        <v>45</v>
      </c>
      <c r="C186" t="s">
        <v>46</v>
      </c>
      <c r="D186" t="s">
        <v>145</v>
      </c>
      <c r="E186">
        <f t="shared" si="15"/>
        <v>50004</v>
      </c>
      <c r="F186">
        <f t="shared" si="19"/>
        <v>115</v>
      </c>
      <c r="G186" t="str">
        <f t="shared" si="16"/>
        <v>[{"ItemId":50004,"Num":115}]</v>
      </c>
    </row>
    <row r="187" spans="1:7">
      <c r="A187">
        <f t="shared" si="14"/>
        <v>11004</v>
      </c>
      <c r="B187" t="s">
        <v>45</v>
      </c>
      <c r="C187" t="s">
        <v>46</v>
      </c>
      <c r="D187" t="s">
        <v>145</v>
      </c>
      <c r="E187">
        <f t="shared" si="15"/>
        <v>50004</v>
      </c>
      <c r="F187">
        <f t="shared" si="19"/>
        <v>175</v>
      </c>
      <c r="G187" t="str">
        <f t="shared" si="16"/>
        <v>[{"ItemId":50004,"Num":175}]</v>
      </c>
    </row>
    <row r="188" spans="1:7">
      <c r="A188">
        <f t="shared" si="14"/>
        <v>11005</v>
      </c>
      <c r="B188" t="s">
        <v>45</v>
      </c>
      <c r="C188" t="s">
        <v>46</v>
      </c>
      <c r="D188" t="s">
        <v>145</v>
      </c>
      <c r="E188">
        <f t="shared" si="15"/>
        <v>50004</v>
      </c>
      <c r="F188">
        <f t="shared" si="19"/>
        <v>265</v>
      </c>
      <c r="G188" t="str">
        <f t="shared" si="16"/>
        <v>[{"ItemId":50004,"Num":265}]</v>
      </c>
    </row>
    <row r="189" spans="1:7">
      <c r="A189">
        <f t="shared" si="14"/>
        <v>11006</v>
      </c>
      <c r="B189" t="s">
        <v>45</v>
      </c>
      <c r="C189" t="s">
        <v>46</v>
      </c>
      <c r="D189" t="s">
        <v>145</v>
      </c>
      <c r="E189">
        <f t="shared" si="15"/>
        <v>50004</v>
      </c>
      <c r="F189">
        <f t="shared" si="19"/>
        <v>400</v>
      </c>
      <c r="G189" t="str">
        <f t="shared" si="16"/>
        <v>[{"ItemId":50004,"Num":400}]</v>
      </c>
    </row>
    <row r="190" spans="1:7">
      <c r="A190">
        <f t="shared" si="14"/>
        <v>11007</v>
      </c>
      <c r="B190" t="s">
        <v>45</v>
      </c>
      <c r="C190" t="s">
        <v>46</v>
      </c>
      <c r="D190" t="s">
        <v>145</v>
      </c>
      <c r="E190">
        <f t="shared" si="15"/>
        <v>50004</v>
      </c>
      <c r="F190">
        <f t="shared" si="19"/>
        <v>600</v>
      </c>
      <c r="G190" t="str">
        <f t="shared" si="16"/>
        <v>[{"ItemId":50004,"Num":600}]</v>
      </c>
    </row>
    <row r="191" spans="1:7">
      <c r="A191">
        <f t="shared" si="14"/>
        <v>11008</v>
      </c>
      <c r="B191" t="s">
        <v>45</v>
      </c>
      <c r="C191" t="s">
        <v>46</v>
      </c>
      <c r="D191" t="s">
        <v>145</v>
      </c>
      <c r="E191">
        <f t="shared" si="15"/>
        <v>50004</v>
      </c>
      <c r="F191">
        <f t="shared" si="19"/>
        <v>900</v>
      </c>
      <c r="G191" t="str">
        <f t="shared" si="16"/>
        <v>[{"ItemId":50004,"Num":900}]</v>
      </c>
    </row>
    <row r="192" spans="1:7">
      <c r="A192">
        <f t="shared" si="14"/>
        <v>11009</v>
      </c>
      <c r="B192" t="s">
        <v>45</v>
      </c>
      <c r="C192" t="s">
        <v>46</v>
      </c>
      <c r="D192" t="s">
        <v>145</v>
      </c>
      <c r="E192">
        <f t="shared" si="15"/>
        <v>50004</v>
      </c>
      <c r="F192">
        <f t="shared" si="19"/>
        <v>1350</v>
      </c>
      <c r="G192" t="str">
        <f t="shared" si="16"/>
        <v>[{"ItemId":50004,"Num":1350}]</v>
      </c>
    </row>
    <row r="193" spans="1:7">
      <c r="A193">
        <f t="shared" si="14"/>
        <v>11010</v>
      </c>
      <c r="B193" t="s">
        <v>45</v>
      </c>
      <c r="C193" t="s">
        <v>46</v>
      </c>
      <c r="D193" t="s">
        <v>145</v>
      </c>
      <c r="E193">
        <f t="shared" si="15"/>
        <v>50004</v>
      </c>
      <c r="F193">
        <f t="shared" si="19"/>
        <v>2025</v>
      </c>
      <c r="G193" t="str">
        <f t="shared" si="16"/>
        <v>[{"ItemId":50004,"Num":2025}]</v>
      </c>
    </row>
    <row r="194" spans="1:7">
      <c r="A194">
        <f t="shared" si="14"/>
        <v>11011</v>
      </c>
      <c r="B194" t="s">
        <v>45</v>
      </c>
      <c r="C194" t="s">
        <v>46</v>
      </c>
      <c r="D194" t="s">
        <v>145</v>
      </c>
      <c r="E194">
        <f t="shared" si="15"/>
        <v>50004</v>
      </c>
      <c r="F194">
        <f t="shared" si="19"/>
        <v>3040</v>
      </c>
      <c r="G194" t="str">
        <f t="shared" si="16"/>
        <v>[{"ItemId":50004,"Num":3040}]</v>
      </c>
    </row>
    <row r="195" spans="1:7">
      <c r="A195">
        <f t="shared" si="14"/>
        <v>11012</v>
      </c>
      <c r="B195" t="s">
        <v>45</v>
      </c>
      <c r="C195" t="s">
        <v>46</v>
      </c>
      <c r="D195" t="s">
        <v>145</v>
      </c>
      <c r="E195">
        <f t="shared" si="15"/>
        <v>50004</v>
      </c>
      <c r="F195">
        <f t="shared" si="19"/>
        <v>4560</v>
      </c>
      <c r="G195" t="str">
        <f t="shared" si="16"/>
        <v>[{"ItemId":50004,"Num":4560}]</v>
      </c>
    </row>
    <row r="196" spans="1:7">
      <c r="A196">
        <f t="shared" si="14"/>
        <v>11013</v>
      </c>
      <c r="B196" t="s">
        <v>45</v>
      </c>
      <c r="C196" t="s">
        <v>46</v>
      </c>
      <c r="D196" t="s">
        <v>145</v>
      </c>
      <c r="E196">
        <f t="shared" si="15"/>
        <v>50004</v>
      </c>
      <c r="F196">
        <f t="shared" si="19"/>
        <v>6840</v>
      </c>
      <c r="G196" t="str">
        <f t="shared" si="16"/>
        <v>[{"ItemId":50004,"Num":6840}]</v>
      </c>
    </row>
    <row r="197" spans="1:7">
      <c r="A197">
        <f t="shared" ref="A197:A260" si="20">IF(B197=B196,A196+1,MROUND(A196+1000,1000)+1)</f>
        <v>11014</v>
      </c>
      <c r="B197" t="s">
        <v>45</v>
      </c>
      <c r="C197" t="s">
        <v>46</v>
      </c>
      <c r="D197" t="s">
        <v>145</v>
      </c>
      <c r="E197">
        <f t="shared" ref="E197:E260" si="21">VLOOKUP(D197,$U$3:$V$3,2,FALSE)</f>
        <v>50004</v>
      </c>
      <c r="F197">
        <f t="shared" si="19"/>
        <v>10260</v>
      </c>
      <c r="G197" t="str">
        <f t="shared" ref="G197:G260" si="22">IF(D197="","[]",$D$2&amp;E197&amp;$E$2&amp;F197&amp;$F$2)</f>
        <v>[{"ItemId":50004,"Num":10260}]</v>
      </c>
    </row>
    <row r="198" spans="1:7">
      <c r="A198">
        <f t="shared" si="20"/>
        <v>11015</v>
      </c>
      <c r="B198" t="s">
        <v>45</v>
      </c>
      <c r="C198" t="s">
        <v>46</v>
      </c>
      <c r="D198" t="s">
        <v>145</v>
      </c>
      <c r="E198">
        <f t="shared" si="21"/>
        <v>50004</v>
      </c>
      <c r="F198">
        <f t="shared" si="19"/>
        <v>15390</v>
      </c>
      <c r="G198" t="str">
        <f t="shared" si="22"/>
        <v>[{"ItemId":50004,"Num":15390}]</v>
      </c>
    </row>
    <row r="199" spans="1:7">
      <c r="A199">
        <f t="shared" si="20"/>
        <v>11016</v>
      </c>
      <c r="B199" t="s">
        <v>45</v>
      </c>
      <c r="C199" t="s">
        <v>46</v>
      </c>
      <c r="D199" t="s">
        <v>145</v>
      </c>
      <c r="E199">
        <f t="shared" si="21"/>
        <v>50004</v>
      </c>
      <c r="F199">
        <f t="shared" si="19"/>
        <v>23085</v>
      </c>
      <c r="G199" t="str">
        <f t="shared" si="22"/>
        <v>[{"ItemId":50004,"Num":23085}]</v>
      </c>
    </row>
    <row r="200" spans="1:7">
      <c r="A200">
        <f t="shared" si="20"/>
        <v>11017</v>
      </c>
      <c r="B200" t="s">
        <v>45</v>
      </c>
      <c r="C200" t="s">
        <v>46</v>
      </c>
      <c r="D200" t="s">
        <v>145</v>
      </c>
      <c r="E200">
        <f t="shared" si="21"/>
        <v>50004</v>
      </c>
      <c r="F200">
        <f t="shared" si="19"/>
        <v>34630</v>
      </c>
      <c r="G200" t="str">
        <f t="shared" si="22"/>
        <v>[{"ItemId":50004,"Num":34630}]</v>
      </c>
    </row>
    <row r="201" spans="1:7">
      <c r="A201">
        <f t="shared" si="20"/>
        <v>11018</v>
      </c>
      <c r="B201" t="s">
        <v>45</v>
      </c>
      <c r="C201" t="s">
        <v>46</v>
      </c>
      <c r="D201" t="s">
        <v>145</v>
      </c>
      <c r="E201">
        <f t="shared" si="21"/>
        <v>50004</v>
      </c>
      <c r="F201">
        <f t="shared" si="19"/>
        <v>51945</v>
      </c>
      <c r="G201" t="str">
        <f t="shared" si="22"/>
        <v>[{"ItemId":50004,"Num":51945}]</v>
      </c>
    </row>
    <row r="202" spans="1:7">
      <c r="A202">
        <f t="shared" si="20"/>
        <v>12001</v>
      </c>
      <c r="B202" t="s">
        <v>47</v>
      </c>
      <c r="C202" t="s">
        <v>48</v>
      </c>
      <c r="D202" t="s">
        <v>145</v>
      </c>
      <c r="E202">
        <f t="shared" si="21"/>
        <v>50004</v>
      </c>
      <c r="F202">
        <v>30</v>
      </c>
      <c r="G202" t="str">
        <f t="shared" si="22"/>
        <v>[{"ItemId":50004,"Num":30}]</v>
      </c>
    </row>
    <row r="203" spans="1:7">
      <c r="A203">
        <f t="shared" si="20"/>
        <v>12002</v>
      </c>
      <c r="B203" t="s">
        <v>47</v>
      </c>
      <c r="C203" t="s">
        <v>48</v>
      </c>
      <c r="D203" t="s">
        <v>145</v>
      </c>
      <c r="E203">
        <f t="shared" si="21"/>
        <v>50004</v>
      </c>
      <c r="F203">
        <f t="shared" ref="F203:F219" si="23">MROUND(F202*1.55,5)</f>
        <v>45</v>
      </c>
      <c r="G203" t="str">
        <f t="shared" si="22"/>
        <v>[{"ItemId":50004,"Num":45}]</v>
      </c>
    </row>
    <row r="204" spans="1:7">
      <c r="A204">
        <f t="shared" si="20"/>
        <v>12003</v>
      </c>
      <c r="B204" t="s">
        <v>47</v>
      </c>
      <c r="C204" t="s">
        <v>48</v>
      </c>
      <c r="D204" t="s">
        <v>145</v>
      </c>
      <c r="E204">
        <f t="shared" si="21"/>
        <v>50004</v>
      </c>
      <c r="F204">
        <f t="shared" si="23"/>
        <v>70</v>
      </c>
      <c r="G204" t="str">
        <f t="shared" si="22"/>
        <v>[{"ItemId":50004,"Num":70}]</v>
      </c>
    </row>
    <row r="205" spans="1:7">
      <c r="A205">
        <f t="shared" si="20"/>
        <v>12004</v>
      </c>
      <c r="B205" t="s">
        <v>47</v>
      </c>
      <c r="C205" t="s">
        <v>48</v>
      </c>
      <c r="D205" t="s">
        <v>145</v>
      </c>
      <c r="E205">
        <f t="shared" si="21"/>
        <v>50004</v>
      </c>
      <c r="F205">
        <f t="shared" si="23"/>
        <v>110</v>
      </c>
      <c r="G205" t="str">
        <f t="shared" si="22"/>
        <v>[{"ItemId":50004,"Num":110}]</v>
      </c>
    </row>
    <row r="206" spans="1:7">
      <c r="A206">
        <f t="shared" si="20"/>
        <v>12005</v>
      </c>
      <c r="B206" t="s">
        <v>47</v>
      </c>
      <c r="C206" t="s">
        <v>48</v>
      </c>
      <c r="D206" t="s">
        <v>145</v>
      </c>
      <c r="E206">
        <f t="shared" si="21"/>
        <v>50004</v>
      </c>
      <c r="F206">
        <f t="shared" si="23"/>
        <v>170</v>
      </c>
      <c r="G206" t="str">
        <f t="shared" si="22"/>
        <v>[{"ItemId":50004,"Num":170}]</v>
      </c>
    </row>
    <row r="207" spans="1:7">
      <c r="A207">
        <f t="shared" si="20"/>
        <v>12006</v>
      </c>
      <c r="B207" t="s">
        <v>47</v>
      </c>
      <c r="C207" t="s">
        <v>48</v>
      </c>
      <c r="D207" t="s">
        <v>145</v>
      </c>
      <c r="E207">
        <f t="shared" si="21"/>
        <v>50004</v>
      </c>
      <c r="F207">
        <f t="shared" si="23"/>
        <v>265</v>
      </c>
      <c r="G207" t="str">
        <f t="shared" si="22"/>
        <v>[{"ItemId":50004,"Num":265}]</v>
      </c>
    </row>
    <row r="208" spans="1:7">
      <c r="A208">
        <f t="shared" si="20"/>
        <v>12007</v>
      </c>
      <c r="B208" t="s">
        <v>47</v>
      </c>
      <c r="C208" t="s">
        <v>48</v>
      </c>
      <c r="D208" t="s">
        <v>145</v>
      </c>
      <c r="E208">
        <f t="shared" si="21"/>
        <v>50004</v>
      </c>
      <c r="F208">
        <f t="shared" si="23"/>
        <v>410</v>
      </c>
      <c r="G208" t="str">
        <f t="shared" si="22"/>
        <v>[{"ItemId":50004,"Num":410}]</v>
      </c>
    </row>
    <row r="209" spans="1:7">
      <c r="A209">
        <f t="shared" si="20"/>
        <v>12008</v>
      </c>
      <c r="B209" t="s">
        <v>47</v>
      </c>
      <c r="C209" t="s">
        <v>48</v>
      </c>
      <c r="D209" t="s">
        <v>145</v>
      </c>
      <c r="E209">
        <f t="shared" si="21"/>
        <v>50004</v>
      </c>
      <c r="F209">
        <f t="shared" si="23"/>
        <v>635</v>
      </c>
      <c r="G209" t="str">
        <f t="shared" si="22"/>
        <v>[{"ItemId":50004,"Num":635}]</v>
      </c>
    </row>
    <row r="210" spans="1:7">
      <c r="A210">
        <f t="shared" si="20"/>
        <v>12009</v>
      </c>
      <c r="B210" t="s">
        <v>47</v>
      </c>
      <c r="C210" t="s">
        <v>48</v>
      </c>
      <c r="D210" t="s">
        <v>145</v>
      </c>
      <c r="E210">
        <f t="shared" si="21"/>
        <v>50004</v>
      </c>
      <c r="F210">
        <f t="shared" si="23"/>
        <v>985</v>
      </c>
      <c r="G210" t="str">
        <f t="shared" si="22"/>
        <v>[{"ItemId":50004,"Num":985}]</v>
      </c>
    </row>
    <row r="211" spans="1:7">
      <c r="A211">
        <f t="shared" si="20"/>
        <v>12010</v>
      </c>
      <c r="B211" t="s">
        <v>47</v>
      </c>
      <c r="C211" t="s">
        <v>48</v>
      </c>
      <c r="D211" t="s">
        <v>145</v>
      </c>
      <c r="E211">
        <f t="shared" si="21"/>
        <v>50004</v>
      </c>
      <c r="F211">
        <f t="shared" si="23"/>
        <v>1525</v>
      </c>
      <c r="G211" t="str">
        <f t="shared" si="22"/>
        <v>[{"ItemId":50004,"Num":1525}]</v>
      </c>
    </row>
    <row r="212" spans="1:7">
      <c r="A212">
        <f t="shared" si="20"/>
        <v>12011</v>
      </c>
      <c r="B212" t="s">
        <v>47</v>
      </c>
      <c r="C212" t="s">
        <v>48</v>
      </c>
      <c r="D212" t="s">
        <v>145</v>
      </c>
      <c r="E212">
        <f t="shared" si="21"/>
        <v>50004</v>
      </c>
      <c r="F212">
        <f t="shared" si="23"/>
        <v>2365</v>
      </c>
      <c r="G212" t="str">
        <f t="shared" si="22"/>
        <v>[{"ItemId":50004,"Num":2365}]</v>
      </c>
    </row>
    <row r="213" spans="1:7">
      <c r="A213">
        <f t="shared" si="20"/>
        <v>12012</v>
      </c>
      <c r="B213" t="s">
        <v>47</v>
      </c>
      <c r="C213" t="s">
        <v>48</v>
      </c>
      <c r="D213" t="s">
        <v>145</v>
      </c>
      <c r="E213">
        <f t="shared" si="21"/>
        <v>50004</v>
      </c>
      <c r="F213">
        <f t="shared" si="23"/>
        <v>3665</v>
      </c>
      <c r="G213" t="str">
        <f t="shared" si="22"/>
        <v>[{"ItemId":50004,"Num":3665}]</v>
      </c>
    </row>
    <row r="214" spans="1:7">
      <c r="A214">
        <f t="shared" si="20"/>
        <v>12013</v>
      </c>
      <c r="B214" t="s">
        <v>47</v>
      </c>
      <c r="C214" t="s">
        <v>48</v>
      </c>
      <c r="D214" t="s">
        <v>145</v>
      </c>
      <c r="E214">
        <f t="shared" si="21"/>
        <v>50004</v>
      </c>
      <c r="F214">
        <f t="shared" si="23"/>
        <v>5680</v>
      </c>
      <c r="G214" t="str">
        <f t="shared" si="22"/>
        <v>[{"ItemId":50004,"Num":5680}]</v>
      </c>
    </row>
    <row r="215" spans="1:7">
      <c r="A215">
        <f t="shared" si="20"/>
        <v>12014</v>
      </c>
      <c r="B215" t="s">
        <v>47</v>
      </c>
      <c r="C215" t="s">
        <v>48</v>
      </c>
      <c r="D215" t="s">
        <v>145</v>
      </c>
      <c r="E215">
        <f t="shared" si="21"/>
        <v>50004</v>
      </c>
      <c r="F215">
        <f t="shared" si="23"/>
        <v>8805</v>
      </c>
      <c r="G215" t="str">
        <f t="shared" si="22"/>
        <v>[{"ItemId":50004,"Num":8805}]</v>
      </c>
    </row>
    <row r="216" spans="1:7">
      <c r="A216">
        <f t="shared" si="20"/>
        <v>12015</v>
      </c>
      <c r="B216" t="s">
        <v>47</v>
      </c>
      <c r="C216" t="s">
        <v>48</v>
      </c>
      <c r="D216" t="s">
        <v>145</v>
      </c>
      <c r="E216">
        <f t="shared" si="21"/>
        <v>50004</v>
      </c>
      <c r="F216">
        <f t="shared" si="23"/>
        <v>13650</v>
      </c>
      <c r="G216" t="str">
        <f t="shared" si="22"/>
        <v>[{"ItemId":50004,"Num":13650}]</v>
      </c>
    </row>
    <row r="217" spans="1:7">
      <c r="A217">
        <f t="shared" si="20"/>
        <v>12016</v>
      </c>
      <c r="B217" t="s">
        <v>47</v>
      </c>
      <c r="C217" t="s">
        <v>48</v>
      </c>
      <c r="D217" t="s">
        <v>145</v>
      </c>
      <c r="E217">
        <f t="shared" si="21"/>
        <v>50004</v>
      </c>
      <c r="F217">
        <f t="shared" si="23"/>
        <v>21160</v>
      </c>
      <c r="G217" t="str">
        <f t="shared" si="22"/>
        <v>[{"ItemId":50004,"Num":21160}]</v>
      </c>
    </row>
    <row r="218" spans="1:7">
      <c r="A218">
        <f t="shared" si="20"/>
        <v>12017</v>
      </c>
      <c r="B218" t="s">
        <v>47</v>
      </c>
      <c r="C218" t="s">
        <v>48</v>
      </c>
      <c r="D218" t="s">
        <v>145</v>
      </c>
      <c r="E218">
        <f t="shared" si="21"/>
        <v>50004</v>
      </c>
      <c r="F218">
        <f t="shared" si="23"/>
        <v>32800</v>
      </c>
      <c r="G218" t="str">
        <f t="shared" si="22"/>
        <v>[{"ItemId":50004,"Num":32800}]</v>
      </c>
    </row>
    <row r="219" spans="1:7">
      <c r="A219">
        <f t="shared" si="20"/>
        <v>12018</v>
      </c>
      <c r="B219" t="s">
        <v>47</v>
      </c>
      <c r="C219" t="s">
        <v>48</v>
      </c>
      <c r="D219" t="s">
        <v>145</v>
      </c>
      <c r="E219">
        <f t="shared" si="21"/>
        <v>50004</v>
      </c>
      <c r="F219">
        <f t="shared" si="23"/>
        <v>50840</v>
      </c>
      <c r="G219" t="str">
        <f t="shared" si="22"/>
        <v>[{"ItemId":50004,"Num":50840}]</v>
      </c>
    </row>
    <row r="220" spans="1:7">
      <c r="A220">
        <f t="shared" si="20"/>
        <v>13001</v>
      </c>
      <c r="B220" t="s">
        <v>49</v>
      </c>
      <c r="C220" t="s">
        <v>50</v>
      </c>
      <c r="D220" t="s">
        <v>145</v>
      </c>
      <c r="E220">
        <f t="shared" si="21"/>
        <v>50004</v>
      </c>
      <c r="F220">
        <v>50</v>
      </c>
      <c r="G220" t="str">
        <f t="shared" si="22"/>
        <v>[{"ItemId":50004,"Num":50}]</v>
      </c>
    </row>
    <row r="221" spans="1:7">
      <c r="A221">
        <f t="shared" si="20"/>
        <v>13002</v>
      </c>
      <c r="B221" t="s">
        <v>49</v>
      </c>
      <c r="C221" t="s">
        <v>50</v>
      </c>
      <c r="D221" t="s">
        <v>145</v>
      </c>
      <c r="E221">
        <f t="shared" si="21"/>
        <v>50004</v>
      </c>
      <c r="F221">
        <f t="shared" ref="F221:F237" si="24">MROUND(F220*1.5,5)</f>
        <v>75</v>
      </c>
      <c r="G221" t="str">
        <f t="shared" si="22"/>
        <v>[{"ItemId":50004,"Num":75}]</v>
      </c>
    </row>
    <row r="222" spans="1:7">
      <c r="A222">
        <f t="shared" si="20"/>
        <v>13003</v>
      </c>
      <c r="B222" t="s">
        <v>49</v>
      </c>
      <c r="C222" t="s">
        <v>50</v>
      </c>
      <c r="D222" t="s">
        <v>145</v>
      </c>
      <c r="E222">
        <f t="shared" si="21"/>
        <v>50004</v>
      </c>
      <c r="F222">
        <f t="shared" si="24"/>
        <v>115</v>
      </c>
      <c r="G222" t="str">
        <f t="shared" si="22"/>
        <v>[{"ItemId":50004,"Num":115}]</v>
      </c>
    </row>
    <row r="223" spans="1:7">
      <c r="A223">
        <f t="shared" si="20"/>
        <v>13004</v>
      </c>
      <c r="B223" t="s">
        <v>49</v>
      </c>
      <c r="C223" t="s">
        <v>50</v>
      </c>
      <c r="D223" t="s">
        <v>145</v>
      </c>
      <c r="E223">
        <f t="shared" si="21"/>
        <v>50004</v>
      </c>
      <c r="F223">
        <f t="shared" si="24"/>
        <v>175</v>
      </c>
      <c r="G223" t="str">
        <f t="shared" si="22"/>
        <v>[{"ItemId":50004,"Num":175}]</v>
      </c>
    </row>
    <row r="224" spans="1:7">
      <c r="A224">
        <f t="shared" si="20"/>
        <v>13005</v>
      </c>
      <c r="B224" t="s">
        <v>49</v>
      </c>
      <c r="C224" t="s">
        <v>50</v>
      </c>
      <c r="D224" t="s">
        <v>145</v>
      </c>
      <c r="E224">
        <f t="shared" si="21"/>
        <v>50004</v>
      </c>
      <c r="F224">
        <f t="shared" si="24"/>
        <v>265</v>
      </c>
      <c r="G224" t="str">
        <f t="shared" si="22"/>
        <v>[{"ItemId":50004,"Num":265}]</v>
      </c>
    </row>
    <row r="225" spans="1:7">
      <c r="A225">
        <f t="shared" si="20"/>
        <v>13006</v>
      </c>
      <c r="B225" t="s">
        <v>49</v>
      </c>
      <c r="C225" t="s">
        <v>50</v>
      </c>
      <c r="D225" t="s">
        <v>145</v>
      </c>
      <c r="E225">
        <f t="shared" si="21"/>
        <v>50004</v>
      </c>
      <c r="F225">
        <f t="shared" si="24"/>
        <v>400</v>
      </c>
      <c r="G225" t="str">
        <f t="shared" si="22"/>
        <v>[{"ItemId":50004,"Num":400}]</v>
      </c>
    </row>
    <row r="226" spans="1:7">
      <c r="A226">
        <f t="shared" si="20"/>
        <v>13007</v>
      </c>
      <c r="B226" t="s">
        <v>49</v>
      </c>
      <c r="C226" t="s">
        <v>50</v>
      </c>
      <c r="D226" t="s">
        <v>145</v>
      </c>
      <c r="E226">
        <f t="shared" si="21"/>
        <v>50004</v>
      </c>
      <c r="F226">
        <f t="shared" si="24"/>
        <v>600</v>
      </c>
      <c r="G226" t="str">
        <f t="shared" si="22"/>
        <v>[{"ItemId":50004,"Num":600}]</v>
      </c>
    </row>
    <row r="227" spans="1:7">
      <c r="A227">
        <f t="shared" si="20"/>
        <v>13008</v>
      </c>
      <c r="B227" t="s">
        <v>49</v>
      </c>
      <c r="C227" t="s">
        <v>50</v>
      </c>
      <c r="D227" t="s">
        <v>145</v>
      </c>
      <c r="E227">
        <f t="shared" si="21"/>
        <v>50004</v>
      </c>
      <c r="F227">
        <f t="shared" si="24"/>
        <v>900</v>
      </c>
      <c r="G227" t="str">
        <f t="shared" si="22"/>
        <v>[{"ItemId":50004,"Num":900}]</v>
      </c>
    </row>
    <row r="228" spans="1:7">
      <c r="A228">
        <f t="shared" si="20"/>
        <v>13009</v>
      </c>
      <c r="B228" t="s">
        <v>49</v>
      </c>
      <c r="C228" t="s">
        <v>50</v>
      </c>
      <c r="D228" t="s">
        <v>145</v>
      </c>
      <c r="E228">
        <f t="shared" si="21"/>
        <v>50004</v>
      </c>
      <c r="F228">
        <f t="shared" si="24"/>
        <v>1350</v>
      </c>
      <c r="G228" t="str">
        <f t="shared" si="22"/>
        <v>[{"ItemId":50004,"Num":1350}]</v>
      </c>
    </row>
    <row r="229" spans="1:7">
      <c r="A229">
        <f t="shared" si="20"/>
        <v>13010</v>
      </c>
      <c r="B229" t="s">
        <v>49</v>
      </c>
      <c r="C229" t="s">
        <v>50</v>
      </c>
      <c r="D229" t="s">
        <v>145</v>
      </c>
      <c r="E229">
        <f t="shared" si="21"/>
        <v>50004</v>
      </c>
      <c r="F229">
        <f t="shared" si="24"/>
        <v>2025</v>
      </c>
      <c r="G229" t="str">
        <f t="shared" si="22"/>
        <v>[{"ItemId":50004,"Num":2025}]</v>
      </c>
    </row>
    <row r="230" spans="1:7">
      <c r="A230">
        <f t="shared" si="20"/>
        <v>13011</v>
      </c>
      <c r="B230" t="s">
        <v>49</v>
      </c>
      <c r="C230" t="s">
        <v>50</v>
      </c>
      <c r="D230" t="s">
        <v>145</v>
      </c>
      <c r="E230">
        <f t="shared" si="21"/>
        <v>50004</v>
      </c>
      <c r="F230">
        <f t="shared" si="24"/>
        <v>3040</v>
      </c>
      <c r="G230" t="str">
        <f t="shared" si="22"/>
        <v>[{"ItemId":50004,"Num":3040}]</v>
      </c>
    </row>
    <row r="231" spans="1:7">
      <c r="A231">
        <f t="shared" si="20"/>
        <v>13012</v>
      </c>
      <c r="B231" t="s">
        <v>49</v>
      </c>
      <c r="C231" t="s">
        <v>50</v>
      </c>
      <c r="D231" t="s">
        <v>145</v>
      </c>
      <c r="E231">
        <f t="shared" si="21"/>
        <v>50004</v>
      </c>
      <c r="F231">
        <f t="shared" si="24"/>
        <v>4560</v>
      </c>
      <c r="G231" t="str">
        <f t="shared" si="22"/>
        <v>[{"ItemId":50004,"Num":4560}]</v>
      </c>
    </row>
    <row r="232" spans="1:7">
      <c r="A232">
        <f t="shared" si="20"/>
        <v>13013</v>
      </c>
      <c r="B232" t="s">
        <v>49</v>
      </c>
      <c r="C232" t="s">
        <v>50</v>
      </c>
      <c r="D232" t="s">
        <v>145</v>
      </c>
      <c r="E232">
        <f t="shared" si="21"/>
        <v>50004</v>
      </c>
      <c r="F232">
        <f t="shared" si="24"/>
        <v>6840</v>
      </c>
      <c r="G232" t="str">
        <f t="shared" si="22"/>
        <v>[{"ItemId":50004,"Num":6840}]</v>
      </c>
    </row>
    <row r="233" spans="1:7">
      <c r="A233">
        <f t="shared" si="20"/>
        <v>13014</v>
      </c>
      <c r="B233" t="s">
        <v>49</v>
      </c>
      <c r="C233" t="s">
        <v>50</v>
      </c>
      <c r="D233" t="s">
        <v>145</v>
      </c>
      <c r="E233">
        <f t="shared" si="21"/>
        <v>50004</v>
      </c>
      <c r="F233">
        <f t="shared" si="24"/>
        <v>10260</v>
      </c>
      <c r="G233" t="str">
        <f t="shared" si="22"/>
        <v>[{"ItemId":50004,"Num":10260}]</v>
      </c>
    </row>
    <row r="234" spans="1:7">
      <c r="A234">
        <f t="shared" si="20"/>
        <v>13015</v>
      </c>
      <c r="B234" t="s">
        <v>49</v>
      </c>
      <c r="C234" t="s">
        <v>50</v>
      </c>
      <c r="D234" t="s">
        <v>145</v>
      </c>
      <c r="E234">
        <f t="shared" si="21"/>
        <v>50004</v>
      </c>
      <c r="F234">
        <f t="shared" si="24"/>
        <v>15390</v>
      </c>
      <c r="G234" t="str">
        <f t="shared" si="22"/>
        <v>[{"ItemId":50004,"Num":15390}]</v>
      </c>
    </row>
    <row r="235" spans="1:7">
      <c r="A235">
        <f t="shared" si="20"/>
        <v>13016</v>
      </c>
      <c r="B235" t="s">
        <v>49</v>
      </c>
      <c r="C235" t="s">
        <v>50</v>
      </c>
      <c r="D235" t="s">
        <v>145</v>
      </c>
      <c r="E235">
        <f t="shared" si="21"/>
        <v>50004</v>
      </c>
      <c r="F235">
        <f t="shared" si="24"/>
        <v>23085</v>
      </c>
      <c r="G235" t="str">
        <f t="shared" si="22"/>
        <v>[{"ItemId":50004,"Num":23085}]</v>
      </c>
    </row>
    <row r="236" spans="1:7">
      <c r="A236">
        <f t="shared" si="20"/>
        <v>13017</v>
      </c>
      <c r="B236" t="s">
        <v>49</v>
      </c>
      <c r="C236" t="s">
        <v>50</v>
      </c>
      <c r="D236" t="s">
        <v>145</v>
      </c>
      <c r="E236">
        <f t="shared" si="21"/>
        <v>50004</v>
      </c>
      <c r="F236">
        <f t="shared" si="24"/>
        <v>34630</v>
      </c>
      <c r="G236" t="str">
        <f t="shared" si="22"/>
        <v>[{"ItemId":50004,"Num":34630}]</v>
      </c>
    </row>
    <row r="237" spans="1:7">
      <c r="A237">
        <f t="shared" si="20"/>
        <v>13018</v>
      </c>
      <c r="B237" t="s">
        <v>49</v>
      </c>
      <c r="C237" t="s">
        <v>50</v>
      </c>
      <c r="D237" t="s">
        <v>145</v>
      </c>
      <c r="E237">
        <f t="shared" si="21"/>
        <v>50004</v>
      </c>
      <c r="F237">
        <f t="shared" si="24"/>
        <v>51945</v>
      </c>
      <c r="G237" t="str">
        <f t="shared" si="22"/>
        <v>[{"ItemId":50004,"Num":51945}]</v>
      </c>
    </row>
    <row r="238" spans="1:7">
      <c r="A238">
        <f t="shared" si="20"/>
        <v>14001</v>
      </c>
      <c r="B238" t="s">
        <v>51</v>
      </c>
      <c r="C238" t="s">
        <v>52</v>
      </c>
      <c r="D238" t="s">
        <v>145</v>
      </c>
      <c r="E238">
        <f t="shared" si="21"/>
        <v>50004</v>
      </c>
      <c r="F238">
        <v>30</v>
      </c>
      <c r="G238" t="str">
        <f t="shared" si="22"/>
        <v>[{"ItemId":50004,"Num":30}]</v>
      </c>
    </row>
    <row r="239" spans="1:7">
      <c r="A239">
        <f t="shared" si="20"/>
        <v>14002</v>
      </c>
      <c r="B239" t="s">
        <v>51</v>
      </c>
      <c r="C239" t="s">
        <v>52</v>
      </c>
      <c r="D239" t="s">
        <v>145</v>
      </c>
      <c r="E239">
        <f t="shared" si="21"/>
        <v>50004</v>
      </c>
      <c r="F239">
        <f t="shared" ref="F239:F255" si="25">MROUND(F238*1.55,5)</f>
        <v>45</v>
      </c>
      <c r="G239" t="str">
        <f t="shared" si="22"/>
        <v>[{"ItemId":50004,"Num":45}]</v>
      </c>
    </row>
    <row r="240" spans="1:7">
      <c r="A240">
        <f t="shared" si="20"/>
        <v>14003</v>
      </c>
      <c r="B240" t="s">
        <v>51</v>
      </c>
      <c r="C240" t="s">
        <v>52</v>
      </c>
      <c r="D240" t="s">
        <v>145</v>
      </c>
      <c r="E240">
        <f t="shared" si="21"/>
        <v>50004</v>
      </c>
      <c r="F240">
        <f t="shared" si="25"/>
        <v>70</v>
      </c>
      <c r="G240" t="str">
        <f t="shared" si="22"/>
        <v>[{"ItemId":50004,"Num":70}]</v>
      </c>
    </row>
    <row r="241" spans="1:7">
      <c r="A241">
        <f t="shared" si="20"/>
        <v>14004</v>
      </c>
      <c r="B241" t="s">
        <v>51</v>
      </c>
      <c r="C241" t="s">
        <v>52</v>
      </c>
      <c r="D241" t="s">
        <v>145</v>
      </c>
      <c r="E241">
        <f t="shared" si="21"/>
        <v>50004</v>
      </c>
      <c r="F241">
        <f t="shared" si="25"/>
        <v>110</v>
      </c>
      <c r="G241" t="str">
        <f t="shared" si="22"/>
        <v>[{"ItemId":50004,"Num":110}]</v>
      </c>
    </row>
    <row r="242" spans="1:7">
      <c r="A242">
        <f t="shared" si="20"/>
        <v>14005</v>
      </c>
      <c r="B242" t="s">
        <v>51</v>
      </c>
      <c r="C242" t="s">
        <v>52</v>
      </c>
      <c r="D242" t="s">
        <v>145</v>
      </c>
      <c r="E242">
        <f t="shared" si="21"/>
        <v>50004</v>
      </c>
      <c r="F242">
        <f t="shared" si="25"/>
        <v>170</v>
      </c>
      <c r="G242" t="str">
        <f t="shared" si="22"/>
        <v>[{"ItemId":50004,"Num":170}]</v>
      </c>
    </row>
    <row r="243" spans="1:7">
      <c r="A243">
        <f t="shared" si="20"/>
        <v>14006</v>
      </c>
      <c r="B243" t="s">
        <v>51</v>
      </c>
      <c r="C243" t="s">
        <v>52</v>
      </c>
      <c r="D243" t="s">
        <v>145</v>
      </c>
      <c r="E243">
        <f t="shared" si="21"/>
        <v>50004</v>
      </c>
      <c r="F243">
        <f t="shared" si="25"/>
        <v>265</v>
      </c>
      <c r="G243" t="str">
        <f t="shared" si="22"/>
        <v>[{"ItemId":50004,"Num":265}]</v>
      </c>
    </row>
    <row r="244" spans="1:7">
      <c r="A244">
        <f t="shared" si="20"/>
        <v>14007</v>
      </c>
      <c r="B244" t="s">
        <v>51</v>
      </c>
      <c r="C244" t="s">
        <v>52</v>
      </c>
      <c r="D244" t="s">
        <v>145</v>
      </c>
      <c r="E244">
        <f t="shared" si="21"/>
        <v>50004</v>
      </c>
      <c r="F244">
        <f t="shared" si="25"/>
        <v>410</v>
      </c>
      <c r="G244" t="str">
        <f t="shared" si="22"/>
        <v>[{"ItemId":50004,"Num":410}]</v>
      </c>
    </row>
    <row r="245" spans="1:7">
      <c r="A245">
        <f t="shared" si="20"/>
        <v>14008</v>
      </c>
      <c r="B245" t="s">
        <v>51</v>
      </c>
      <c r="C245" t="s">
        <v>52</v>
      </c>
      <c r="D245" t="s">
        <v>145</v>
      </c>
      <c r="E245">
        <f t="shared" si="21"/>
        <v>50004</v>
      </c>
      <c r="F245">
        <f t="shared" si="25"/>
        <v>635</v>
      </c>
      <c r="G245" t="str">
        <f t="shared" si="22"/>
        <v>[{"ItemId":50004,"Num":635}]</v>
      </c>
    </row>
    <row r="246" spans="1:7">
      <c r="A246">
        <f t="shared" si="20"/>
        <v>14009</v>
      </c>
      <c r="B246" t="s">
        <v>51</v>
      </c>
      <c r="C246" t="s">
        <v>52</v>
      </c>
      <c r="D246" t="s">
        <v>145</v>
      </c>
      <c r="E246">
        <f t="shared" si="21"/>
        <v>50004</v>
      </c>
      <c r="F246">
        <f t="shared" si="25"/>
        <v>985</v>
      </c>
      <c r="G246" t="str">
        <f t="shared" si="22"/>
        <v>[{"ItemId":50004,"Num":985}]</v>
      </c>
    </row>
    <row r="247" spans="1:7">
      <c r="A247">
        <f t="shared" si="20"/>
        <v>14010</v>
      </c>
      <c r="B247" t="s">
        <v>51</v>
      </c>
      <c r="C247" t="s">
        <v>52</v>
      </c>
      <c r="D247" t="s">
        <v>145</v>
      </c>
      <c r="E247">
        <f t="shared" si="21"/>
        <v>50004</v>
      </c>
      <c r="F247">
        <f t="shared" si="25"/>
        <v>1525</v>
      </c>
      <c r="G247" t="str">
        <f t="shared" si="22"/>
        <v>[{"ItemId":50004,"Num":1525}]</v>
      </c>
    </row>
    <row r="248" spans="1:7">
      <c r="A248">
        <f t="shared" si="20"/>
        <v>14011</v>
      </c>
      <c r="B248" t="s">
        <v>51</v>
      </c>
      <c r="C248" t="s">
        <v>52</v>
      </c>
      <c r="D248" t="s">
        <v>145</v>
      </c>
      <c r="E248">
        <f t="shared" si="21"/>
        <v>50004</v>
      </c>
      <c r="F248">
        <f t="shared" si="25"/>
        <v>2365</v>
      </c>
      <c r="G248" t="str">
        <f t="shared" si="22"/>
        <v>[{"ItemId":50004,"Num":2365}]</v>
      </c>
    </row>
    <row r="249" spans="1:7">
      <c r="A249">
        <f t="shared" si="20"/>
        <v>14012</v>
      </c>
      <c r="B249" t="s">
        <v>51</v>
      </c>
      <c r="C249" t="s">
        <v>52</v>
      </c>
      <c r="D249" t="s">
        <v>145</v>
      </c>
      <c r="E249">
        <f t="shared" si="21"/>
        <v>50004</v>
      </c>
      <c r="F249">
        <f t="shared" si="25"/>
        <v>3665</v>
      </c>
      <c r="G249" t="str">
        <f t="shared" si="22"/>
        <v>[{"ItemId":50004,"Num":3665}]</v>
      </c>
    </row>
    <row r="250" spans="1:7">
      <c r="A250">
        <f t="shared" si="20"/>
        <v>14013</v>
      </c>
      <c r="B250" t="s">
        <v>51</v>
      </c>
      <c r="C250" t="s">
        <v>52</v>
      </c>
      <c r="D250" t="s">
        <v>145</v>
      </c>
      <c r="E250">
        <f t="shared" si="21"/>
        <v>50004</v>
      </c>
      <c r="F250">
        <f t="shared" si="25"/>
        <v>5680</v>
      </c>
      <c r="G250" t="str">
        <f t="shared" si="22"/>
        <v>[{"ItemId":50004,"Num":5680}]</v>
      </c>
    </row>
    <row r="251" spans="1:7">
      <c r="A251">
        <f t="shared" si="20"/>
        <v>14014</v>
      </c>
      <c r="B251" t="s">
        <v>51</v>
      </c>
      <c r="C251" t="s">
        <v>52</v>
      </c>
      <c r="D251" t="s">
        <v>145</v>
      </c>
      <c r="E251">
        <f t="shared" si="21"/>
        <v>50004</v>
      </c>
      <c r="F251">
        <f t="shared" si="25"/>
        <v>8805</v>
      </c>
      <c r="G251" t="str">
        <f t="shared" si="22"/>
        <v>[{"ItemId":50004,"Num":8805}]</v>
      </c>
    </row>
    <row r="252" spans="1:7">
      <c r="A252">
        <f t="shared" si="20"/>
        <v>14015</v>
      </c>
      <c r="B252" t="s">
        <v>51</v>
      </c>
      <c r="C252" t="s">
        <v>52</v>
      </c>
      <c r="D252" t="s">
        <v>145</v>
      </c>
      <c r="E252">
        <f t="shared" si="21"/>
        <v>50004</v>
      </c>
      <c r="F252">
        <f t="shared" si="25"/>
        <v>13650</v>
      </c>
      <c r="G252" t="str">
        <f t="shared" si="22"/>
        <v>[{"ItemId":50004,"Num":13650}]</v>
      </c>
    </row>
    <row r="253" spans="1:7">
      <c r="A253">
        <f t="shared" si="20"/>
        <v>14016</v>
      </c>
      <c r="B253" t="s">
        <v>51</v>
      </c>
      <c r="C253" t="s">
        <v>52</v>
      </c>
      <c r="D253" t="s">
        <v>145</v>
      </c>
      <c r="E253">
        <f t="shared" si="21"/>
        <v>50004</v>
      </c>
      <c r="F253">
        <f t="shared" si="25"/>
        <v>21160</v>
      </c>
      <c r="G253" t="str">
        <f t="shared" si="22"/>
        <v>[{"ItemId":50004,"Num":21160}]</v>
      </c>
    </row>
    <row r="254" spans="1:7">
      <c r="A254">
        <f t="shared" si="20"/>
        <v>14017</v>
      </c>
      <c r="B254" t="s">
        <v>51</v>
      </c>
      <c r="C254" t="s">
        <v>52</v>
      </c>
      <c r="D254" t="s">
        <v>145</v>
      </c>
      <c r="E254">
        <f t="shared" si="21"/>
        <v>50004</v>
      </c>
      <c r="F254">
        <f t="shared" si="25"/>
        <v>32800</v>
      </c>
      <c r="G254" t="str">
        <f t="shared" si="22"/>
        <v>[{"ItemId":50004,"Num":32800}]</v>
      </c>
    </row>
    <row r="255" spans="1:7">
      <c r="A255">
        <f t="shared" si="20"/>
        <v>14018</v>
      </c>
      <c r="B255" t="s">
        <v>51</v>
      </c>
      <c r="C255" t="s">
        <v>52</v>
      </c>
      <c r="D255" t="s">
        <v>145</v>
      </c>
      <c r="E255">
        <f t="shared" si="21"/>
        <v>50004</v>
      </c>
      <c r="F255">
        <f t="shared" si="25"/>
        <v>50840</v>
      </c>
      <c r="G255" t="str">
        <f t="shared" si="22"/>
        <v>[{"ItemId":50004,"Num":50840}]</v>
      </c>
    </row>
    <row r="256" spans="1:7">
      <c r="A256">
        <f t="shared" si="20"/>
        <v>15001</v>
      </c>
      <c r="B256" t="s">
        <v>53</v>
      </c>
      <c r="C256" t="s">
        <v>54</v>
      </c>
      <c r="D256" t="s">
        <v>145</v>
      </c>
      <c r="E256">
        <f t="shared" si="21"/>
        <v>50004</v>
      </c>
      <c r="F256">
        <v>50</v>
      </c>
      <c r="G256" t="str">
        <f t="shared" si="22"/>
        <v>[{"ItemId":50004,"Num":50}]</v>
      </c>
    </row>
    <row r="257" spans="1:7">
      <c r="A257">
        <f t="shared" si="20"/>
        <v>15002</v>
      </c>
      <c r="B257" t="s">
        <v>53</v>
      </c>
      <c r="C257" t="s">
        <v>54</v>
      </c>
      <c r="D257" t="s">
        <v>145</v>
      </c>
      <c r="E257">
        <f t="shared" si="21"/>
        <v>50004</v>
      </c>
      <c r="F257">
        <f t="shared" ref="F257:F273" si="26">MROUND(F256*1.5,5)</f>
        <v>75</v>
      </c>
      <c r="G257" t="str">
        <f t="shared" si="22"/>
        <v>[{"ItemId":50004,"Num":75}]</v>
      </c>
    </row>
    <row r="258" spans="1:7">
      <c r="A258">
        <f t="shared" si="20"/>
        <v>15003</v>
      </c>
      <c r="B258" t="s">
        <v>53</v>
      </c>
      <c r="C258" t="s">
        <v>54</v>
      </c>
      <c r="D258" t="s">
        <v>145</v>
      </c>
      <c r="E258">
        <f t="shared" si="21"/>
        <v>50004</v>
      </c>
      <c r="F258">
        <f t="shared" si="26"/>
        <v>115</v>
      </c>
      <c r="G258" t="str">
        <f t="shared" si="22"/>
        <v>[{"ItemId":50004,"Num":115}]</v>
      </c>
    </row>
    <row r="259" spans="1:7">
      <c r="A259">
        <f t="shared" si="20"/>
        <v>15004</v>
      </c>
      <c r="B259" t="s">
        <v>53</v>
      </c>
      <c r="C259" t="s">
        <v>54</v>
      </c>
      <c r="D259" t="s">
        <v>145</v>
      </c>
      <c r="E259">
        <f t="shared" si="21"/>
        <v>50004</v>
      </c>
      <c r="F259">
        <f t="shared" si="26"/>
        <v>175</v>
      </c>
      <c r="G259" t="str">
        <f t="shared" si="22"/>
        <v>[{"ItemId":50004,"Num":175}]</v>
      </c>
    </row>
    <row r="260" spans="1:7">
      <c r="A260">
        <f t="shared" si="20"/>
        <v>15005</v>
      </c>
      <c r="B260" t="s">
        <v>53</v>
      </c>
      <c r="C260" t="s">
        <v>54</v>
      </c>
      <c r="D260" t="s">
        <v>145</v>
      </c>
      <c r="E260">
        <f t="shared" si="21"/>
        <v>50004</v>
      </c>
      <c r="F260">
        <f t="shared" si="26"/>
        <v>265</v>
      </c>
      <c r="G260" t="str">
        <f t="shared" si="22"/>
        <v>[{"ItemId":50004,"Num":265}]</v>
      </c>
    </row>
    <row r="261" spans="1:7">
      <c r="A261">
        <f t="shared" ref="A261:A324" si="27">IF(B261=B260,A260+1,MROUND(A260+1000,1000)+1)</f>
        <v>15006</v>
      </c>
      <c r="B261" t="s">
        <v>53</v>
      </c>
      <c r="C261" t="s">
        <v>54</v>
      </c>
      <c r="D261" t="s">
        <v>145</v>
      </c>
      <c r="E261">
        <f t="shared" ref="E261:E324" si="28">VLOOKUP(D261,$U$3:$V$3,2,FALSE)</f>
        <v>50004</v>
      </c>
      <c r="F261">
        <f t="shared" si="26"/>
        <v>400</v>
      </c>
      <c r="G261" t="str">
        <f t="shared" ref="G261:G324" si="29">IF(D261="","[]",$D$2&amp;E261&amp;$E$2&amp;F261&amp;$F$2)</f>
        <v>[{"ItemId":50004,"Num":400}]</v>
      </c>
    </row>
    <row r="262" spans="1:7">
      <c r="A262">
        <f t="shared" si="27"/>
        <v>15007</v>
      </c>
      <c r="B262" t="s">
        <v>53</v>
      </c>
      <c r="C262" t="s">
        <v>54</v>
      </c>
      <c r="D262" t="s">
        <v>145</v>
      </c>
      <c r="E262">
        <f t="shared" si="28"/>
        <v>50004</v>
      </c>
      <c r="F262">
        <f t="shared" si="26"/>
        <v>600</v>
      </c>
      <c r="G262" t="str">
        <f t="shared" si="29"/>
        <v>[{"ItemId":50004,"Num":600}]</v>
      </c>
    </row>
    <row r="263" spans="1:7">
      <c r="A263">
        <f t="shared" si="27"/>
        <v>15008</v>
      </c>
      <c r="B263" t="s">
        <v>53</v>
      </c>
      <c r="C263" t="s">
        <v>54</v>
      </c>
      <c r="D263" t="s">
        <v>145</v>
      </c>
      <c r="E263">
        <f t="shared" si="28"/>
        <v>50004</v>
      </c>
      <c r="F263">
        <f t="shared" si="26"/>
        <v>900</v>
      </c>
      <c r="G263" t="str">
        <f t="shared" si="29"/>
        <v>[{"ItemId":50004,"Num":900}]</v>
      </c>
    </row>
    <row r="264" spans="1:7">
      <c r="A264">
        <f t="shared" si="27"/>
        <v>15009</v>
      </c>
      <c r="B264" t="s">
        <v>53</v>
      </c>
      <c r="C264" t="s">
        <v>54</v>
      </c>
      <c r="D264" t="s">
        <v>145</v>
      </c>
      <c r="E264">
        <f t="shared" si="28"/>
        <v>50004</v>
      </c>
      <c r="F264">
        <f t="shared" si="26"/>
        <v>1350</v>
      </c>
      <c r="G264" t="str">
        <f t="shared" si="29"/>
        <v>[{"ItemId":50004,"Num":1350}]</v>
      </c>
    </row>
    <row r="265" spans="1:7">
      <c r="A265">
        <f t="shared" si="27"/>
        <v>15010</v>
      </c>
      <c r="B265" t="s">
        <v>53</v>
      </c>
      <c r="C265" t="s">
        <v>54</v>
      </c>
      <c r="D265" t="s">
        <v>145</v>
      </c>
      <c r="E265">
        <f t="shared" si="28"/>
        <v>50004</v>
      </c>
      <c r="F265">
        <f t="shared" si="26"/>
        <v>2025</v>
      </c>
      <c r="G265" t="str">
        <f t="shared" si="29"/>
        <v>[{"ItemId":50004,"Num":2025}]</v>
      </c>
    </row>
    <row r="266" spans="1:7">
      <c r="A266">
        <f t="shared" si="27"/>
        <v>15011</v>
      </c>
      <c r="B266" t="s">
        <v>53</v>
      </c>
      <c r="C266" t="s">
        <v>54</v>
      </c>
      <c r="D266" t="s">
        <v>145</v>
      </c>
      <c r="E266">
        <f t="shared" si="28"/>
        <v>50004</v>
      </c>
      <c r="F266">
        <f t="shared" si="26"/>
        <v>3040</v>
      </c>
      <c r="G266" t="str">
        <f t="shared" si="29"/>
        <v>[{"ItemId":50004,"Num":3040}]</v>
      </c>
    </row>
    <row r="267" spans="1:7">
      <c r="A267">
        <f t="shared" si="27"/>
        <v>15012</v>
      </c>
      <c r="B267" t="s">
        <v>53</v>
      </c>
      <c r="C267" t="s">
        <v>54</v>
      </c>
      <c r="D267" t="s">
        <v>145</v>
      </c>
      <c r="E267">
        <f t="shared" si="28"/>
        <v>50004</v>
      </c>
      <c r="F267">
        <f t="shared" si="26"/>
        <v>4560</v>
      </c>
      <c r="G267" t="str">
        <f t="shared" si="29"/>
        <v>[{"ItemId":50004,"Num":4560}]</v>
      </c>
    </row>
    <row r="268" spans="1:7">
      <c r="A268">
        <f t="shared" si="27"/>
        <v>15013</v>
      </c>
      <c r="B268" t="s">
        <v>53</v>
      </c>
      <c r="C268" t="s">
        <v>54</v>
      </c>
      <c r="D268" t="s">
        <v>145</v>
      </c>
      <c r="E268">
        <f t="shared" si="28"/>
        <v>50004</v>
      </c>
      <c r="F268">
        <f t="shared" si="26"/>
        <v>6840</v>
      </c>
      <c r="G268" t="str">
        <f t="shared" si="29"/>
        <v>[{"ItemId":50004,"Num":6840}]</v>
      </c>
    </row>
    <row r="269" spans="1:7">
      <c r="A269">
        <f t="shared" si="27"/>
        <v>15014</v>
      </c>
      <c r="B269" t="s">
        <v>53</v>
      </c>
      <c r="C269" t="s">
        <v>54</v>
      </c>
      <c r="D269" t="s">
        <v>145</v>
      </c>
      <c r="E269">
        <f t="shared" si="28"/>
        <v>50004</v>
      </c>
      <c r="F269">
        <f t="shared" si="26"/>
        <v>10260</v>
      </c>
      <c r="G269" t="str">
        <f t="shared" si="29"/>
        <v>[{"ItemId":50004,"Num":10260}]</v>
      </c>
    </row>
    <row r="270" spans="1:7">
      <c r="A270">
        <f t="shared" si="27"/>
        <v>15015</v>
      </c>
      <c r="B270" t="s">
        <v>53</v>
      </c>
      <c r="C270" t="s">
        <v>54</v>
      </c>
      <c r="D270" t="s">
        <v>145</v>
      </c>
      <c r="E270">
        <f t="shared" si="28"/>
        <v>50004</v>
      </c>
      <c r="F270">
        <f t="shared" si="26"/>
        <v>15390</v>
      </c>
      <c r="G270" t="str">
        <f t="shared" si="29"/>
        <v>[{"ItemId":50004,"Num":15390}]</v>
      </c>
    </row>
    <row r="271" spans="1:7">
      <c r="A271">
        <f t="shared" si="27"/>
        <v>15016</v>
      </c>
      <c r="B271" t="s">
        <v>53</v>
      </c>
      <c r="C271" t="s">
        <v>54</v>
      </c>
      <c r="D271" t="s">
        <v>145</v>
      </c>
      <c r="E271">
        <f t="shared" si="28"/>
        <v>50004</v>
      </c>
      <c r="F271">
        <f t="shared" si="26"/>
        <v>23085</v>
      </c>
      <c r="G271" t="str">
        <f t="shared" si="29"/>
        <v>[{"ItemId":50004,"Num":23085}]</v>
      </c>
    </row>
    <row r="272" spans="1:7">
      <c r="A272">
        <f t="shared" si="27"/>
        <v>15017</v>
      </c>
      <c r="B272" t="s">
        <v>53</v>
      </c>
      <c r="C272" t="s">
        <v>54</v>
      </c>
      <c r="D272" t="s">
        <v>145</v>
      </c>
      <c r="E272">
        <f t="shared" si="28"/>
        <v>50004</v>
      </c>
      <c r="F272">
        <f t="shared" si="26"/>
        <v>34630</v>
      </c>
      <c r="G272" t="str">
        <f t="shared" si="29"/>
        <v>[{"ItemId":50004,"Num":34630}]</v>
      </c>
    </row>
    <row r="273" spans="1:7">
      <c r="A273">
        <f t="shared" si="27"/>
        <v>15018</v>
      </c>
      <c r="B273" t="s">
        <v>53</v>
      </c>
      <c r="C273" t="s">
        <v>54</v>
      </c>
      <c r="D273" t="s">
        <v>145</v>
      </c>
      <c r="E273">
        <f t="shared" si="28"/>
        <v>50004</v>
      </c>
      <c r="F273">
        <f t="shared" si="26"/>
        <v>51945</v>
      </c>
      <c r="G273" t="str">
        <f t="shared" si="29"/>
        <v>[{"ItemId":50004,"Num":51945}]</v>
      </c>
    </row>
    <row r="274" spans="1:7">
      <c r="A274">
        <f t="shared" si="27"/>
        <v>16001</v>
      </c>
      <c r="B274" t="s">
        <v>55</v>
      </c>
      <c r="C274" t="s">
        <v>56</v>
      </c>
      <c r="D274" t="s">
        <v>145</v>
      </c>
      <c r="E274">
        <f t="shared" si="28"/>
        <v>50004</v>
      </c>
      <c r="F274">
        <v>30</v>
      </c>
      <c r="G274" t="str">
        <f t="shared" si="29"/>
        <v>[{"ItemId":50004,"Num":30}]</v>
      </c>
    </row>
    <row r="275" spans="1:7">
      <c r="A275">
        <f t="shared" si="27"/>
        <v>16002</v>
      </c>
      <c r="B275" t="s">
        <v>55</v>
      </c>
      <c r="C275" t="s">
        <v>56</v>
      </c>
      <c r="D275" t="s">
        <v>145</v>
      </c>
      <c r="E275">
        <f t="shared" si="28"/>
        <v>50004</v>
      </c>
      <c r="F275">
        <f t="shared" ref="F275:F291" si="30">MROUND(F274*1.55,5)</f>
        <v>45</v>
      </c>
      <c r="G275" t="str">
        <f t="shared" si="29"/>
        <v>[{"ItemId":50004,"Num":45}]</v>
      </c>
    </row>
    <row r="276" spans="1:7">
      <c r="A276">
        <f t="shared" si="27"/>
        <v>16003</v>
      </c>
      <c r="B276" t="s">
        <v>55</v>
      </c>
      <c r="C276" t="s">
        <v>56</v>
      </c>
      <c r="D276" t="s">
        <v>145</v>
      </c>
      <c r="E276">
        <f t="shared" si="28"/>
        <v>50004</v>
      </c>
      <c r="F276">
        <f t="shared" si="30"/>
        <v>70</v>
      </c>
      <c r="G276" t="str">
        <f t="shared" si="29"/>
        <v>[{"ItemId":50004,"Num":70}]</v>
      </c>
    </row>
    <row r="277" spans="1:7">
      <c r="A277">
        <f t="shared" si="27"/>
        <v>16004</v>
      </c>
      <c r="B277" t="s">
        <v>55</v>
      </c>
      <c r="C277" t="s">
        <v>56</v>
      </c>
      <c r="D277" t="s">
        <v>145</v>
      </c>
      <c r="E277">
        <f t="shared" si="28"/>
        <v>50004</v>
      </c>
      <c r="F277">
        <f t="shared" si="30"/>
        <v>110</v>
      </c>
      <c r="G277" t="str">
        <f t="shared" si="29"/>
        <v>[{"ItemId":50004,"Num":110}]</v>
      </c>
    </row>
    <row r="278" spans="1:7">
      <c r="A278">
        <f t="shared" si="27"/>
        <v>16005</v>
      </c>
      <c r="B278" t="s">
        <v>55</v>
      </c>
      <c r="C278" t="s">
        <v>56</v>
      </c>
      <c r="D278" t="s">
        <v>145</v>
      </c>
      <c r="E278">
        <f t="shared" si="28"/>
        <v>50004</v>
      </c>
      <c r="F278">
        <f t="shared" si="30"/>
        <v>170</v>
      </c>
      <c r="G278" t="str">
        <f t="shared" si="29"/>
        <v>[{"ItemId":50004,"Num":170}]</v>
      </c>
    </row>
    <row r="279" spans="1:7">
      <c r="A279">
        <f t="shared" si="27"/>
        <v>16006</v>
      </c>
      <c r="B279" t="s">
        <v>55</v>
      </c>
      <c r="C279" t="s">
        <v>56</v>
      </c>
      <c r="D279" t="s">
        <v>145</v>
      </c>
      <c r="E279">
        <f t="shared" si="28"/>
        <v>50004</v>
      </c>
      <c r="F279">
        <f t="shared" si="30"/>
        <v>265</v>
      </c>
      <c r="G279" t="str">
        <f t="shared" si="29"/>
        <v>[{"ItemId":50004,"Num":265}]</v>
      </c>
    </row>
    <row r="280" spans="1:7">
      <c r="A280">
        <f t="shared" si="27"/>
        <v>16007</v>
      </c>
      <c r="B280" t="s">
        <v>55</v>
      </c>
      <c r="C280" t="s">
        <v>56</v>
      </c>
      <c r="D280" t="s">
        <v>145</v>
      </c>
      <c r="E280">
        <f t="shared" si="28"/>
        <v>50004</v>
      </c>
      <c r="F280">
        <f t="shared" si="30"/>
        <v>410</v>
      </c>
      <c r="G280" t="str">
        <f t="shared" si="29"/>
        <v>[{"ItemId":50004,"Num":410}]</v>
      </c>
    </row>
    <row r="281" spans="1:7">
      <c r="A281">
        <f t="shared" si="27"/>
        <v>16008</v>
      </c>
      <c r="B281" t="s">
        <v>55</v>
      </c>
      <c r="C281" t="s">
        <v>56</v>
      </c>
      <c r="D281" t="s">
        <v>145</v>
      </c>
      <c r="E281">
        <f t="shared" si="28"/>
        <v>50004</v>
      </c>
      <c r="F281">
        <f t="shared" si="30"/>
        <v>635</v>
      </c>
      <c r="G281" t="str">
        <f t="shared" si="29"/>
        <v>[{"ItemId":50004,"Num":635}]</v>
      </c>
    </row>
    <row r="282" spans="1:7">
      <c r="A282">
        <f t="shared" si="27"/>
        <v>16009</v>
      </c>
      <c r="B282" t="s">
        <v>55</v>
      </c>
      <c r="C282" t="s">
        <v>56</v>
      </c>
      <c r="D282" t="s">
        <v>145</v>
      </c>
      <c r="E282">
        <f t="shared" si="28"/>
        <v>50004</v>
      </c>
      <c r="F282">
        <f t="shared" si="30"/>
        <v>985</v>
      </c>
      <c r="G282" t="str">
        <f t="shared" si="29"/>
        <v>[{"ItemId":50004,"Num":985}]</v>
      </c>
    </row>
    <row r="283" spans="1:7">
      <c r="A283">
        <f t="shared" si="27"/>
        <v>16010</v>
      </c>
      <c r="B283" t="s">
        <v>55</v>
      </c>
      <c r="C283" t="s">
        <v>56</v>
      </c>
      <c r="D283" t="s">
        <v>145</v>
      </c>
      <c r="E283">
        <f t="shared" si="28"/>
        <v>50004</v>
      </c>
      <c r="F283">
        <f t="shared" si="30"/>
        <v>1525</v>
      </c>
      <c r="G283" t="str">
        <f t="shared" si="29"/>
        <v>[{"ItemId":50004,"Num":1525}]</v>
      </c>
    </row>
    <row r="284" spans="1:7">
      <c r="A284">
        <f t="shared" si="27"/>
        <v>16011</v>
      </c>
      <c r="B284" t="s">
        <v>55</v>
      </c>
      <c r="C284" t="s">
        <v>56</v>
      </c>
      <c r="D284" t="s">
        <v>145</v>
      </c>
      <c r="E284">
        <f t="shared" si="28"/>
        <v>50004</v>
      </c>
      <c r="F284">
        <f t="shared" si="30"/>
        <v>2365</v>
      </c>
      <c r="G284" t="str">
        <f t="shared" si="29"/>
        <v>[{"ItemId":50004,"Num":2365}]</v>
      </c>
    </row>
    <row r="285" spans="1:7">
      <c r="A285">
        <f t="shared" si="27"/>
        <v>16012</v>
      </c>
      <c r="B285" t="s">
        <v>55</v>
      </c>
      <c r="C285" t="s">
        <v>56</v>
      </c>
      <c r="D285" t="s">
        <v>145</v>
      </c>
      <c r="E285">
        <f t="shared" si="28"/>
        <v>50004</v>
      </c>
      <c r="F285">
        <f t="shared" si="30"/>
        <v>3665</v>
      </c>
      <c r="G285" t="str">
        <f t="shared" si="29"/>
        <v>[{"ItemId":50004,"Num":3665}]</v>
      </c>
    </row>
    <row r="286" spans="1:7">
      <c r="A286">
        <f t="shared" si="27"/>
        <v>16013</v>
      </c>
      <c r="B286" t="s">
        <v>55</v>
      </c>
      <c r="C286" t="s">
        <v>56</v>
      </c>
      <c r="D286" t="s">
        <v>145</v>
      </c>
      <c r="E286">
        <f t="shared" si="28"/>
        <v>50004</v>
      </c>
      <c r="F286">
        <f t="shared" si="30"/>
        <v>5680</v>
      </c>
      <c r="G286" t="str">
        <f t="shared" si="29"/>
        <v>[{"ItemId":50004,"Num":5680}]</v>
      </c>
    </row>
    <row r="287" spans="1:7">
      <c r="A287">
        <f t="shared" si="27"/>
        <v>16014</v>
      </c>
      <c r="B287" t="s">
        <v>55</v>
      </c>
      <c r="C287" t="s">
        <v>56</v>
      </c>
      <c r="D287" t="s">
        <v>145</v>
      </c>
      <c r="E287">
        <f t="shared" si="28"/>
        <v>50004</v>
      </c>
      <c r="F287">
        <f t="shared" si="30"/>
        <v>8805</v>
      </c>
      <c r="G287" t="str">
        <f t="shared" si="29"/>
        <v>[{"ItemId":50004,"Num":8805}]</v>
      </c>
    </row>
    <row r="288" spans="1:7">
      <c r="A288">
        <f t="shared" si="27"/>
        <v>16015</v>
      </c>
      <c r="B288" t="s">
        <v>55</v>
      </c>
      <c r="C288" t="s">
        <v>56</v>
      </c>
      <c r="D288" t="s">
        <v>145</v>
      </c>
      <c r="E288">
        <f t="shared" si="28"/>
        <v>50004</v>
      </c>
      <c r="F288">
        <f t="shared" si="30"/>
        <v>13650</v>
      </c>
      <c r="G288" t="str">
        <f t="shared" si="29"/>
        <v>[{"ItemId":50004,"Num":13650}]</v>
      </c>
    </row>
    <row r="289" spans="1:7">
      <c r="A289">
        <f t="shared" si="27"/>
        <v>16016</v>
      </c>
      <c r="B289" t="s">
        <v>55</v>
      </c>
      <c r="C289" t="s">
        <v>56</v>
      </c>
      <c r="D289" t="s">
        <v>145</v>
      </c>
      <c r="E289">
        <f t="shared" si="28"/>
        <v>50004</v>
      </c>
      <c r="F289">
        <f t="shared" si="30"/>
        <v>21160</v>
      </c>
      <c r="G289" t="str">
        <f t="shared" si="29"/>
        <v>[{"ItemId":50004,"Num":21160}]</v>
      </c>
    </row>
    <row r="290" spans="1:7">
      <c r="A290">
        <f t="shared" si="27"/>
        <v>16017</v>
      </c>
      <c r="B290" t="s">
        <v>55</v>
      </c>
      <c r="C290" t="s">
        <v>56</v>
      </c>
      <c r="D290" t="s">
        <v>145</v>
      </c>
      <c r="E290">
        <f t="shared" si="28"/>
        <v>50004</v>
      </c>
      <c r="F290">
        <f t="shared" si="30"/>
        <v>32800</v>
      </c>
      <c r="G290" t="str">
        <f t="shared" si="29"/>
        <v>[{"ItemId":50004,"Num":32800}]</v>
      </c>
    </row>
    <row r="291" spans="1:7">
      <c r="A291">
        <f t="shared" si="27"/>
        <v>16018</v>
      </c>
      <c r="B291" t="s">
        <v>55</v>
      </c>
      <c r="C291" t="s">
        <v>56</v>
      </c>
      <c r="D291" t="s">
        <v>145</v>
      </c>
      <c r="E291">
        <f t="shared" si="28"/>
        <v>50004</v>
      </c>
      <c r="F291">
        <f t="shared" si="30"/>
        <v>50840</v>
      </c>
      <c r="G291" t="str">
        <f t="shared" si="29"/>
        <v>[{"ItemId":50004,"Num":50840}]</v>
      </c>
    </row>
    <row r="292" spans="1:7">
      <c r="A292">
        <f t="shared" si="27"/>
        <v>17001</v>
      </c>
      <c r="B292" t="s">
        <v>57</v>
      </c>
      <c r="C292" t="s">
        <v>58</v>
      </c>
      <c r="D292" t="s">
        <v>145</v>
      </c>
      <c r="E292">
        <f t="shared" si="28"/>
        <v>50004</v>
      </c>
      <c r="F292">
        <v>50</v>
      </c>
      <c r="G292" t="str">
        <f t="shared" si="29"/>
        <v>[{"ItemId":50004,"Num":50}]</v>
      </c>
    </row>
    <row r="293" spans="1:7">
      <c r="A293">
        <f t="shared" si="27"/>
        <v>17002</v>
      </c>
      <c r="B293" t="s">
        <v>57</v>
      </c>
      <c r="C293" t="s">
        <v>58</v>
      </c>
      <c r="D293" t="s">
        <v>145</v>
      </c>
      <c r="E293">
        <f t="shared" si="28"/>
        <v>50004</v>
      </c>
      <c r="F293">
        <f t="shared" ref="F293:F309" si="31">MROUND(F292*1.5,5)</f>
        <v>75</v>
      </c>
      <c r="G293" t="str">
        <f t="shared" si="29"/>
        <v>[{"ItemId":50004,"Num":75}]</v>
      </c>
    </row>
    <row r="294" spans="1:7">
      <c r="A294">
        <f t="shared" si="27"/>
        <v>17003</v>
      </c>
      <c r="B294" t="s">
        <v>57</v>
      </c>
      <c r="C294" t="s">
        <v>58</v>
      </c>
      <c r="D294" t="s">
        <v>145</v>
      </c>
      <c r="E294">
        <f t="shared" si="28"/>
        <v>50004</v>
      </c>
      <c r="F294">
        <f t="shared" si="31"/>
        <v>115</v>
      </c>
      <c r="G294" t="str">
        <f t="shared" si="29"/>
        <v>[{"ItemId":50004,"Num":115}]</v>
      </c>
    </row>
    <row r="295" spans="1:7">
      <c r="A295">
        <f t="shared" si="27"/>
        <v>17004</v>
      </c>
      <c r="B295" t="s">
        <v>57</v>
      </c>
      <c r="C295" t="s">
        <v>58</v>
      </c>
      <c r="D295" t="s">
        <v>145</v>
      </c>
      <c r="E295">
        <f t="shared" si="28"/>
        <v>50004</v>
      </c>
      <c r="F295">
        <f t="shared" si="31"/>
        <v>175</v>
      </c>
      <c r="G295" t="str">
        <f t="shared" si="29"/>
        <v>[{"ItemId":50004,"Num":175}]</v>
      </c>
    </row>
    <row r="296" spans="1:7">
      <c r="A296">
        <f t="shared" si="27"/>
        <v>17005</v>
      </c>
      <c r="B296" t="s">
        <v>57</v>
      </c>
      <c r="C296" t="s">
        <v>58</v>
      </c>
      <c r="D296" t="s">
        <v>145</v>
      </c>
      <c r="E296">
        <f t="shared" si="28"/>
        <v>50004</v>
      </c>
      <c r="F296">
        <f t="shared" si="31"/>
        <v>265</v>
      </c>
      <c r="G296" t="str">
        <f t="shared" si="29"/>
        <v>[{"ItemId":50004,"Num":265}]</v>
      </c>
    </row>
    <row r="297" spans="1:7">
      <c r="A297">
        <f t="shared" si="27"/>
        <v>17006</v>
      </c>
      <c r="B297" t="s">
        <v>57</v>
      </c>
      <c r="C297" t="s">
        <v>58</v>
      </c>
      <c r="D297" t="s">
        <v>145</v>
      </c>
      <c r="E297">
        <f t="shared" si="28"/>
        <v>50004</v>
      </c>
      <c r="F297">
        <f t="shared" si="31"/>
        <v>400</v>
      </c>
      <c r="G297" t="str">
        <f t="shared" si="29"/>
        <v>[{"ItemId":50004,"Num":400}]</v>
      </c>
    </row>
    <row r="298" spans="1:7">
      <c r="A298">
        <f t="shared" si="27"/>
        <v>17007</v>
      </c>
      <c r="B298" t="s">
        <v>57</v>
      </c>
      <c r="C298" t="s">
        <v>58</v>
      </c>
      <c r="D298" t="s">
        <v>145</v>
      </c>
      <c r="E298">
        <f t="shared" si="28"/>
        <v>50004</v>
      </c>
      <c r="F298">
        <f t="shared" si="31"/>
        <v>600</v>
      </c>
      <c r="G298" t="str">
        <f t="shared" si="29"/>
        <v>[{"ItemId":50004,"Num":600}]</v>
      </c>
    </row>
    <row r="299" spans="1:7">
      <c r="A299">
        <f t="shared" si="27"/>
        <v>17008</v>
      </c>
      <c r="B299" t="s">
        <v>57</v>
      </c>
      <c r="C299" t="s">
        <v>58</v>
      </c>
      <c r="D299" t="s">
        <v>145</v>
      </c>
      <c r="E299">
        <f t="shared" si="28"/>
        <v>50004</v>
      </c>
      <c r="F299">
        <f t="shared" si="31"/>
        <v>900</v>
      </c>
      <c r="G299" t="str">
        <f t="shared" si="29"/>
        <v>[{"ItemId":50004,"Num":900}]</v>
      </c>
    </row>
    <row r="300" spans="1:7">
      <c r="A300">
        <f t="shared" si="27"/>
        <v>17009</v>
      </c>
      <c r="B300" t="s">
        <v>57</v>
      </c>
      <c r="C300" t="s">
        <v>58</v>
      </c>
      <c r="D300" t="s">
        <v>145</v>
      </c>
      <c r="E300">
        <f t="shared" si="28"/>
        <v>50004</v>
      </c>
      <c r="F300">
        <f t="shared" si="31"/>
        <v>1350</v>
      </c>
      <c r="G300" t="str">
        <f t="shared" si="29"/>
        <v>[{"ItemId":50004,"Num":1350}]</v>
      </c>
    </row>
    <row r="301" spans="1:7">
      <c r="A301">
        <f t="shared" si="27"/>
        <v>17010</v>
      </c>
      <c r="B301" t="s">
        <v>57</v>
      </c>
      <c r="C301" t="s">
        <v>58</v>
      </c>
      <c r="D301" t="s">
        <v>145</v>
      </c>
      <c r="E301">
        <f t="shared" si="28"/>
        <v>50004</v>
      </c>
      <c r="F301">
        <f t="shared" si="31"/>
        <v>2025</v>
      </c>
      <c r="G301" t="str">
        <f t="shared" si="29"/>
        <v>[{"ItemId":50004,"Num":2025}]</v>
      </c>
    </row>
    <row r="302" spans="1:7">
      <c r="A302">
        <f t="shared" si="27"/>
        <v>17011</v>
      </c>
      <c r="B302" t="s">
        <v>57</v>
      </c>
      <c r="C302" t="s">
        <v>58</v>
      </c>
      <c r="D302" t="s">
        <v>145</v>
      </c>
      <c r="E302">
        <f t="shared" si="28"/>
        <v>50004</v>
      </c>
      <c r="F302">
        <f t="shared" si="31"/>
        <v>3040</v>
      </c>
      <c r="G302" t="str">
        <f t="shared" si="29"/>
        <v>[{"ItemId":50004,"Num":3040}]</v>
      </c>
    </row>
    <row r="303" spans="1:7">
      <c r="A303">
        <f t="shared" si="27"/>
        <v>17012</v>
      </c>
      <c r="B303" t="s">
        <v>57</v>
      </c>
      <c r="C303" t="s">
        <v>58</v>
      </c>
      <c r="D303" t="s">
        <v>145</v>
      </c>
      <c r="E303">
        <f t="shared" si="28"/>
        <v>50004</v>
      </c>
      <c r="F303">
        <f t="shared" si="31"/>
        <v>4560</v>
      </c>
      <c r="G303" t="str">
        <f t="shared" si="29"/>
        <v>[{"ItemId":50004,"Num":4560}]</v>
      </c>
    </row>
    <row r="304" spans="1:7">
      <c r="A304">
        <f t="shared" si="27"/>
        <v>17013</v>
      </c>
      <c r="B304" t="s">
        <v>57</v>
      </c>
      <c r="C304" t="s">
        <v>58</v>
      </c>
      <c r="D304" t="s">
        <v>145</v>
      </c>
      <c r="E304">
        <f t="shared" si="28"/>
        <v>50004</v>
      </c>
      <c r="F304">
        <f t="shared" si="31"/>
        <v>6840</v>
      </c>
      <c r="G304" t="str">
        <f t="shared" si="29"/>
        <v>[{"ItemId":50004,"Num":6840}]</v>
      </c>
    </row>
    <row r="305" spans="1:7">
      <c r="A305">
        <f t="shared" si="27"/>
        <v>17014</v>
      </c>
      <c r="B305" t="s">
        <v>57</v>
      </c>
      <c r="C305" t="s">
        <v>58</v>
      </c>
      <c r="D305" t="s">
        <v>145</v>
      </c>
      <c r="E305">
        <f t="shared" si="28"/>
        <v>50004</v>
      </c>
      <c r="F305">
        <f t="shared" si="31"/>
        <v>10260</v>
      </c>
      <c r="G305" t="str">
        <f t="shared" si="29"/>
        <v>[{"ItemId":50004,"Num":10260}]</v>
      </c>
    </row>
    <row r="306" spans="1:7">
      <c r="A306">
        <f t="shared" si="27"/>
        <v>17015</v>
      </c>
      <c r="B306" t="s">
        <v>57</v>
      </c>
      <c r="C306" t="s">
        <v>58</v>
      </c>
      <c r="D306" t="s">
        <v>145</v>
      </c>
      <c r="E306">
        <f t="shared" si="28"/>
        <v>50004</v>
      </c>
      <c r="F306">
        <f t="shared" si="31"/>
        <v>15390</v>
      </c>
      <c r="G306" t="str">
        <f t="shared" si="29"/>
        <v>[{"ItemId":50004,"Num":15390}]</v>
      </c>
    </row>
    <row r="307" spans="1:7">
      <c r="A307">
        <f t="shared" si="27"/>
        <v>17016</v>
      </c>
      <c r="B307" t="s">
        <v>57</v>
      </c>
      <c r="C307" t="s">
        <v>58</v>
      </c>
      <c r="D307" t="s">
        <v>145</v>
      </c>
      <c r="E307">
        <f t="shared" si="28"/>
        <v>50004</v>
      </c>
      <c r="F307">
        <f t="shared" si="31"/>
        <v>23085</v>
      </c>
      <c r="G307" t="str">
        <f t="shared" si="29"/>
        <v>[{"ItemId":50004,"Num":23085}]</v>
      </c>
    </row>
    <row r="308" spans="1:7">
      <c r="A308">
        <f t="shared" si="27"/>
        <v>17017</v>
      </c>
      <c r="B308" t="s">
        <v>57</v>
      </c>
      <c r="C308" t="s">
        <v>58</v>
      </c>
      <c r="D308" t="s">
        <v>145</v>
      </c>
      <c r="E308">
        <f t="shared" si="28"/>
        <v>50004</v>
      </c>
      <c r="F308">
        <f t="shared" si="31"/>
        <v>34630</v>
      </c>
      <c r="G308" t="str">
        <f t="shared" si="29"/>
        <v>[{"ItemId":50004,"Num":34630}]</v>
      </c>
    </row>
    <row r="309" spans="1:7">
      <c r="A309">
        <f t="shared" si="27"/>
        <v>17018</v>
      </c>
      <c r="B309" t="s">
        <v>57</v>
      </c>
      <c r="C309" t="s">
        <v>58</v>
      </c>
      <c r="D309" t="s">
        <v>145</v>
      </c>
      <c r="E309">
        <f t="shared" si="28"/>
        <v>50004</v>
      </c>
      <c r="F309">
        <f t="shared" si="31"/>
        <v>51945</v>
      </c>
      <c r="G309" t="str">
        <f t="shared" si="29"/>
        <v>[{"ItemId":50004,"Num":51945}]</v>
      </c>
    </row>
    <row r="310" spans="1:7">
      <c r="A310">
        <f t="shared" si="27"/>
        <v>18001</v>
      </c>
      <c r="B310" t="s">
        <v>59</v>
      </c>
      <c r="C310" t="s">
        <v>60</v>
      </c>
      <c r="D310" t="s">
        <v>145</v>
      </c>
      <c r="E310">
        <f t="shared" si="28"/>
        <v>50004</v>
      </c>
      <c r="F310">
        <v>30</v>
      </c>
      <c r="G310" t="str">
        <f t="shared" si="29"/>
        <v>[{"ItemId":50004,"Num":30}]</v>
      </c>
    </row>
    <row r="311" spans="1:7">
      <c r="A311">
        <f t="shared" si="27"/>
        <v>18002</v>
      </c>
      <c r="B311" t="s">
        <v>59</v>
      </c>
      <c r="C311" t="s">
        <v>60</v>
      </c>
      <c r="D311" t="s">
        <v>145</v>
      </c>
      <c r="E311">
        <f t="shared" si="28"/>
        <v>50004</v>
      </c>
      <c r="F311">
        <f t="shared" ref="F311:F327" si="32">MROUND(F310*1.55,5)</f>
        <v>45</v>
      </c>
      <c r="G311" t="str">
        <f t="shared" si="29"/>
        <v>[{"ItemId":50004,"Num":45}]</v>
      </c>
    </row>
    <row r="312" spans="1:7">
      <c r="A312">
        <f t="shared" si="27"/>
        <v>18003</v>
      </c>
      <c r="B312" t="s">
        <v>59</v>
      </c>
      <c r="C312" t="s">
        <v>60</v>
      </c>
      <c r="D312" t="s">
        <v>145</v>
      </c>
      <c r="E312">
        <f t="shared" si="28"/>
        <v>50004</v>
      </c>
      <c r="F312">
        <f t="shared" si="32"/>
        <v>70</v>
      </c>
      <c r="G312" t="str">
        <f t="shared" si="29"/>
        <v>[{"ItemId":50004,"Num":70}]</v>
      </c>
    </row>
    <row r="313" spans="1:7">
      <c r="A313">
        <f t="shared" si="27"/>
        <v>18004</v>
      </c>
      <c r="B313" t="s">
        <v>59</v>
      </c>
      <c r="C313" t="s">
        <v>60</v>
      </c>
      <c r="D313" t="s">
        <v>145</v>
      </c>
      <c r="E313">
        <f t="shared" si="28"/>
        <v>50004</v>
      </c>
      <c r="F313">
        <f t="shared" si="32"/>
        <v>110</v>
      </c>
      <c r="G313" t="str">
        <f t="shared" si="29"/>
        <v>[{"ItemId":50004,"Num":110}]</v>
      </c>
    </row>
    <row r="314" spans="1:7">
      <c r="A314">
        <f t="shared" si="27"/>
        <v>18005</v>
      </c>
      <c r="B314" t="s">
        <v>59</v>
      </c>
      <c r="C314" t="s">
        <v>60</v>
      </c>
      <c r="D314" t="s">
        <v>145</v>
      </c>
      <c r="E314">
        <f t="shared" si="28"/>
        <v>50004</v>
      </c>
      <c r="F314">
        <f t="shared" si="32"/>
        <v>170</v>
      </c>
      <c r="G314" t="str">
        <f t="shared" si="29"/>
        <v>[{"ItemId":50004,"Num":170}]</v>
      </c>
    </row>
    <row r="315" spans="1:7">
      <c r="A315">
        <f t="shared" si="27"/>
        <v>18006</v>
      </c>
      <c r="B315" t="s">
        <v>59</v>
      </c>
      <c r="C315" t="s">
        <v>60</v>
      </c>
      <c r="D315" t="s">
        <v>145</v>
      </c>
      <c r="E315">
        <f t="shared" si="28"/>
        <v>50004</v>
      </c>
      <c r="F315">
        <f t="shared" si="32"/>
        <v>265</v>
      </c>
      <c r="G315" t="str">
        <f t="shared" si="29"/>
        <v>[{"ItemId":50004,"Num":265}]</v>
      </c>
    </row>
    <row r="316" spans="1:7">
      <c r="A316">
        <f t="shared" si="27"/>
        <v>18007</v>
      </c>
      <c r="B316" t="s">
        <v>59</v>
      </c>
      <c r="C316" t="s">
        <v>60</v>
      </c>
      <c r="D316" t="s">
        <v>145</v>
      </c>
      <c r="E316">
        <f t="shared" si="28"/>
        <v>50004</v>
      </c>
      <c r="F316">
        <f t="shared" si="32"/>
        <v>410</v>
      </c>
      <c r="G316" t="str">
        <f t="shared" si="29"/>
        <v>[{"ItemId":50004,"Num":410}]</v>
      </c>
    </row>
    <row r="317" spans="1:7">
      <c r="A317">
        <f t="shared" si="27"/>
        <v>18008</v>
      </c>
      <c r="B317" t="s">
        <v>59</v>
      </c>
      <c r="C317" t="s">
        <v>60</v>
      </c>
      <c r="D317" t="s">
        <v>145</v>
      </c>
      <c r="E317">
        <f t="shared" si="28"/>
        <v>50004</v>
      </c>
      <c r="F317">
        <f t="shared" si="32"/>
        <v>635</v>
      </c>
      <c r="G317" t="str">
        <f t="shared" si="29"/>
        <v>[{"ItemId":50004,"Num":635}]</v>
      </c>
    </row>
    <row r="318" spans="1:7">
      <c r="A318">
        <f t="shared" si="27"/>
        <v>18009</v>
      </c>
      <c r="B318" t="s">
        <v>59</v>
      </c>
      <c r="C318" t="s">
        <v>60</v>
      </c>
      <c r="D318" t="s">
        <v>145</v>
      </c>
      <c r="E318">
        <f t="shared" si="28"/>
        <v>50004</v>
      </c>
      <c r="F318">
        <f t="shared" si="32"/>
        <v>985</v>
      </c>
      <c r="G318" t="str">
        <f t="shared" si="29"/>
        <v>[{"ItemId":50004,"Num":985}]</v>
      </c>
    </row>
    <row r="319" spans="1:7">
      <c r="A319">
        <f t="shared" si="27"/>
        <v>18010</v>
      </c>
      <c r="B319" t="s">
        <v>59</v>
      </c>
      <c r="C319" t="s">
        <v>60</v>
      </c>
      <c r="D319" t="s">
        <v>145</v>
      </c>
      <c r="E319">
        <f t="shared" si="28"/>
        <v>50004</v>
      </c>
      <c r="F319">
        <f t="shared" si="32"/>
        <v>1525</v>
      </c>
      <c r="G319" t="str">
        <f t="shared" si="29"/>
        <v>[{"ItemId":50004,"Num":1525}]</v>
      </c>
    </row>
    <row r="320" spans="1:7">
      <c r="A320">
        <f t="shared" si="27"/>
        <v>18011</v>
      </c>
      <c r="B320" t="s">
        <v>59</v>
      </c>
      <c r="C320" t="s">
        <v>60</v>
      </c>
      <c r="D320" t="s">
        <v>145</v>
      </c>
      <c r="E320">
        <f t="shared" si="28"/>
        <v>50004</v>
      </c>
      <c r="F320">
        <f t="shared" si="32"/>
        <v>2365</v>
      </c>
      <c r="G320" t="str">
        <f t="shared" si="29"/>
        <v>[{"ItemId":50004,"Num":2365}]</v>
      </c>
    </row>
    <row r="321" spans="1:7">
      <c r="A321">
        <f t="shared" si="27"/>
        <v>18012</v>
      </c>
      <c r="B321" t="s">
        <v>59</v>
      </c>
      <c r="C321" t="s">
        <v>60</v>
      </c>
      <c r="D321" t="s">
        <v>145</v>
      </c>
      <c r="E321">
        <f t="shared" si="28"/>
        <v>50004</v>
      </c>
      <c r="F321">
        <f t="shared" si="32"/>
        <v>3665</v>
      </c>
      <c r="G321" t="str">
        <f t="shared" si="29"/>
        <v>[{"ItemId":50004,"Num":3665}]</v>
      </c>
    </row>
    <row r="322" spans="1:7">
      <c r="A322">
        <f t="shared" si="27"/>
        <v>18013</v>
      </c>
      <c r="B322" t="s">
        <v>59</v>
      </c>
      <c r="C322" t="s">
        <v>60</v>
      </c>
      <c r="D322" t="s">
        <v>145</v>
      </c>
      <c r="E322">
        <f t="shared" si="28"/>
        <v>50004</v>
      </c>
      <c r="F322">
        <f t="shared" si="32"/>
        <v>5680</v>
      </c>
      <c r="G322" t="str">
        <f t="shared" si="29"/>
        <v>[{"ItemId":50004,"Num":5680}]</v>
      </c>
    </row>
    <row r="323" spans="1:7">
      <c r="A323">
        <f t="shared" si="27"/>
        <v>18014</v>
      </c>
      <c r="B323" t="s">
        <v>59</v>
      </c>
      <c r="C323" t="s">
        <v>60</v>
      </c>
      <c r="D323" t="s">
        <v>145</v>
      </c>
      <c r="E323">
        <f t="shared" si="28"/>
        <v>50004</v>
      </c>
      <c r="F323">
        <f t="shared" si="32"/>
        <v>8805</v>
      </c>
      <c r="G323" t="str">
        <f t="shared" si="29"/>
        <v>[{"ItemId":50004,"Num":8805}]</v>
      </c>
    </row>
    <row r="324" spans="1:7">
      <c r="A324">
        <f t="shared" si="27"/>
        <v>18015</v>
      </c>
      <c r="B324" t="s">
        <v>59</v>
      </c>
      <c r="C324" t="s">
        <v>60</v>
      </c>
      <c r="D324" t="s">
        <v>145</v>
      </c>
      <c r="E324">
        <f t="shared" si="28"/>
        <v>50004</v>
      </c>
      <c r="F324">
        <f t="shared" si="32"/>
        <v>13650</v>
      </c>
      <c r="G324" t="str">
        <f t="shared" si="29"/>
        <v>[{"ItemId":50004,"Num":13650}]</v>
      </c>
    </row>
    <row r="325" spans="1:7">
      <c r="A325">
        <f t="shared" ref="A325:A388" si="33">IF(B325=B324,A324+1,MROUND(A324+1000,1000)+1)</f>
        <v>18016</v>
      </c>
      <c r="B325" t="s">
        <v>59</v>
      </c>
      <c r="C325" t="s">
        <v>60</v>
      </c>
      <c r="D325" t="s">
        <v>145</v>
      </c>
      <c r="E325">
        <f t="shared" ref="E325:E388" si="34">VLOOKUP(D325,$U$3:$V$3,2,FALSE)</f>
        <v>50004</v>
      </c>
      <c r="F325">
        <f t="shared" si="32"/>
        <v>21160</v>
      </c>
      <c r="G325" t="str">
        <f t="shared" ref="G325:G388" si="35">IF(D325="","[]",$D$2&amp;E325&amp;$E$2&amp;F325&amp;$F$2)</f>
        <v>[{"ItemId":50004,"Num":21160}]</v>
      </c>
    </row>
    <row r="326" spans="1:7">
      <c r="A326">
        <f t="shared" si="33"/>
        <v>18017</v>
      </c>
      <c r="B326" t="s">
        <v>59</v>
      </c>
      <c r="C326" t="s">
        <v>60</v>
      </c>
      <c r="D326" t="s">
        <v>145</v>
      </c>
      <c r="E326">
        <f t="shared" si="34"/>
        <v>50004</v>
      </c>
      <c r="F326">
        <f t="shared" si="32"/>
        <v>32800</v>
      </c>
      <c r="G326" t="str">
        <f t="shared" si="35"/>
        <v>[{"ItemId":50004,"Num":32800}]</v>
      </c>
    </row>
    <row r="327" spans="1:7">
      <c r="A327">
        <f t="shared" si="33"/>
        <v>18018</v>
      </c>
      <c r="B327" t="s">
        <v>59</v>
      </c>
      <c r="C327" t="s">
        <v>60</v>
      </c>
      <c r="D327" t="s">
        <v>145</v>
      </c>
      <c r="E327">
        <f t="shared" si="34"/>
        <v>50004</v>
      </c>
      <c r="F327">
        <f t="shared" si="32"/>
        <v>50840</v>
      </c>
      <c r="G327" t="str">
        <f t="shared" si="35"/>
        <v>[{"ItemId":50004,"Num":50840}]</v>
      </c>
    </row>
    <row r="328" spans="1:7">
      <c r="A328">
        <f t="shared" si="33"/>
        <v>19001</v>
      </c>
      <c r="B328" t="s">
        <v>61</v>
      </c>
      <c r="C328" t="s">
        <v>62</v>
      </c>
      <c r="D328" t="s">
        <v>145</v>
      </c>
      <c r="E328">
        <f t="shared" si="34"/>
        <v>50004</v>
      </c>
      <c r="F328">
        <v>50</v>
      </c>
      <c r="G328" t="str">
        <f t="shared" si="35"/>
        <v>[{"ItemId":50004,"Num":50}]</v>
      </c>
    </row>
    <row r="329" spans="1:7">
      <c r="A329">
        <f t="shared" si="33"/>
        <v>19002</v>
      </c>
      <c r="B329" t="s">
        <v>61</v>
      </c>
      <c r="C329" t="s">
        <v>62</v>
      </c>
      <c r="D329" t="s">
        <v>145</v>
      </c>
      <c r="E329">
        <f t="shared" si="34"/>
        <v>50004</v>
      </c>
      <c r="F329">
        <f t="shared" ref="F329:F345" si="36">MROUND(F328*1.5,5)</f>
        <v>75</v>
      </c>
      <c r="G329" t="str">
        <f t="shared" si="35"/>
        <v>[{"ItemId":50004,"Num":75}]</v>
      </c>
    </row>
    <row r="330" spans="1:7">
      <c r="A330">
        <f t="shared" si="33"/>
        <v>19003</v>
      </c>
      <c r="B330" t="s">
        <v>61</v>
      </c>
      <c r="C330" t="s">
        <v>62</v>
      </c>
      <c r="D330" t="s">
        <v>145</v>
      </c>
      <c r="E330">
        <f t="shared" si="34"/>
        <v>50004</v>
      </c>
      <c r="F330">
        <f t="shared" si="36"/>
        <v>115</v>
      </c>
      <c r="G330" t="str">
        <f t="shared" si="35"/>
        <v>[{"ItemId":50004,"Num":115}]</v>
      </c>
    </row>
    <row r="331" spans="1:7">
      <c r="A331">
        <f t="shared" si="33"/>
        <v>19004</v>
      </c>
      <c r="B331" t="s">
        <v>61</v>
      </c>
      <c r="C331" t="s">
        <v>62</v>
      </c>
      <c r="D331" t="s">
        <v>145</v>
      </c>
      <c r="E331">
        <f t="shared" si="34"/>
        <v>50004</v>
      </c>
      <c r="F331">
        <f t="shared" si="36"/>
        <v>175</v>
      </c>
      <c r="G331" t="str">
        <f t="shared" si="35"/>
        <v>[{"ItemId":50004,"Num":175}]</v>
      </c>
    </row>
    <row r="332" spans="1:7">
      <c r="A332">
        <f t="shared" si="33"/>
        <v>19005</v>
      </c>
      <c r="B332" t="s">
        <v>61</v>
      </c>
      <c r="C332" t="s">
        <v>62</v>
      </c>
      <c r="D332" t="s">
        <v>145</v>
      </c>
      <c r="E332">
        <f t="shared" si="34"/>
        <v>50004</v>
      </c>
      <c r="F332">
        <f t="shared" si="36"/>
        <v>265</v>
      </c>
      <c r="G332" t="str">
        <f t="shared" si="35"/>
        <v>[{"ItemId":50004,"Num":265}]</v>
      </c>
    </row>
    <row r="333" spans="1:7">
      <c r="A333">
        <f t="shared" si="33"/>
        <v>19006</v>
      </c>
      <c r="B333" t="s">
        <v>61</v>
      </c>
      <c r="C333" t="s">
        <v>62</v>
      </c>
      <c r="D333" t="s">
        <v>145</v>
      </c>
      <c r="E333">
        <f t="shared" si="34"/>
        <v>50004</v>
      </c>
      <c r="F333">
        <f t="shared" si="36"/>
        <v>400</v>
      </c>
      <c r="G333" t="str">
        <f t="shared" si="35"/>
        <v>[{"ItemId":50004,"Num":400}]</v>
      </c>
    </row>
    <row r="334" spans="1:7">
      <c r="A334">
        <f t="shared" si="33"/>
        <v>19007</v>
      </c>
      <c r="B334" t="s">
        <v>61</v>
      </c>
      <c r="C334" t="s">
        <v>62</v>
      </c>
      <c r="D334" t="s">
        <v>145</v>
      </c>
      <c r="E334">
        <f t="shared" si="34"/>
        <v>50004</v>
      </c>
      <c r="F334">
        <f t="shared" si="36"/>
        <v>600</v>
      </c>
      <c r="G334" t="str">
        <f t="shared" si="35"/>
        <v>[{"ItemId":50004,"Num":600}]</v>
      </c>
    </row>
    <row r="335" spans="1:7">
      <c r="A335">
        <f t="shared" si="33"/>
        <v>19008</v>
      </c>
      <c r="B335" t="s">
        <v>61</v>
      </c>
      <c r="C335" t="s">
        <v>62</v>
      </c>
      <c r="D335" t="s">
        <v>145</v>
      </c>
      <c r="E335">
        <f t="shared" si="34"/>
        <v>50004</v>
      </c>
      <c r="F335">
        <f t="shared" si="36"/>
        <v>900</v>
      </c>
      <c r="G335" t="str">
        <f t="shared" si="35"/>
        <v>[{"ItemId":50004,"Num":900}]</v>
      </c>
    </row>
    <row r="336" spans="1:7">
      <c r="A336">
        <f t="shared" si="33"/>
        <v>19009</v>
      </c>
      <c r="B336" t="s">
        <v>61</v>
      </c>
      <c r="C336" t="s">
        <v>62</v>
      </c>
      <c r="D336" t="s">
        <v>145</v>
      </c>
      <c r="E336">
        <f t="shared" si="34"/>
        <v>50004</v>
      </c>
      <c r="F336">
        <f t="shared" si="36"/>
        <v>1350</v>
      </c>
      <c r="G336" t="str">
        <f t="shared" si="35"/>
        <v>[{"ItemId":50004,"Num":1350}]</v>
      </c>
    </row>
    <row r="337" spans="1:7">
      <c r="A337">
        <f t="shared" si="33"/>
        <v>19010</v>
      </c>
      <c r="B337" t="s">
        <v>61</v>
      </c>
      <c r="C337" t="s">
        <v>62</v>
      </c>
      <c r="D337" t="s">
        <v>145</v>
      </c>
      <c r="E337">
        <f t="shared" si="34"/>
        <v>50004</v>
      </c>
      <c r="F337">
        <f t="shared" si="36"/>
        <v>2025</v>
      </c>
      <c r="G337" t="str">
        <f t="shared" si="35"/>
        <v>[{"ItemId":50004,"Num":2025}]</v>
      </c>
    </row>
    <row r="338" spans="1:7">
      <c r="A338">
        <f t="shared" si="33"/>
        <v>19011</v>
      </c>
      <c r="B338" t="s">
        <v>61</v>
      </c>
      <c r="C338" t="s">
        <v>62</v>
      </c>
      <c r="D338" t="s">
        <v>145</v>
      </c>
      <c r="E338">
        <f t="shared" si="34"/>
        <v>50004</v>
      </c>
      <c r="F338">
        <f t="shared" si="36"/>
        <v>3040</v>
      </c>
      <c r="G338" t="str">
        <f t="shared" si="35"/>
        <v>[{"ItemId":50004,"Num":3040}]</v>
      </c>
    </row>
    <row r="339" spans="1:7">
      <c r="A339">
        <f t="shared" si="33"/>
        <v>19012</v>
      </c>
      <c r="B339" t="s">
        <v>61</v>
      </c>
      <c r="C339" t="s">
        <v>62</v>
      </c>
      <c r="D339" t="s">
        <v>145</v>
      </c>
      <c r="E339">
        <f t="shared" si="34"/>
        <v>50004</v>
      </c>
      <c r="F339">
        <f t="shared" si="36"/>
        <v>4560</v>
      </c>
      <c r="G339" t="str">
        <f t="shared" si="35"/>
        <v>[{"ItemId":50004,"Num":4560}]</v>
      </c>
    </row>
    <row r="340" spans="1:7">
      <c r="A340">
        <f t="shared" si="33"/>
        <v>19013</v>
      </c>
      <c r="B340" t="s">
        <v>61</v>
      </c>
      <c r="C340" t="s">
        <v>62</v>
      </c>
      <c r="D340" t="s">
        <v>145</v>
      </c>
      <c r="E340">
        <f t="shared" si="34"/>
        <v>50004</v>
      </c>
      <c r="F340">
        <f t="shared" si="36"/>
        <v>6840</v>
      </c>
      <c r="G340" t="str">
        <f t="shared" si="35"/>
        <v>[{"ItemId":50004,"Num":6840}]</v>
      </c>
    </row>
    <row r="341" spans="1:7">
      <c r="A341">
        <f t="shared" si="33"/>
        <v>19014</v>
      </c>
      <c r="B341" t="s">
        <v>61</v>
      </c>
      <c r="C341" t="s">
        <v>62</v>
      </c>
      <c r="D341" t="s">
        <v>145</v>
      </c>
      <c r="E341">
        <f t="shared" si="34"/>
        <v>50004</v>
      </c>
      <c r="F341">
        <f t="shared" si="36"/>
        <v>10260</v>
      </c>
      <c r="G341" t="str">
        <f t="shared" si="35"/>
        <v>[{"ItemId":50004,"Num":10260}]</v>
      </c>
    </row>
    <row r="342" spans="1:7">
      <c r="A342">
        <f t="shared" si="33"/>
        <v>19015</v>
      </c>
      <c r="B342" t="s">
        <v>61</v>
      </c>
      <c r="C342" t="s">
        <v>62</v>
      </c>
      <c r="D342" t="s">
        <v>145</v>
      </c>
      <c r="E342">
        <f t="shared" si="34"/>
        <v>50004</v>
      </c>
      <c r="F342">
        <f t="shared" si="36"/>
        <v>15390</v>
      </c>
      <c r="G342" t="str">
        <f t="shared" si="35"/>
        <v>[{"ItemId":50004,"Num":15390}]</v>
      </c>
    </row>
    <row r="343" spans="1:7">
      <c r="A343">
        <f t="shared" si="33"/>
        <v>19016</v>
      </c>
      <c r="B343" t="s">
        <v>61</v>
      </c>
      <c r="C343" t="s">
        <v>62</v>
      </c>
      <c r="D343" t="s">
        <v>145</v>
      </c>
      <c r="E343">
        <f t="shared" si="34"/>
        <v>50004</v>
      </c>
      <c r="F343">
        <f t="shared" si="36"/>
        <v>23085</v>
      </c>
      <c r="G343" t="str">
        <f t="shared" si="35"/>
        <v>[{"ItemId":50004,"Num":23085}]</v>
      </c>
    </row>
    <row r="344" spans="1:7">
      <c r="A344">
        <f t="shared" si="33"/>
        <v>19017</v>
      </c>
      <c r="B344" t="s">
        <v>61</v>
      </c>
      <c r="C344" t="s">
        <v>62</v>
      </c>
      <c r="D344" t="s">
        <v>145</v>
      </c>
      <c r="E344">
        <f t="shared" si="34"/>
        <v>50004</v>
      </c>
      <c r="F344">
        <f t="shared" si="36"/>
        <v>34630</v>
      </c>
      <c r="G344" t="str">
        <f t="shared" si="35"/>
        <v>[{"ItemId":50004,"Num":34630}]</v>
      </c>
    </row>
    <row r="345" spans="1:7">
      <c r="A345">
        <f t="shared" si="33"/>
        <v>19018</v>
      </c>
      <c r="B345" t="s">
        <v>61</v>
      </c>
      <c r="C345" t="s">
        <v>62</v>
      </c>
      <c r="D345" t="s">
        <v>145</v>
      </c>
      <c r="E345">
        <f t="shared" si="34"/>
        <v>50004</v>
      </c>
      <c r="F345">
        <f t="shared" si="36"/>
        <v>51945</v>
      </c>
      <c r="G345" t="str">
        <f t="shared" si="35"/>
        <v>[{"ItemId":50004,"Num":51945}]</v>
      </c>
    </row>
    <row r="346" spans="1:7">
      <c r="A346">
        <f t="shared" si="33"/>
        <v>20001</v>
      </c>
      <c r="B346" t="s">
        <v>63</v>
      </c>
      <c r="C346" t="s">
        <v>64</v>
      </c>
      <c r="D346" t="s">
        <v>145</v>
      </c>
      <c r="E346">
        <f t="shared" si="34"/>
        <v>50004</v>
      </c>
      <c r="F346">
        <v>30</v>
      </c>
      <c r="G346" t="str">
        <f t="shared" si="35"/>
        <v>[{"ItemId":50004,"Num":30}]</v>
      </c>
    </row>
    <row r="347" spans="1:7">
      <c r="A347">
        <f t="shared" si="33"/>
        <v>20002</v>
      </c>
      <c r="B347" t="s">
        <v>63</v>
      </c>
      <c r="C347" t="s">
        <v>64</v>
      </c>
      <c r="D347" t="s">
        <v>145</v>
      </c>
      <c r="E347">
        <f t="shared" si="34"/>
        <v>50004</v>
      </c>
      <c r="F347">
        <f t="shared" ref="F347:F363" si="37">MROUND(F346*1.55,5)</f>
        <v>45</v>
      </c>
      <c r="G347" t="str">
        <f t="shared" si="35"/>
        <v>[{"ItemId":50004,"Num":45}]</v>
      </c>
    </row>
    <row r="348" spans="1:7">
      <c r="A348">
        <f t="shared" si="33"/>
        <v>20003</v>
      </c>
      <c r="B348" t="s">
        <v>63</v>
      </c>
      <c r="C348" t="s">
        <v>64</v>
      </c>
      <c r="D348" t="s">
        <v>145</v>
      </c>
      <c r="E348">
        <f t="shared" si="34"/>
        <v>50004</v>
      </c>
      <c r="F348">
        <f t="shared" si="37"/>
        <v>70</v>
      </c>
      <c r="G348" t="str">
        <f t="shared" si="35"/>
        <v>[{"ItemId":50004,"Num":70}]</v>
      </c>
    </row>
    <row r="349" spans="1:7">
      <c r="A349">
        <f t="shared" si="33"/>
        <v>20004</v>
      </c>
      <c r="B349" t="s">
        <v>63</v>
      </c>
      <c r="C349" t="s">
        <v>64</v>
      </c>
      <c r="D349" t="s">
        <v>145</v>
      </c>
      <c r="E349">
        <f t="shared" si="34"/>
        <v>50004</v>
      </c>
      <c r="F349">
        <f t="shared" si="37"/>
        <v>110</v>
      </c>
      <c r="G349" t="str">
        <f t="shared" si="35"/>
        <v>[{"ItemId":50004,"Num":110}]</v>
      </c>
    </row>
    <row r="350" spans="1:7">
      <c r="A350">
        <f t="shared" si="33"/>
        <v>20005</v>
      </c>
      <c r="B350" t="s">
        <v>63</v>
      </c>
      <c r="C350" t="s">
        <v>64</v>
      </c>
      <c r="D350" t="s">
        <v>145</v>
      </c>
      <c r="E350">
        <f t="shared" si="34"/>
        <v>50004</v>
      </c>
      <c r="F350">
        <f t="shared" si="37"/>
        <v>170</v>
      </c>
      <c r="G350" t="str">
        <f t="shared" si="35"/>
        <v>[{"ItemId":50004,"Num":170}]</v>
      </c>
    </row>
    <row r="351" spans="1:7">
      <c r="A351">
        <f t="shared" si="33"/>
        <v>20006</v>
      </c>
      <c r="B351" t="s">
        <v>63</v>
      </c>
      <c r="C351" t="s">
        <v>64</v>
      </c>
      <c r="D351" t="s">
        <v>145</v>
      </c>
      <c r="E351">
        <f t="shared" si="34"/>
        <v>50004</v>
      </c>
      <c r="F351">
        <f t="shared" si="37"/>
        <v>265</v>
      </c>
      <c r="G351" t="str">
        <f t="shared" si="35"/>
        <v>[{"ItemId":50004,"Num":265}]</v>
      </c>
    </row>
    <row r="352" spans="1:7">
      <c r="A352">
        <f t="shared" si="33"/>
        <v>20007</v>
      </c>
      <c r="B352" t="s">
        <v>63</v>
      </c>
      <c r="C352" t="s">
        <v>64</v>
      </c>
      <c r="D352" t="s">
        <v>145</v>
      </c>
      <c r="E352">
        <f t="shared" si="34"/>
        <v>50004</v>
      </c>
      <c r="F352">
        <f t="shared" si="37"/>
        <v>410</v>
      </c>
      <c r="G352" t="str">
        <f t="shared" si="35"/>
        <v>[{"ItemId":50004,"Num":410}]</v>
      </c>
    </row>
    <row r="353" spans="1:7">
      <c r="A353">
        <f t="shared" si="33"/>
        <v>20008</v>
      </c>
      <c r="B353" t="s">
        <v>63</v>
      </c>
      <c r="C353" t="s">
        <v>64</v>
      </c>
      <c r="D353" t="s">
        <v>145</v>
      </c>
      <c r="E353">
        <f t="shared" si="34"/>
        <v>50004</v>
      </c>
      <c r="F353">
        <f t="shared" si="37"/>
        <v>635</v>
      </c>
      <c r="G353" t="str">
        <f t="shared" si="35"/>
        <v>[{"ItemId":50004,"Num":635}]</v>
      </c>
    </row>
    <row r="354" spans="1:7">
      <c r="A354">
        <f t="shared" si="33"/>
        <v>20009</v>
      </c>
      <c r="B354" t="s">
        <v>63</v>
      </c>
      <c r="C354" t="s">
        <v>64</v>
      </c>
      <c r="D354" t="s">
        <v>145</v>
      </c>
      <c r="E354">
        <f t="shared" si="34"/>
        <v>50004</v>
      </c>
      <c r="F354">
        <f t="shared" si="37"/>
        <v>985</v>
      </c>
      <c r="G354" t="str">
        <f t="shared" si="35"/>
        <v>[{"ItemId":50004,"Num":985}]</v>
      </c>
    </row>
    <row r="355" spans="1:7">
      <c r="A355">
        <f t="shared" si="33"/>
        <v>20010</v>
      </c>
      <c r="B355" t="s">
        <v>63</v>
      </c>
      <c r="C355" t="s">
        <v>64</v>
      </c>
      <c r="D355" t="s">
        <v>145</v>
      </c>
      <c r="E355">
        <f t="shared" si="34"/>
        <v>50004</v>
      </c>
      <c r="F355">
        <f t="shared" si="37"/>
        <v>1525</v>
      </c>
      <c r="G355" t="str">
        <f t="shared" si="35"/>
        <v>[{"ItemId":50004,"Num":1525}]</v>
      </c>
    </row>
    <row r="356" spans="1:7">
      <c r="A356">
        <f t="shared" si="33"/>
        <v>20011</v>
      </c>
      <c r="B356" t="s">
        <v>63</v>
      </c>
      <c r="C356" t="s">
        <v>64</v>
      </c>
      <c r="D356" t="s">
        <v>145</v>
      </c>
      <c r="E356">
        <f t="shared" si="34"/>
        <v>50004</v>
      </c>
      <c r="F356">
        <f t="shared" si="37"/>
        <v>2365</v>
      </c>
      <c r="G356" t="str">
        <f t="shared" si="35"/>
        <v>[{"ItemId":50004,"Num":2365}]</v>
      </c>
    </row>
    <row r="357" spans="1:7">
      <c r="A357">
        <f t="shared" si="33"/>
        <v>20012</v>
      </c>
      <c r="B357" t="s">
        <v>63</v>
      </c>
      <c r="C357" t="s">
        <v>64</v>
      </c>
      <c r="D357" t="s">
        <v>145</v>
      </c>
      <c r="E357">
        <f t="shared" si="34"/>
        <v>50004</v>
      </c>
      <c r="F357">
        <f t="shared" si="37"/>
        <v>3665</v>
      </c>
      <c r="G357" t="str">
        <f t="shared" si="35"/>
        <v>[{"ItemId":50004,"Num":3665}]</v>
      </c>
    </row>
    <row r="358" spans="1:7">
      <c r="A358">
        <f t="shared" si="33"/>
        <v>20013</v>
      </c>
      <c r="B358" t="s">
        <v>63</v>
      </c>
      <c r="C358" t="s">
        <v>64</v>
      </c>
      <c r="D358" t="s">
        <v>145</v>
      </c>
      <c r="E358">
        <f t="shared" si="34"/>
        <v>50004</v>
      </c>
      <c r="F358">
        <f t="shared" si="37"/>
        <v>5680</v>
      </c>
      <c r="G358" t="str">
        <f t="shared" si="35"/>
        <v>[{"ItemId":50004,"Num":5680}]</v>
      </c>
    </row>
    <row r="359" spans="1:7">
      <c r="A359">
        <f t="shared" si="33"/>
        <v>20014</v>
      </c>
      <c r="B359" t="s">
        <v>63</v>
      </c>
      <c r="C359" t="s">
        <v>64</v>
      </c>
      <c r="D359" t="s">
        <v>145</v>
      </c>
      <c r="E359">
        <f t="shared" si="34"/>
        <v>50004</v>
      </c>
      <c r="F359">
        <f t="shared" si="37"/>
        <v>8805</v>
      </c>
      <c r="G359" t="str">
        <f t="shared" si="35"/>
        <v>[{"ItemId":50004,"Num":8805}]</v>
      </c>
    </row>
    <row r="360" spans="1:7">
      <c r="A360">
        <f t="shared" si="33"/>
        <v>20015</v>
      </c>
      <c r="B360" t="s">
        <v>63</v>
      </c>
      <c r="C360" t="s">
        <v>64</v>
      </c>
      <c r="D360" t="s">
        <v>145</v>
      </c>
      <c r="E360">
        <f t="shared" si="34"/>
        <v>50004</v>
      </c>
      <c r="F360">
        <f t="shared" si="37"/>
        <v>13650</v>
      </c>
      <c r="G360" t="str">
        <f t="shared" si="35"/>
        <v>[{"ItemId":50004,"Num":13650}]</v>
      </c>
    </row>
    <row r="361" spans="1:7">
      <c r="A361">
        <f t="shared" si="33"/>
        <v>20016</v>
      </c>
      <c r="B361" t="s">
        <v>63</v>
      </c>
      <c r="C361" t="s">
        <v>64</v>
      </c>
      <c r="D361" t="s">
        <v>145</v>
      </c>
      <c r="E361">
        <f t="shared" si="34"/>
        <v>50004</v>
      </c>
      <c r="F361">
        <f t="shared" si="37"/>
        <v>21160</v>
      </c>
      <c r="G361" t="str">
        <f t="shared" si="35"/>
        <v>[{"ItemId":50004,"Num":21160}]</v>
      </c>
    </row>
    <row r="362" spans="1:7">
      <c r="A362">
        <f t="shared" si="33"/>
        <v>20017</v>
      </c>
      <c r="B362" t="s">
        <v>63</v>
      </c>
      <c r="C362" t="s">
        <v>64</v>
      </c>
      <c r="D362" t="s">
        <v>145</v>
      </c>
      <c r="E362">
        <f t="shared" si="34"/>
        <v>50004</v>
      </c>
      <c r="F362">
        <f t="shared" si="37"/>
        <v>32800</v>
      </c>
      <c r="G362" t="str">
        <f t="shared" si="35"/>
        <v>[{"ItemId":50004,"Num":32800}]</v>
      </c>
    </row>
    <row r="363" spans="1:7">
      <c r="A363">
        <f t="shared" si="33"/>
        <v>20018</v>
      </c>
      <c r="B363" t="s">
        <v>63</v>
      </c>
      <c r="C363" t="s">
        <v>64</v>
      </c>
      <c r="D363" t="s">
        <v>145</v>
      </c>
      <c r="E363">
        <f t="shared" si="34"/>
        <v>50004</v>
      </c>
      <c r="F363">
        <f t="shared" si="37"/>
        <v>50840</v>
      </c>
      <c r="G363" t="str">
        <f t="shared" si="35"/>
        <v>[{"ItemId":50004,"Num":50840}]</v>
      </c>
    </row>
    <row r="364" spans="1:7">
      <c r="A364">
        <f t="shared" si="33"/>
        <v>21001</v>
      </c>
      <c r="B364" t="s">
        <v>65</v>
      </c>
      <c r="C364" t="s">
        <v>66</v>
      </c>
      <c r="D364" t="s">
        <v>145</v>
      </c>
      <c r="E364">
        <f t="shared" si="34"/>
        <v>50004</v>
      </c>
      <c r="F364">
        <v>50</v>
      </c>
      <c r="G364" t="str">
        <f t="shared" si="35"/>
        <v>[{"ItemId":50004,"Num":50}]</v>
      </c>
    </row>
    <row r="365" spans="1:7">
      <c r="A365">
        <f t="shared" si="33"/>
        <v>21002</v>
      </c>
      <c r="B365" t="s">
        <v>65</v>
      </c>
      <c r="C365" t="s">
        <v>66</v>
      </c>
      <c r="D365" t="s">
        <v>145</v>
      </c>
      <c r="E365">
        <f t="shared" si="34"/>
        <v>50004</v>
      </c>
      <c r="F365">
        <f t="shared" ref="F365:F381" si="38">MROUND(F364*1.5,5)</f>
        <v>75</v>
      </c>
      <c r="G365" t="str">
        <f t="shared" si="35"/>
        <v>[{"ItemId":50004,"Num":75}]</v>
      </c>
    </row>
    <row r="366" spans="1:7">
      <c r="A366">
        <f t="shared" si="33"/>
        <v>21003</v>
      </c>
      <c r="B366" t="s">
        <v>65</v>
      </c>
      <c r="C366" t="s">
        <v>66</v>
      </c>
      <c r="D366" t="s">
        <v>145</v>
      </c>
      <c r="E366">
        <f t="shared" si="34"/>
        <v>50004</v>
      </c>
      <c r="F366">
        <f t="shared" si="38"/>
        <v>115</v>
      </c>
      <c r="G366" t="str">
        <f t="shared" si="35"/>
        <v>[{"ItemId":50004,"Num":115}]</v>
      </c>
    </row>
    <row r="367" spans="1:7">
      <c r="A367">
        <f t="shared" si="33"/>
        <v>21004</v>
      </c>
      <c r="B367" t="s">
        <v>65</v>
      </c>
      <c r="C367" t="s">
        <v>66</v>
      </c>
      <c r="D367" t="s">
        <v>145</v>
      </c>
      <c r="E367">
        <f t="shared" si="34"/>
        <v>50004</v>
      </c>
      <c r="F367">
        <f t="shared" si="38"/>
        <v>175</v>
      </c>
      <c r="G367" t="str">
        <f t="shared" si="35"/>
        <v>[{"ItemId":50004,"Num":175}]</v>
      </c>
    </row>
    <row r="368" spans="1:7">
      <c r="A368">
        <f t="shared" si="33"/>
        <v>21005</v>
      </c>
      <c r="B368" t="s">
        <v>65</v>
      </c>
      <c r="C368" t="s">
        <v>66</v>
      </c>
      <c r="D368" t="s">
        <v>145</v>
      </c>
      <c r="E368">
        <f t="shared" si="34"/>
        <v>50004</v>
      </c>
      <c r="F368">
        <f t="shared" si="38"/>
        <v>265</v>
      </c>
      <c r="G368" t="str">
        <f t="shared" si="35"/>
        <v>[{"ItemId":50004,"Num":265}]</v>
      </c>
    </row>
    <row r="369" spans="1:7">
      <c r="A369">
        <f t="shared" si="33"/>
        <v>21006</v>
      </c>
      <c r="B369" t="s">
        <v>65</v>
      </c>
      <c r="C369" t="s">
        <v>66</v>
      </c>
      <c r="D369" t="s">
        <v>145</v>
      </c>
      <c r="E369">
        <f t="shared" si="34"/>
        <v>50004</v>
      </c>
      <c r="F369">
        <f t="shared" si="38"/>
        <v>400</v>
      </c>
      <c r="G369" t="str">
        <f t="shared" si="35"/>
        <v>[{"ItemId":50004,"Num":400}]</v>
      </c>
    </row>
    <row r="370" spans="1:7">
      <c r="A370">
        <f t="shared" si="33"/>
        <v>21007</v>
      </c>
      <c r="B370" t="s">
        <v>65</v>
      </c>
      <c r="C370" t="s">
        <v>66</v>
      </c>
      <c r="D370" t="s">
        <v>145</v>
      </c>
      <c r="E370">
        <f t="shared" si="34"/>
        <v>50004</v>
      </c>
      <c r="F370">
        <f t="shared" si="38"/>
        <v>600</v>
      </c>
      <c r="G370" t="str">
        <f t="shared" si="35"/>
        <v>[{"ItemId":50004,"Num":600}]</v>
      </c>
    </row>
    <row r="371" spans="1:7">
      <c r="A371">
        <f t="shared" si="33"/>
        <v>21008</v>
      </c>
      <c r="B371" t="s">
        <v>65</v>
      </c>
      <c r="C371" t="s">
        <v>66</v>
      </c>
      <c r="D371" t="s">
        <v>145</v>
      </c>
      <c r="E371">
        <f t="shared" si="34"/>
        <v>50004</v>
      </c>
      <c r="F371">
        <f t="shared" si="38"/>
        <v>900</v>
      </c>
      <c r="G371" t="str">
        <f t="shared" si="35"/>
        <v>[{"ItemId":50004,"Num":900}]</v>
      </c>
    </row>
    <row r="372" spans="1:7">
      <c r="A372">
        <f t="shared" si="33"/>
        <v>21009</v>
      </c>
      <c r="B372" t="s">
        <v>65</v>
      </c>
      <c r="C372" t="s">
        <v>66</v>
      </c>
      <c r="D372" t="s">
        <v>145</v>
      </c>
      <c r="E372">
        <f t="shared" si="34"/>
        <v>50004</v>
      </c>
      <c r="F372">
        <f t="shared" si="38"/>
        <v>1350</v>
      </c>
      <c r="G372" t="str">
        <f t="shared" si="35"/>
        <v>[{"ItemId":50004,"Num":1350}]</v>
      </c>
    </row>
    <row r="373" spans="1:7">
      <c r="A373">
        <f t="shared" si="33"/>
        <v>21010</v>
      </c>
      <c r="B373" t="s">
        <v>65</v>
      </c>
      <c r="C373" t="s">
        <v>66</v>
      </c>
      <c r="D373" t="s">
        <v>145</v>
      </c>
      <c r="E373">
        <f t="shared" si="34"/>
        <v>50004</v>
      </c>
      <c r="F373">
        <f t="shared" si="38"/>
        <v>2025</v>
      </c>
      <c r="G373" t="str">
        <f t="shared" si="35"/>
        <v>[{"ItemId":50004,"Num":2025}]</v>
      </c>
    </row>
    <row r="374" spans="1:7">
      <c r="A374">
        <f t="shared" si="33"/>
        <v>21011</v>
      </c>
      <c r="B374" t="s">
        <v>65</v>
      </c>
      <c r="C374" t="s">
        <v>66</v>
      </c>
      <c r="D374" t="s">
        <v>145</v>
      </c>
      <c r="E374">
        <f t="shared" si="34"/>
        <v>50004</v>
      </c>
      <c r="F374">
        <f t="shared" si="38"/>
        <v>3040</v>
      </c>
      <c r="G374" t="str">
        <f t="shared" si="35"/>
        <v>[{"ItemId":50004,"Num":3040}]</v>
      </c>
    </row>
    <row r="375" spans="1:7">
      <c r="A375">
        <f t="shared" si="33"/>
        <v>21012</v>
      </c>
      <c r="B375" t="s">
        <v>65</v>
      </c>
      <c r="C375" t="s">
        <v>66</v>
      </c>
      <c r="D375" t="s">
        <v>145</v>
      </c>
      <c r="E375">
        <f t="shared" si="34"/>
        <v>50004</v>
      </c>
      <c r="F375">
        <f t="shared" si="38"/>
        <v>4560</v>
      </c>
      <c r="G375" t="str">
        <f t="shared" si="35"/>
        <v>[{"ItemId":50004,"Num":4560}]</v>
      </c>
    </row>
    <row r="376" spans="1:7">
      <c r="A376">
        <f t="shared" si="33"/>
        <v>21013</v>
      </c>
      <c r="B376" t="s">
        <v>65</v>
      </c>
      <c r="C376" t="s">
        <v>66</v>
      </c>
      <c r="D376" t="s">
        <v>145</v>
      </c>
      <c r="E376">
        <f t="shared" si="34"/>
        <v>50004</v>
      </c>
      <c r="F376">
        <f t="shared" si="38"/>
        <v>6840</v>
      </c>
      <c r="G376" t="str">
        <f t="shared" si="35"/>
        <v>[{"ItemId":50004,"Num":6840}]</v>
      </c>
    </row>
    <row r="377" spans="1:7">
      <c r="A377">
        <f t="shared" si="33"/>
        <v>21014</v>
      </c>
      <c r="B377" t="s">
        <v>65</v>
      </c>
      <c r="C377" t="s">
        <v>66</v>
      </c>
      <c r="D377" t="s">
        <v>145</v>
      </c>
      <c r="E377">
        <f t="shared" si="34"/>
        <v>50004</v>
      </c>
      <c r="F377">
        <f t="shared" si="38"/>
        <v>10260</v>
      </c>
      <c r="G377" t="str">
        <f t="shared" si="35"/>
        <v>[{"ItemId":50004,"Num":10260}]</v>
      </c>
    </row>
    <row r="378" spans="1:7">
      <c r="A378">
        <f t="shared" si="33"/>
        <v>21015</v>
      </c>
      <c r="B378" t="s">
        <v>65</v>
      </c>
      <c r="C378" t="s">
        <v>66</v>
      </c>
      <c r="D378" t="s">
        <v>145</v>
      </c>
      <c r="E378">
        <f t="shared" si="34"/>
        <v>50004</v>
      </c>
      <c r="F378">
        <f t="shared" si="38"/>
        <v>15390</v>
      </c>
      <c r="G378" t="str">
        <f t="shared" si="35"/>
        <v>[{"ItemId":50004,"Num":15390}]</v>
      </c>
    </row>
    <row r="379" spans="1:7">
      <c r="A379">
        <f t="shared" si="33"/>
        <v>21016</v>
      </c>
      <c r="B379" t="s">
        <v>65</v>
      </c>
      <c r="C379" t="s">
        <v>66</v>
      </c>
      <c r="D379" t="s">
        <v>145</v>
      </c>
      <c r="E379">
        <f t="shared" si="34"/>
        <v>50004</v>
      </c>
      <c r="F379">
        <f t="shared" si="38"/>
        <v>23085</v>
      </c>
      <c r="G379" t="str">
        <f t="shared" si="35"/>
        <v>[{"ItemId":50004,"Num":23085}]</v>
      </c>
    </row>
    <row r="380" spans="1:7">
      <c r="A380">
        <f t="shared" si="33"/>
        <v>21017</v>
      </c>
      <c r="B380" t="s">
        <v>65</v>
      </c>
      <c r="C380" t="s">
        <v>66</v>
      </c>
      <c r="D380" t="s">
        <v>145</v>
      </c>
      <c r="E380">
        <f t="shared" si="34"/>
        <v>50004</v>
      </c>
      <c r="F380">
        <f t="shared" si="38"/>
        <v>34630</v>
      </c>
      <c r="G380" t="str">
        <f t="shared" si="35"/>
        <v>[{"ItemId":50004,"Num":34630}]</v>
      </c>
    </row>
    <row r="381" spans="1:7">
      <c r="A381">
        <f t="shared" si="33"/>
        <v>21018</v>
      </c>
      <c r="B381" t="s">
        <v>65</v>
      </c>
      <c r="C381" t="s">
        <v>66</v>
      </c>
      <c r="D381" t="s">
        <v>145</v>
      </c>
      <c r="E381">
        <f t="shared" si="34"/>
        <v>50004</v>
      </c>
      <c r="F381">
        <f t="shared" si="38"/>
        <v>51945</v>
      </c>
      <c r="G381" t="str">
        <f t="shared" si="35"/>
        <v>[{"ItemId":50004,"Num":51945}]</v>
      </c>
    </row>
    <row r="382" spans="1:7">
      <c r="A382">
        <f t="shared" si="33"/>
        <v>22001</v>
      </c>
      <c r="B382" t="s">
        <v>67</v>
      </c>
      <c r="C382" t="s">
        <v>68</v>
      </c>
      <c r="D382" t="s">
        <v>145</v>
      </c>
      <c r="E382">
        <f t="shared" si="34"/>
        <v>50004</v>
      </c>
      <c r="F382">
        <v>30</v>
      </c>
      <c r="G382" t="str">
        <f t="shared" si="35"/>
        <v>[{"ItemId":50004,"Num":30}]</v>
      </c>
    </row>
    <row r="383" spans="1:7">
      <c r="A383">
        <f t="shared" si="33"/>
        <v>22002</v>
      </c>
      <c r="B383" t="s">
        <v>67</v>
      </c>
      <c r="C383" t="s">
        <v>68</v>
      </c>
      <c r="D383" t="s">
        <v>145</v>
      </c>
      <c r="E383">
        <f t="shared" si="34"/>
        <v>50004</v>
      </c>
      <c r="F383">
        <f t="shared" ref="F383:F399" si="39">MROUND(F382*1.55,5)</f>
        <v>45</v>
      </c>
      <c r="G383" t="str">
        <f t="shared" si="35"/>
        <v>[{"ItemId":50004,"Num":45}]</v>
      </c>
    </row>
    <row r="384" spans="1:7">
      <c r="A384">
        <f t="shared" si="33"/>
        <v>22003</v>
      </c>
      <c r="B384" t="s">
        <v>67</v>
      </c>
      <c r="C384" t="s">
        <v>68</v>
      </c>
      <c r="D384" t="s">
        <v>145</v>
      </c>
      <c r="E384">
        <f t="shared" si="34"/>
        <v>50004</v>
      </c>
      <c r="F384">
        <f t="shared" si="39"/>
        <v>70</v>
      </c>
      <c r="G384" t="str">
        <f t="shared" si="35"/>
        <v>[{"ItemId":50004,"Num":70}]</v>
      </c>
    </row>
    <row r="385" spans="1:7">
      <c r="A385">
        <f t="shared" si="33"/>
        <v>22004</v>
      </c>
      <c r="B385" t="s">
        <v>67</v>
      </c>
      <c r="C385" t="s">
        <v>68</v>
      </c>
      <c r="D385" t="s">
        <v>145</v>
      </c>
      <c r="E385">
        <f t="shared" si="34"/>
        <v>50004</v>
      </c>
      <c r="F385">
        <f t="shared" si="39"/>
        <v>110</v>
      </c>
      <c r="G385" t="str">
        <f t="shared" si="35"/>
        <v>[{"ItemId":50004,"Num":110}]</v>
      </c>
    </row>
    <row r="386" spans="1:7">
      <c r="A386">
        <f t="shared" si="33"/>
        <v>22005</v>
      </c>
      <c r="B386" t="s">
        <v>67</v>
      </c>
      <c r="C386" t="s">
        <v>68</v>
      </c>
      <c r="D386" t="s">
        <v>145</v>
      </c>
      <c r="E386">
        <f t="shared" si="34"/>
        <v>50004</v>
      </c>
      <c r="F386">
        <f t="shared" si="39"/>
        <v>170</v>
      </c>
      <c r="G386" t="str">
        <f t="shared" si="35"/>
        <v>[{"ItemId":50004,"Num":170}]</v>
      </c>
    </row>
    <row r="387" spans="1:7">
      <c r="A387">
        <f t="shared" si="33"/>
        <v>22006</v>
      </c>
      <c r="B387" t="s">
        <v>67</v>
      </c>
      <c r="C387" t="s">
        <v>68</v>
      </c>
      <c r="D387" t="s">
        <v>145</v>
      </c>
      <c r="E387">
        <f t="shared" si="34"/>
        <v>50004</v>
      </c>
      <c r="F387">
        <f t="shared" si="39"/>
        <v>265</v>
      </c>
      <c r="G387" t="str">
        <f t="shared" si="35"/>
        <v>[{"ItemId":50004,"Num":265}]</v>
      </c>
    </row>
    <row r="388" spans="1:7">
      <c r="A388">
        <f t="shared" si="33"/>
        <v>22007</v>
      </c>
      <c r="B388" t="s">
        <v>67</v>
      </c>
      <c r="C388" t="s">
        <v>68</v>
      </c>
      <c r="D388" t="s">
        <v>145</v>
      </c>
      <c r="E388">
        <f t="shared" si="34"/>
        <v>50004</v>
      </c>
      <c r="F388">
        <f t="shared" si="39"/>
        <v>410</v>
      </c>
      <c r="G388" t="str">
        <f t="shared" si="35"/>
        <v>[{"ItemId":50004,"Num":410}]</v>
      </c>
    </row>
    <row r="389" spans="1:7">
      <c r="A389">
        <f t="shared" ref="A389:A452" si="40">IF(B389=B388,A388+1,MROUND(A388+1000,1000)+1)</f>
        <v>22008</v>
      </c>
      <c r="B389" t="s">
        <v>67</v>
      </c>
      <c r="C389" t="s">
        <v>68</v>
      </c>
      <c r="D389" t="s">
        <v>145</v>
      </c>
      <c r="E389">
        <f t="shared" ref="E389:E452" si="41">VLOOKUP(D389,$U$3:$V$3,2,FALSE)</f>
        <v>50004</v>
      </c>
      <c r="F389">
        <f t="shared" si="39"/>
        <v>635</v>
      </c>
      <c r="G389" t="str">
        <f t="shared" ref="G389:G452" si="42">IF(D389="","[]",$D$2&amp;E389&amp;$E$2&amp;F389&amp;$F$2)</f>
        <v>[{"ItemId":50004,"Num":635}]</v>
      </c>
    </row>
    <row r="390" spans="1:7">
      <c r="A390">
        <f t="shared" si="40"/>
        <v>22009</v>
      </c>
      <c r="B390" t="s">
        <v>67</v>
      </c>
      <c r="C390" t="s">
        <v>68</v>
      </c>
      <c r="D390" t="s">
        <v>145</v>
      </c>
      <c r="E390">
        <f t="shared" si="41"/>
        <v>50004</v>
      </c>
      <c r="F390">
        <f t="shared" si="39"/>
        <v>985</v>
      </c>
      <c r="G390" t="str">
        <f t="shared" si="42"/>
        <v>[{"ItemId":50004,"Num":985}]</v>
      </c>
    </row>
    <row r="391" spans="1:7">
      <c r="A391">
        <f t="shared" si="40"/>
        <v>22010</v>
      </c>
      <c r="B391" t="s">
        <v>67</v>
      </c>
      <c r="C391" t="s">
        <v>68</v>
      </c>
      <c r="D391" t="s">
        <v>145</v>
      </c>
      <c r="E391">
        <f t="shared" si="41"/>
        <v>50004</v>
      </c>
      <c r="F391">
        <f t="shared" si="39"/>
        <v>1525</v>
      </c>
      <c r="G391" t="str">
        <f t="shared" si="42"/>
        <v>[{"ItemId":50004,"Num":1525}]</v>
      </c>
    </row>
    <row r="392" spans="1:7">
      <c r="A392">
        <f t="shared" si="40"/>
        <v>22011</v>
      </c>
      <c r="B392" t="s">
        <v>67</v>
      </c>
      <c r="C392" t="s">
        <v>68</v>
      </c>
      <c r="D392" t="s">
        <v>145</v>
      </c>
      <c r="E392">
        <f t="shared" si="41"/>
        <v>50004</v>
      </c>
      <c r="F392">
        <f t="shared" si="39"/>
        <v>2365</v>
      </c>
      <c r="G392" t="str">
        <f t="shared" si="42"/>
        <v>[{"ItemId":50004,"Num":2365}]</v>
      </c>
    </row>
    <row r="393" spans="1:7">
      <c r="A393">
        <f t="shared" si="40"/>
        <v>22012</v>
      </c>
      <c r="B393" t="s">
        <v>67</v>
      </c>
      <c r="C393" t="s">
        <v>68</v>
      </c>
      <c r="D393" t="s">
        <v>145</v>
      </c>
      <c r="E393">
        <f t="shared" si="41"/>
        <v>50004</v>
      </c>
      <c r="F393">
        <f t="shared" si="39"/>
        <v>3665</v>
      </c>
      <c r="G393" t="str">
        <f t="shared" si="42"/>
        <v>[{"ItemId":50004,"Num":3665}]</v>
      </c>
    </row>
    <row r="394" spans="1:7">
      <c r="A394">
        <f t="shared" si="40"/>
        <v>22013</v>
      </c>
      <c r="B394" t="s">
        <v>67</v>
      </c>
      <c r="C394" t="s">
        <v>68</v>
      </c>
      <c r="D394" t="s">
        <v>145</v>
      </c>
      <c r="E394">
        <f t="shared" si="41"/>
        <v>50004</v>
      </c>
      <c r="F394">
        <f t="shared" si="39"/>
        <v>5680</v>
      </c>
      <c r="G394" t="str">
        <f t="shared" si="42"/>
        <v>[{"ItemId":50004,"Num":5680}]</v>
      </c>
    </row>
    <row r="395" spans="1:7">
      <c r="A395">
        <f t="shared" si="40"/>
        <v>22014</v>
      </c>
      <c r="B395" t="s">
        <v>67</v>
      </c>
      <c r="C395" t="s">
        <v>68</v>
      </c>
      <c r="D395" t="s">
        <v>145</v>
      </c>
      <c r="E395">
        <f t="shared" si="41"/>
        <v>50004</v>
      </c>
      <c r="F395">
        <f t="shared" si="39"/>
        <v>8805</v>
      </c>
      <c r="G395" t="str">
        <f t="shared" si="42"/>
        <v>[{"ItemId":50004,"Num":8805}]</v>
      </c>
    </row>
    <row r="396" spans="1:7">
      <c r="A396">
        <f t="shared" si="40"/>
        <v>22015</v>
      </c>
      <c r="B396" t="s">
        <v>67</v>
      </c>
      <c r="C396" t="s">
        <v>68</v>
      </c>
      <c r="D396" t="s">
        <v>145</v>
      </c>
      <c r="E396">
        <f t="shared" si="41"/>
        <v>50004</v>
      </c>
      <c r="F396">
        <f t="shared" si="39"/>
        <v>13650</v>
      </c>
      <c r="G396" t="str">
        <f t="shared" si="42"/>
        <v>[{"ItemId":50004,"Num":13650}]</v>
      </c>
    </row>
    <row r="397" spans="1:7">
      <c r="A397">
        <f t="shared" si="40"/>
        <v>22016</v>
      </c>
      <c r="B397" t="s">
        <v>67</v>
      </c>
      <c r="C397" t="s">
        <v>68</v>
      </c>
      <c r="D397" t="s">
        <v>145</v>
      </c>
      <c r="E397">
        <f t="shared" si="41"/>
        <v>50004</v>
      </c>
      <c r="F397">
        <f t="shared" si="39"/>
        <v>21160</v>
      </c>
      <c r="G397" t="str">
        <f t="shared" si="42"/>
        <v>[{"ItemId":50004,"Num":21160}]</v>
      </c>
    </row>
    <row r="398" spans="1:7">
      <c r="A398">
        <f t="shared" si="40"/>
        <v>22017</v>
      </c>
      <c r="B398" t="s">
        <v>67</v>
      </c>
      <c r="C398" t="s">
        <v>68</v>
      </c>
      <c r="D398" t="s">
        <v>145</v>
      </c>
      <c r="E398">
        <f t="shared" si="41"/>
        <v>50004</v>
      </c>
      <c r="F398">
        <f t="shared" si="39"/>
        <v>32800</v>
      </c>
      <c r="G398" t="str">
        <f t="shared" si="42"/>
        <v>[{"ItemId":50004,"Num":32800}]</v>
      </c>
    </row>
    <row r="399" spans="1:7">
      <c r="A399">
        <f t="shared" si="40"/>
        <v>22018</v>
      </c>
      <c r="B399" t="s">
        <v>67</v>
      </c>
      <c r="C399" t="s">
        <v>68</v>
      </c>
      <c r="D399" t="s">
        <v>145</v>
      </c>
      <c r="E399">
        <f t="shared" si="41"/>
        <v>50004</v>
      </c>
      <c r="F399">
        <f t="shared" si="39"/>
        <v>50840</v>
      </c>
      <c r="G399" t="str">
        <f t="shared" si="42"/>
        <v>[{"ItemId":50004,"Num":50840}]</v>
      </c>
    </row>
    <row r="400" spans="1:7">
      <c r="A400">
        <f t="shared" si="40"/>
        <v>23001</v>
      </c>
      <c r="B400" t="s">
        <v>69</v>
      </c>
      <c r="C400" t="s">
        <v>70</v>
      </c>
      <c r="D400" t="s">
        <v>145</v>
      </c>
      <c r="E400">
        <f t="shared" si="41"/>
        <v>50004</v>
      </c>
      <c r="F400">
        <v>50</v>
      </c>
      <c r="G400" t="str">
        <f t="shared" si="42"/>
        <v>[{"ItemId":50004,"Num":50}]</v>
      </c>
    </row>
    <row r="401" spans="1:7">
      <c r="A401">
        <f t="shared" si="40"/>
        <v>23002</v>
      </c>
      <c r="B401" t="s">
        <v>69</v>
      </c>
      <c r="C401" t="s">
        <v>70</v>
      </c>
      <c r="D401" t="s">
        <v>145</v>
      </c>
      <c r="E401">
        <f t="shared" si="41"/>
        <v>50004</v>
      </c>
      <c r="F401">
        <f t="shared" ref="F401:F417" si="43">MROUND(F400*1.5,5)</f>
        <v>75</v>
      </c>
      <c r="G401" t="str">
        <f t="shared" si="42"/>
        <v>[{"ItemId":50004,"Num":75}]</v>
      </c>
    </row>
    <row r="402" spans="1:7">
      <c r="A402">
        <f t="shared" si="40"/>
        <v>23003</v>
      </c>
      <c r="B402" t="s">
        <v>69</v>
      </c>
      <c r="C402" t="s">
        <v>70</v>
      </c>
      <c r="D402" t="s">
        <v>145</v>
      </c>
      <c r="E402">
        <f t="shared" si="41"/>
        <v>50004</v>
      </c>
      <c r="F402">
        <f t="shared" si="43"/>
        <v>115</v>
      </c>
      <c r="G402" t="str">
        <f t="shared" si="42"/>
        <v>[{"ItemId":50004,"Num":115}]</v>
      </c>
    </row>
    <row r="403" spans="1:7">
      <c r="A403">
        <f t="shared" si="40"/>
        <v>23004</v>
      </c>
      <c r="B403" t="s">
        <v>69</v>
      </c>
      <c r="C403" t="s">
        <v>70</v>
      </c>
      <c r="D403" t="s">
        <v>145</v>
      </c>
      <c r="E403">
        <f t="shared" si="41"/>
        <v>50004</v>
      </c>
      <c r="F403">
        <f t="shared" si="43"/>
        <v>175</v>
      </c>
      <c r="G403" t="str">
        <f t="shared" si="42"/>
        <v>[{"ItemId":50004,"Num":175}]</v>
      </c>
    </row>
    <row r="404" spans="1:7">
      <c r="A404">
        <f t="shared" si="40"/>
        <v>23005</v>
      </c>
      <c r="B404" t="s">
        <v>69</v>
      </c>
      <c r="C404" t="s">
        <v>70</v>
      </c>
      <c r="D404" t="s">
        <v>145</v>
      </c>
      <c r="E404">
        <f t="shared" si="41"/>
        <v>50004</v>
      </c>
      <c r="F404">
        <f t="shared" si="43"/>
        <v>265</v>
      </c>
      <c r="G404" t="str">
        <f t="shared" si="42"/>
        <v>[{"ItemId":50004,"Num":265}]</v>
      </c>
    </row>
    <row r="405" spans="1:7">
      <c r="A405">
        <f t="shared" si="40"/>
        <v>23006</v>
      </c>
      <c r="B405" t="s">
        <v>69</v>
      </c>
      <c r="C405" t="s">
        <v>70</v>
      </c>
      <c r="D405" t="s">
        <v>145</v>
      </c>
      <c r="E405">
        <f t="shared" si="41"/>
        <v>50004</v>
      </c>
      <c r="F405">
        <f t="shared" si="43"/>
        <v>400</v>
      </c>
      <c r="G405" t="str">
        <f t="shared" si="42"/>
        <v>[{"ItemId":50004,"Num":400}]</v>
      </c>
    </row>
    <row r="406" spans="1:7">
      <c r="A406">
        <f t="shared" si="40"/>
        <v>23007</v>
      </c>
      <c r="B406" t="s">
        <v>69</v>
      </c>
      <c r="C406" t="s">
        <v>70</v>
      </c>
      <c r="D406" t="s">
        <v>145</v>
      </c>
      <c r="E406">
        <f t="shared" si="41"/>
        <v>50004</v>
      </c>
      <c r="F406">
        <f t="shared" si="43"/>
        <v>600</v>
      </c>
      <c r="G406" t="str">
        <f t="shared" si="42"/>
        <v>[{"ItemId":50004,"Num":600}]</v>
      </c>
    </row>
    <row r="407" spans="1:7">
      <c r="A407">
        <f t="shared" si="40"/>
        <v>23008</v>
      </c>
      <c r="B407" t="s">
        <v>69</v>
      </c>
      <c r="C407" t="s">
        <v>70</v>
      </c>
      <c r="D407" t="s">
        <v>145</v>
      </c>
      <c r="E407">
        <f t="shared" si="41"/>
        <v>50004</v>
      </c>
      <c r="F407">
        <f t="shared" si="43"/>
        <v>900</v>
      </c>
      <c r="G407" t="str">
        <f t="shared" si="42"/>
        <v>[{"ItemId":50004,"Num":900}]</v>
      </c>
    </row>
    <row r="408" spans="1:7">
      <c r="A408">
        <f t="shared" si="40"/>
        <v>23009</v>
      </c>
      <c r="B408" t="s">
        <v>69</v>
      </c>
      <c r="C408" t="s">
        <v>70</v>
      </c>
      <c r="D408" t="s">
        <v>145</v>
      </c>
      <c r="E408">
        <f t="shared" si="41"/>
        <v>50004</v>
      </c>
      <c r="F408">
        <f t="shared" si="43"/>
        <v>1350</v>
      </c>
      <c r="G408" t="str">
        <f t="shared" si="42"/>
        <v>[{"ItemId":50004,"Num":1350}]</v>
      </c>
    </row>
    <row r="409" spans="1:7">
      <c r="A409">
        <f t="shared" si="40"/>
        <v>23010</v>
      </c>
      <c r="B409" t="s">
        <v>69</v>
      </c>
      <c r="C409" t="s">
        <v>70</v>
      </c>
      <c r="D409" t="s">
        <v>145</v>
      </c>
      <c r="E409">
        <f t="shared" si="41"/>
        <v>50004</v>
      </c>
      <c r="F409">
        <f t="shared" si="43"/>
        <v>2025</v>
      </c>
      <c r="G409" t="str">
        <f t="shared" si="42"/>
        <v>[{"ItemId":50004,"Num":2025}]</v>
      </c>
    </row>
    <row r="410" spans="1:7">
      <c r="A410">
        <f t="shared" si="40"/>
        <v>23011</v>
      </c>
      <c r="B410" t="s">
        <v>69</v>
      </c>
      <c r="C410" t="s">
        <v>70</v>
      </c>
      <c r="D410" t="s">
        <v>145</v>
      </c>
      <c r="E410">
        <f t="shared" si="41"/>
        <v>50004</v>
      </c>
      <c r="F410">
        <f t="shared" si="43"/>
        <v>3040</v>
      </c>
      <c r="G410" t="str">
        <f t="shared" si="42"/>
        <v>[{"ItemId":50004,"Num":3040}]</v>
      </c>
    </row>
    <row r="411" spans="1:7">
      <c r="A411">
        <f t="shared" si="40"/>
        <v>23012</v>
      </c>
      <c r="B411" t="s">
        <v>69</v>
      </c>
      <c r="C411" t="s">
        <v>70</v>
      </c>
      <c r="D411" t="s">
        <v>145</v>
      </c>
      <c r="E411">
        <f t="shared" si="41"/>
        <v>50004</v>
      </c>
      <c r="F411">
        <f t="shared" si="43"/>
        <v>4560</v>
      </c>
      <c r="G411" t="str">
        <f t="shared" si="42"/>
        <v>[{"ItemId":50004,"Num":4560}]</v>
      </c>
    </row>
    <row r="412" spans="1:7">
      <c r="A412">
        <f t="shared" si="40"/>
        <v>23013</v>
      </c>
      <c r="B412" t="s">
        <v>69</v>
      </c>
      <c r="C412" t="s">
        <v>70</v>
      </c>
      <c r="D412" t="s">
        <v>145</v>
      </c>
      <c r="E412">
        <f t="shared" si="41"/>
        <v>50004</v>
      </c>
      <c r="F412">
        <f t="shared" si="43"/>
        <v>6840</v>
      </c>
      <c r="G412" t="str">
        <f t="shared" si="42"/>
        <v>[{"ItemId":50004,"Num":6840}]</v>
      </c>
    </row>
    <row r="413" spans="1:7">
      <c r="A413">
        <f t="shared" si="40"/>
        <v>23014</v>
      </c>
      <c r="B413" t="s">
        <v>69</v>
      </c>
      <c r="C413" t="s">
        <v>70</v>
      </c>
      <c r="D413" t="s">
        <v>145</v>
      </c>
      <c r="E413">
        <f t="shared" si="41"/>
        <v>50004</v>
      </c>
      <c r="F413">
        <f t="shared" si="43"/>
        <v>10260</v>
      </c>
      <c r="G413" t="str">
        <f t="shared" si="42"/>
        <v>[{"ItemId":50004,"Num":10260}]</v>
      </c>
    </row>
    <row r="414" spans="1:7">
      <c r="A414">
        <f t="shared" si="40"/>
        <v>23015</v>
      </c>
      <c r="B414" t="s">
        <v>69</v>
      </c>
      <c r="C414" t="s">
        <v>70</v>
      </c>
      <c r="D414" t="s">
        <v>145</v>
      </c>
      <c r="E414">
        <f t="shared" si="41"/>
        <v>50004</v>
      </c>
      <c r="F414">
        <f t="shared" si="43"/>
        <v>15390</v>
      </c>
      <c r="G414" t="str">
        <f t="shared" si="42"/>
        <v>[{"ItemId":50004,"Num":15390}]</v>
      </c>
    </row>
    <row r="415" spans="1:7">
      <c r="A415">
        <f t="shared" si="40"/>
        <v>23016</v>
      </c>
      <c r="B415" t="s">
        <v>69</v>
      </c>
      <c r="C415" t="s">
        <v>70</v>
      </c>
      <c r="D415" t="s">
        <v>145</v>
      </c>
      <c r="E415">
        <f t="shared" si="41"/>
        <v>50004</v>
      </c>
      <c r="F415">
        <f t="shared" si="43"/>
        <v>23085</v>
      </c>
      <c r="G415" t="str">
        <f t="shared" si="42"/>
        <v>[{"ItemId":50004,"Num":23085}]</v>
      </c>
    </row>
    <row r="416" spans="1:7">
      <c r="A416">
        <f t="shared" si="40"/>
        <v>23017</v>
      </c>
      <c r="B416" t="s">
        <v>69</v>
      </c>
      <c r="C416" t="s">
        <v>70</v>
      </c>
      <c r="D416" t="s">
        <v>145</v>
      </c>
      <c r="E416">
        <f t="shared" si="41"/>
        <v>50004</v>
      </c>
      <c r="F416">
        <f t="shared" si="43"/>
        <v>34630</v>
      </c>
      <c r="G416" t="str">
        <f t="shared" si="42"/>
        <v>[{"ItemId":50004,"Num":34630}]</v>
      </c>
    </row>
    <row r="417" spans="1:7">
      <c r="A417">
        <f t="shared" si="40"/>
        <v>23018</v>
      </c>
      <c r="B417" t="s">
        <v>69</v>
      </c>
      <c r="C417" t="s">
        <v>70</v>
      </c>
      <c r="D417" t="s">
        <v>145</v>
      </c>
      <c r="E417">
        <f t="shared" si="41"/>
        <v>50004</v>
      </c>
      <c r="F417">
        <f t="shared" si="43"/>
        <v>51945</v>
      </c>
      <c r="G417" t="str">
        <f t="shared" si="42"/>
        <v>[{"ItemId":50004,"Num":51945}]</v>
      </c>
    </row>
    <row r="418" spans="1:7">
      <c r="A418">
        <f t="shared" si="40"/>
        <v>24001</v>
      </c>
      <c r="B418" t="s">
        <v>71</v>
      </c>
      <c r="C418" t="s">
        <v>72</v>
      </c>
      <c r="D418" t="s">
        <v>145</v>
      </c>
      <c r="E418">
        <f t="shared" si="41"/>
        <v>50004</v>
      </c>
      <c r="F418">
        <v>200</v>
      </c>
      <c r="G418" t="str">
        <f t="shared" si="42"/>
        <v>[{"ItemId":50004,"Num":200}]</v>
      </c>
    </row>
    <row r="419" spans="1:7">
      <c r="A419">
        <f t="shared" si="40"/>
        <v>24002</v>
      </c>
      <c r="B419" t="s">
        <v>71</v>
      </c>
      <c r="C419" t="s">
        <v>72</v>
      </c>
      <c r="D419" t="s">
        <v>145</v>
      </c>
      <c r="E419">
        <f t="shared" si="41"/>
        <v>50004</v>
      </c>
      <c r="F419">
        <f>F418*2.5</f>
        <v>500</v>
      </c>
      <c r="G419" t="str">
        <f t="shared" si="42"/>
        <v>[{"ItemId":50004,"Num":500}]</v>
      </c>
    </row>
    <row r="420" spans="1:7">
      <c r="A420">
        <f t="shared" si="40"/>
        <v>25001</v>
      </c>
      <c r="B420" t="s">
        <v>73</v>
      </c>
      <c r="C420" t="s">
        <v>74</v>
      </c>
      <c r="D420" t="s">
        <v>145</v>
      </c>
      <c r="E420">
        <f t="shared" si="41"/>
        <v>50004</v>
      </c>
      <c r="F420">
        <v>200</v>
      </c>
      <c r="G420" t="str">
        <f t="shared" si="42"/>
        <v>[{"ItemId":50004,"Num":200}]</v>
      </c>
    </row>
    <row r="421" spans="1:7">
      <c r="A421">
        <f t="shared" si="40"/>
        <v>25002</v>
      </c>
      <c r="B421" t="s">
        <v>73</v>
      </c>
      <c r="C421" t="s">
        <v>74</v>
      </c>
      <c r="D421" t="s">
        <v>145</v>
      </c>
      <c r="E421">
        <f t="shared" si="41"/>
        <v>50004</v>
      </c>
      <c r="F421">
        <f>F420*2.5</f>
        <v>500</v>
      </c>
      <c r="G421" t="str">
        <f t="shared" si="42"/>
        <v>[{"ItemId":50004,"Num":500}]</v>
      </c>
    </row>
    <row r="422" spans="1:7">
      <c r="A422">
        <f t="shared" si="40"/>
        <v>26001</v>
      </c>
      <c r="B422" t="s">
        <v>75</v>
      </c>
      <c r="C422" t="s">
        <v>76</v>
      </c>
      <c r="D422" t="s">
        <v>145</v>
      </c>
      <c r="E422">
        <f t="shared" si="41"/>
        <v>50004</v>
      </c>
      <c r="F422">
        <v>30</v>
      </c>
      <c r="G422" t="str">
        <f t="shared" si="42"/>
        <v>[{"ItemId":50004,"Num":30}]</v>
      </c>
    </row>
    <row r="423" spans="1:7">
      <c r="A423">
        <f t="shared" si="40"/>
        <v>26002</v>
      </c>
      <c r="B423" t="s">
        <v>75</v>
      </c>
      <c r="C423" t="s">
        <v>76</v>
      </c>
      <c r="D423" t="s">
        <v>145</v>
      </c>
      <c r="E423">
        <f t="shared" si="41"/>
        <v>50004</v>
      </c>
      <c r="F423">
        <f t="shared" ref="F423:F439" si="44">MROUND(F422*1.55,5)</f>
        <v>45</v>
      </c>
      <c r="G423" t="str">
        <f t="shared" si="42"/>
        <v>[{"ItemId":50004,"Num":45}]</v>
      </c>
    </row>
    <row r="424" spans="1:7">
      <c r="A424">
        <f t="shared" si="40"/>
        <v>26003</v>
      </c>
      <c r="B424" t="s">
        <v>75</v>
      </c>
      <c r="C424" t="s">
        <v>76</v>
      </c>
      <c r="D424" t="s">
        <v>145</v>
      </c>
      <c r="E424">
        <f t="shared" si="41"/>
        <v>50004</v>
      </c>
      <c r="F424">
        <f t="shared" si="44"/>
        <v>70</v>
      </c>
      <c r="G424" t="str">
        <f t="shared" si="42"/>
        <v>[{"ItemId":50004,"Num":70}]</v>
      </c>
    </row>
    <row r="425" spans="1:7">
      <c r="A425">
        <f t="shared" si="40"/>
        <v>26004</v>
      </c>
      <c r="B425" t="s">
        <v>75</v>
      </c>
      <c r="C425" t="s">
        <v>76</v>
      </c>
      <c r="D425" t="s">
        <v>145</v>
      </c>
      <c r="E425">
        <f t="shared" si="41"/>
        <v>50004</v>
      </c>
      <c r="F425">
        <f t="shared" si="44"/>
        <v>110</v>
      </c>
      <c r="G425" t="str">
        <f t="shared" si="42"/>
        <v>[{"ItemId":50004,"Num":110}]</v>
      </c>
    </row>
    <row r="426" spans="1:7">
      <c r="A426">
        <f t="shared" si="40"/>
        <v>26005</v>
      </c>
      <c r="B426" t="s">
        <v>75</v>
      </c>
      <c r="C426" t="s">
        <v>76</v>
      </c>
      <c r="D426" t="s">
        <v>145</v>
      </c>
      <c r="E426">
        <f t="shared" si="41"/>
        <v>50004</v>
      </c>
      <c r="F426">
        <f t="shared" si="44"/>
        <v>170</v>
      </c>
      <c r="G426" t="str">
        <f t="shared" si="42"/>
        <v>[{"ItemId":50004,"Num":170}]</v>
      </c>
    </row>
    <row r="427" spans="1:7">
      <c r="A427">
        <f t="shared" si="40"/>
        <v>26006</v>
      </c>
      <c r="B427" t="s">
        <v>75</v>
      </c>
      <c r="C427" t="s">
        <v>76</v>
      </c>
      <c r="D427" t="s">
        <v>145</v>
      </c>
      <c r="E427">
        <f t="shared" si="41"/>
        <v>50004</v>
      </c>
      <c r="F427">
        <f t="shared" si="44"/>
        <v>265</v>
      </c>
      <c r="G427" t="str">
        <f t="shared" si="42"/>
        <v>[{"ItemId":50004,"Num":265}]</v>
      </c>
    </row>
    <row r="428" spans="1:7">
      <c r="A428">
        <f t="shared" si="40"/>
        <v>26007</v>
      </c>
      <c r="B428" t="s">
        <v>75</v>
      </c>
      <c r="C428" t="s">
        <v>76</v>
      </c>
      <c r="D428" t="s">
        <v>145</v>
      </c>
      <c r="E428">
        <f t="shared" si="41"/>
        <v>50004</v>
      </c>
      <c r="F428">
        <f t="shared" si="44"/>
        <v>410</v>
      </c>
      <c r="G428" t="str">
        <f t="shared" si="42"/>
        <v>[{"ItemId":50004,"Num":410}]</v>
      </c>
    </row>
    <row r="429" spans="1:7">
      <c r="A429">
        <f t="shared" si="40"/>
        <v>26008</v>
      </c>
      <c r="B429" t="s">
        <v>75</v>
      </c>
      <c r="C429" t="s">
        <v>76</v>
      </c>
      <c r="D429" t="s">
        <v>145</v>
      </c>
      <c r="E429">
        <f t="shared" si="41"/>
        <v>50004</v>
      </c>
      <c r="F429">
        <f t="shared" si="44"/>
        <v>635</v>
      </c>
      <c r="G429" t="str">
        <f t="shared" si="42"/>
        <v>[{"ItemId":50004,"Num":635}]</v>
      </c>
    </row>
    <row r="430" spans="1:7">
      <c r="A430">
        <f t="shared" si="40"/>
        <v>26009</v>
      </c>
      <c r="B430" t="s">
        <v>75</v>
      </c>
      <c r="C430" t="s">
        <v>76</v>
      </c>
      <c r="D430" t="s">
        <v>145</v>
      </c>
      <c r="E430">
        <f t="shared" si="41"/>
        <v>50004</v>
      </c>
      <c r="F430">
        <f t="shared" si="44"/>
        <v>985</v>
      </c>
      <c r="G430" t="str">
        <f t="shared" si="42"/>
        <v>[{"ItemId":50004,"Num":985}]</v>
      </c>
    </row>
    <row r="431" spans="1:7">
      <c r="A431">
        <f t="shared" si="40"/>
        <v>26010</v>
      </c>
      <c r="B431" t="s">
        <v>75</v>
      </c>
      <c r="C431" t="s">
        <v>76</v>
      </c>
      <c r="D431" t="s">
        <v>145</v>
      </c>
      <c r="E431">
        <f t="shared" si="41"/>
        <v>50004</v>
      </c>
      <c r="F431">
        <f t="shared" si="44"/>
        <v>1525</v>
      </c>
      <c r="G431" t="str">
        <f t="shared" si="42"/>
        <v>[{"ItemId":50004,"Num":1525}]</v>
      </c>
    </row>
    <row r="432" spans="1:7">
      <c r="A432">
        <f t="shared" si="40"/>
        <v>26011</v>
      </c>
      <c r="B432" t="s">
        <v>75</v>
      </c>
      <c r="C432" t="s">
        <v>76</v>
      </c>
      <c r="D432" t="s">
        <v>145</v>
      </c>
      <c r="E432">
        <f t="shared" si="41"/>
        <v>50004</v>
      </c>
      <c r="F432">
        <f t="shared" si="44"/>
        <v>2365</v>
      </c>
      <c r="G432" t="str">
        <f t="shared" si="42"/>
        <v>[{"ItemId":50004,"Num":2365}]</v>
      </c>
    </row>
    <row r="433" spans="1:7">
      <c r="A433">
        <f t="shared" si="40"/>
        <v>26012</v>
      </c>
      <c r="B433" t="s">
        <v>75</v>
      </c>
      <c r="C433" t="s">
        <v>76</v>
      </c>
      <c r="D433" t="s">
        <v>145</v>
      </c>
      <c r="E433">
        <f t="shared" si="41"/>
        <v>50004</v>
      </c>
      <c r="F433">
        <f t="shared" si="44"/>
        <v>3665</v>
      </c>
      <c r="G433" t="str">
        <f t="shared" si="42"/>
        <v>[{"ItemId":50004,"Num":3665}]</v>
      </c>
    </row>
    <row r="434" spans="1:7">
      <c r="A434">
        <f t="shared" si="40"/>
        <v>26013</v>
      </c>
      <c r="B434" t="s">
        <v>75</v>
      </c>
      <c r="C434" t="s">
        <v>76</v>
      </c>
      <c r="D434" t="s">
        <v>145</v>
      </c>
      <c r="E434">
        <f t="shared" si="41"/>
        <v>50004</v>
      </c>
      <c r="F434">
        <f t="shared" si="44"/>
        <v>5680</v>
      </c>
      <c r="G434" t="str">
        <f t="shared" si="42"/>
        <v>[{"ItemId":50004,"Num":5680}]</v>
      </c>
    </row>
    <row r="435" spans="1:7">
      <c r="A435">
        <f t="shared" si="40"/>
        <v>26014</v>
      </c>
      <c r="B435" t="s">
        <v>75</v>
      </c>
      <c r="C435" t="s">
        <v>76</v>
      </c>
      <c r="D435" t="s">
        <v>145</v>
      </c>
      <c r="E435">
        <f t="shared" si="41"/>
        <v>50004</v>
      </c>
      <c r="F435">
        <f t="shared" si="44"/>
        <v>8805</v>
      </c>
      <c r="G435" t="str">
        <f t="shared" si="42"/>
        <v>[{"ItemId":50004,"Num":8805}]</v>
      </c>
    </row>
    <row r="436" spans="1:7">
      <c r="A436">
        <f t="shared" si="40"/>
        <v>26015</v>
      </c>
      <c r="B436" t="s">
        <v>75</v>
      </c>
      <c r="C436" t="s">
        <v>76</v>
      </c>
      <c r="D436" t="s">
        <v>145</v>
      </c>
      <c r="E436">
        <f t="shared" si="41"/>
        <v>50004</v>
      </c>
      <c r="F436">
        <f t="shared" si="44"/>
        <v>13650</v>
      </c>
      <c r="G436" t="str">
        <f t="shared" si="42"/>
        <v>[{"ItemId":50004,"Num":13650}]</v>
      </c>
    </row>
    <row r="437" spans="1:7">
      <c r="A437">
        <f t="shared" si="40"/>
        <v>26016</v>
      </c>
      <c r="B437" t="s">
        <v>75</v>
      </c>
      <c r="C437" t="s">
        <v>76</v>
      </c>
      <c r="D437" t="s">
        <v>145</v>
      </c>
      <c r="E437">
        <f t="shared" si="41"/>
        <v>50004</v>
      </c>
      <c r="F437">
        <f t="shared" si="44"/>
        <v>21160</v>
      </c>
      <c r="G437" t="str">
        <f t="shared" si="42"/>
        <v>[{"ItemId":50004,"Num":21160}]</v>
      </c>
    </row>
    <row r="438" spans="1:7">
      <c r="A438">
        <f t="shared" si="40"/>
        <v>26017</v>
      </c>
      <c r="B438" t="s">
        <v>75</v>
      </c>
      <c r="C438" t="s">
        <v>76</v>
      </c>
      <c r="D438" t="s">
        <v>145</v>
      </c>
      <c r="E438">
        <f t="shared" si="41"/>
        <v>50004</v>
      </c>
      <c r="F438">
        <f t="shared" si="44"/>
        <v>32800</v>
      </c>
      <c r="G438" t="str">
        <f t="shared" si="42"/>
        <v>[{"ItemId":50004,"Num":32800}]</v>
      </c>
    </row>
    <row r="439" spans="1:7">
      <c r="A439">
        <f t="shared" si="40"/>
        <v>26018</v>
      </c>
      <c r="B439" t="s">
        <v>75</v>
      </c>
      <c r="C439" t="s">
        <v>76</v>
      </c>
      <c r="D439" t="s">
        <v>145</v>
      </c>
      <c r="E439">
        <f t="shared" si="41"/>
        <v>50004</v>
      </c>
      <c r="F439">
        <f t="shared" si="44"/>
        <v>50840</v>
      </c>
      <c r="G439" t="str">
        <f t="shared" si="42"/>
        <v>[{"ItemId":50004,"Num":50840}]</v>
      </c>
    </row>
    <row r="440" spans="1:7">
      <c r="A440">
        <f t="shared" si="40"/>
        <v>27001</v>
      </c>
      <c r="B440" t="s">
        <v>77</v>
      </c>
      <c r="C440" t="s">
        <v>78</v>
      </c>
      <c r="D440" t="s">
        <v>145</v>
      </c>
      <c r="E440">
        <f t="shared" si="41"/>
        <v>50004</v>
      </c>
      <c r="F440">
        <v>50</v>
      </c>
      <c r="G440" t="str">
        <f t="shared" si="42"/>
        <v>[{"ItemId":50004,"Num":50}]</v>
      </c>
    </row>
    <row r="441" spans="1:7">
      <c r="A441">
        <f t="shared" si="40"/>
        <v>27002</v>
      </c>
      <c r="B441" t="s">
        <v>77</v>
      </c>
      <c r="C441" t="s">
        <v>78</v>
      </c>
      <c r="D441" t="s">
        <v>145</v>
      </c>
      <c r="E441">
        <f t="shared" si="41"/>
        <v>50004</v>
      </c>
      <c r="F441">
        <f t="shared" ref="F441:F457" si="45">MROUND(F440*1.5,5)</f>
        <v>75</v>
      </c>
      <c r="G441" t="str">
        <f t="shared" si="42"/>
        <v>[{"ItemId":50004,"Num":75}]</v>
      </c>
    </row>
    <row r="442" spans="1:7">
      <c r="A442">
        <f t="shared" si="40"/>
        <v>27003</v>
      </c>
      <c r="B442" t="s">
        <v>77</v>
      </c>
      <c r="C442" t="s">
        <v>78</v>
      </c>
      <c r="D442" t="s">
        <v>145</v>
      </c>
      <c r="E442">
        <f t="shared" si="41"/>
        <v>50004</v>
      </c>
      <c r="F442">
        <f t="shared" si="45"/>
        <v>115</v>
      </c>
      <c r="G442" t="str">
        <f t="shared" si="42"/>
        <v>[{"ItemId":50004,"Num":115}]</v>
      </c>
    </row>
    <row r="443" spans="1:7">
      <c r="A443">
        <f t="shared" si="40"/>
        <v>27004</v>
      </c>
      <c r="B443" t="s">
        <v>77</v>
      </c>
      <c r="C443" t="s">
        <v>78</v>
      </c>
      <c r="D443" t="s">
        <v>145</v>
      </c>
      <c r="E443">
        <f t="shared" si="41"/>
        <v>50004</v>
      </c>
      <c r="F443">
        <f t="shared" si="45"/>
        <v>175</v>
      </c>
      <c r="G443" t="str">
        <f t="shared" si="42"/>
        <v>[{"ItemId":50004,"Num":175}]</v>
      </c>
    </row>
    <row r="444" spans="1:7">
      <c r="A444">
        <f t="shared" si="40"/>
        <v>27005</v>
      </c>
      <c r="B444" t="s">
        <v>77</v>
      </c>
      <c r="C444" t="s">
        <v>78</v>
      </c>
      <c r="D444" t="s">
        <v>145</v>
      </c>
      <c r="E444">
        <f t="shared" si="41"/>
        <v>50004</v>
      </c>
      <c r="F444">
        <f t="shared" si="45"/>
        <v>265</v>
      </c>
      <c r="G444" t="str">
        <f t="shared" si="42"/>
        <v>[{"ItemId":50004,"Num":265}]</v>
      </c>
    </row>
    <row r="445" spans="1:7">
      <c r="A445">
        <f t="shared" si="40"/>
        <v>27006</v>
      </c>
      <c r="B445" t="s">
        <v>77</v>
      </c>
      <c r="C445" t="s">
        <v>78</v>
      </c>
      <c r="D445" t="s">
        <v>145</v>
      </c>
      <c r="E445">
        <f t="shared" si="41"/>
        <v>50004</v>
      </c>
      <c r="F445">
        <f t="shared" si="45"/>
        <v>400</v>
      </c>
      <c r="G445" t="str">
        <f t="shared" si="42"/>
        <v>[{"ItemId":50004,"Num":400}]</v>
      </c>
    </row>
    <row r="446" spans="1:7">
      <c r="A446">
        <f t="shared" si="40"/>
        <v>27007</v>
      </c>
      <c r="B446" t="s">
        <v>77</v>
      </c>
      <c r="C446" t="s">
        <v>78</v>
      </c>
      <c r="D446" t="s">
        <v>145</v>
      </c>
      <c r="E446">
        <f t="shared" si="41"/>
        <v>50004</v>
      </c>
      <c r="F446">
        <f t="shared" si="45"/>
        <v>600</v>
      </c>
      <c r="G446" t="str">
        <f t="shared" si="42"/>
        <v>[{"ItemId":50004,"Num":600}]</v>
      </c>
    </row>
    <row r="447" spans="1:7">
      <c r="A447">
        <f t="shared" si="40"/>
        <v>27008</v>
      </c>
      <c r="B447" t="s">
        <v>77</v>
      </c>
      <c r="C447" t="s">
        <v>78</v>
      </c>
      <c r="D447" t="s">
        <v>145</v>
      </c>
      <c r="E447">
        <f t="shared" si="41"/>
        <v>50004</v>
      </c>
      <c r="F447">
        <f t="shared" si="45"/>
        <v>900</v>
      </c>
      <c r="G447" t="str">
        <f t="shared" si="42"/>
        <v>[{"ItemId":50004,"Num":900}]</v>
      </c>
    </row>
    <row r="448" spans="1:7">
      <c r="A448">
        <f t="shared" si="40"/>
        <v>27009</v>
      </c>
      <c r="B448" t="s">
        <v>77</v>
      </c>
      <c r="C448" t="s">
        <v>78</v>
      </c>
      <c r="D448" t="s">
        <v>145</v>
      </c>
      <c r="E448">
        <f t="shared" si="41"/>
        <v>50004</v>
      </c>
      <c r="F448">
        <f t="shared" si="45"/>
        <v>1350</v>
      </c>
      <c r="G448" t="str">
        <f t="shared" si="42"/>
        <v>[{"ItemId":50004,"Num":1350}]</v>
      </c>
    </row>
    <row r="449" spans="1:7">
      <c r="A449">
        <f t="shared" si="40"/>
        <v>27010</v>
      </c>
      <c r="B449" t="s">
        <v>77</v>
      </c>
      <c r="C449" t="s">
        <v>78</v>
      </c>
      <c r="D449" t="s">
        <v>145</v>
      </c>
      <c r="E449">
        <f t="shared" si="41"/>
        <v>50004</v>
      </c>
      <c r="F449">
        <f t="shared" si="45"/>
        <v>2025</v>
      </c>
      <c r="G449" t="str">
        <f t="shared" si="42"/>
        <v>[{"ItemId":50004,"Num":2025}]</v>
      </c>
    </row>
    <row r="450" spans="1:7">
      <c r="A450">
        <f t="shared" si="40"/>
        <v>27011</v>
      </c>
      <c r="B450" t="s">
        <v>77</v>
      </c>
      <c r="C450" t="s">
        <v>78</v>
      </c>
      <c r="D450" t="s">
        <v>145</v>
      </c>
      <c r="E450">
        <f t="shared" si="41"/>
        <v>50004</v>
      </c>
      <c r="F450">
        <f t="shared" si="45"/>
        <v>3040</v>
      </c>
      <c r="G450" t="str">
        <f t="shared" si="42"/>
        <v>[{"ItemId":50004,"Num":3040}]</v>
      </c>
    </row>
    <row r="451" spans="1:7">
      <c r="A451">
        <f t="shared" si="40"/>
        <v>27012</v>
      </c>
      <c r="B451" t="s">
        <v>77</v>
      </c>
      <c r="C451" t="s">
        <v>78</v>
      </c>
      <c r="D451" t="s">
        <v>145</v>
      </c>
      <c r="E451">
        <f t="shared" si="41"/>
        <v>50004</v>
      </c>
      <c r="F451">
        <f t="shared" si="45"/>
        <v>4560</v>
      </c>
      <c r="G451" t="str">
        <f t="shared" si="42"/>
        <v>[{"ItemId":50004,"Num":4560}]</v>
      </c>
    </row>
    <row r="452" spans="1:7">
      <c r="A452">
        <f t="shared" si="40"/>
        <v>27013</v>
      </c>
      <c r="B452" t="s">
        <v>77</v>
      </c>
      <c r="C452" t="s">
        <v>78</v>
      </c>
      <c r="D452" t="s">
        <v>145</v>
      </c>
      <c r="E452">
        <f t="shared" si="41"/>
        <v>50004</v>
      </c>
      <c r="F452">
        <f t="shared" si="45"/>
        <v>6840</v>
      </c>
      <c r="G452" t="str">
        <f t="shared" si="42"/>
        <v>[{"ItemId":50004,"Num":6840}]</v>
      </c>
    </row>
    <row r="453" spans="1:7">
      <c r="A453">
        <f t="shared" ref="A453:A457" si="46">IF(B453=B452,A452+1,MROUND(A452+1000,1000)+1)</f>
        <v>27014</v>
      </c>
      <c r="B453" t="s">
        <v>77</v>
      </c>
      <c r="C453" t="s">
        <v>78</v>
      </c>
      <c r="D453" t="s">
        <v>145</v>
      </c>
      <c r="E453">
        <f>VLOOKUP(D453,$U$3:$V$3,2,FALSE)</f>
        <v>50004</v>
      </c>
      <c r="F453">
        <f t="shared" si="45"/>
        <v>10260</v>
      </c>
      <c r="G453" t="str">
        <f>IF(D453="","[]",$D$2&amp;E453&amp;$E$2&amp;F453&amp;$F$2)</f>
        <v>[{"ItemId":50004,"Num":10260}]</v>
      </c>
    </row>
    <row r="454" spans="1:7">
      <c r="A454">
        <f t="shared" si="46"/>
        <v>27015</v>
      </c>
      <c r="B454" t="s">
        <v>77</v>
      </c>
      <c r="C454" t="s">
        <v>78</v>
      </c>
      <c r="D454" t="s">
        <v>145</v>
      </c>
      <c r="E454">
        <f>VLOOKUP(D454,$U$3:$V$3,2,FALSE)</f>
        <v>50004</v>
      </c>
      <c r="F454">
        <f t="shared" si="45"/>
        <v>15390</v>
      </c>
      <c r="G454" t="str">
        <f>IF(D454="","[]",$D$2&amp;E454&amp;$E$2&amp;F454&amp;$F$2)</f>
        <v>[{"ItemId":50004,"Num":15390}]</v>
      </c>
    </row>
    <row r="455" spans="1:7">
      <c r="A455">
        <f t="shared" si="46"/>
        <v>27016</v>
      </c>
      <c r="B455" t="s">
        <v>77</v>
      </c>
      <c r="C455" t="s">
        <v>78</v>
      </c>
      <c r="D455" t="s">
        <v>145</v>
      </c>
      <c r="E455">
        <f>VLOOKUP(D455,$U$3:$V$3,2,FALSE)</f>
        <v>50004</v>
      </c>
      <c r="F455">
        <f t="shared" si="45"/>
        <v>23085</v>
      </c>
      <c r="G455" t="str">
        <f>IF(D455="","[]",$D$2&amp;E455&amp;$E$2&amp;F455&amp;$F$2)</f>
        <v>[{"ItemId":50004,"Num":23085}]</v>
      </c>
    </row>
    <row r="456" spans="1:7">
      <c r="A456">
        <f t="shared" si="46"/>
        <v>27017</v>
      </c>
      <c r="B456" t="s">
        <v>77</v>
      </c>
      <c r="C456" t="s">
        <v>78</v>
      </c>
      <c r="D456" t="s">
        <v>145</v>
      </c>
      <c r="E456">
        <f>VLOOKUP(D456,$U$3:$V$3,2,FALSE)</f>
        <v>50004</v>
      </c>
      <c r="F456">
        <f t="shared" si="45"/>
        <v>34630</v>
      </c>
      <c r="G456" t="str">
        <f>IF(D456="","[]",$D$2&amp;E456&amp;$E$2&amp;F456&amp;$F$2)</f>
        <v>[{"ItemId":50004,"Num":34630}]</v>
      </c>
    </row>
    <row r="457" spans="1:7">
      <c r="A457">
        <f t="shared" si="46"/>
        <v>27018</v>
      </c>
      <c r="B457" t="s">
        <v>77</v>
      </c>
      <c r="C457" t="s">
        <v>78</v>
      </c>
      <c r="D457" t="s">
        <v>145</v>
      </c>
      <c r="E457">
        <f>VLOOKUP(D457,$U$3:$V$3,2,FALSE)</f>
        <v>50004</v>
      </c>
      <c r="F457">
        <f t="shared" si="45"/>
        <v>51945</v>
      </c>
      <c r="G457" t="str">
        <f>IF(D457="","[]",$D$2&amp;E457&amp;$E$2&amp;F457&amp;$F$2)</f>
        <v>[{"ItemId":50004,"Num":51945}]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0"/>
  <sheetViews>
    <sheetView workbookViewId="0">
      <selection activeCell="D5" sqref="D5"/>
    </sheetView>
  </sheetViews>
  <sheetFormatPr defaultColWidth="9" defaultRowHeight="13.5" outlineLevelCol="4"/>
  <cols>
    <col min="3" max="3" width="10.875" customWidth="1"/>
    <col min="4" max="4" width="15" customWidth="1"/>
  </cols>
  <sheetData>
    <row r="2" spans="3:4">
      <c r="C2" t="s">
        <v>146</v>
      </c>
      <c r="D2" t="s">
        <v>147</v>
      </c>
    </row>
    <row r="3" spans="1:5">
      <c r="A3">
        <v>1001</v>
      </c>
      <c r="B3" t="s">
        <v>25</v>
      </c>
      <c r="C3">
        <v>2</v>
      </c>
      <c r="D3">
        <v>2</v>
      </c>
      <c r="E3">
        <f>INT(C3*D3*3/4)</f>
        <v>3</v>
      </c>
    </row>
    <row r="4" spans="1:5">
      <c r="A4">
        <f t="shared" ref="A4:A20" si="0">IF(B4=B3,A3+1,MROUND(A3+1000,1000)+1)</f>
        <v>1002</v>
      </c>
      <c r="B4" t="s">
        <v>25</v>
      </c>
      <c r="C4">
        <v>3</v>
      </c>
      <c r="D4">
        <v>3</v>
      </c>
      <c r="E4">
        <f t="shared" ref="E4:E20" si="1">INT(C4*D4*3/4)</f>
        <v>6</v>
      </c>
    </row>
    <row r="5" spans="1:5">
      <c r="A5">
        <f t="shared" si="0"/>
        <v>1003</v>
      </c>
      <c r="B5" t="s">
        <v>25</v>
      </c>
      <c r="C5">
        <v>4</v>
      </c>
      <c r="D5">
        <v>4</v>
      </c>
      <c r="E5">
        <f t="shared" si="1"/>
        <v>12</v>
      </c>
    </row>
    <row r="6" spans="1:5">
      <c r="A6">
        <f t="shared" si="0"/>
        <v>1004</v>
      </c>
      <c r="B6" t="s">
        <v>25</v>
      </c>
      <c r="C6">
        <v>5</v>
      </c>
      <c r="D6">
        <v>5</v>
      </c>
      <c r="E6">
        <f t="shared" si="1"/>
        <v>18</v>
      </c>
    </row>
    <row r="7" spans="1:5">
      <c r="A7">
        <f t="shared" si="0"/>
        <v>1005</v>
      </c>
      <c r="B7" t="s">
        <v>25</v>
      </c>
      <c r="C7">
        <v>6</v>
      </c>
      <c r="D7">
        <v>6</v>
      </c>
      <c r="E7">
        <f t="shared" si="1"/>
        <v>27</v>
      </c>
    </row>
    <row r="8" spans="1:5">
      <c r="A8">
        <f t="shared" si="0"/>
        <v>1006</v>
      </c>
      <c r="B8" t="s">
        <v>25</v>
      </c>
      <c r="C8">
        <v>6</v>
      </c>
      <c r="D8">
        <v>7</v>
      </c>
      <c r="E8">
        <f t="shared" si="1"/>
        <v>31</v>
      </c>
    </row>
    <row r="9" spans="1:5">
      <c r="A9">
        <f t="shared" si="0"/>
        <v>1007</v>
      </c>
      <c r="B9" t="s">
        <v>25</v>
      </c>
      <c r="C9">
        <v>7</v>
      </c>
      <c r="D9">
        <v>8</v>
      </c>
      <c r="E9">
        <f t="shared" si="1"/>
        <v>42</v>
      </c>
    </row>
    <row r="10" spans="1:5">
      <c r="A10">
        <f t="shared" si="0"/>
        <v>1008</v>
      </c>
      <c r="B10" t="s">
        <v>25</v>
      </c>
      <c r="C10">
        <v>8</v>
      </c>
      <c r="D10">
        <v>9</v>
      </c>
      <c r="E10">
        <f t="shared" si="1"/>
        <v>54</v>
      </c>
    </row>
    <row r="11" spans="1:5">
      <c r="A11">
        <f t="shared" si="0"/>
        <v>1009</v>
      </c>
      <c r="B11" t="s">
        <v>25</v>
      </c>
      <c r="C11">
        <v>9</v>
      </c>
      <c r="D11">
        <v>10</v>
      </c>
      <c r="E11">
        <f t="shared" si="1"/>
        <v>67</v>
      </c>
    </row>
    <row r="12" spans="1:5">
      <c r="A12">
        <f t="shared" si="0"/>
        <v>1010</v>
      </c>
      <c r="B12" t="s">
        <v>25</v>
      </c>
      <c r="C12">
        <v>9</v>
      </c>
      <c r="D12">
        <v>11</v>
      </c>
      <c r="E12">
        <f t="shared" si="1"/>
        <v>74</v>
      </c>
    </row>
    <row r="13" spans="1:5">
      <c r="A13">
        <f t="shared" si="0"/>
        <v>1011</v>
      </c>
      <c r="B13" t="s">
        <v>25</v>
      </c>
      <c r="C13">
        <v>9</v>
      </c>
      <c r="D13">
        <v>12</v>
      </c>
      <c r="E13">
        <f t="shared" si="1"/>
        <v>81</v>
      </c>
    </row>
    <row r="14" spans="1:5">
      <c r="A14">
        <f t="shared" si="0"/>
        <v>1012</v>
      </c>
      <c r="B14" t="s">
        <v>25</v>
      </c>
      <c r="C14">
        <v>9</v>
      </c>
      <c r="D14">
        <v>13</v>
      </c>
      <c r="E14">
        <f t="shared" si="1"/>
        <v>87</v>
      </c>
    </row>
    <row r="15" spans="1:5">
      <c r="A15">
        <f t="shared" si="0"/>
        <v>1013</v>
      </c>
      <c r="B15" t="s">
        <v>25</v>
      </c>
      <c r="C15">
        <v>9</v>
      </c>
      <c r="D15">
        <v>14</v>
      </c>
      <c r="E15">
        <f t="shared" si="1"/>
        <v>94</v>
      </c>
    </row>
    <row r="16" spans="1:5">
      <c r="A16">
        <f t="shared" si="0"/>
        <v>1014</v>
      </c>
      <c r="B16" t="s">
        <v>25</v>
      </c>
      <c r="C16">
        <v>9</v>
      </c>
      <c r="D16">
        <v>15</v>
      </c>
      <c r="E16">
        <f t="shared" si="1"/>
        <v>101</v>
      </c>
    </row>
    <row r="17" spans="1:5">
      <c r="A17">
        <f t="shared" si="0"/>
        <v>1015</v>
      </c>
      <c r="B17" t="s">
        <v>25</v>
      </c>
      <c r="C17">
        <v>9</v>
      </c>
      <c r="D17">
        <v>16</v>
      </c>
      <c r="E17">
        <f t="shared" si="1"/>
        <v>108</v>
      </c>
    </row>
    <row r="18" spans="1:5">
      <c r="A18">
        <f t="shared" si="0"/>
        <v>1016</v>
      </c>
      <c r="B18" t="s">
        <v>25</v>
      </c>
      <c r="C18">
        <v>9</v>
      </c>
      <c r="D18">
        <v>17</v>
      </c>
      <c r="E18">
        <f t="shared" si="1"/>
        <v>114</v>
      </c>
    </row>
    <row r="19" spans="1:5">
      <c r="A19">
        <f t="shared" si="0"/>
        <v>1017</v>
      </c>
      <c r="B19" t="s">
        <v>25</v>
      </c>
      <c r="C19">
        <v>9</v>
      </c>
      <c r="D19">
        <v>18</v>
      </c>
      <c r="E19">
        <f t="shared" si="1"/>
        <v>121</v>
      </c>
    </row>
    <row r="20" spans="1:5">
      <c r="A20">
        <f t="shared" si="0"/>
        <v>1018</v>
      </c>
      <c r="B20" t="s">
        <v>25</v>
      </c>
      <c r="C20">
        <v>9</v>
      </c>
      <c r="D20">
        <v>19</v>
      </c>
      <c r="E20">
        <f t="shared" si="1"/>
        <v>128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配置</vt:lpstr>
      <vt:lpstr>升级前置条件</vt:lpstr>
      <vt:lpstr>属性</vt:lpstr>
      <vt:lpstr>建造时间</vt:lpstr>
      <vt:lpstr>消耗</vt:lpstr>
      <vt:lpstr>升级奖励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王敖</dc:creator>
  <cp:lastModifiedBy>王敖</cp:lastModifiedBy>
  <dcterms:created xsi:type="dcterms:W3CDTF">2023-05-12T11:15:00Z</dcterms:created>
  <dcterms:modified xsi:type="dcterms:W3CDTF">2025-04-17T07:50:58Z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6E26DB5B1D49495A9BB3301DAF0DC6B9_12</vt:lpwstr>
  </property>
</Properties>
</file>