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\Assets\_Project_Assets\EXCEL\"/>
    </mc:Choice>
  </mc:AlternateContent>
  <xr:revisionPtr revIDLastSave="0" documentId="13_ncr:1_{FAF85CF9-D75A-4BB8-AEBA-7E25513516CD}" xr6:coauthVersionLast="47" xr6:coauthVersionMax="47" xr10:uidLastSave="{00000000-0000-0000-0000-000000000000}"/>
  <bookViews>
    <workbookView xWindow="28680" yWindow="840" windowWidth="29040" windowHeight="15720" xr2:uid="{00000000-000D-0000-FFFF-FFFF00000000}"/>
  </bookViews>
  <sheets>
    <sheet name="配置New" sheetId="4" r:id="rId1"/>
    <sheet name="配置" sheetId="1" r:id="rId2"/>
    <sheet name="中转" sheetId="3" r:id="rId3"/>
  </sheets>
  <externalReferences>
    <externalReference r:id="rId4"/>
  </externalReferences>
  <definedNames>
    <definedName name="_xlnm._FilterDatabase" localSheetId="1" hidden="1">配置!$A$4:$F$489</definedName>
    <definedName name="_xlnm._FilterDatabase" localSheetId="0" hidden="1">配置New!$A$4:$H$1004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4" l="1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5" i="4"/>
  <c r="G1054" i="4" l="1"/>
  <c r="H1054" i="4"/>
  <c r="G1051" i="4"/>
  <c r="H1051" i="4"/>
  <c r="G1052" i="4"/>
  <c r="H1052" i="4"/>
  <c r="G1053" i="4"/>
  <c r="H1053" i="4"/>
  <c r="G1047" i="4"/>
  <c r="H1047" i="4"/>
  <c r="G1048" i="4"/>
  <c r="H1048" i="4"/>
  <c r="G1049" i="4"/>
  <c r="H1049" i="4"/>
  <c r="G1050" i="4"/>
  <c r="H1050" i="4"/>
  <c r="G1044" i="4"/>
  <c r="H1044" i="4"/>
  <c r="G1045" i="4"/>
  <c r="H1045" i="4"/>
  <c r="G1046" i="4"/>
  <c r="H1046" i="4"/>
  <c r="G1016" i="4"/>
  <c r="H1016" i="4"/>
  <c r="G1017" i="4"/>
  <c r="H1017" i="4"/>
  <c r="G1018" i="4"/>
  <c r="H1018" i="4"/>
  <c r="G1019" i="4"/>
  <c r="H1019" i="4"/>
  <c r="G1020" i="4"/>
  <c r="H1020" i="4"/>
  <c r="G1021" i="4"/>
  <c r="H1021" i="4"/>
  <c r="G1022" i="4"/>
  <c r="H1022" i="4"/>
  <c r="G1023" i="4"/>
  <c r="H1023" i="4"/>
  <c r="G1024" i="4"/>
  <c r="H1024" i="4"/>
  <c r="G1025" i="4"/>
  <c r="H1025" i="4"/>
  <c r="G1026" i="4"/>
  <c r="H1026" i="4"/>
  <c r="G1027" i="4"/>
  <c r="H1027" i="4"/>
  <c r="G1028" i="4"/>
  <c r="H1028" i="4"/>
  <c r="G1029" i="4"/>
  <c r="H1029" i="4"/>
  <c r="G1030" i="4"/>
  <c r="H1030" i="4"/>
  <c r="G1031" i="4"/>
  <c r="H1031" i="4"/>
  <c r="G1032" i="4"/>
  <c r="H1032" i="4"/>
  <c r="G1033" i="4"/>
  <c r="H1033" i="4"/>
  <c r="G1034" i="4"/>
  <c r="H1034" i="4"/>
  <c r="G1035" i="4"/>
  <c r="H1035" i="4"/>
  <c r="G1036" i="4"/>
  <c r="H1036" i="4"/>
  <c r="G1037" i="4"/>
  <c r="H1037" i="4"/>
  <c r="G1038" i="4"/>
  <c r="H1038" i="4"/>
  <c r="G1039" i="4"/>
  <c r="H1039" i="4"/>
  <c r="G1040" i="4"/>
  <c r="H1040" i="4"/>
  <c r="G1041" i="4"/>
  <c r="H1041" i="4"/>
  <c r="G1042" i="4"/>
  <c r="H1042" i="4"/>
  <c r="G1043" i="4"/>
  <c r="H1043" i="4"/>
  <c r="G1005" i="4"/>
  <c r="H1005" i="4"/>
  <c r="G1006" i="4"/>
  <c r="H1006" i="4"/>
  <c r="G1007" i="4"/>
  <c r="H1007" i="4"/>
  <c r="G1008" i="4"/>
  <c r="H1008" i="4"/>
  <c r="G1009" i="4"/>
  <c r="H1009" i="4"/>
  <c r="G1010" i="4"/>
  <c r="H1010" i="4"/>
  <c r="G1011" i="4"/>
  <c r="H1011" i="4"/>
  <c r="G1012" i="4"/>
  <c r="H1012" i="4"/>
  <c r="G1013" i="4"/>
  <c r="H1013" i="4"/>
  <c r="G1014" i="4"/>
  <c r="H1014" i="4"/>
  <c r="G1015" i="4"/>
  <c r="H1015" i="4"/>
  <c r="A1050" i="4" l="1"/>
  <c r="D1050" i="4" a="1"/>
  <c r="D1050" i="4" s="1"/>
  <c r="C1050" i="4" s="1"/>
  <c r="A1049" i="4"/>
  <c r="D1049" i="4" a="1"/>
  <c r="D1049" i="4" s="1"/>
  <c r="C1049" i="4" s="1"/>
  <c r="A1047" i="4"/>
  <c r="D1047" i="4" a="1"/>
  <c r="D1047" i="4" s="1"/>
  <c r="C1047" i="4" s="1"/>
  <c r="A1044" i="4"/>
  <c r="D1044" i="4" a="1"/>
  <c r="D1044" i="4" s="1"/>
  <c r="C1044" i="4" s="1"/>
  <c r="A1041" i="4"/>
  <c r="D1041" i="4" a="1"/>
  <c r="D1041" i="4" s="1"/>
  <c r="C1041" i="4" s="1"/>
  <c r="A1020" i="4"/>
  <c r="D1020" i="4" a="1"/>
  <c r="D1020" i="4" s="1"/>
  <c r="C1020" i="4" s="1"/>
  <c r="A1035" i="4"/>
  <c r="D1035" i="4" a="1"/>
  <c r="D1035" i="4" s="1"/>
  <c r="C1035" i="4" s="1"/>
  <c r="A1023" i="4"/>
  <c r="D1023" i="4" a="1"/>
  <c r="D1023" i="4" s="1"/>
  <c r="C1023" i="4" s="1"/>
  <c r="A1038" i="4"/>
  <c r="D1038" i="4" a="1"/>
  <c r="D1038" i="4" s="1"/>
  <c r="C1038" i="4" s="1"/>
  <c r="A1017" i="4"/>
  <c r="D1017" i="4" a="1"/>
  <c r="D1017" i="4" s="1"/>
  <c r="C1017" i="4" s="1"/>
  <c r="A1029" i="4"/>
  <c r="D1029" i="4" a="1"/>
  <c r="D1029" i="4" s="1"/>
  <c r="C1029" i="4" s="1"/>
  <c r="A1032" i="4"/>
  <c r="D1032" i="4" a="1"/>
  <c r="D1032" i="4" s="1"/>
  <c r="C1032" i="4" s="1"/>
  <c r="A1026" i="4"/>
  <c r="D1026" i="4" a="1"/>
  <c r="D1026" i="4" s="1"/>
  <c r="C1026" i="4" s="1"/>
  <c r="A1054" i="4" l="1"/>
  <c r="D1054" i="4" a="1"/>
  <c r="D1054" i="4" s="1"/>
  <c r="C1054" i="4" s="1"/>
  <c r="A1052" i="4"/>
  <c r="D1052" i="4" a="1"/>
  <c r="D1052" i="4" s="1"/>
  <c r="C1052" i="4" s="1"/>
  <c r="A1051" i="4"/>
  <c r="D1051" i="4" a="1"/>
  <c r="D1051" i="4" s="1"/>
  <c r="C1051" i="4" s="1"/>
  <c r="A1053" i="4"/>
  <c r="D1053" i="4" a="1"/>
  <c r="D1053" i="4" s="1"/>
  <c r="C1053" i="4" s="1"/>
  <c r="A1048" i="4"/>
  <c r="D1048" i="4" a="1"/>
  <c r="D1048" i="4" s="1"/>
  <c r="C1048" i="4" s="1"/>
  <c r="A1046" i="4"/>
  <c r="D1046" i="4" a="1"/>
  <c r="D1046" i="4" s="1"/>
  <c r="C1046" i="4" s="1"/>
  <c r="A1045" i="4"/>
  <c r="D1045" i="4" a="1"/>
  <c r="D1045" i="4" s="1"/>
  <c r="C1045" i="4" s="1"/>
  <c r="A1042" i="4"/>
  <c r="D1042" i="4" a="1"/>
  <c r="D1042" i="4" s="1"/>
  <c r="C1042" i="4" s="1"/>
  <c r="A1040" i="4"/>
  <c r="D1040" i="4" a="1"/>
  <c r="D1040" i="4" s="1"/>
  <c r="C1040" i="4" s="1"/>
  <c r="A1034" i="4"/>
  <c r="D1034" i="4" a="1"/>
  <c r="D1034" i="4" s="1"/>
  <c r="C1034" i="4" s="1"/>
  <c r="A1018" i="4"/>
  <c r="D1018" i="4" a="1"/>
  <c r="D1018" i="4" s="1"/>
  <c r="C1018" i="4" s="1"/>
  <c r="A1016" i="4"/>
  <c r="D1016" i="4" a="1"/>
  <c r="D1016" i="4" s="1"/>
  <c r="C1016" i="4" s="1"/>
  <c r="A1024" i="4"/>
  <c r="D1024" i="4" a="1"/>
  <c r="D1024" i="4" s="1"/>
  <c r="C1024" i="4" s="1"/>
  <c r="A1019" i="4"/>
  <c r="D1019" i="4" a="1"/>
  <c r="D1019" i="4" s="1"/>
  <c r="C1019" i="4" s="1"/>
  <c r="A1030" i="4"/>
  <c r="D1030" i="4" a="1"/>
  <c r="D1030" i="4" s="1"/>
  <c r="C1030" i="4" s="1"/>
  <c r="A1025" i="4"/>
  <c r="D1025" i="4" a="1"/>
  <c r="D1025" i="4" s="1"/>
  <c r="C1025" i="4" s="1"/>
  <c r="A1033" i="4"/>
  <c r="D1033" i="4" a="1"/>
  <c r="D1033" i="4" s="1"/>
  <c r="C1033" i="4" s="1"/>
  <c r="A1022" i="4"/>
  <c r="D1022" i="4" a="1"/>
  <c r="D1022" i="4" s="1"/>
  <c r="C1022" i="4" s="1"/>
  <c r="A1036" i="4"/>
  <c r="D1036" i="4" a="1"/>
  <c r="D1036" i="4" s="1"/>
  <c r="C1036" i="4" s="1"/>
  <c r="A1031" i="4"/>
  <c r="D1031" i="4" a="1"/>
  <c r="D1031" i="4" s="1"/>
  <c r="C1031" i="4" s="1"/>
  <c r="A1039" i="4"/>
  <c r="D1039" i="4" a="1"/>
  <c r="D1039" i="4" s="1"/>
  <c r="C1039" i="4" s="1"/>
  <c r="A1043" i="4"/>
  <c r="D1043" i="4" a="1"/>
  <c r="D1043" i="4" s="1"/>
  <c r="C1043" i="4" s="1"/>
  <c r="A1027" i="4"/>
  <c r="D1027" i="4" a="1"/>
  <c r="D1027" i="4" s="1"/>
  <c r="C1027" i="4" s="1"/>
  <c r="A1021" i="4"/>
  <c r="D1021" i="4" a="1"/>
  <c r="D1021" i="4" s="1"/>
  <c r="C1021" i="4" s="1"/>
  <c r="A1037" i="4"/>
  <c r="D1037" i="4" a="1"/>
  <c r="D1037" i="4" s="1"/>
  <c r="C1037" i="4" s="1"/>
  <c r="A1028" i="4"/>
  <c r="D1028" i="4" a="1"/>
  <c r="D1028" i="4" s="1"/>
  <c r="C1028" i="4" s="1"/>
  <c r="A1015" i="4"/>
  <c r="D1015" i="4" a="1"/>
  <c r="D1015" i="4" s="1"/>
  <c r="C1015" i="4" s="1"/>
  <c r="A1005" i="4"/>
  <c r="D1005" i="4" a="1"/>
  <c r="D1005" i="4" s="1"/>
  <c r="C1005" i="4" s="1"/>
  <c r="A1012" i="4"/>
  <c r="D1012" i="4" a="1"/>
  <c r="D1012" i="4" s="1"/>
  <c r="C1012" i="4" s="1"/>
  <c r="A1008" i="4"/>
  <c r="D1008" i="4" a="1"/>
  <c r="D1008" i="4" s="1"/>
  <c r="C1008" i="4" s="1"/>
  <c r="D1010" i="4" a="1"/>
  <c r="D1010" i="4" s="1"/>
  <c r="C1010" i="4" s="1"/>
  <c r="A1010" i="4"/>
  <c r="A1009" i="4"/>
  <c r="D1009" i="4" a="1"/>
  <c r="D1009" i="4" s="1"/>
  <c r="C1009" i="4" s="1"/>
  <c r="A1013" i="4"/>
  <c r="D1013" i="4" a="1"/>
  <c r="D1013" i="4" s="1"/>
  <c r="C1013" i="4" s="1"/>
  <c r="A1014" i="4"/>
  <c r="D1014" i="4" a="1"/>
  <c r="D1014" i="4" s="1"/>
  <c r="C1014" i="4" s="1"/>
  <c r="A1006" i="4"/>
  <c r="D1006" i="4" a="1"/>
  <c r="D1006" i="4" s="1"/>
  <c r="C1006" i="4" s="1"/>
  <c r="A1007" i="4"/>
  <c r="D1007" i="4" a="1"/>
  <c r="D1007" i="4" s="1"/>
  <c r="C1007" i="4" s="1"/>
  <c r="A1011" i="4"/>
  <c r="D1011" i="4" a="1"/>
  <c r="D1011" i="4" s="1"/>
  <c r="C1011" i="4" s="1"/>
  <c r="A6" i="4" l="1"/>
  <c r="A5" i="4"/>
  <c r="H423" i="4" l="1"/>
  <c r="H433" i="4"/>
  <c r="H443" i="4"/>
  <c r="H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887" i="4" s="1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8" i="4"/>
  <c r="G679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2" i="4"/>
  <c r="G703" i="4"/>
  <c r="G704" i="4"/>
  <c r="G705" i="4"/>
  <c r="G706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30" i="4"/>
  <c r="G731" i="4"/>
  <c r="G732" i="4"/>
  <c r="G733" i="4"/>
  <c r="G734" i="4"/>
  <c r="G735" i="4"/>
  <c r="G736" i="4"/>
  <c r="G740" i="4"/>
  <c r="G741" i="4"/>
  <c r="G742" i="4"/>
  <c r="G743" i="4"/>
  <c r="G744" i="4"/>
  <c r="G745" i="4"/>
  <c r="G746" i="4"/>
  <c r="G748" i="4"/>
  <c r="G750" i="4"/>
  <c r="G751" i="4"/>
  <c r="G753" i="4"/>
  <c r="G754" i="4"/>
  <c r="G755" i="4"/>
  <c r="G756" i="4"/>
  <c r="G757" i="4"/>
  <c r="G758" i="4"/>
  <c r="G760" i="4"/>
  <c r="G761" i="4"/>
  <c r="G763" i="4"/>
  <c r="G764" i="4"/>
  <c r="G765" i="4"/>
  <c r="G766" i="4"/>
  <c r="G768" i="4"/>
  <c r="G769" i="4"/>
  <c r="G773" i="4"/>
  <c r="G774" i="4"/>
  <c r="G775" i="4"/>
  <c r="G776" i="4"/>
  <c r="G777" i="4"/>
  <c r="G778" i="4"/>
  <c r="G779" i="4"/>
  <c r="G780" i="4"/>
  <c r="G781" i="4"/>
  <c r="G783" i="4"/>
  <c r="G784" i="4"/>
  <c r="G785" i="4"/>
  <c r="G786" i="4"/>
  <c r="G788" i="4"/>
  <c r="G789" i="4"/>
  <c r="G790" i="4"/>
  <c r="G791" i="4"/>
  <c r="G792" i="4"/>
  <c r="G793" i="4"/>
  <c r="G794" i="4"/>
  <c r="G795" i="4"/>
  <c r="G796" i="4"/>
  <c r="G797" i="4"/>
  <c r="G798" i="4"/>
  <c r="G800" i="4"/>
  <c r="G801" i="4"/>
  <c r="G802" i="4"/>
  <c r="G803" i="4"/>
  <c r="G804" i="4"/>
  <c r="G805" i="4"/>
  <c r="G806" i="4"/>
  <c r="G807" i="4"/>
  <c r="G809" i="4"/>
  <c r="G811" i="4"/>
  <c r="G822" i="4"/>
  <c r="G830" i="4"/>
  <c r="G833" i="4"/>
  <c r="G842" i="4"/>
  <c r="G844" i="4"/>
  <c r="G854" i="4"/>
  <c r="G855" i="4"/>
  <c r="G858" i="4"/>
  <c r="G866" i="4"/>
  <c r="G869" i="4"/>
  <c r="G881" i="4"/>
  <c r="G882" i="4"/>
  <c r="G890" i="4"/>
  <c r="G891" i="4"/>
  <c r="G893" i="4"/>
  <c r="G894" i="4"/>
  <c r="G902" i="4"/>
  <c r="G905" i="4"/>
  <c r="G914" i="4"/>
  <c r="G926" i="4"/>
  <c r="G927" i="4"/>
  <c r="G929" i="4"/>
  <c r="G930" i="4"/>
  <c r="G938" i="4"/>
  <c r="G939" i="4"/>
  <c r="G941" i="4"/>
  <c r="G950" i="4"/>
  <c r="G965" i="4"/>
  <c r="G966" i="4"/>
  <c r="G986" i="4"/>
  <c r="G988" i="4"/>
  <c r="G989" i="4"/>
  <c r="G990" i="4"/>
  <c r="G998" i="4"/>
  <c r="G1001" i="4"/>
  <c r="G1002" i="4"/>
  <c r="G413" i="4"/>
  <c r="G411" i="4"/>
  <c r="G412" i="4"/>
  <c r="H55" i="4"/>
  <c r="H65" i="4"/>
  <c r="G410" i="4"/>
  <c r="G409" i="4"/>
  <c r="G408" i="4"/>
  <c r="G407" i="4"/>
  <c r="G406" i="4"/>
  <c r="G405" i="4"/>
  <c r="G404" i="4"/>
  <c r="H45" i="4"/>
  <c r="H36" i="4"/>
  <c r="H444" i="4" s="1"/>
  <c r="H16" i="4"/>
  <c r="H6" i="4"/>
  <c r="G680" i="4" l="1"/>
  <c r="G933" i="4"/>
  <c r="G861" i="4"/>
  <c r="G954" i="4"/>
  <c r="G980" i="4"/>
  <c r="D319" i="4" a="1"/>
  <c r="D319" i="4" s="1"/>
  <c r="C319" i="4" s="1"/>
  <c r="A319" i="4"/>
  <c r="A348" i="4"/>
  <c r="D348" i="4" a="1"/>
  <c r="D348" i="4" s="1"/>
  <c r="A385" i="4"/>
  <c r="D385" i="4" a="1"/>
  <c r="D385" i="4" s="1"/>
  <c r="G985" i="4"/>
  <c r="G949" i="4"/>
  <c r="G913" i="4"/>
  <c r="G909" i="4"/>
  <c r="G962" i="4"/>
  <c r="G945" i="4"/>
  <c r="G885" i="4"/>
  <c r="A335" i="4"/>
  <c r="D335" i="4" a="1"/>
  <c r="D335" i="4" s="1"/>
  <c r="G729" i="4"/>
  <c r="G884" i="4"/>
  <c r="A350" i="4"/>
  <c r="D350" i="4" a="1"/>
  <c r="D350" i="4" s="1"/>
  <c r="A386" i="4"/>
  <c r="D386" i="4" a="1"/>
  <c r="D386" i="4" s="1"/>
  <c r="G846" i="4"/>
  <c r="G972" i="4"/>
  <c r="G960" i="4"/>
  <c r="G948" i="4"/>
  <c r="G867" i="4"/>
  <c r="G912" i="4"/>
  <c r="G900" i="4"/>
  <c r="G888" i="4"/>
  <c r="G876" i="4"/>
  <c r="G864" i="4"/>
  <c r="G852" i="4"/>
  <c r="G840" i="4"/>
  <c r="G828" i="4"/>
  <c r="A326" i="4"/>
  <c r="D326" i="4" a="1"/>
  <c r="D326" i="4" s="1"/>
  <c r="C326" i="4" s="1"/>
  <c r="D355" i="4" a="1"/>
  <c r="D355" i="4" s="1"/>
  <c r="A355" i="4"/>
  <c r="A395" i="4"/>
  <c r="D395" i="4" a="1"/>
  <c r="D395" i="4" s="1"/>
  <c r="G819" i="4"/>
  <c r="G971" i="4"/>
  <c r="G959" i="4"/>
  <c r="G947" i="4"/>
  <c r="G935" i="4"/>
  <c r="G911" i="4"/>
  <c r="G899" i="4"/>
  <c r="G857" i="4"/>
  <c r="G863" i="4"/>
  <c r="G851" i="4"/>
  <c r="D6" i="4" a="1"/>
  <c r="D6" i="4" s="1"/>
  <c r="C6" i="4" s="1"/>
  <c r="A327" i="4"/>
  <c r="D327" i="4" a="1"/>
  <c r="D327" i="4" s="1"/>
  <c r="A356" i="4"/>
  <c r="D356" i="4" a="1"/>
  <c r="D356" i="4" s="1"/>
  <c r="A398" i="4"/>
  <c r="D398" i="4" a="1"/>
  <c r="D398" i="4" s="1"/>
  <c r="G821" i="4"/>
  <c r="G974" i="4"/>
  <c r="G917" i="4"/>
  <c r="G970" i="4"/>
  <c r="G958" i="4"/>
  <c r="G946" i="4"/>
  <c r="G934" i="4"/>
  <c r="G922" i="4"/>
  <c r="G910" i="4"/>
  <c r="G898" i="4"/>
  <c r="G886" i="4"/>
  <c r="G874" i="4"/>
  <c r="G862" i="4"/>
  <c r="G850" i="4"/>
  <c r="G838" i="4"/>
  <c r="G826" i="4"/>
  <c r="G987" i="4"/>
  <c r="G991" i="4"/>
  <c r="G919" i="4"/>
  <c r="G873" i="4"/>
  <c r="G823" i="4"/>
  <c r="G897" i="4"/>
  <c r="A362" i="4"/>
  <c r="D362" i="4" a="1"/>
  <c r="D362" i="4" s="1"/>
  <c r="A365" i="4"/>
  <c r="D365" i="4" a="1"/>
  <c r="D365" i="4" s="1"/>
  <c r="G767" i="4"/>
  <c r="A314" i="4"/>
  <c r="D314" i="4" a="1"/>
  <c r="D314" i="4" s="1"/>
  <c r="C314" i="4" s="1"/>
  <c r="A337" i="4"/>
  <c r="D337" i="4" a="1"/>
  <c r="D337" i="4" s="1"/>
  <c r="D366" i="4" a="1"/>
  <c r="D366" i="4" s="1"/>
  <c r="A366" i="4"/>
  <c r="G834" i="4"/>
  <c r="G969" i="4"/>
  <c r="G825" i="4"/>
  <c r="A338" i="4"/>
  <c r="D338" i="4" a="1"/>
  <c r="D338" i="4" s="1"/>
  <c r="D367" i="4" a="1"/>
  <c r="D367" i="4" s="1"/>
  <c r="A367" i="4"/>
  <c r="G772" i="4"/>
  <c r="G957" i="4"/>
  <c r="G808" i="4"/>
  <c r="G737" i="4"/>
  <c r="A345" i="4"/>
  <c r="D345" i="4" a="1"/>
  <c r="D345" i="4" s="1"/>
  <c r="A374" i="4"/>
  <c r="D374" i="4" a="1"/>
  <c r="D374" i="4" s="1"/>
  <c r="G782" i="4"/>
  <c r="G1000" i="4"/>
  <c r="G940" i="4"/>
  <c r="G880" i="4"/>
  <c r="G868" i="4"/>
  <c r="G832" i="4"/>
  <c r="A328" i="4"/>
  <c r="D328" i="4" a="1"/>
  <c r="D328" i="4" s="1"/>
  <c r="G993" i="4"/>
  <c r="G921" i="4"/>
  <c r="G837" i="4"/>
  <c r="G932" i="4"/>
  <c r="G908" i="4"/>
  <c r="G872" i="4"/>
  <c r="A336" i="4"/>
  <c r="D336" i="4" a="1"/>
  <c r="D336" i="4" s="1"/>
  <c r="C336" i="4" s="1"/>
  <c r="A317" i="4"/>
  <c r="D317" i="4" a="1"/>
  <c r="D317" i="4" s="1"/>
  <c r="C317" i="4" s="1"/>
  <c r="A346" i="4"/>
  <c r="D346" i="4" a="1"/>
  <c r="D346" i="4" s="1"/>
  <c r="A375" i="4"/>
  <c r="D375" i="4" a="1"/>
  <c r="D375" i="4" s="1"/>
  <c r="G818" i="4"/>
  <c r="G975" i="4"/>
  <c r="G831" i="4"/>
  <c r="A357" i="4"/>
  <c r="D357" i="4" a="1"/>
  <c r="D357" i="4" s="1"/>
  <c r="G849" i="4"/>
  <c r="D318" i="4" a="1"/>
  <c r="D318" i="4" s="1"/>
  <c r="C318" i="4" s="1"/>
  <c r="A318" i="4"/>
  <c r="A347" i="4"/>
  <c r="D347" i="4" a="1"/>
  <c r="D347" i="4" s="1"/>
  <c r="A376" i="4"/>
  <c r="D376" i="4" a="1"/>
  <c r="D376" i="4" s="1"/>
  <c r="G700" i="4"/>
  <c r="G923" i="4"/>
  <c r="G953" i="4"/>
  <c r="G997" i="4"/>
  <c r="G937" i="4"/>
  <c r="G853" i="4"/>
  <c r="G995" i="4"/>
  <c r="G739" i="4"/>
  <c r="G936" i="4"/>
  <c r="G845" i="4"/>
  <c r="G994" i="4"/>
  <c r="G982" i="4"/>
  <c r="G762" i="4"/>
  <c r="G747" i="4"/>
  <c r="G992" i="4"/>
  <c r="G968" i="4"/>
  <c r="G956" i="4"/>
  <c r="G848" i="4"/>
  <c r="G824" i="4"/>
  <c r="G707" i="4"/>
  <c r="G916" i="4"/>
  <c r="G771" i="4"/>
  <c r="G963" i="4"/>
  <c r="G770" i="4"/>
  <c r="G951" i="4"/>
  <c r="G996" i="4"/>
  <c r="G920" i="4"/>
  <c r="G999" i="4"/>
  <c r="G896" i="4"/>
  <c r="G918" i="4"/>
  <c r="G915" i="4"/>
  <c r="G983" i="4"/>
  <c r="G875" i="4"/>
  <c r="G839" i="4"/>
  <c r="G827" i="4"/>
  <c r="G878" i="4"/>
  <c r="G752" i="4"/>
  <c r="G1004" i="4"/>
  <c r="G944" i="4"/>
  <c r="G860" i="4"/>
  <c r="G836" i="4"/>
  <c r="G799" i="4"/>
  <c r="G787" i="4"/>
  <c r="G955" i="4"/>
  <c r="G931" i="4"/>
  <c r="G883" i="4"/>
  <c r="G835" i="4"/>
  <c r="G984" i="4"/>
  <c r="G924" i="4"/>
  <c r="G810" i="4"/>
  <c r="G738" i="4"/>
  <c r="G978" i="4"/>
  <c r="G942" i="4"/>
  <c r="G906" i="4"/>
  <c r="G870" i="4"/>
  <c r="G981" i="4"/>
  <c r="G749" i="4"/>
  <c r="G701" i="4"/>
  <c r="G677" i="4"/>
  <c r="G977" i="4"/>
  <c r="G976" i="4"/>
  <c r="G964" i="4"/>
  <c r="G952" i="4"/>
  <c r="G928" i="4"/>
  <c r="G904" i="4"/>
  <c r="G892" i="4"/>
  <c r="G856" i="4"/>
  <c r="G843" i="4"/>
  <c r="G759" i="4"/>
  <c r="G903" i="4"/>
  <c r="G879" i="4"/>
  <c r="H473" i="4"/>
  <c r="G812" i="4"/>
  <c r="G817" i="4"/>
  <c r="H7" i="4"/>
  <c r="H26" i="4" s="1"/>
  <c r="H27" i="4" s="1"/>
  <c r="H414" i="4"/>
  <c r="H46" i="4"/>
  <c r="H424" i="4"/>
  <c r="G973" i="4"/>
  <c r="G961" i="4"/>
  <c r="G925" i="4"/>
  <c r="G901" i="4"/>
  <c r="G889" i="4"/>
  <c r="G877" i="4"/>
  <c r="G865" i="4"/>
  <c r="G841" i="4"/>
  <c r="G829" i="4"/>
  <c r="G813" i="4"/>
  <c r="G815" i="4"/>
  <c r="G814" i="4"/>
  <c r="H463" i="4"/>
  <c r="G816" i="4"/>
  <c r="H66" i="4"/>
  <c r="H453" i="4"/>
  <c r="H75" i="4"/>
  <c r="G820" i="4"/>
  <c r="G1003" i="4"/>
  <c r="G979" i="4"/>
  <c r="G967" i="4"/>
  <c r="G943" i="4"/>
  <c r="G907" i="4"/>
  <c r="G895" i="4"/>
  <c r="G871" i="4"/>
  <c r="G859" i="4"/>
  <c r="G847" i="4"/>
  <c r="H17" i="4"/>
  <c r="H85" i="4" s="1"/>
  <c r="H37" i="4"/>
  <c r="A688" i="4" l="1"/>
  <c r="A614" i="4"/>
  <c r="D614" i="4" a="1"/>
  <c r="D614" i="4" s="1"/>
  <c r="A482" i="4"/>
  <c r="D482" i="4" a="1"/>
  <c r="D482" i="4" s="1"/>
  <c r="A409" i="4"/>
  <c r="D409" i="4" a="1"/>
  <c r="D409" i="4" s="1"/>
  <c r="A429" i="4"/>
  <c r="D429" i="4" a="1"/>
  <c r="D429" i="4" s="1"/>
  <c r="A434" i="4"/>
  <c r="D434" i="4" a="1"/>
  <c r="D434" i="4" s="1"/>
  <c r="A578" i="4"/>
  <c r="D578" i="4" a="1"/>
  <c r="D578" i="4" s="1"/>
  <c r="A562" i="4"/>
  <c r="D562" i="4" a="1"/>
  <c r="D562" i="4" s="1"/>
  <c r="D438" i="4" a="1"/>
  <c r="D438" i="4" s="1"/>
  <c r="A438" i="4"/>
  <c r="A435" i="4"/>
  <c r="D435" i="4" a="1"/>
  <c r="D435" i="4" s="1"/>
  <c r="A581" i="4"/>
  <c r="D581" i="4" a="1"/>
  <c r="D581" i="4" s="1"/>
  <c r="A527" i="4"/>
  <c r="D527" i="4" a="1"/>
  <c r="D527" i="4" s="1"/>
  <c r="A555" i="4"/>
  <c r="D555" i="4" a="1"/>
  <c r="D555" i="4" s="1"/>
  <c r="A632" i="4"/>
  <c r="D632" i="4" a="1"/>
  <c r="D632" i="4" s="1"/>
  <c r="D571" i="4" a="1"/>
  <c r="D571" i="4" s="1"/>
  <c r="A571" i="4"/>
  <c r="A446" i="4"/>
  <c r="D446" i="4" a="1"/>
  <c r="D446" i="4" s="1"/>
  <c r="A590" i="4"/>
  <c r="D590" i="4" a="1"/>
  <c r="D590" i="4" s="1"/>
  <c r="A548" i="4"/>
  <c r="D548" i="4" a="1"/>
  <c r="D548" i="4" s="1"/>
  <c r="A570" i="4"/>
  <c r="D570" i="4" a="1"/>
  <c r="D570" i="4" s="1"/>
  <c r="A413" i="4"/>
  <c r="D413" i="4" a="1"/>
  <c r="D413" i="4" s="1"/>
  <c r="A657" i="4"/>
  <c r="D657" i="4" a="1"/>
  <c r="D657" i="4" s="1"/>
  <c r="A512" i="4"/>
  <c r="D512" i="4" a="1"/>
  <c r="D512" i="4" s="1"/>
  <c r="A670" i="4"/>
  <c r="D670" i="4" a="1"/>
  <c r="D670" i="4" s="1"/>
  <c r="A568" i="4"/>
  <c r="D568" i="4" a="1"/>
  <c r="D568" i="4" s="1"/>
  <c r="A412" i="4"/>
  <c r="D412" i="4" a="1"/>
  <c r="D412" i="4" s="1"/>
  <c r="A515" i="4"/>
  <c r="D515" i="4" a="1"/>
  <c r="D515" i="4" s="1"/>
  <c r="A458" i="4"/>
  <c r="D458" i="4" a="1"/>
  <c r="D458" i="4" s="1"/>
  <c r="A599" i="4"/>
  <c r="D599" i="4" a="1"/>
  <c r="D599" i="4" s="1"/>
  <c r="A672" i="4"/>
  <c r="D672" i="4" a="1"/>
  <c r="D672" i="4" s="1"/>
  <c r="D667" i="4" a="1"/>
  <c r="D667" i="4" s="1"/>
  <c r="A667" i="4"/>
  <c r="A529" i="4"/>
  <c r="D529" i="4" a="1"/>
  <c r="D529" i="4" s="1"/>
  <c r="A552" i="4"/>
  <c r="D552" i="4" a="1"/>
  <c r="D552" i="4" s="1"/>
  <c r="A433" i="4"/>
  <c r="D433" i="4" a="1"/>
  <c r="D433" i="4" s="1"/>
  <c r="A649" i="4"/>
  <c r="D649" i="4" a="1"/>
  <c r="D649" i="4" s="1"/>
  <c r="A556" i="4"/>
  <c r="D556" i="4" a="1"/>
  <c r="D556" i="4" s="1"/>
  <c r="A558" i="4"/>
  <c r="D558" i="4" a="1"/>
  <c r="D558" i="4" s="1"/>
  <c r="A650" i="4"/>
  <c r="D650" i="4" a="1"/>
  <c r="D650" i="4" s="1"/>
  <c r="A443" i="4"/>
  <c r="D443" i="4" a="1"/>
  <c r="D443" i="4" s="1"/>
  <c r="D437" i="4" a="1"/>
  <c r="D437" i="4" s="1"/>
  <c r="A437" i="4"/>
  <c r="A580" i="4"/>
  <c r="D580" i="4" a="1"/>
  <c r="D580" i="4" s="1"/>
  <c r="A477" i="4"/>
  <c r="D477" i="4" a="1"/>
  <c r="D477" i="4" s="1"/>
  <c r="D582" i="4" a="1"/>
  <c r="D582" i="4" s="1"/>
  <c r="A582" i="4"/>
  <c r="A470" i="4"/>
  <c r="D470" i="4" a="1"/>
  <c r="D470" i="4" s="1"/>
  <c r="A626" i="4"/>
  <c r="D626" i="4" a="1"/>
  <c r="D626" i="4" s="1"/>
  <c r="A426" i="4"/>
  <c r="D426" i="4" a="1"/>
  <c r="D426" i="4" s="1"/>
  <c r="A621" i="4"/>
  <c r="D621" i="4" a="1"/>
  <c r="D621" i="4" s="1"/>
  <c r="A673" i="4"/>
  <c r="D673" i="4" a="1"/>
  <c r="D673" i="4" s="1"/>
  <c r="A605" i="4"/>
  <c r="D605" i="4" a="1"/>
  <c r="D605" i="4" s="1"/>
  <c r="A541" i="4"/>
  <c r="D541" i="4" a="1"/>
  <c r="D541" i="4" s="1"/>
  <c r="D688" i="4" a="1"/>
  <c r="D688" i="4" s="1"/>
  <c r="A480" i="4"/>
  <c r="D480" i="4" a="1"/>
  <c r="D480" i="4" s="1"/>
  <c r="A543" i="4"/>
  <c r="D543" i="4" a="1"/>
  <c r="D543" i="4" s="1"/>
  <c r="A418" i="4"/>
  <c r="D418" i="4" a="1"/>
  <c r="D418" i="4" s="1"/>
  <c r="A602" i="4"/>
  <c r="D602" i="4" a="1"/>
  <c r="D602" i="4" s="1"/>
  <c r="A560" i="4"/>
  <c r="D560" i="4" a="1"/>
  <c r="D560" i="4" s="1"/>
  <c r="A593" i="4"/>
  <c r="D593" i="4" a="1"/>
  <c r="D593" i="4" s="1"/>
  <c r="A410" i="4"/>
  <c r="D410" i="4" a="1"/>
  <c r="D410" i="4" s="1"/>
  <c r="A441" i="4"/>
  <c r="D441" i="4" a="1"/>
  <c r="D441" i="4" s="1"/>
  <c r="A542" i="4"/>
  <c r="D542" i="4" a="1"/>
  <c r="D542" i="4" s="1"/>
  <c r="A686" i="4"/>
  <c r="D686" i="4" a="1"/>
  <c r="D686" i="4" s="1"/>
  <c r="A661" i="4"/>
  <c r="D661" i="4" a="1"/>
  <c r="D661" i="4" s="1"/>
  <c r="D507" i="4" a="1"/>
  <c r="D507" i="4" s="1"/>
  <c r="A507" i="4"/>
  <c r="A591" i="4"/>
  <c r="D591" i="4" a="1"/>
  <c r="D591" i="4" s="1"/>
  <c r="A615" i="4"/>
  <c r="D615" i="4" a="1"/>
  <c r="D615" i="4" s="1"/>
  <c r="A417" i="4"/>
  <c r="D417" i="4" a="1"/>
  <c r="D417" i="4" s="1"/>
  <c r="A490" i="4"/>
  <c r="D490" i="4" a="1"/>
  <c r="D490" i="4" s="1"/>
  <c r="D559" i="4" a="1"/>
  <c r="D559" i="4" s="1"/>
  <c r="A559" i="4"/>
  <c r="A448" i="4"/>
  <c r="D448" i="4" a="1"/>
  <c r="D448" i="4" s="1"/>
  <c r="A439" i="4"/>
  <c r="D439" i="4" a="1"/>
  <c r="D439" i="4" s="1"/>
  <c r="A627" i="4"/>
  <c r="D627" i="4" a="1"/>
  <c r="D627" i="4" s="1"/>
  <c r="A639" i="4"/>
  <c r="D639" i="4" a="1"/>
  <c r="D639" i="4" s="1"/>
  <c r="A692" i="4"/>
  <c r="D692" i="4" a="1"/>
  <c r="D692" i="4" s="1"/>
  <c r="A573" i="4"/>
  <c r="D573" i="4" a="1"/>
  <c r="D573" i="4" s="1"/>
  <c r="A554" i="4"/>
  <c r="D554" i="4" a="1"/>
  <c r="D554" i="4" s="1"/>
  <c r="A698" i="4"/>
  <c r="D698" i="4" a="1"/>
  <c r="D698" i="4" s="1"/>
  <c r="A608" i="4"/>
  <c r="D608" i="4" a="1"/>
  <c r="D608" i="4" s="1"/>
  <c r="A422" i="4"/>
  <c r="D422" i="4" a="1"/>
  <c r="D422" i="4" s="1"/>
  <c r="A566" i="4"/>
  <c r="D566" i="4" a="1"/>
  <c r="D566" i="4" s="1"/>
  <c r="A431" i="4"/>
  <c r="D431" i="4" a="1"/>
  <c r="D431" i="4" s="1"/>
  <c r="A460" i="4"/>
  <c r="D460" i="4" a="1"/>
  <c r="D460" i="4" s="1"/>
  <c r="A423" i="4"/>
  <c r="D423" i="4" a="1"/>
  <c r="D423" i="4" s="1"/>
  <c r="A611" i="4"/>
  <c r="D611" i="4" a="1"/>
  <c r="D611" i="4" s="1"/>
  <c r="A654" i="4"/>
  <c r="D654" i="4" a="1"/>
  <c r="D654" i="4" s="1"/>
  <c r="A469" i="4"/>
  <c r="D469" i="4" a="1"/>
  <c r="D469" i="4" s="1"/>
  <c r="A479" i="4"/>
  <c r="D479" i="4" a="1"/>
  <c r="D479" i="4" s="1"/>
  <c r="A652" i="4"/>
  <c r="D652" i="4" a="1"/>
  <c r="D652" i="4" s="1"/>
  <c r="D583" i="4" a="1"/>
  <c r="D583" i="4" s="1"/>
  <c r="A583" i="4"/>
  <c r="A404" i="4"/>
  <c r="D404" i="4" a="1"/>
  <c r="D404" i="4" s="1"/>
  <c r="A662" i="4"/>
  <c r="D662" i="4" a="1"/>
  <c r="D662" i="4" s="1"/>
  <c r="A36" i="4"/>
  <c r="D36" i="4" a="1"/>
  <c r="D36" i="4" s="1"/>
  <c r="C36" i="4" s="1"/>
  <c r="A651" i="4"/>
  <c r="D651" i="4" a="1"/>
  <c r="D651" i="4" s="1"/>
  <c r="A137" i="4"/>
  <c r="D137" i="4" a="1"/>
  <c r="D137" i="4" s="1"/>
  <c r="C137" i="4" s="1"/>
  <c r="A564" i="4"/>
  <c r="D564" i="4" a="1"/>
  <c r="D564" i="4" s="1"/>
  <c r="A129" i="4"/>
  <c r="D129" i="4" a="1"/>
  <c r="D129" i="4" s="1"/>
  <c r="C129" i="4" s="1"/>
  <c r="A12" i="4"/>
  <c r="D12" i="4" a="1"/>
  <c r="D12" i="4" s="1"/>
  <c r="C12" i="4" s="1"/>
  <c r="A89" i="4"/>
  <c r="D89" i="4" a="1"/>
  <c r="D89" i="4" s="1"/>
  <c r="C89" i="4" s="1"/>
  <c r="A461" i="4"/>
  <c r="D461" i="4" a="1"/>
  <c r="D461" i="4" s="1"/>
  <c r="A281" i="4"/>
  <c r="D281" i="4" a="1"/>
  <c r="D281" i="4" s="1"/>
  <c r="C281" i="4" s="1"/>
  <c r="A60" i="4"/>
  <c r="D60" i="4" a="1"/>
  <c r="D60" i="4" s="1"/>
  <c r="C60" i="4" s="1"/>
  <c r="A405" i="4"/>
  <c r="D405" i="4" a="1"/>
  <c r="D405" i="4" s="1"/>
  <c r="A488" i="4"/>
  <c r="D488" i="4" a="1"/>
  <c r="D488" i="4" s="1"/>
  <c r="A666" i="4"/>
  <c r="D666" i="4" a="1"/>
  <c r="D666" i="4" s="1"/>
  <c r="D619" i="4" a="1"/>
  <c r="D619" i="4" s="1"/>
  <c r="A619" i="4"/>
  <c r="D498" i="4" a="1"/>
  <c r="D498" i="4" s="1"/>
  <c r="A498" i="4"/>
  <c r="A466" i="4"/>
  <c r="D466" i="4" a="1"/>
  <c r="D466" i="4" s="1"/>
  <c r="A500" i="4"/>
  <c r="D500" i="4" a="1"/>
  <c r="D500" i="4" s="1"/>
  <c r="A625" i="4"/>
  <c r="D625" i="4" a="1"/>
  <c r="D625" i="4" s="1"/>
  <c r="A420" i="4"/>
  <c r="D420" i="4" a="1"/>
  <c r="D420" i="4" s="1"/>
  <c r="A610" i="4"/>
  <c r="D610" i="4" a="1"/>
  <c r="D610" i="4" s="1"/>
  <c r="A600" i="4"/>
  <c r="D600" i="4" a="1"/>
  <c r="D600" i="4" s="1"/>
  <c r="A481" i="4"/>
  <c r="D481" i="4" a="1"/>
  <c r="D481" i="4" s="1"/>
  <c r="A496" i="4"/>
  <c r="D496" i="4" a="1"/>
  <c r="D496" i="4" s="1"/>
  <c r="A516" i="4"/>
  <c r="D516" i="4" a="1"/>
  <c r="D516" i="4" s="1"/>
  <c r="A468" i="4"/>
  <c r="D468" i="4" a="1"/>
  <c r="D468" i="4" s="1"/>
  <c r="A663" i="4"/>
  <c r="D663" i="4" a="1"/>
  <c r="D663" i="4" s="1"/>
  <c r="A624" i="4"/>
  <c r="D624" i="4" a="1"/>
  <c r="D624" i="4" s="1"/>
  <c r="A379" i="4"/>
  <c r="D379" i="4" a="1"/>
  <c r="D379" i="4" s="1"/>
  <c r="D401" i="4" a="1"/>
  <c r="D401" i="4" s="1"/>
  <c r="A401" i="4"/>
  <c r="A340" i="4"/>
  <c r="D340" i="4" a="1"/>
  <c r="D340" i="4" s="1"/>
  <c r="D351" i="4" a="1"/>
  <c r="D351" i="4" s="1"/>
  <c r="A351" i="4"/>
  <c r="A384" i="4"/>
  <c r="D384" i="4" a="1"/>
  <c r="D384" i="4" s="1"/>
  <c r="A238" i="4"/>
  <c r="D238" i="4" a="1"/>
  <c r="D238" i="4" s="1"/>
  <c r="C238" i="4" s="1"/>
  <c r="A154" i="4"/>
  <c r="D154" i="4" a="1"/>
  <c r="D154" i="4" s="1"/>
  <c r="C154" i="4" s="1"/>
  <c r="A76" i="4"/>
  <c r="D76" i="4" a="1"/>
  <c r="D76" i="4" s="1"/>
  <c r="C76" i="4" s="1"/>
  <c r="A253" i="4"/>
  <c r="D253" i="4" a="1"/>
  <c r="D253" i="4" s="1"/>
  <c r="C253" i="4" s="1"/>
  <c r="A117" i="4"/>
  <c r="D117" i="4" a="1"/>
  <c r="D117" i="4" s="1"/>
  <c r="C117" i="4" s="1"/>
  <c r="A205" i="4"/>
  <c r="D205" i="4" a="1"/>
  <c r="D205" i="4" s="1"/>
  <c r="C205" i="4" s="1"/>
  <c r="D211" i="4" a="1"/>
  <c r="D211" i="4" s="1"/>
  <c r="C211" i="4" s="1"/>
  <c r="A211" i="4"/>
  <c r="A10" i="4"/>
  <c r="D10" i="4" a="1"/>
  <c r="D10" i="4" s="1"/>
  <c r="C10" i="4" s="1"/>
  <c r="A268" i="4"/>
  <c r="D268" i="4" a="1"/>
  <c r="D268" i="4" s="1"/>
  <c r="C268" i="4" s="1"/>
  <c r="D147" i="4" a="1"/>
  <c r="D147" i="4" s="1"/>
  <c r="C147" i="4" s="1"/>
  <c r="A147" i="4"/>
  <c r="A206" i="4"/>
  <c r="D206" i="4" a="1"/>
  <c r="D206" i="4" s="1"/>
  <c r="C206" i="4" s="1"/>
  <c r="A74" i="4"/>
  <c r="D74" i="4" a="1"/>
  <c r="D74" i="4" s="1"/>
  <c r="C74" i="4" s="1"/>
  <c r="A411" i="4"/>
  <c r="D411" i="4" a="1"/>
  <c r="D411" i="4" s="1"/>
  <c r="A526" i="4"/>
  <c r="D526" i="4" a="1"/>
  <c r="D526" i="4" s="1"/>
  <c r="A623" i="4"/>
  <c r="D623" i="4" a="1"/>
  <c r="D623" i="4" s="1"/>
  <c r="D510" i="4" a="1"/>
  <c r="D510" i="4" s="1"/>
  <c r="A510" i="4"/>
  <c r="A561" i="4"/>
  <c r="D561" i="4" a="1"/>
  <c r="D561" i="4" s="1"/>
  <c r="D499" i="4" a="1"/>
  <c r="D499" i="4" s="1"/>
  <c r="A499" i="4"/>
  <c r="A533" i="4"/>
  <c r="D533" i="4" a="1"/>
  <c r="D533" i="4" s="1"/>
  <c r="A444" i="4"/>
  <c r="D444" i="4" a="1"/>
  <c r="D444" i="4" s="1"/>
  <c r="A577" i="4"/>
  <c r="D577" i="4" a="1"/>
  <c r="D577" i="4" s="1"/>
  <c r="A508" i="4"/>
  <c r="D508" i="4" a="1"/>
  <c r="D508" i="4" s="1"/>
  <c r="A528" i="4"/>
  <c r="D528" i="4" a="1"/>
  <c r="D528" i="4" s="1"/>
  <c r="A447" i="4"/>
  <c r="D447" i="4" a="1"/>
  <c r="D447" i="4" s="1"/>
  <c r="A660" i="4"/>
  <c r="D660" i="4" a="1"/>
  <c r="D660" i="4" s="1"/>
  <c r="A392" i="4"/>
  <c r="D392" i="4" a="1"/>
  <c r="D392" i="4" s="1"/>
  <c r="A343" i="4"/>
  <c r="D343" i="4" a="1"/>
  <c r="D343" i="4" s="1"/>
  <c r="A389" i="4"/>
  <c r="D389" i="4" a="1"/>
  <c r="D389" i="4" s="1"/>
  <c r="A339" i="4"/>
  <c r="D339" i="4" a="1"/>
  <c r="D339" i="4" s="1"/>
  <c r="A372" i="4"/>
  <c r="D372" i="4" a="1"/>
  <c r="D372" i="4" s="1"/>
  <c r="A226" i="4"/>
  <c r="D226" i="4" a="1"/>
  <c r="D226" i="4" s="1"/>
  <c r="C226" i="4" s="1"/>
  <c r="A77" i="4"/>
  <c r="D77" i="4" a="1"/>
  <c r="D77" i="4" s="1"/>
  <c r="C77" i="4" s="1"/>
  <c r="A30" i="4"/>
  <c r="D30" i="4" a="1"/>
  <c r="D30" i="4" s="1"/>
  <c r="C30" i="4" s="1"/>
  <c r="A300" i="4"/>
  <c r="D300" i="4" a="1"/>
  <c r="D300" i="4" s="1"/>
  <c r="C300" i="4" s="1"/>
  <c r="A105" i="4"/>
  <c r="D105" i="4" a="1"/>
  <c r="D105" i="4" s="1"/>
  <c r="C105" i="4" s="1"/>
  <c r="A127" i="4"/>
  <c r="D127" i="4" a="1"/>
  <c r="D127" i="4" s="1"/>
  <c r="C127" i="4" s="1"/>
  <c r="A200" i="4"/>
  <c r="D200" i="4" a="1"/>
  <c r="D200" i="4" s="1"/>
  <c r="C200" i="4" s="1"/>
  <c r="D186" i="4" a="1"/>
  <c r="D186" i="4" s="1"/>
  <c r="C186" i="4" s="1"/>
  <c r="A186" i="4"/>
  <c r="A457" i="4"/>
  <c r="D457" i="4" a="1"/>
  <c r="D457" i="4" s="1"/>
  <c r="A501" i="4"/>
  <c r="D501" i="4" a="1"/>
  <c r="D501" i="4" s="1"/>
  <c r="A547" i="4"/>
  <c r="D547" i="4" a="1"/>
  <c r="D547" i="4" s="1"/>
  <c r="A276" i="4"/>
  <c r="D276" i="4" a="1"/>
  <c r="D276" i="4" s="1"/>
  <c r="C276" i="4" s="1"/>
  <c r="A135" i="4"/>
  <c r="D135" i="4" a="1"/>
  <c r="D135" i="4" s="1"/>
  <c r="C135" i="4" s="1"/>
  <c r="A503" i="4"/>
  <c r="D503" i="4" a="1"/>
  <c r="D503" i="4" s="1"/>
  <c r="A634" i="4"/>
  <c r="D634" i="4" a="1"/>
  <c r="D634" i="4" s="1"/>
  <c r="A521" i="4"/>
  <c r="D521" i="4" a="1"/>
  <c r="D521" i="4" s="1"/>
  <c r="A525" i="4"/>
  <c r="D525" i="4" a="1"/>
  <c r="D525" i="4" s="1"/>
  <c r="A594" i="4"/>
  <c r="D594" i="4" a="1"/>
  <c r="D594" i="4" s="1"/>
  <c r="A563" i="4"/>
  <c r="D563" i="4" a="1"/>
  <c r="D563" i="4" s="1"/>
  <c r="A655" i="4"/>
  <c r="D655" i="4" a="1"/>
  <c r="D655" i="4" s="1"/>
  <c r="A653" i="4"/>
  <c r="D653" i="4" a="1"/>
  <c r="D653" i="4" s="1"/>
  <c r="A456" i="4"/>
  <c r="D456" i="4" a="1"/>
  <c r="D456" i="4" s="1"/>
  <c r="A603" i="4"/>
  <c r="D603" i="4" a="1"/>
  <c r="D603" i="4" s="1"/>
  <c r="A544" i="4"/>
  <c r="D544" i="4" a="1"/>
  <c r="D544" i="4" s="1"/>
  <c r="A436" i="4"/>
  <c r="D436" i="4" a="1"/>
  <c r="D436" i="4" s="1"/>
  <c r="A616" i="4"/>
  <c r="D616" i="4" a="1"/>
  <c r="D616" i="4" s="1"/>
  <c r="A487" i="4"/>
  <c r="D487" i="4" a="1"/>
  <c r="D487" i="4" s="1"/>
  <c r="A380" i="4"/>
  <c r="D380" i="4" a="1"/>
  <c r="D380" i="4" s="1"/>
  <c r="D331" i="4" a="1"/>
  <c r="D331" i="4" s="1"/>
  <c r="A331" i="4"/>
  <c r="A377" i="4"/>
  <c r="D377" i="4" a="1"/>
  <c r="D377" i="4" s="1"/>
  <c r="A360" i="4"/>
  <c r="D360" i="4" a="1"/>
  <c r="D360" i="4" s="1"/>
  <c r="A301" i="4"/>
  <c r="D301" i="4" a="1"/>
  <c r="D301" i="4" s="1"/>
  <c r="C301" i="4" s="1"/>
  <c r="D67" i="4" a="1"/>
  <c r="D67" i="4" s="1"/>
  <c r="C67" i="4" s="1"/>
  <c r="A67" i="4"/>
  <c r="A201" i="4"/>
  <c r="D201" i="4" a="1"/>
  <c r="D201" i="4" s="1"/>
  <c r="C201" i="4" s="1"/>
  <c r="A93" i="4"/>
  <c r="D93" i="4" a="1"/>
  <c r="D93" i="4" s="1"/>
  <c r="C93" i="4" s="1"/>
  <c r="A296" i="4"/>
  <c r="D296" i="4" a="1"/>
  <c r="D296" i="4" s="1"/>
  <c r="C296" i="4" s="1"/>
  <c r="A232" i="4"/>
  <c r="D232" i="4" a="1"/>
  <c r="D232" i="4" s="1"/>
  <c r="C232" i="4" s="1"/>
  <c r="A51" i="4"/>
  <c r="D51" i="4" a="1"/>
  <c r="D51" i="4" s="1"/>
  <c r="C51" i="4" s="1"/>
  <c r="A62" i="4"/>
  <c r="D62" i="4" a="1"/>
  <c r="D62" i="4" s="1"/>
  <c r="C62" i="4" s="1"/>
  <c r="A155" i="4"/>
  <c r="D155" i="4" a="1"/>
  <c r="D155" i="4" s="1"/>
  <c r="C155" i="4" s="1"/>
  <c r="A134" i="4"/>
  <c r="D134" i="4" a="1"/>
  <c r="D134" i="4" s="1"/>
  <c r="C134" i="4" s="1"/>
  <c r="A425" i="4"/>
  <c r="D425" i="4" a="1"/>
  <c r="D425" i="4" s="1"/>
  <c r="A585" i="4"/>
  <c r="D585" i="4" a="1"/>
  <c r="D585" i="4" s="1"/>
  <c r="A478" i="4"/>
  <c r="D478" i="4" a="1"/>
  <c r="D478" i="4" s="1"/>
  <c r="A647" i="4"/>
  <c r="D647" i="4" a="1"/>
  <c r="D647" i="4" s="1"/>
  <c r="A553" i="4"/>
  <c r="D553" i="4" a="1"/>
  <c r="D553" i="4" s="1"/>
  <c r="A453" i="4"/>
  <c r="D453" i="4" a="1"/>
  <c r="D453" i="4" s="1"/>
  <c r="A633" i="4"/>
  <c r="D633" i="4" a="1"/>
  <c r="D633" i="4" s="1"/>
  <c r="A589" i="4"/>
  <c r="D589" i="4" a="1"/>
  <c r="D589" i="4" s="1"/>
  <c r="A486" i="4"/>
  <c r="D486" i="4" a="1"/>
  <c r="D486" i="4" s="1"/>
  <c r="A321" i="4"/>
  <c r="D321" i="4" a="1"/>
  <c r="D321" i="4" s="1"/>
  <c r="C321" i="4" s="1"/>
  <c r="A396" i="4"/>
  <c r="D396" i="4" a="1"/>
  <c r="D396" i="4" s="1"/>
  <c r="A82" i="4"/>
  <c r="D82" i="4" a="1"/>
  <c r="D82" i="4" s="1"/>
  <c r="C82" i="4" s="1"/>
  <c r="A536" i="4"/>
  <c r="D536" i="4" a="1"/>
  <c r="D536" i="4" s="1"/>
  <c r="A494" i="4"/>
  <c r="D494" i="4" a="1"/>
  <c r="D494" i="4" s="1"/>
  <c r="A638" i="4"/>
  <c r="D638" i="4" a="1"/>
  <c r="D638" i="4" s="1"/>
  <c r="D595" i="4" a="1"/>
  <c r="D595" i="4" s="1"/>
  <c r="A595" i="4"/>
  <c r="A622" i="4"/>
  <c r="D622" i="4" a="1"/>
  <c r="D622" i="4" s="1"/>
  <c r="A635" i="4"/>
  <c r="D635" i="4" a="1"/>
  <c r="D635" i="4" s="1"/>
  <c r="A540" i="4"/>
  <c r="D540" i="4" a="1"/>
  <c r="D540" i="4" s="1"/>
  <c r="A502" i="4"/>
  <c r="D502" i="4" a="1"/>
  <c r="D502" i="4" s="1"/>
  <c r="A612" i="4"/>
  <c r="D612" i="4" a="1"/>
  <c r="D612" i="4" s="1"/>
  <c r="A472" i="4"/>
  <c r="D472" i="4" a="1"/>
  <c r="D472" i="4" s="1"/>
  <c r="A471" i="4"/>
  <c r="D471" i="4" a="1"/>
  <c r="D471" i="4" s="1"/>
  <c r="A520" i="4"/>
  <c r="D520" i="4" a="1"/>
  <c r="D520" i="4" s="1"/>
  <c r="A368" i="4"/>
  <c r="D368" i="4" a="1"/>
  <c r="D368" i="4" s="1"/>
  <c r="A353" i="4"/>
  <c r="D353" i="4" a="1"/>
  <c r="D353" i="4" s="1"/>
  <c r="A324" i="4"/>
  <c r="D324" i="4" a="1"/>
  <c r="D324" i="4" s="1"/>
  <c r="A58" i="4"/>
  <c r="D58" i="4" a="1"/>
  <c r="D58" i="4" s="1"/>
  <c r="C58" i="4" s="1"/>
  <c r="A189" i="4"/>
  <c r="D189" i="4" a="1"/>
  <c r="D189" i="4" s="1"/>
  <c r="C189" i="4" s="1"/>
  <c r="D18" i="4" a="1"/>
  <c r="D18" i="4" s="1"/>
  <c r="C18" i="4" s="1"/>
  <c r="A18" i="4"/>
  <c r="A188" i="4"/>
  <c r="D188" i="4" a="1"/>
  <c r="D188" i="4" s="1"/>
  <c r="C188" i="4" s="1"/>
  <c r="A56" i="4"/>
  <c r="D56" i="4" a="1"/>
  <c r="D56" i="4" s="1"/>
  <c r="C56" i="4" s="1"/>
  <c r="A99" i="4"/>
  <c r="D99" i="4" a="1"/>
  <c r="D99" i="4" s="1"/>
  <c r="C99" i="4" s="1"/>
  <c r="D174" i="4" a="1"/>
  <c r="D174" i="4" s="1"/>
  <c r="C174" i="4" s="1"/>
  <c r="A174" i="4"/>
  <c r="D43" i="4" a="1"/>
  <c r="D43" i="4" s="1"/>
  <c r="C43" i="4" s="1"/>
  <c r="A43" i="4"/>
  <c r="D291" i="4" a="1"/>
  <c r="D291" i="4" s="1"/>
  <c r="C291" i="4" s="1"/>
  <c r="A291" i="4"/>
  <c r="A132" i="4"/>
  <c r="D132" i="4" a="1"/>
  <c r="D132" i="4" s="1"/>
  <c r="C132" i="4" s="1"/>
  <c r="A71" i="4"/>
  <c r="D71" i="4" a="1"/>
  <c r="D71" i="4" s="1"/>
  <c r="C71" i="4" s="1"/>
  <c r="A153" i="4"/>
  <c r="D153" i="4" a="1"/>
  <c r="D153" i="4" s="1"/>
  <c r="C153" i="4" s="1"/>
  <c r="A465" i="4"/>
  <c r="D465" i="4" a="1"/>
  <c r="D465" i="4" s="1"/>
  <c r="A204" i="4"/>
  <c r="D204" i="4" a="1"/>
  <c r="D204" i="4" s="1"/>
  <c r="C204" i="4" s="1"/>
  <c r="A669" i="4"/>
  <c r="D669" i="4" a="1"/>
  <c r="D669" i="4" s="1"/>
  <c r="A440" i="4"/>
  <c r="D440" i="4" a="1"/>
  <c r="D440" i="4" s="1"/>
  <c r="A538" i="4"/>
  <c r="D538" i="4" a="1"/>
  <c r="D538" i="4" s="1"/>
  <c r="A517" i="4"/>
  <c r="D517" i="4" a="1"/>
  <c r="D517" i="4" s="1"/>
  <c r="A455" i="4"/>
  <c r="D455" i="4" a="1"/>
  <c r="D455" i="4" s="1"/>
  <c r="A630" i="4"/>
  <c r="D630" i="4" a="1"/>
  <c r="D630" i="4" s="1"/>
  <c r="A685" i="4"/>
  <c r="D685" i="4" a="1"/>
  <c r="D685" i="4" s="1"/>
  <c r="D473" i="4" a="1"/>
  <c r="D473" i="4" s="1"/>
  <c r="A473" i="4"/>
  <c r="A462" i="4"/>
  <c r="D462" i="4" a="1"/>
  <c r="D462" i="4" s="1"/>
  <c r="A430" i="4"/>
  <c r="D430" i="4" a="1"/>
  <c r="D430" i="4" s="1"/>
  <c r="A588" i="4"/>
  <c r="D588" i="4" a="1"/>
  <c r="D588" i="4" s="1"/>
  <c r="D391" i="4" a="1"/>
  <c r="D391" i="4" s="1"/>
  <c r="A391" i="4"/>
  <c r="A363" i="4"/>
  <c r="D363" i="4" a="1"/>
  <c r="D363" i="4" s="1"/>
  <c r="A519" i="4"/>
  <c r="D519" i="4" a="1"/>
  <c r="D519" i="4" s="1"/>
  <c r="A551" i="4"/>
  <c r="D551" i="4" a="1"/>
  <c r="D551" i="4" s="1"/>
  <c r="A656" i="4"/>
  <c r="D656" i="4" a="1"/>
  <c r="D656" i="4" s="1"/>
  <c r="A658" i="4"/>
  <c r="D658" i="4" a="1"/>
  <c r="D658" i="4" s="1"/>
  <c r="A629" i="4"/>
  <c r="D629" i="4" a="1"/>
  <c r="D629" i="4" s="1"/>
  <c r="A576" i="4"/>
  <c r="D576" i="4" a="1"/>
  <c r="D576" i="4" s="1"/>
  <c r="D607" i="4" a="1"/>
  <c r="D607" i="4" s="1"/>
  <c r="A607" i="4"/>
  <c r="A620" i="4"/>
  <c r="D620" i="4" a="1"/>
  <c r="D620" i="4" s="1"/>
  <c r="A535" i="4"/>
  <c r="D535" i="4" a="1"/>
  <c r="D535" i="4" s="1"/>
  <c r="A484" i="4"/>
  <c r="D484" i="4" a="1"/>
  <c r="D484" i="4" s="1"/>
  <c r="A592" i="4"/>
  <c r="D592" i="4" a="1"/>
  <c r="D592" i="4" s="1"/>
  <c r="A645" i="4"/>
  <c r="D645" i="4" a="1"/>
  <c r="D645" i="4" s="1"/>
  <c r="A532" i="4"/>
  <c r="D532" i="4" a="1"/>
  <c r="D532" i="4" s="1"/>
  <c r="A451" i="4"/>
  <c r="D451" i="4" a="1"/>
  <c r="D451" i="4" s="1"/>
  <c r="A550" i="4"/>
  <c r="D550" i="4" a="1"/>
  <c r="D550" i="4" s="1"/>
  <c r="A344" i="4"/>
  <c r="D344" i="4" a="1"/>
  <c r="D344" i="4" s="1"/>
  <c r="D402" i="4" a="1"/>
  <c r="D402" i="4" s="1"/>
  <c r="A402" i="4"/>
  <c r="D341" i="4" a="1"/>
  <c r="D341" i="4" s="1"/>
  <c r="A341" i="4"/>
  <c r="A394" i="4"/>
  <c r="D394" i="4" a="1"/>
  <c r="D394" i="4" s="1"/>
  <c r="A130" i="4"/>
  <c r="D130" i="4" a="1"/>
  <c r="D130" i="4" s="1"/>
  <c r="C130" i="4" s="1"/>
  <c r="A177" i="4"/>
  <c r="D177" i="4" a="1"/>
  <c r="D177" i="4" s="1"/>
  <c r="C177" i="4" s="1"/>
  <c r="A81" i="4"/>
  <c r="D81" i="4" a="1"/>
  <c r="D81" i="4" s="1"/>
  <c r="C81" i="4" s="1"/>
  <c r="A38" i="4"/>
  <c r="D38" i="4" a="1"/>
  <c r="D38" i="4" s="1"/>
  <c r="C38" i="4" s="1"/>
  <c r="A280" i="4"/>
  <c r="D280" i="4" a="1"/>
  <c r="D280" i="4" s="1"/>
  <c r="C280" i="4" s="1"/>
  <c r="D139" i="4" a="1"/>
  <c r="D139" i="4" s="1"/>
  <c r="C139" i="4" s="1"/>
  <c r="A139" i="4"/>
  <c r="A419" i="4"/>
  <c r="D419" i="4" a="1"/>
  <c r="D419" i="4" s="1"/>
  <c r="D523" i="4" a="1"/>
  <c r="D523" i="4" s="1"/>
  <c r="A523" i="4"/>
  <c r="A601" i="4"/>
  <c r="D601" i="4" a="1"/>
  <c r="D601" i="4" s="1"/>
  <c r="A509" i="4"/>
  <c r="D509" i="4" a="1"/>
  <c r="D509" i="4" s="1"/>
  <c r="A492" i="4"/>
  <c r="D492" i="4" a="1"/>
  <c r="D492" i="4" s="1"/>
  <c r="D618" i="4" a="1"/>
  <c r="D618" i="4" s="1"/>
  <c r="A618" i="4"/>
  <c r="A642" i="4"/>
  <c r="D642" i="4" a="1"/>
  <c r="D642" i="4" s="1"/>
  <c r="A524" i="4"/>
  <c r="D524" i="4" a="1"/>
  <c r="D524" i="4" s="1"/>
  <c r="A408" i="4"/>
  <c r="D408" i="4" a="1"/>
  <c r="D408" i="4" s="1"/>
  <c r="A586" i="4"/>
  <c r="D586" i="4" a="1"/>
  <c r="D586" i="4" s="1"/>
  <c r="A467" i="4"/>
  <c r="D467" i="4" a="1"/>
  <c r="D467" i="4" s="1"/>
  <c r="A676" i="4"/>
  <c r="D676" i="4" a="1"/>
  <c r="D676" i="4" s="1"/>
  <c r="A416" i="4"/>
  <c r="D416" i="4" a="1"/>
  <c r="D416" i="4" s="1"/>
  <c r="A352" i="4"/>
  <c r="D352" i="4" a="1"/>
  <c r="D352" i="4" s="1"/>
  <c r="A406" i="4"/>
  <c r="D406" i="4" a="1"/>
  <c r="D406" i="4" s="1"/>
  <c r="A474" i="4"/>
  <c r="D474" i="4" a="1"/>
  <c r="D474" i="4" s="1"/>
  <c r="A569" i="4"/>
  <c r="D569" i="4" a="1"/>
  <c r="D569" i="4" s="1"/>
  <c r="A606" i="4"/>
  <c r="D606" i="4" a="1"/>
  <c r="D606" i="4" s="1"/>
  <c r="A659" i="4"/>
  <c r="D659" i="4" a="1"/>
  <c r="D659" i="4" s="1"/>
  <c r="A574" i="4"/>
  <c r="D574" i="4" a="1"/>
  <c r="D574" i="4" s="1"/>
  <c r="A636" i="4"/>
  <c r="D636" i="4" a="1"/>
  <c r="D636" i="4" s="1"/>
  <c r="A598" i="4"/>
  <c r="D598" i="4" a="1"/>
  <c r="D598" i="4" s="1"/>
  <c r="A641" i="4"/>
  <c r="D641" i="4" a="1"/>
  <c r="D641" i="4" s="1"/>
  <c r="A514" i="4"/>
  <c r="D514" i="4" a="1"/>
  <c r="D514" i="4" s="1"/>
  <c r="A604" i="4"/>
  <c r="D604" i="4" a="1"/>
  <c r="D604" i="4" s="1"/>
  <c r="A452" i="4"/>
  <c r="D452" i="4" a="1"/>
  <c r="D452" i="4" s="1"/>
  <c r="A485" i="4"/>
  <c r="D485" i="4" a="1"/>
  <c r="D485" i="4" s="1"/>
  <c r="A332" i="4"/>
  <c r="D332" i="4" a="1"/>
  <c r="D332" i="4" s="1"/>
  <c r="A390" i="4"/>
  <c r="D390" i="4" a="1"/>
  <c r="D390" i="4" s="1"/>
  <c r="A329" i="4"/>
  <c r="D329" i="4" a="1"/>
  <c r="D329" i="4" s="1"/>
  <c r="A382" i="4"/>
  <c r="D382" i="4" a="1"/>
  <c r="D382" i="4" s="1"/>
  <c r="A202" i="4"/>
  <c r="D202" i="4" a="1"/>
  <c r="D202" i="4" s="1"/>
  <c r="C202" i="4" s="1"/>
  <c r="A273" i="4"/>
  <c r="D273" i="4" a="1"/>
  <c r="D273" i="4" s="1"/>
  <c r="C273" i="4" s="1"/>
  <c r="A165" i="4"/>
  <c r="D165" i="4" a="1"/>
  <c r="D165" i="4" s="1"/>
  <c r="C165" i="4" s="1"/>
  <c r="A45" i="4"/>
  <c r="D45" i="4" a="1"/>
  <c r="D45" i="4" s="1"/>
  <c r="C45" i="4" s="1"/>
  <c r="A151" i="4"/>
  <c r="D151" i="4" a="1"/>
  <c r="D151" i="4" s="1"/>
  <c r="C151" i="4" s="1"/>
  <c r="D247" i="4" a="1"/>
  <c r="D247" i="4" s="1"/>
  <c r="C247" i="4" s="1"/>
  <c r="A247" i="4"/>
  <c r="A32" i="4"/>
  <c r="D32" i="4" a="1"/>
  <c r="D32" i="4" s="1"/>
  <c r="C32" i="4" s="1"/>
  <c r="A278" i="4"/>
  <c r="D278" i="4" a="1"/>
  <c r="D278" i="4" s="1"/>
  <c r="C278" i="4" s="1"/>
  <c r="A146" i="4"/>
  <c r="D146" i="4" a="1"/>
  <c r="D146" i="4" s="1"/>
  <c r="C146" i="4" s="1"/>
  <c r="A87" i="4"/>
  <c r="D87" i="4" a="1"/>
  <c r="D87" i="4" s="1"/>
  <c r="C87" i="4" s="1"/>
  <c r="A249" i="4"/>
  <c r="D249" i="4" a="1"/>
  <c r="D249" i="4" s="1"/>
  <c r="C249" i="4" s="1"/>
  <c r="A513" i="4"/>
  <c r="D513" i="4" a="1"/>
  <c r="D513" i="4" s="1"/>
  <c r="A617" i="4"/>
  <c r="D617" i="4" a="1"/>
  <c r="D617" i="4" s="1"/>
  <c r="A565" i="4"/>
  <c r="D565" i="4" a="1"/>
  <c r="D565" i="4" s="1"/>
  <c r="A637" i="4"/>
  <c r="D637" i="4" a="1"/>
  <c r="D637" i="4" s="1"/>
  <c r="A613" i="4"/>
  <c r="D613" i="4" a="1"/>
  <c r="D613" i="4" s="1"/>
  <c r="A464" i="4"/>
  <c r="D464" i="4" a="1"/>
  <c r="D464" i="4" s="1"/>
  <c r="A665" i="4"/>
  <c r="D665" i="4" a="1"/>
  <c r="D665" i="4" s="1"/>
  <c r="A497" i="4"/>
  <c r="D497" i="4" a="1"/>
  <c r="D497" i="4" s="1"/>
  <c r="D643" i="4" a="1"/>
  <c r="D643" i="4" s="1"/>
  <c r="A643" i="4"/>
  <c r="A546" i="4"/>
  <c r="D546" i="4" a="1"/>
  <c r="D546" i="4" s="1"/>
  <c r="A432" i="4"/>
  <c r="D432" i="4" a="1"/>
  <c r="D432" i="4" s="1"/>
  <c r="A323" i="4"/>
  <c r="D323" i="4" a="1"/>
  <c r="D323" i="4" s="1"/>
  <c r="C323" i="4" s="1"/>
  <c r="A166" i="4"/>
  <c r="D166" i="4" a="1"/>
  <c r="D166" i="4" s="1"/>
  <c r="C166" i="4" s="1"/>
  <c r="A407" i="4"/>
  <c r="D407" i="4" a="1"/>
  <c r="D407" i="4" s="1"/>
  <c r="A428" i="4"/>
  <c r="D428" i="4" a="1"/>
  <c r="D428" i="4" s="1"/>
  <c r="A489" i="4"/>
  <c r="D489" i="4" a="1"/>
  <c r="D489" i="4" s="1"/>
  <c r="A442" i="4"/>
  <c r="D442" i="4" a="1"/>
  <c r="D442" i="4" s="1"/>
  <c r="A584" i="4"/>
  <c r="D584" i="4" a="1"/>
  <c r="D584" i="4" s="1"/>
  <c r="A522" i="4"/>
  <c r="D522" i="4" a="1"/>
  <c r="D522" i="4" s="1"/>
  <c r="A475" i="4"/>
  <c r="D475" i="4" a="1"/>
  <c r="D475" i="4" s="1"/>
  <c r="A575" i="4"/>
  <c r="D575" i="4" a="1"/>
  <c r="D575" i="4" s="1"/>
  <c r="A671" i="4"/>
  <c r="D671" i="4" a="1"/>
  <c r="D671" i="4" s="1"/>
  <c r="A587" i="4"/>
  <c r="D587" i="4" a="1"/>
  <c r="D587" i="4" s="1"/>
  <c r="A648" i="4"/>
  <c r="D648" i="4" a="1"/>
  <c r="D648" i="4" s="1"/>
  <c r="D631" i="4" a="1"/>
  <c r="D631" i="4" s="1"/>
  <c r="A631" i="4"/>
  <c r="A640" i="4"/>
  <c r="D640" i="4" a="1"/>
  <c r="D640" i="4" s="1"/>
  <c r="A454" i="4"/>
  <c r="D454" i="4" a="1"/>
  <c r="D454" i="4" s="1"/>
  <c r="A628" i="4"/>
  <c r="D628" i="4" a="1"/>
  <c r="D628" i="4" s="1"/>
  <c r="A415" i="4"/>
  <c r="D415" i="4" a="1"/>
  <c r="D415" i="4" s="1"/>
  <c r="A378" i="4"/>
  <c r="D378" i="4" a="1"/>
  <c r="D378" i="4" s="1"/>
  <c r="A397" i="4"/>
  <c r="D397" i="4" a="1"/>
  <c r="D397" i="4" s="1"/>
  <c r="A370" i="4"/>
  <c r="D370" i="4" a="1"/>
  <c r="D370" i="4" s="1"/>
  <c r="A274" i="4"/>
  <c r="D274" i="4" a="1"/>
  <c r="D274" i="4" s="1"/>
  <c r="C274" i="4" s="1"/>
  <c r="A310" i="4"/>
  <c r="D310" i="4" a="1"/>
  <c r="D310" i="4" s="1"/>
  <c r="C310" i="4" s="1"/>
  <c r="A261" i="4"/>
  <c r="D261" i="4" a="1"/>
  <c r="D261" i="4" s="1"/>
  <c r="C261" i="4" s="1"/>
  <c r="A272" i="4"/>
  <c r="D272" i="4" a="1"/>
  <c r="D272" i="4" s="1"/>
  <c r="C272" i="4" s="1"/>
  <c r="A183" i="4"/>
  <c r="D183" i="4" a="1"/>
  <c r="D183" i="4" s="1"/>
  <c r="C183" i="4" s="1"/>
  <c r="A258" i="4"/>
  <c r="D258" i="4" a="1"/>
  <c r="D258" i="4" s="1"/>
  <c r="C258" i="4" s="1"/>
  <c r="A393" i="4"/>
  <c r="D393" i="4" a="1"/>
  <c r="D393" i="4" s="1"/>
  <c r="A275" i="4"/>
  <c r="D275" i="4" a="1"/>
  <c r="D275" i="4" s="1"/>
  <c r="C275" i="4" s="1"/>
  <c r="A40" i="4"/>
  <c r="D40" i="4" a="1"/>
  <c r="D40" i="4" s="1"/>
  <c r="C40" i="4" s="1"/>
  <c r="A537" i="4"/>
  <c r="D537" i="4" a="1"/>
  <c r="D537" i="4" s="1"/>
  <c r="A725" i="4"/>
  <c r="D725" i="4" a="1"/>
  <c r="D725" i="4" s="1"/>
  <c r="A664" i="4"/>
  <c r="D664" i="4" a="1"/>
  <c r="D664" i="4" s="1"/>
  <c r="A644" i="4"/>
  <c r="D644" i="4" a="1"/>
  <c r="D644" i="4" s="1"/>
  <c r="A531" i="4"/>
  <c r="D531" i="4" a="1"/>
  <c r="D531" i="4" s="1"/>
  <c r="A450" i="4"/>
  <c r="D450" i="4" a="1"/>
  <c r="D450" i="4" s="1"/>
  <c r="A506" i="4"/>
  <c r="D506" i="4" a="1"/>
  <c r="D506" i="4" s="1"/>
  <c r="A459" i="4"/>
  <c r="D459" i="4" a="1"/>
  <c r="D459" i="4" s="1"/>
  <c r="A596" i="4"/>
  <c r="D596" i="4" a="1"/>
  <c r="D596" i="4" s="1"/>
  <c r="D427" i="4" a="1"/>
  <c r="D427" i="4" s="1"/>
  <c r="A427" i="4"/>
  <c r="A215" i="4"/>
  <c r="D215" i="4" a="1"/>
  <c r="D215" i="4" s="1"/>
  <c r="C215" i="4" s="1"/>
  <c r="A491" i="4"/>
  <c r="D491" i="4" a="1"/>
  <c r="D491" i="4" s="1"/>
  <c r="A545" i="4"/>
  <c r="D545" i="4" a="1"/>
  <c r="D545" i="4" s="1"/>
  <c r="A534" i="4"/>
  <c r="D534" i="4" a="1"/>
  <c r="D534" i="4" s="1"/>
  <c r="D511" i="4" a="1"/>
  <c r="D511" i="4" s="1"/>
  <c r="A511" i="4"/>
  <c r="A557" i="4"/>
  <c r="D557" i="4" a="1"/>
  <c r="D557" i="4" s="1"/>
  <c r="A694" i="4"/>
  <c r="D694" i="4" a="1"/>
  <c r="D694" i="4" s="1"/>
  <c r="A567" i="4"/>
  <c r="D567" i="4" a="1"/>
  <c r="D567" i="4" s="1"/>
  <c r="A414" i="4"/>
  <c r="D414" i="4" a="1"/>
  <c r="D414" i="4" s="1"/>
  <c r="A424" i="4"/>
  <c r="D424" i="4" a="1"/>
  <c r="D424" i="4" s="1"/>
  <c r="A421" i="4"/>
  <c r="D421" i="4" a="1"/>
  <c r="D421" i="4" s="1"/>
  <c r="A381" i="4"/>
  <c r="D381" i="4" a="1"/>
  <c r="D381" i="4" s="1"/>
  <c r="A342" i="4"/>
  <c r="D342" i="4" a="1"/>
  <c r="D342" i="4" s="1"/>
  <c r="A400" i="4"/>
  <c r="D400" i="4" a="1"/>
  <c r="D400" i="4" s="1"/>
  <c r="A361" i="4"/>
  <c r="D361" i="4" a="1"/>
  <c r="D361" i="4" s="1"/>
  <c r="A383" i="4"/>
  <c r="D383" i="4" a="1"/>
  <c r="D383" i="4" s="1"/>
  <c r="A334" i="4"/>
  <c r="D334" i="4" a="1"/>
  <c r="D334" i="4" s="1"/>
  <c r="A518" i="4"/>
  <c r="D518" i="4" a="1"/>
  <c r="D518" i="4" s="1"/>
  <c r="A674" i="4"/>
  <c r="D674" i="4" a="1"/>
  <c r="D674" i="4" s="1"/>
  <c r="A106" i="4"/>
  <c r="D106" i="4" a="1"/>
  <c r="D106" i="4" s="1"/>
  <c r="C106" i="4" s="1"/>
  <c r="D257" i="4" a="1"/>
  <c r="D257" i="4" s="1"/>
  <c r="C257" i="4" s="1"/>
  <c r="A257" i="4"/>
  <c r="A483" i="4"/>
  <c r="D483" i="4" a="1"/>
  <c r="D483" i="4" s="1"/>
  <c r="A675" i="4"/>
  <c r="D675" i="4" a="1"/>
  <c r="D675" i="4" s="1"/>
  <c r="A237" i="4"/>
  <c r="D237" i="4" a="1"/>
  <c r="D237" i="4" s="1"/>
  <c r="C237" i="4" s="1"/>
  <c r="A668" i="4"/>
  <c r="D668" i="4" a="1"/>
  <c r="D668" i="4" s="1"/>
  <c r="A260" i="4"/>
  <c r="D260" i="4" a="1"/>
  <c r="D260" i="4" s="1"/>
  <c r="C260" i="4" s="1"/>
  <c r="A128" i="4"/>
  <c r="D128" i="4" a="1"/>
  <c r="D128" i="4" s="1"/>
  <c r="C128" i="4" s="1"/>
  <c r="A246" i="4"/>
  <c r="D246" i="4" a="1"/>
  <c r="D246" i="4" s="1"/>
  <c r="C246" i="4" s="1"/>
  <c r="A114" i="4"/>
  <c r="D114" i="4" a="1"/>
  <c r="D114" i="4" s="1"/>
  <c r="C114" i="4" s="1"/>
  <c r="A445" i="4"/>
  <c r="D445" i="4" a="1"/>
  <c r="D445" i="4" s="1"/>
  <c r="A609" i="4"/>
  <c r="D609" i="4" a="1"/>
  <c r="D609" i="4" s="1"/>
  <c r="A539" i="4"/>
  <c r="D539" i="4" a="1"/>
  <c r="D539" i="4" s="1"/>
  <c r="A646" i="4"/>
  <c r="D646" i="4" a="1"/>
  <c r="D646" i="4" s="1"/>
  <c r="A579" i="4"/>
  <c r="D579" i="4" a="1"/>
  <c r="D579" i="4" s="1"/>
  <c r="A369" i="4"/>
  <c r="D369" i="4" a="1"/>
  <c r="D369" i="4" s="1"/>
  <c r="D330" i="4" a="1"/>
  <c r="D330" i="4" s="1"/>
  <c r="C330" i="4" s="1"/>
  <c r="A330" i="4"/>
  <c r="A388" i="4"/>
  <c r="D388" i="4" a="1"/>
  <c r="D388" i="4" s="1"/>
  <c r="A399" i="4"/>
  <c r="D399" i="4" a="1"/>
  <c r="D399" i="4" s="1"/>
  <c r="A349" i="4"/>
  <c r="D349" i="4" a="1"/>
  <c r="D349" i="4" s="1"/>
  <c r="A371" i="4"/>
  <c r="D371" i="4" a="1"/>
  <c r="D371" i="4" s="1"/>
  <c r="A322" i="4"/>
  <c r="D322" i="4" a="1"/>
  <c r="D322" i="4" s="1"/>
  <c r="C322" i="4" s="1"/>
  <c r="A530" i="4"/>
  <c r="D530" i="4" a="1"/>
  <c r="D530" i="4" s="1"/>
  <c r="A178" i="4"/>
  <c r="D178" i="4" a="1"/>
  <c r="D178" i="4" s="1"/>
  <c r="C178" i="4" s="1"/>
  <c r="A24" i="4"/>
  <c r="D24" i="4" a="1"/>
  <c r="D24" i="4" s="1"/>
  <c r="C24" i="4" s="1"/>
  <c r="A209" i="4"/>
  <c r="D209" i="4" a="1"/>
  <c r="D209" i="4" s="1"/>
  <c r="C209" i="4" s="1"/>
  <c r="A184" i="4"/>
  <c r="D184" i="4" a="1"/>
  <c r="D184" i="4" s="1"/>
  <c r="C184" i="4" s="1"/>
  <c r="A123" i="4"/>
  <c r="D123" i="4" a="1"/>
  <c r="D123" i="4" s="1"/>
  <c r="C123" i="4" s="1"/>
  <c r="A495" i="4"/>
  <c r="D495" i="4" a="1"/>
  <c r="D495" i="4" s="1"/>
  <c r="A35" i="4"/>
  <c r="D35" i="4" a="1"/>
  <c r="D35" i="4" s="1"/>
  <c r="C35" i="4" s="1"/>
  <c r="A161" i="4"/>
  <c r="D161" i="4" a="1"/>
  <c r="D161" i="4" s="1"/>
  <c r="C161" i="4" s="1"/>
  <c r="A65" i="4"/>
  <c r="D65" i="4" a="1"/>
  <c r="D65" i="4" s="1"/>
  <c r="C65" i="4" s="1"/>
  <c r="A549" i="4"/>
  <c r="D549" i="4" a="1"/>
  <c r="D549" i="4" s="1"/>
  <c r="A476" i="4"/>
  <c r="D476" i="4" a="1"/>
  <c r="D476" i="4" s="1"/>
  <c r="A493" i="4"/>
  <c r="D493" i="4" a="1"/>
  <c r="D493" i="4" s="1"/>
  <c r="A572" i="4"/>
  <c r="D572" i="4" a="1"/>
  <c r="D572" i="4" s="1"/>
  <c r="A505" i="4"/>
  <c r="D505" i="4" a="1"/>
  <c r="D505" i="4" s="1"/>
  <c r="A597" i="4"/>
  <c r="D597" i="4" a="1"/>
  <c r="D597" i="4" s="1"/>
  <c r="A699" i="4"/>
  <c r="D699" i="4" a="1"/>
  <c r="D699" i="4" s="1"/>
  <c r="D463" i="4" a="1"/>
  <c r="D463" i="4" s="1"/>
  <c r="A463" i="4"/>
  <c r="A504" i="4"/>
  <c r="D504" i="4" a="1"/>
  <c r="D504" i="4" s="1"/>
  <c r="D403" i="4" a="1"/>
  <c r="D403" i="4" s="1"/>
  <c r="A403" i="4"/>
  <c r="A364" i="4"/>
  <c r="D364" i="4" a="1"/>
  <c r="D364" i="4" s="1"/>
  <c r="A387" i="4"/>
  <c r="D387" i="4" a="1"/>
  <c r="D387" i="4" s="1"/>
  <c r="A359" i="4"/>
  <c r="D359" i="4" a="1"/>
  <c r="D359" i="4" s="1"/>
  <c r="A250" i="4"/>
  <c r="D250" i="4" a="1"/>
  <c r="D250" i="4" s="1"/>
  <c r="C250" i="4" s="1"/>
  <c r="A94" i="4"/>
  <c r="D94" i="4" a="1"/>
  <c r="D94" i="4" s="1"/>
  <c r="C94" i="4" s="1"/>
  <c r="A13" i="4"/>
  <c r="D13" i="4" a="1"/>
  <c r="D13" i="4" s="1"/>
  <c r="C13" i="4" s="1"/>
  <c r="A136" i="4"/>
  <c r="D136" i="4" a="1"/>
  <c r="D136" i="4" s="1"/>
  <c r="C136" i="4" s="1"/>
  <c r="D17" i="4" a="1"/>
  <c r="D17" i="4" s="1"/>
  <c r="C17" i="4" s="1"/>
  <c r="A17" i="4"/>
  <c r="A225" i="4"/>
  <c r="D225" i="4" a="1"/>
  <c r="D225" i="4" s="1"/>
  <c r="C225" i="4" s="1"/>
  <c r="A23" i="4"/>
  <c r="D23" i="4" a="1"/>
  <c r="D23" i="4" s="1"/>
  <c r="C23" i="4" s="1"/>
  <c r="A256" i="4"/>
  <c r="D256" i="4" a="1"/>
  <c r="D256" i="4" s="1"/>
  <c r="C256" i="4" s="1"/>
  <c r="A116" i="4"/>
  <c r="D116" i="4" a="1"/>
  <c r="D116" i="4" s="1"/>
  <c r="C116" i="4" s="1"/>
  <c r="D223" i="4" a="1"/>
  <c r="D223" i="4" s="1"/>
  <c r="C223" i="4" s="1"/>
  <c r="A223" i="4"/>
  <c r="A449" i="4"/>
  <c r="D449" i="4" a="1"/>
  <c r="D449" i="4" s="1"/>
  <c r="A88" i="4"/>
  <c r="D88" i="4" a="1"/>
  <c r="D88" i="4" s="1"/>
  <c r="C88" i="4" s="1"/>
  <c r="A102" i="4"/>
  <c r="D102" i="4" a="1"/>
  <c r="D102" i="4" s="1"/>
  <c r="C102" i="4" s="1"/>
  <c r="A218" i="4"/>
  <c r="D218" i="4" a="1"/>
  <c r="D218" i="4" s="1"/>
  <c r="C218" i="4" s="1"/>
  <c r="A125" i="4"/>
  <c r="D125" i="4" a="1"/>
  <c r="D125" i="4" s="1"/>
  <c r="C125" i="4" s="1"/>
  <c r="A262" i="4"/>
  <c r="D262" i="4" a="1"/>
  <c r="D262" i="4" s="1"/>
  <c r="C262" i="4" s="1"/>
  <c r="A190" i="4"/>
  <c r="D190" i="4" a="1"/>
  <c r="D190" i="4" s="1"/>
  <c r="C190" i="4" s="1"/>
  <c r="A118" i="4"/>
  <c r="D118" i="4" a="1"/>
  <c r="D118" i="4" s="1"/>
  <c r="C118" i="4" s="1"/>
  <c r="A46" i="4"/>
  <c r="D46" i="4" a="1"/>
  <c r="D46" i="4" s="1"/>
  <c r="C46" i="4" s="1"/>
  <c r="A44" i="4"/>
  <c r="D44" i="4" a="1"/>
  <c r="D44" i="4" s="1"/>
  <c r="C44" i="4" s="1"/>
  <c r="A64" i="4"/>
  <c r="D64" i="4" a="1"/>
  <c r="D64" i="4" s="1"/>
  <c r="C64" i="4" s="1"/>
  <c r="A285" i="4"/>
  <c r="D285" i="4" a="1"/>
  <c r="D285" i="4" s="1"/>
  <c r="C285" i="4" s="1"/>
  <c r="A212" i="4"/>
  <c r="D212" i="4" a="1"/>
  <c r="D212" i="4" s="1"/>
  <c r="C212" i="4" s="1"/>
  <c r="A140" i="4"/>
  <c r="D140" i="4" a="1"/>
  <c r="D140" i="4" s="1"/>
  <c r="C140" i="4" s="1"/>
  <c r="A68" i="4"/>
  <c r="D68" i="4" a="1"/>
  <c r="D68" i="4" s="1"/>
  <c r="C68" i="4" s="1"/>
  <c r="A235" i="4"/>
  <c r="D235" i="4" a="1"/>
  <c r="D235" i="4" s="1"/>
  <c r="C235" i="4" s="1"/>
  <c r="D163" i="4" a="1"/>
  <c r="D163" i="4" s="1"/>
  <c r="C163" i="4" s="1"/>
  <c r="A163" i="4"/>
  <c r="A21" i="4"/>
  <c r="D21" i="4" a="1"/>
  <c r="D21" i="4" s="1"/>
  <c r="C21" i="4" s="1"/>
  <c r="A173" i="4"/>
  <c r="D173" i="4" a="1"/>
  <c r="D173" i="4" s="1"/>
  <c r="C173" i="4" s="1"/>
  <c r="D41" i="4" a="1"/>
  <c r="D41" i="4" s="1"/>
  <c r="C41" i="4" s="1"/>
  <c r="A41" i="4"/>
  <c r="A172" i="4"/>
  <c r="D172" i="4" a="1"/>
  <c r="D172" i="4" s="1"/>
  <c r="C172" i="4" s="1"/>
  <c r="A270" i="4"/>
  <c r="D270" i="4" a="1"/>
  <c r="D270" i="4" s="1"/>
  <c r="C270" i="4" s="1"/>
  <c r="A198" i="4"/>
  <c r="D198" i="4" a="1"/>
  <c r="D198" i="4" s="1"/>
  <c r="C198" i="4" s="1"/>
  <c r="A126" i="4"/>
  <c r="D126" i="4" a="1"/>
  <c r="D126" i="4" s="1"/>
  <c r="C126" i="4" s="1"/>
  <c r="D54" i="4" a="1"/>
  <c r="D54" i="4" s="1"/>
  <c r="C54" i="4" s="1"/>
  <c r="A54" i="4"/>
  <c r="A195" i="4"/>
  <c r="D195" i="4" a="1"/>
  <c r="D195" i="4" s="1"/>
  <c r="C195" i="4" s="1"/>
  <c r="D307" i="4" a="1"/>
  <c r="D307" i="4" s="1"/>
  <c r="C307" i="4" s="1"/>
  <c r="A307" i="4"/>
  <c r="A230" i="4"/>
  <c r="D230" i="4" a="1"/>
  <c r="D230" i="4" s="1"/>
  <c r="C230" i="4" s="1"/>
  <c r="A158" i="4"/>
  <c r="D158" i="4" a="1"/>
  <c r="D158" i="4" s="1"/>
  <c r="C158" i="4" s="1"/>
  <c r="A86" i="4"/>
  <c r="D86" i="4" a="1"/>
  <c r="D86" i="4" s="1"/>
  <c r="C86" i="4" s="1"/>
  <c r="A159" i="4"/>
  <c r="D159" i="4" a="1"/>
  <c r="D159" i="4" s="1"/>
  <c r="C159" i="4" s="1"/>
  <c r="A171" i="4"/>
  <c r="D171" i="4" a="1"/>
  <c r="D171" i="4" s="1"/>
  <c r="C171" i="4" s="1"/>
  <c r="D259" i="4" a="1"/>
  <c r="D259" i="4" s="1"/>
  <c r="C259" i="4" s="1"/>
  <c r="A259" i="4"/>
  <c r="A243" i="4"/>
  <c r="D243" i="4" a="1"/>
  <c r="D243" i="4" s="1"/>
  <c r="C243" i="4" s="1"/>
  <c r="A157" i="4"/>
  <c r="D157" i="4" a="1"/>
  <c r="D157" i="4" s="1"/>
  <c r="C157" i="4" s="1"/>
  <c r="A289" i="4"/>
  <c r="D289" i="4" a="1"/>
  <c r="D289" i="4" s="1"/>
  <c r="C289" i="4" s="1"/>
  <c r="A216" i="4"/>
  <c r="D216" i="4" a="1"/>
  <c r="D216" i="4" s="1"/>
  <c r="C216" i="4" s="1"/>
  <c r="A144" i="4"/>
  <c r="D144" i="4" a="1"/>
  <c r="D144" i="4" s="1"/>
  <c r="C144" i="4" s="1"/>
  <c r="A72" i="4"/>
  <c r="D72" i="4" a="1"/>
  <c r="D72" i="4" s="1"/>
  <c r="C72" i="4" s="1"/>
  <c r="A239" i="4"/>
  <c r="D239" i="4" a="1"/>
  <c r="D239" i="4" s="1"/>
  <c r="C239" i="4" s="1"/>
  <c r="A95" i="4"/>
  <c r="D95" i="4" a="1"/>
  <c r="D95" i="4" s="1"/>
  <c r="C95" i="4" s="1"/>
  <c r="A52" i="4"/>
  <c r="D52" i="4" a="1"/>
  <c r="D52" i="4" s="1"/>
  <c r="C52" i="4" s="1"/>
  <c r="A219" i="4"/>
  <c r="D219" i="4" a="1"/>
  <c r="D219" i="4" s="1"/>
  <c r="C219" i="4" s="1"/>
  <c r="A288" i="4"/>
  <c r="D288" i="4" a="1"/>
  <c r="D288" i="4" s="1"/>
  <c r="C288" i="4" s="1"/>
  <c r="A179" i="4"/>
  <c r="D179" i="4" a="1"/>
  <c r="D179" i="4" s="1"/>
  <c r="C179" i="4" s="1"/>
  <c r="A25" i="4"/>
  <c r="D25" i="4" a="1"/>
  <c r="D25" i="4" s="1"/>
  <c r="C25" i="4" s="1"/>
  <c r="A309" i="4"/>
  <c r="D309" i="4" a="1"/>
  <c r="D309" i="4" s="1"/>
  <c r="C309" i="4" s="1"/>
  <c r="A61" i="4"/>
  <c r="D61" i="4" a="1"/>
  <c r="D61" i="4" s="1"/>
  <c r="C61" i="4" s="1"/>
  <c r="A286" i="4"/>
  <c r="D286" i="4" a="1"/>
  <c r="D286" i="4" s="1"/>
  <c r="C286" i="4" s="1"/>
  <c r="A213" i="4"/>
  <c r="D213" i="4" a="1"/>
  <c r="D213" i="4" s="1"/>
  <c r="C213" i="4" s="1"/>
  <c r="A141" i="4"/>
  <c r="D141" i="4" a="1"/>
  <c r="D141" i="4" s="1"/>
  <c r="C141" i="4" s="1"/>
  <c r="A69" i="4"/>
  <c r="D69" i="4" a="1"/>
  <c r="D69" i="4" s="1"/>
  <c r="C69" i="4" s="1"/>
  <c r="D79" i="4" a="1"/>
  <c r="D79" i="4" s="1"/>
  <c r="C79" i="4" s="1"/>
  <c r="A79" i="4"/>
  <c r="A8" i="4"/>
  <c r="D8" i="4" a="1"/>
  <c r="D8" i="4" s="1"/>
  <c r="C8" i="4" s="1"/>
  <c r="A109" i="4"/>
  <c r="D109" i="4" a="1"/>
  <c r="D109" i="4" s="1"/>
  <c r="C109" i="4" s="1"/>
  <c r="D75" i="4" a="1"/>
  <c r="D75" i="4" s="1"/>
  <c r="C75" i="4" s="1"/>
  <c r="A75" i="4"/>
  <c r="A315" i="4"/>
  <c r="D315" i="4" a="1"/>
  <c r="D315" i="4" s="1"/>
  <c r="C315" i="4" s="1"/>
  <c r="A111" i="4"/>
  <c r="D111" i="4" a="1"/>
  <c r="D111" i="4" s="1"/>
  <c r="C111" i="4" s="1"/>
  <c r="A233" i="4"/>
  <c r="D233" i="4" a="1"/>
  <c r="D233" i="4" s="1"/>
  <c r="C233" i="4" s="1"/>
  <c r="A306" i="4"/>
  <c r="D306" i="4" a="1"/>
  <c r="D306" i="4" s="1"/>
  <c r="C306" i="4" s="1"/>
  <c r="A264" i="4"/>
  <c r="D264" i="4" a="1"/>
  <c r="D264" i="4" s="1"/>
  <c r="C264" i="4" s="1"/>
  <c r="A192" i="4"/>
  <c r="D192" i="4" a="1"/>
  <c r="D192" i="4" s="1"/>
  <c r="C192" i="4" s="1"/>
  <c r="A120" i="4"/>
  <c r="D120" i="4" a="1"/>
  <c r="D120" i="4" s="1"/>
  <c r="C120" i="4" s="1"/>
  <c r="A48" i="4"/>
  <c r="D48" i="4" a="1"/>
  <c r="D48" i="4" s="1"/>
  <c r="C48" i="4" s="1"/>
  <c r="A191" i="4"/>
  <c r="D191" i="4" a="1"/>
  <c r="D191" i="4" s="1"/>
  <c r="C191" i="4" s="1"/>
  <c r="A47" i="4"/>
  <c r="D47" i="4" a="1"/>
  <c r="D47" i="4" s="1"/>
  <c r="C47" i="4" s="1"/>
  <c r="D63" i="4" a="1"/>
  <c r="D63" i="4" s="1"/>
  <c r="C63" i="4" s="1"/>
  <c r="A63" i="4"/>
  <c r="A263" i="4"/>
  <c r="D263" i="4" a="1"/>
  <c r="D263" i="4" s="1"/>
  <c r="C263" i="4" s="1"/>
  <c r="A143" i="4"/>
  <c r="D143" i="4" a="1"/>
  <c r="D143" i="4" s="1"/>
  <c r="C143" i="4" s="1"/>
  <c r="A42" i="4"/>
  <c r="D42" i="4" a="1"/>
  <c r="D42" i="4" s="1"/>
  <c r="C42" i="4" s="1"/>
  <c r="A208" i="4"/>
  <c r="D208" i="4" a="1"/>
  <c r="D208" i="4" s="1"/>
  <c r="C208" i="4" s="1"/>
  <c r="A248" i="4"/>
  <c r="D248" i="4" a="1"/>
  <c r="D248" i="4" s="1"/>
  <c r="C248" i="4" s="1"/>
  <c r="A176" i="4"/>
  <c r="D176" i="4" a="1"/>
  <c r="D176" i="4" s="1"/>
  <c r="C176" i="4" s="1"/>
  <c r="A104" i="4"/>
  <c r="D104" i="4" a="1"/>
  <c r="D104" i="4" s="1"/>
  <c r="C104" i="4" s="1"/>
  <c r="A34" i="4"/>
  <c r="D34" i="4" a="1"/>
  <c r="D34" i="4" s="1"/>
  <c r="C34" i="4" s="1"/>
  <c r="A199" i="4"/>
  <c r="D199" i="4" a="1"/>
  <c r="D199" i="4" s="1"/>
  <c r="C199" i="4" s="1"/>
  <c r="D103" i="4" a="1"/>
  <c r="D103" i="4" s="1"/>
  <c r="C103" i="4" s="1"/>
  <c r="A103" i="4"/>
  <c r="A269" i="4"/>
  <c r="D269" i="4" a="1"/>
  <c r="D269" i="4" s="1"/>
  <c r="C269" i="4" s="1"/>
  <c r="D19" i="4" a="1"/>
  <c r="D19" i="4" s="1"/>
  <c r="C19" i="4" s="1"/>
  <c r="A19" i="4"/>
  <c r="A196" i="4"/>
  <c r="D196" i="4" a="1"/>
  <c r="D196" i="4" s="1"/>
  <c r="C196" i="4" s="1"/>
  <c r="A234" i="4"/>
  <c r="D234" i="4" a="1"/>
  <c r="D234" i="4" s="1"/>
  <c r="C234" i="4" s="1"/>
  <c r="A162" i="4"/>
  <c r="D162" i="4" a="1"/>
  <c r="D162" i="4" s="1"/>
  <c r="C162" i="4" s="1"/>
  <c r="A90" i="4"/>
  <c r="D90" i="4" a="1"/>
  <c r="D90" i="4" s="1"/>
  <c r="C90" i="4" s="1"/>
  <c r="A20" i="4"/>
  <c r="D20" i="4" a="1"/>
  <c r="D20" i="4" s="1"/>
  <c r="C20" i="4" s="1"/>
  <c r="A193" i="4"/>
  <c r="D193" i="4" a="1"/>
  <c r="D193" i="4" s="1"/>
  <c r="C193" i="4" s="1"/>
  <c r="A266" i="4"/>
  <c r="D266" i="4" a="1"/>
  <c r="D266" i="4" s="1"/>
  <c r="C266" i="4" s="1"/>
  <c r="A194" i="4"/>
  <c r="D194" i="4" a="1"/>
  <c r="D194" i="4" s="1"/>
  <c r="C194" i="4" s="1"/>
  <c r="A122" i="4"/>
  <c r="D122" i="4" a="1"/>
  <c r="D122" i="4" s="1"/>
  <c r="C122" i="4" s="1"/>
  <c r="A50" i="4"/>
  <c r="D50" i="4" a="1"/>
  <c r="D50" i="4" s="1"/>
  <c r="C50" i="4" s="1"/>
  <c r="A181" i="4"/>
  <c r="D181" i="4" a="1"/>
  <c r="D181" i="4" s="1"/>
  <c r="C181" i="4" s="1"/>
  <c r="A57" i="4"/>
  <c r="D57" i="4" a="1"/>
  <c r="D57" i="4" s="1"/>
  <c r="C57" i="4" s="1"/>
  <c r="A33" i="4"/>
  <c r="D33" i="4" a="1"/>
  <c r="D33" i="4" s="1"/>
  <c r="C33" i="4" s="1"/>
  <c r="D16" i="4" a="1"/>
  <c r="D16" i="4" s="1"/>
  <c r="C16" i="4" s="1"/>
  <c r="A16" i="4"/>
  <c r="A241" i="4"/>
  <c r="D241" i="4" a="1"/>
  <c r="D241" i="4" s="1"/>
  <c r="C241" i="4" s="1"/>
  <c r="A298" i="4"/>
  <c r="D298" i="4" a="1"/>
  <c r="D298" i="4" s="1"/>
  <c r="C298" i="4" s="1"/>
  <c r="D29" i="4" a="1"/>
  <c r="D29" i="4" s="1"/>
  <c r="C29" i="4" s="1"/>
  <c r="A29" i="4"/>
  <c r="A185" i="4"/>
  <c r="D185" i="4" a="1"/>
  <c r="D185" i="4" s="1"/>
  <c r="C185" i="4" s="1"/>
  <c r="A290" i="4"/>
  <c r="D290" i="4" a="1"/>
  <c r="D290" i="4" s="1"/>
  <c r="C290" i="4" s="1"/>
  <c r="A252" i="4"/>
  <c r="D252" i="4" a="1"/>
  <c r="D252" i="4" s="1"/>
  <c r="C252" i="4" s="1"/>
  <c r="A180" i="4"/>
  <c r="D180" i="4" a="1"/>
  <c r="D180" i="4" s="1"/>
  <c r="C180" i="4" s="1"/>
  <c r="A108" i="4"/>
  <c r="D108" i="4" a="1"/>
  <c r="D108" i="4" s="1"/>
  <c r="C108" i="4" s="1"/>
  <c r="A37" i="4"/>
  <c r="D37" i="4" a="1"/>
  <c r="D37" i="4" s="1"/>
  <c r="C37" i="4" s="1"/>
  <c r="A167" i="4"/>
  <c r="D167" i="4" a="1"/>
  <c r="D167" i="4" s="1"/>
  <c r="C167" i="4" s="1"/>
  <c r="D14" i="4" a="1"/>
  <c r="D14" i="4" s="1"/>
  <c r="C14" i="4" s="1"/>
  <c r="A14" i="4"/>
  <c r="A265" i="4"/>
  <c r="D265" i="4" a="1"/>
  <c r="D265" i="4" s="1"/>
  <c r="C265" i="4" s="1"/>
  <c r="A251" i="4"/>
  <c r="D251" i="4" a="1"/>
  <c r="D251" i="4" s="1"/>
  <c r="C251" i="4" s="1"/>
  <c r="A107" i="4"/>
  <c r="D107" i="4" a="1"/>
  <c r="D107" i="4" s="1"/>
  <c r="C107" i="4" s="1"/>
  <c r="A112" i="4"/>
  <c r="D112" i="4" a="1"/>
  <c r="D112" i="4" s="1"/>
  <c r="C112" i="4" s="1"/>
  <c r="A354" i="4"/>
  <c r="D354" i="4" a="1"/>
  <c r="D354" i="4" s="1"/>
  <c r="A373" i="4"/>
  <c r="D373" i="4" a="1"/>
  <c r="D373" i="4" s="1"/>
  <c r="A358" i="4"/>
  <c r="D358" i="4" a="1"/>
  <c r="D358" i="4" s="1"/>
  <c r="A287" i="4"/>
  <c r="D287" i="4" a="1"/>
  <c r="D287" i="4" s="1"/>
  <c r="C287" i="4" s="1"/>
  <c r="A214" i="4"/>
  <c r="D214" i="4" a="1"/>
  <c r="D214" i="4" s="1"/>
  <c r="C214" i="4" s="1"/>
  <c r="A142" i="4"/>
  <c r="D142" i="4" a="1"/>
  <c r="D142" i="4" s="1"/>
  <c r="C142" i="4" s="1"/>
  <c r="A70" i="4"/>
  <c r="D70" i="4" a="1"/>
  <c r="D70" i="4" s="1"/>
  <c r="C70" i="4" s="1"/>
  <c r="D115" i="4" a="1"/>
  <c r="D115" i="4" s="1"/>
  <c r="C115" i="4" s="1"/>
  <c r="A115" i="4"/>
  <c r="D149" i="4" a="1"/>
  <c r="D149" i="4" s="1"/>
  <c r="C149" i="4" s="1"/>
  <c r="A149" i="4"/>
  <c r="A220" i="4"/>
  <c r="D220" i="4" a="1"/>
  <c r="D220" i="4" s="1"/>
  <c r="C220" i="4" s="1"/>
  <c r="A316" i="4"/>
  <c r="D316" i="4" a="1"/>
  <c r="D316" i="4" s="1"/>
  <c r="C316" i="4" s="1"/>
  <c r="A236" i="4"/>
  <c r="D236" i="4" a="1"/>
  <c r="D236" i="4" s="1"/>
  <c r="C236" i="4" s="1"/>
  <c r="A164" i="4"/>
  <c r="D164" i="4" a="1"/>
  <c r="D164" i="4" s="1"/>
  <c r="C164" i="4" s="1"/>
  <c r="A92" i="4"/>
  <c r="D92" i="4" a="1"/>
  <c r="D92" i="4" s="1"/>
  <c r="C92" i="4" s="1"/>
  <c r="A22" i="4"/>
  <c r="D22" i="4" a="1"/>
  <c r="D22" i="4" s="1"/>
  <c r="C22" i="4" s="1"/>
  <c r="D187" i="4" a="1"/>
  <c r="D187" i="4" s="1"/>
  <c r="C187" i="4" s="1"/>
  <c r="A187" i="4"/>
  <c r="A91" i="4"/>
  <c r="D91" i="4" a="1"/>
  <c r="D91" i="4" s="1"/>
  <c r="C91" i="4" s="1"/>
  <c r="A245" i="4"/>
  <c r="D245" i="4" a="1"/>
  <c r="D245" i="4" s="1"/>
  <c r="C245" i="4" s="1"/>
  <c r="A124" i="4"/>
  <c r="D124" i="4" a="1"/>
  <c r="D124" i="4" s="1"/>
  <c r="C124" i="4" s="1"/>
  <c r="A295" i="4"/>
  <c r="D295" i="4" a="1"/>
  <c r="D295" i="4" s="1"/>
  <c r="C295" i="4" s="1"/>
  <c r="A297" i="4"/>
  <c r="D297" i="4" a="1"/>
  <c r="D297" i="4" s="1"/>
  <c r="C297" i="4" s="1"/>
  <c r="D222" i="4" a="1"/>
  <c r="D222" i="4" s="1"/>
  <c r="C222" i="4" s="1"/>
  <c r="A222" i="4"/>
  <c r="D150" i="4" a="1"/>
  <c r="D150" i="4" s="1"/>
  <c r="C150" i="4" s="1"/>
  <c r="A150" i="4"/>
  <c r="A78" i="4"/>
  <c r="D78" i="4" a="1"/>
  <c r="D78" i="4" s="1"/>
  <c r="C78" i="4" s="1"/>
  <c r="A9" i="4"/>
  <c r="D9" i="4" a="1"/>
  <c r="D9" i="4" s="1"/>
  <c r="C9" i="4" s="1"/>
  <c r="A133" i="4"/>
  <c r="D133" i="4" a="1"/>
  <c r="D133" i="4" s="1"/>
  <c r="C133" i="4" s="1"/>
  <c r="A254" i="4"/>
  <c r="D254" i="4" a="1"/>
  <c r="D254" i="4" s="1"/>
  <c r="C254" i="4" s="1"/>
  <c r="A182" i="4"/>
  <c r="D182" i="4" a="1"/>
  <c r="D182" i="4" s="1"/>
  <c r="C182" i="4" s="1"/>
  <c r="A110" i="4"/>
  <c r="D110" i="4" a="1"/>
  <c r="D110" i="4" s="1"/>
  <c r="C110" i="4" s="1"/>
  <c r="D39" i="4" a="1"/>
  <c r="D39" i="4" s="1"/>
  <c r="C39" i="4" s="1"/>
  <c r="A39" i="4"/>
  <c r="A292" i="4"/>
  <c r="D292" i="4" a="1"/>
  <c r="D292" i="4" s="1"/>
  <c r="C292" i="4" s="1"/>
  <c r="A145" i="4"/>
  <c r="D145" i="4" a="1"/>
  <c r="D145" i="4" s="1"/>
  <c r="C145" i="4" s="1"/>
  <c r="A308" i="4"/>
  <c r="D308" i="4" a="1"/>
  <c r="D308" i="4" s="1"/>
  <c r="C308" i="4" s="1"/>
  <c r="A121" i="4"/>
  <c r="D121" i="4" a="1"/>
  <c r="D121" i="4" s="1"/>
  <c r="C121" i="4" s="1"/>
  <c r="D283" i="4" a="1"/>
  <c r="D283" i="4" s="1"/>
  <c r="C283" i="4" s="1"/>
  <c r="A283" i="4"/>
  <c r="A229" i="4"/>
  <c r="D229" i="4" a="1"/>
  <c r="D229" i="4" s="1"/>
  <c r="C229" i="4" s="1"/>
  <c r="A101" i="4"/>
  <c r="D101" i="4" a="1"/>
  <c r="D101" i="4" s="1"/>
  <c r="C101" i="4" s="1"/>
  <c r="A277" i="4"/>
  <c r="D277" i="4" a="1"/>
  <c r="D277" i="4" s="1"/>
  <c r="C277" i="4" s="1"/>
  <c r="A325" i="4"/>
  <c r="D325" i="4" a="1"/>
  <c r="D325" i="4" s="1"/>
  <c r="C325" i="4" s="1"/>
  <c r="A240" i="4"/>
  <c r="D240" i="4" a="1"/>
  <c r="D240" i="4" s="1"/>
  <c r="C240" i="4" s="1"/>
  <c r="A168" i="4"/>
  <c r="D168" i="4" a="1"/>
  <c r="D168" i="4" s="1"/>
  <c r="C168" i="4" s="1"/>
  <c r="A96" i="4"/>
  <c r="D96" i="4" a="1"/>
  <c r="D96" i="4" s="1"/>
  <c r="C96" i="4" s="1"/>
  <c r="A26" i="4"/>
  <c r="D26" i="4" a="1"/>
  <c r="D26" i="4" s="1"/>
  <c r="C26" i="4" s="1"/>
  <c r="A131" i="4"/>
  <c r="D131" i="4" a="1"/>
  <c r="D131" i="4" s="1"/>
  <c r="C131" i="4" s="1"/>
  <c r="D113" i="4" a="1"/>
  <c r="D113" i="4" s="1"/>
  <c r="C113" i="4" s="1"/>
  <c r="A113" i="4"/>
  <c r="A169" i="4"/>
  <c r="D169" i="4" a="1"/>
  <c r="D169" i="4" s="1"/>
  <c r="C169" i="4" s="1"/>
  <c r="A227" i="4"/>
  <c r="D227" i="4" a="1"/>
  <c r="D227" i="4" s="1"/>
  <c r="C227" i="4" s="1"/>
  <c r="A83" i="4"/>
  <c r="D83" i="4" a="1"/>
  <c r="D83" i="4" s="1"/>
  <c r="C83" i="4" s="1"/>
  <c r="A7" i="4"/>
  <c r="D7" i="4" a="1"/>
  <c r="D7" i="4" s="1"/>
  <c r="C7" i="4" s="1"/>
  <c r="A148" i="4"/>
  <c r="D148" i="4" a="1"/>
  <c r="D148" i="4" s="1"/>
  <c r="C148" i="4" s="1"/>
  <c r="A299" i="4"/>
  <c r="D299" i="4" a="1"/>
  <c r="D299" i="4" s="1"/>
  <c r="C299" i="4" s="1"/>
  <c r="A224" i="4"/>
  <c r="D224" i="4" a="1"/>
  <c r="D224" i="4" s="1"/>
  <c r="C224" i="4" s="1"/>
  <c r="A152" i="4"/>
  <c r="D152" i="4" a="1"/>
  <c r="D152" i="4" s="1"/>
  <c r="C152" i="4" s="1"/>
  <c r="A80" i="4"/>
  <c r="D80" i="4" a="1"/>
  <c r="D80" i="4" s="1"/>
  <c r="C80" i="4" s="1"/>
  <c r="A11" i="4"/>
  <c r="D11" i="4" a="1"/>
  <c r="D11" i="4" s="1"/>
  <c r="C11" i="4" s="1"/>
  <c r="D175" i="4" a="1"/>
  <c r="D175" i="4" s="1"/>
  <c r="C175" i="4" s="1"/>
  <c r="A175" i="4"/>
  <c r="D55" i="4" a="1"/>
  <c r="D55" i="4" s="1"/>
  <c r="C55" i="4" s="1"/>
  <c r="A55" i="4"/>
  <c r="A221" i="4"/>
  <c r="D221" i="4" a="1"/>
  <c r="D221" i="4" s="1"/>
  <c r="C221" i="4" s="1"/>
  <c r="A100" i="4"/>
  <c r="D100" i="4" a="1"/>
  <c r="D100" i="4" s="1"/>
  <c r="C100" i="4" s="1"/>
  <c r="A244" i="4"/>
  <c r="D244" i="4" a="1"/>
  <c r="D244" i="4" s="1"/>
  <c r="C244" i="4" s="1"/>
  <c r="D282" i="4" a="1"/>
  <c r="D282" i="4" s="1"/>
  <c r="C282" i="4" s="1"/>
  <c r="A282" i="4"/>
  <c r="A210" i="4"/>
  <c r="D210" i="4" a="1"/>
  <c r="D210" i="4" s="1"/>
  <c r="C210" i="4" s="1"/>
  <c r="D138" i="4" a="1"/>
  <c r="D138" i="4" s="1"/>
  <c r="C138" i="4" s="1"/>
  <c r="A138" i="4"/>
  <c r="D66" i="4" a="1"/>
  <c r="D66" i="4" s="1"/>
  <c r="C66" i="4" s="1"/>
  <c r="A66" i="4"/>
  <c r="A279" i="4"/>
  <c r="D279" i="4" a="1"/>
  <c r="D279" i="4" s="1"/>
  <c r="C279" i="4" s="1"/>
  <c r="A73" i="4"/>
  <c r="D73" i="4" a="1"/>
  <c r="D73" i="4" s="1"/>
  <c r="C73" i="4" s="1"/>
  <c r="A242" i="4"/>
  <c r="D242" i="4" a="1"/>
  <c r="D242" i="4" s="1"/>
  <c r="C242" i="4" s="1"/>
  <c r="A170" i="4"/>
  <c r="D170" i="4" a="1"/>
  <c r="D170" i="4" s="1"/>
  <c r="C170" i="4" s="1"/>
  <c r="A98" i="4"/>
  <c r="D98" i="4" a="1"/>
  <c r="D98" i="4" s="1"/>
  <c r="C98" i="4" s="1"/>
  <c r="A28" i="4"/>
  <c r="D28" i="4" a="1"/>
  <c r="D28" i="4" s="1"/>
  <c r="C28" i="4" s="1"/>
  <c r="D207" i="4" a="1"/>
  <c r="D207" i="4" s="1"/>
  <c r="C207" i="4" s="1"/>
  <c r="A207" i="4"/>
  <c r="A49" i="4"/>
  <c r="D49" i="4" a="1"/>
  <c r="D49" i="4" s="1"/>
  <c r="C49" i="4" s="1"/>
  <c r="D197" i="4" a="1"/>
  <c r="D197" i="4" s="1"/>
  <c r="C197" i="4" s="1"/>
  <c r="A197" i="4"/>
  <c r="A231" i="4"/>
  <c r="D231" i="4" a="1"/>
  <c r="D231" i="4" s="1"/>
  <c r="C231" i="4" s="1"/>
  <c r="A85" i="4"/>
  <c r="D85" i="4" a="1"/>
  <c r="D85" i="4" s="1"/>
  <c r="C85" i="4" s="1"/>
  <c r="A271" i="4"/>
  <c r="D271" i="4" a="1"/>
  <c r="D271" i="4" s="1"/>
  <c r="C271" i="4" s="1"/>
  <c r="A255" i="4"/>
  <c r="D255" i="4" a="1"/>
  <c r="D255" i="4" s="1"/>
  <c r="C255" i="4" s="1"/>
  <c r="A97" i="4"/>
  <c r="D97" i="4" a="1"/>
  <c r="D97" i="4" s="1"/>
  <c r="C97" i="4" s="1"/>
  <c r="D31" i="4" a="1"/>
  <c r="D31" i="4" s="1"/>
  <c r="C31" i="4" s="1"/>
  <c r="A31" i="4"/>
  <c r="A217" i="4"/>
  <c r="D217" i="4" a="1"/>
  <c r="D217" i="4" s="1"/>
  <c r="C217" i="4" s="1"/>
  <c r="A305" i="4"/>
  <c r="D305" i="4" a="1"/>
  <c r="D305" i="4" s="1"/>
  <c r="C305" i="4" s="1"/>
  <c r="A228" i="4"/>
  <c r="D228" i="4" a="1"/>
  <c r="D228" i="4" s="1"/>
  <c r="C228" i="4" s="1"/>
  <c r="A156" i="4"/>
  <c r="D156" i="4" a="1"/>
  <c r="D156" i="4" s="1"/>
  <c r="C156" i="4" s="1"/>
  <c r="A84" i="4"/>
  <c r="D84" i="4" a="1"/>
  <c r="D84" i="4" s="1"/>
  <c r="C84" i="4" s="1"/>
  <c r="D15" i="4" a="1"/>
  <c r="D15" i="4" s="1"/>
  <c r="C15" i="4" s="1"/>
  <c r="A15" i="4"/>
  <c r="A119" i="4"/>
  <c r="D119" i="4" a="1"/>
  <c r="D119" i="4" s="1"/>
  <c r="C119" i="4" s="1"/>
  <c r="A53" i="4"/>
  <c r="D53" i="4" a="1"/>
  <c r="D53" i="4" s="1"/>
  <c r="C53" i="4" s="1"/>
  <c r="A160" i="4"/>
  <c r="D160" i="4" a="1"/>
  <c r="D160" i="4" s="1"/>
  <c r="C160" i="4" s="1"/>
  <c r="A267" i="4"/>
  <c r="D267" i="4" a="1"/>
  <c r="D267" i="4" s="1"/>
  <c r="C267" i="4" s="1"/>
  <c r="A27" i="4"/>
  <c r="D27" i="4" a="1"/>
  <c r="D27" i="4" s="1"/>
  <c r="C27" i="4" s="1"/>
  <c r="A302" i="4"/>
  <c r="D302" i="4" a="1"/>
  <c r="D302" i="4" s="1"/>
  <c r="C302" i="4" s="1"/>
  <c r="A203" i="4"/>
  <c r="D203" i="4" a="1"/>
  <c r="D203" i="4" s="1"/>
  <c r="C203" i="4" s="1"/>
  <c r="A59" i="4"/>
  <c r="D59" i="4" a="1"/>
  <c r="D59" i="4" s="1"/>
  <c r="C59" i="4" s="1"/>
  <c r="H434" i="4"/>
  <c r="H56" i="4"/>
  <c r="H464" i="4" s="1"/>
  <c r="C329" i="4"/>
  <c r="C331" i="4"/>
  <c r="C327" i="4"/>
  <c r="C332" i="4"/>
  <c r="C324" i="4"/>
  <c r="C328" i="4"/>
  <c r="C335" i="4"/>
  <c r="C338" i="4"/>
  <c r="H18" i="4"/>
  <c r="H48" i="4" s="1"/>
  <c r="H435" i="4"/>
  <c r="H57" i="4"/>
  <c r="H445" i="4"/>
  <c r="H853" i="4" s="1"/>
  <c r="H67" i="4"/>
  <c r="H425" i="4"/>
  <c r="H833" i="4" s="1"/>
  <c r="H47" i="4"/>
  <c r="H454" i="4"/>
  <c r="H76" i="4"/>
  <c r="H105" i="4"/>
  <c r="H483" i="4"/>
  <c r="H96" i="4"/>
  <c r="H474" i="4"/>
  <c r="H493" i="4"/>
  <c r="H415" i="4"/>
  <c r="D883" i="4" l="1" a="1"/>
  <c r="D883" i="4" s="1"/>
  <c r="A883" i="4"/>
  <c r="A946" i="4"/>
  <c r="D946" i="4" a="1"/>
  <c r="D946" i="4" s="1"/>
  <c r="A968" i="4"/>
  <c r="D968" i="4" a="1"/>
  <c r="D968" i="4" s="1"/>
  <c r="A932" i="4"/>
  <c r="D932" i="4" a="1"/>
  <c r="D932" i="4" s="1"/>
  <c r="A831" i="4"/>
  <c r="D831" i="4" a="1"/>
  <c r="D831" i="4" s="1"/>
  <c r="A897" i="4"/>
  <c r="D897" i="4" a="1"/>
  <c r="D897" i="4" s="1"/>
  <c r="A936" i="4"/>
  <c r="D936" i="4" a="1"/>
  <c r="D936" i="4" s="1"/>
  <c r="A840" i="4"/>
  <c r="D840" i="4" a="1"/>
  <c r="D840" i="4" s="1"/>
  <c r="A964" i="4"/>
  <c r="D964" i="4" a="1"/>
  <c r="D964" i="4" s="1"/>
  <c r="A901" i="4"/>
  <c r="D901" i="4" a="1"/>
  <c r="D901" i="4" s="1"/>
  <c r="A886" i="4"/>
  <c r="D886" i="4" a="1"/>
  <c r="D886" i="4" s="1"/>
  <c r="A767" i="4"/>
  <c r="D767" i="4" a="1"/>
  <c r="D767" i="4" s="1"/>
  <c r="D967" i="4" a="1"/>
  <c r="D967" i="4" s="1"/>
  <c r="A967" i="4"/>
  <c r="A828" i="4"/>
  <c r="D828" i="4" a="1"/>
  <c r="D828" i="4" s="1"/>
  <c r="D991" i="4" a="1"/>
  <c r="D991" i="4" s="1"/>
  <c r="A991" i="4"/>
  <c r="A857" i="4"/>
  <c r="D857" i="4" a="1"/>
  <c r="D857" i="4" s="1"/>
  <c r="A920" i="4"/>
  <c r="D920" i="4" a="1"/>
  <c r="D920" i="4" s="1"/>
  <c r="A947" i="4"/>
  <c r="D947" i="4" a="1"/>
  <c r="D947" i="4" s="1"/>
  <c r="A880" i="4"/>
  <c r="D880" i="4" a="1"/>
  <c r="D880" i="4" s="1"/>
  <c r="A937" i="4"/>
  <c r="D937" i="4" a="1"/>
  <c r="D937" i="4" s="1"/>
  <c r="D907" i="4" a="1"/>
  <c r="D907" i="4" s="1"/>
  <c r="A907" i="4"/>
  <c r="A970" i="4"/>
  <c r="D970" i="4" a="1"/>
  <c r="D970" i="4" s="1"/>
  <c r="A916" i="4"/>
  <c r="D916" i="4" a="1"/>
  <c r="D916" i="4" s="1"/>
  <c r="A707" i="4"/>
  <c r="D707" i="4" a="1"/>
  <c r="D707" i="4" s="1"/>
  <c r="A864" i="4"/>
  <c r="D864" i="4" a="1"/>
  <c r="D864" i="4" s="1"/>
  <c r="A810" i="4"/>
  <c r="D810" i="4" a="1"/>
  <c r="D810" i="4" s="1"/>
  <c r="A921" i="4"/>
  <c r="D921" i="4" a="1"/>
  <c r="D921" i="4" s="1"/>
  <c r="A945" i="4"/>
  <c r="D945" i="4" a="1"/>
  <c r="D945" i="4" s="1"/>
  <c r="A856" i="4"/>
  <c r="D856" i="4" a="1"/>
  <c r="D856" i="4" s="1"/>
  <c r="A944" i="4"/>
  <c r="D944" i="4" a="1"/>
  <c r="D944" i="4" s="1"/>
  <c r="A963" i="4"/>
  <c r="D963" i="4" a="1"/>
  <c r="D963" i="4" s="1"/>
  <c r="A954" i="4"/>
  <c r="D954" i="4" a="1"/>
  <c r="D954" i="4" s="1"/>
  <c r="D1003" i="4" a="1"/>
  <c r="D1003" i="4" s="1"/>
  <c r="A1003" i="4"/>
  <c r="A860" i="4"/>
  <c r="D860" i="4" a="1"/>
  <c r="D860" i="4" s="1"/>
  <c r="A980" i="4"/>
  <c r="D980" i="4" a="1"/>
  <c r="D980" i="4" s="1"/>
  <c r="A985" i="4"/>
  <c r="D985" i="4" a="1"/>
  <c r="D985" i="4" s="1"/>
  <c r="A961" i="4"/>
  <c r="D961" i="4" a="1"/>
  <c r="D961" i="4" s="1"/>
  <c r="A885" i="4"/>
  <c r="D885" i="4" a="1"/>
  <c r="D885" i="4" s="1"/>
  <c r="A865" i="4"/>
  <c r="D865" i="4" a="1"/>
  <c r="D865" i="4" s="1"/>
  <c r="A850" i="4"/>
  <c r="D850" i="4" a="1"/>
  <c r="D850" i="4" s="1"/>
  <c r="A876" i="4"/>
  <c r="D876" i="4" a="1"/>
  <c r="D876" i="4" s="1"/>
  <c r="A852" i="4"/>
  <c r="D852" i="4" a="1"/>
  <c r="D852" i="4" s="1"/>
  <c r="A825" i="4"/>
  <c r="D825" i="4" a="1"/>
  <c r="D825" i="4" s="1"/>
  <c r="A999" i="4"/>
  <c r="D999" i="4" a="1"/>
  <c r="D999" i="4" s="1"/>
  <c r="A874" i="4"/>
  <c r="D874" i="4" a="1"/>
  <c r="D874" i="4" s="1"/>
  <c r="A935" i="4"/>
  <c r="D935" i="4" a="1"/>
  <c r="D935" i="4" s="1"/>
  <c r="A995" i="4"/>
  <c r="D995" i="4" a="1"/>
  <c r="D995" i="4" s="1"/>
  <c r="A888" i="4"/>
  <c r="D888" i="4" a="1"/>
  <c r="D888" i="4" s="1"/>
  <c r="A933" i="4"/>
  <c r="D933" i="4" a="1"/>
  <c r="D933" i="4" s="1"/>
  <c r="A853" i="4"/>
  <c r="D853" i="4" a="1"/>
  <c r="D853" i="4" s="1"/>
  <c r="A972" i="4"/>
  <c r="D972" i="4" a="1"/>
  <c r="D972" i="4" s="1"/>
  <c r="A960" i="4"/>
  <c r="D960" i="4" a="1"/>
  <c r="D960" i="4" s="1"/>
  <c r="A997" i="4"/>
  <c r="D997" i="4" a="1"/>
  <c r="D997" i="4" s="1"/>
  <c r="D834" i="4" a="1"/>
  <c r="D834" i="4" s="1"/>
  <c r="A834" i="4"/>
  <c r="A749" i="4"/>
  <c r="D749" i="4" a="1"/>
  <c r="D749" i="4" s="1"/>
  <c r="A974" i="4"/>
  <c r="D974" i="4" a="1"/>
  <c r="D974" i="4" s="1"/>
  <c r="A951" i="4"/>
  <c r="D951" i="4" a="1"/>
  <c r="D951" i="4" s="1"/>
  <c r="A952" i="4"/>
  <c r="D952" i="4" a="1"/>
  <c r="D952" i="4" s="1"/>
  <c r="A910" i="4"/>
  <c r="D910" i="4" a="1"/>
  <c r="D910" i="4" s="1"/>
  <c r="A836" i="4"/>
  <c r="D836" i="4" a="1"/>
  <c r="D836" i="4" s="1"/>
  <c r="A838" i="4"/>
  <c r="D838" i="4" a="1"/>
  <c r="D838" i="4" s="1"/>
  <c r="A879" i="4"/>
  <c r="D879" i="4" a="1"/>
  <c r="D879" i="4" s="1"/>
  <c r="A827" i="4"/>
  <c r="D827" i="4" a="1"/>
  <c r="D827" i="4" s="1"/>
  <c r="A851" i="4"/>
  <c r="D851" i="4" a="1"/>
  <c r="D851" i="4" s="1"/>
  <c r="A957" i="4"/>
  <c r="D957" i="4" a="1"/>
  <c r="D957" i="4" s="1"/>
  <c r="A826" i="4"/>
  <c r="D826" i="4" a="1"/>
  <c r="D826" i="4" s="1"/>
  <c r="A837" i="4"/>
  <c r="D837" i="4" a="1"/>
  <c r="D837" i="4" s="1"/>
  <c r="A948" i="4"/>
  <c r="D948" i="4" a="1"/>
  <c r="D948" i="4" s="1"/>
  <c r="D847" i="4" a="1"/>
  <c r="D847" i="4" s="1"/>
  <c r="A847" i="4"/>
  <c r="A982" i="4"/>
  <c r="D982" i="4" a="1"/>
  <c r="D982" i="4" s="1"/>
  <c r="A782" i="4"/>
  <c r="D782" i="4" a="1"/>
  <c r="D782" i="4" s="1"/>
  <c r="A918" i="4"/>
  <c r="D918" i="4" a="1"/>
  <c r="D918" i="4" s="1"/>
  <c r="A949" i="4"/>
  <c r="D949" i="4" a="1"/>
  <c r="D949" i="4" s="1"/>
  <c r="A848" i="4"/>
  <c r="D848" i="4" a="1"/>
  <c r="D848" i="4" s="1"/>
  <c r="A956" i="4"/>
  <c r="D956" i="4" a="1"/>
  <c r="D956" i="4" s="1"/>
  <c r="D906" i="4" a="1"/>
  <c r="D906" i="4" s="1"/>
  <c r="A906" i="4"/>
  <c r="A832" i="4"/>
  <c r="D832" i="4" a="1"/>
  <c r="D832" i="4" s="1"/>
  <c r="A979" i="4"/>
  <c r="D979" i="4" a="1"/>
  <c r="D979" i="4" s="1"/>
  <c r="A817" i="4"/>
  <c r="D817" i="4" a="1"/>
  <c r="D817" i="4" s="1"/>
  <c r="D931" i="4" a="1"/>
  <c r="D931" i="4" s="1"/>
  <c r="A931" i="4"/>
  <c r="A940" i="4"/>
  <c r="D940" i="4" a="1"/>
  <c r="D940" i="4" s="1"/>
  <c r="D895" i="4" a="1"/>
  <c r="D895" i="4" s="1"/>
  <c r="A895" i="4"/>
  <c r="A913" i="4"/>
  <c r="D913" i="4" a="1"/>
  <c r="D913" i="4" s="1"/>
  <c r="A861" i="4"/>
  <c r="D861" i="4" a="1"/>
  <c r="D861" i="4" s="1"/>
  <c r="A996" i="4"/>
  <c r="D996" i="4" a="1"/>
  <c r="D996" i="4" s="1"/>
  <c r="A896" i="4"/>
  <c r="D896" i="4" a="1"/>
  <c r="D896" i="4" s="1"/>
  <c r="A915" i="4"/>
  <c r="D915" i="4" a="1"/>
  <c r="D915" i="4" s="1"/>
  <c r="A953" i="4"/>
  <c r="D953" i="4" a="1"/>
  <c r="D953" i="4" s="1"/>
  <c r="A875" i="4"/>
  <c r="D875" i="4" a="1"/>
  <c r="D875" i="4" s="1"/>
  <c r="A959" i="4"/>
  <c r="D959" i="4" a="1"/>
  <c r="D959" i="4" s="1"/>
  <c r="A922" i="4"/>
  <c r="D922" i="4" a="1"/>
  <c r="D922" i="4" s="1"/>
  <c r="A824" i="4"/>
  <c r="D824" i="4" a="1"/>
  <c r="D824" i="4" s="1"/>
  <c r="A867" i="4"/>
  <c r="D867" i="4" a="1"/>
  <c r="D867" i="4" s="1"/>
  <c r="A908" i="4"/>
  <c r="D908" i="4" a="1"/>
  <c r="D908" i="4" s="1"/>
  <c r="D835" i="4" a="1"/>
  <c r="D835" i="4" s="1"/>
  <c r="A835" i="4"/>
  <c r="D739" i="4" a="1"/>
  <c r="D739" i="4" s="1"/>
  <c r="A739" i="4"/>
  <c r="A738" i="4"/>
  <c r="D738" i="4" a="1"/>
  <c r="D738" i="4" s="1"/>
  <c r="A815" i="4"/>
  <c r="D815" i="4" a="1"/>
  <c r="D815" i="4" s="1"/>
  <c r="A1000" i="4"/>
  <c r="D1000" i="4" a="1"/>
  <c r="D1000" i="4" s="1"/>
  <c r="D859" i="4" a="1"/>
  <c r="D859" i="4" s="1"/>
  <c r="A859" i="4"/>
  <c r="A973" i="4"/>
  <c r="D973" i="4" a="1"/>
  <c r="D973" i="4" s="1"/>
  <c r="A839" i="4"/>
  <c r="D839" i="4" a="1"/>
  <c r="D839" i="4" s="1"/>
  <c r="A814" i="4"/>
  <c r="D814" i="4" a="1"/>
  <c r="D814" i="4" s="1"/>
  <c r="A770" i="4"/>
  <c r="D770" i="4" a="1"/>
  <c r="D770" i="4" s="1"/>
  <c r="A772" i="4"/>
  <c r="D772" i="4" a="1"/>
  <c r="D772" i="4" s="1"/>
  <c r="A813" i="4"/>
  <c r="D813" i="4" a="1"/>
  <c r="D813" i="4" s="1"/>
  <c r="A808" i="4"/>
  <c r="D808" i="4" a="1"/>
  <c r="D808" i="4" s="1"/>
  <c r="A771" i="4"/>
  <c r="D771" i="4" a="1"/>
  <c r="D771" i="4" s="1"/>
  <c r="D787" i="4" a="1"/>
  <c r="D787" i="4" s="1"/>
  <c r="A787" i="4"/>
  <c r="A900" i="4"/>
  <c r="D900" i="4" a="1"/>
  <c r="D900" i="4" s="1"/>
  <c r="A841" i="4"/>
  <c r="D841" i="4" a="1"/>
  <c r="D841" i="4" s="1"/>
  <c r="A928" i="4"/>
  <c r="D928" i="4" a="1"/>
  <c r="D928" i="4" s="1"/>
  <c r="A843" i="4"/>
  <c r="D843" i="4" a="1"/>
  <c r="D843" i="4" s="1"/>
  <c r="A977" i="4"/>
  <c r="D977" i="4" a="1"/>
  <c r="D977" i="4" s="1"/>
  <c r="A971" i="4"/>
  <c r="D971" i="4" a="1"/>
  <c r="D971" i="4" s="1"/>
  <c r="A898" i="4"/>
  <c r="D898" i="4" a="1"/>
  <c r="D898" i="4" s="1"/>
  <c r="A903" i="4"/>
  <c r="D903" i="4" a="1"/>
  <c r="D903" i="4" s="1"/>
  <c r="D919" i="4" a="1"/>
  <c r="D919" i="4" s="1"/>
  <c r="A919" i="4"/>
  <c r="A992" i="4"/>
  <c r="D992" i="4" a="1"/>
  <c r="D992" i="4" s="1"/>
  <c r="A868" i="4"/>
  <c r="D868" i="4" a="1"/>
  <c r="D868" i="4" s="1"/>
  <c r="A845" i="4"/>
  <c r="D845" i="4" a="1"/>
  <c r="D845" i="4" s="1"/>
  <c r="A877" i="4"/>
  <c r="D877" i="4" a="1"/>
  <c r="D877" i="4" s="1"/>
  <c r="A889" i="4"/>
  <c r="D889" i="4" a="1"/>
  <c r="D889" i="4" s="1"/>
  <c r="A899" i="4"/>
  <c r="D899" i="4" a="1"/>
  <c r="D899" i="4" s="1"/>
  <c r="A752" i="4"/>
  <c r="D752" i="4" a="1"/>
  <c r="D752" i="4" s="1"/>
  <c r="A812" i="4"/>
  <c r="D812" i="4" a="1"/>
  <c r="D812" i="4" s="1"/>
  <c r="A729" i="4"/>
  <c r="D729" i="4" a="1"/>
  <c r="D729" i="4" s="1"/>
  <c r="A984" i="4"/>
  <c r="D984" i="4" a="1"/>
  <c r="D984" i="4" s="1"/>
  <c r="A934" i="4"/>
  <c r="D934" i="4" a="1"/>
  <c r="D934" i="4" s="1"/>
  <c r="D943" i="4" a="1"/>
  <c r="D943" i="4" s="1"/>
  <c r="A943" i="4"/>
  <c r="A892" i="4"/>
  <c r="D892" i="4" a="1"/>
  <c r="D892" i="4" s="1"/>
  <c r="A994" i="4"/>
  <c r="D994" i="4" a="1"/>
  <c r="D994" i="4" s="1"/>
  <c r="A1004" i="4"/>
  <c r="D1004" i="4" a="1"/>
  <c r="D1004" i="4" s="1"/>
  <c r="A872" i="4"/>
  <c r="D872" i="4" a="1"/>
  <c r="D872" i="4" s="1"/>
  <c r="A969" i="4"/>
  <c r="D969" i="4" a="1"/>
  <c r="D969" i="4" s="1"/>
  <c r="A878" i="4"/>
  <c r="D878" i="4" a="1"/>
  <c r="D878" i="4" s="1"/>
  <c r="A958" i="4"/>
  <c r="D958" i="4" a="1"/>
  <c r="D958" i="4" s="1"/>
  <c r="A904" i="4"/>
  <c r="D904" i="4" a="1"/>
  <c r="D904" i="4" s="1"/>
  <c r="D955" i="4" a="1"/>
  <c r="D955" i="4" s="1"/>
  <c r="A955" i="4"/>
  <c r="A909" i="4"/>
  <c r="D909" i="4" a="1"/>
  <c r="D909" i="4" s="1"/>
  <c r="A701" i="4"/>
  <c r="D701" i="4" a="1"/>
  <c r="D701" i="4" s="1"/>
  <c r="D823" i="4" a="1"/>
  <c r="D823" i="4" s="1"/>
  <c r="A823" i="4"/>
  <c r="A923" i="4"/>
  <c r="D923" i="4" a="1"/>
  <c r="D923" i="4" s="1"/>
  <c r="A871" i="4"/>
  <c r="D871" i="4" a="1"/>
  <c r="D871" i="4" s="1"/>
  <c r="A978" i="4"/>
  <c r="D978" i="4" a="1"/>
  <c r="D978" i="4" s="1"/>
  <c r="A976" i="4"/>
  <c r="D976" i="4" a="1"/>
  <c r="D976" i="4" s="1"/>
  <c r="A975" i="4"/>
  <c r="D975" i="4" a="1"/>
  <c r="D975" i="4" s="1"/>
  <c r="A981" i="4"/>
  <c r="D981" i="4" a="1"/>
  <c r="D981" i="4" s="1"/>
  <c r="A846" i="4"/>
  <c r="D846" i="4" a="1"/>
  <c r="D846" i="4" s="1"/>
  <c r="A925" i="4"/>
  <c r="D925" i="4" a="1"/>
  <c r="D925" i="4" s="1"/>
  <c r="D799" i="4" a="1"/>
  <c r="D799" i="4" s="1"/>
  <c r="A799" i="4"/>
  <c r="A911" i="4"/>
  <c r="D911" i="4" a="1"/>
  <c r="D911" i="4" s="1"/>
  <c r="A759" i="4"/>
  <c r="D759" i="4" a="1"/>
  <c r="D759" i="4" s="1"/>
  <c r="A747" i="4"/>
  <c r="D747" i="4" a="1"/>
  <c r="D747" i="4" s="1"/>
  <c r="D942" i="4" a="1"/>
  <c r="D942" i="4" s="1"/>
  <c r="A942" i="4"/>
  <c r="A987" i="4"/>
  <c r="D987" i="4" a="1"/>
  <c r="D987" i="4" s="1"/>
  <c r="A854" i="4"/>
  <c r="D854" i="4" a="1"/>
  <c r="D854" i="4" s="1"/>
  <c r="A950" i="4"/>
  <c r="D950" i="4" a="1"/>
  <c r="D950" i="4" s="1"/>
  <c r="A988" i="4"/>
  <c r="D988" i="4" a="1"/>
  <c r="D988" i="4" s="1"/>
  <c r="A866" i="4"/>
  <c r="D866" i="4" a="1"/>
  <c r="D866" i="4" s="1"/>
  <c r="A778" i="4"/>
  <c r="D778" i="4" a="1"/>
  <c r="D778" i="4" s="1"/>
  <c r="A794" i="4"/>
  <c r="D794" i="4" a="1"/>
  <c r="D794" i="4" s="1"/>
  <c r="A708" i="4"/>
  <c r="D708" i="4" a="1"/>
  <c r="D708" i="4" s="1"/>
  <c r="A774" i="4"/>
  <c r="D774" i="4" a="1"/>
  <c r="D774" i="4" s="1"/>
  <c r="A773" i="4"/>
  <c r="D773" i="4" a="1"/>
  <c r="D773" i="4" s="1"/>
  <c r="A735" i="4"/>
  <c r="D735" i="4" a="1"/>
  <c r="D735" i="4" s="1"/>
  <c r="A730" i="4"/>
  <c r="D730" i="4" a="1"/>
  <c r="D730" i="4" s="1"/>
  <c r="A710" i="4"/>
  <c r="D710" i="4" a="1"/>
  <c r="D710" i="4" s="1"/>
  <c r="A806" i="4"/>
  <c r="D806" i="4" a="1"/>
  <c r="D806" i="4" s="1"/>
  <c r="D294" i="4" a="1"/>
  <c r="D294" i="4" s="1"/>
  <c r="C294" i="4" s="1"/>
  <c r="A294" i="4"/>
  <c r="A697" i="4"/>
  <c r="D697" i="4" a="1"/>
  <c r="D697" i="4" s="1"/>
  <c r="A304" i="4"/>
  <c r="D304" i="4" a="1"/>
  <c r="D304" i="4" s="1"/>
  <c r="C304" i="4" s="1"/>
  <c r="A681" i="4"/>
  <c r="D681" i="4" a="1"/>
  <c r="D681" i="4" s="1"/>
  <c r="A718" i="4"/>
  <c r="D718" i="4" a="1"/>
  <c r="D718" i="4" s="1"/>
  <c r="A998" i="4"/>
  <c r="D998" i="4" a="1"/>
  <c r="D998" i="4" s="1"/>
  <c r="A756" i="4"/>
  <c r="D756" i="4" a="1"/>
  <c r="D756" i="4" s="1"/>
  <c r="A704" i="4"/>
  <c r="D704" i="4" a="1"/>
  <c r="D704" i="4" s="1"/>
  <c r="A983" i="4"/>
  <c r="D983" i="4" a="1"/>
  <c r="D983" i="4" s="1"/>
  <c r="A965" i="4"/>
  <c r="D965" i="4" a="1"/>
  <c r="D965" i="4" s="1"/>
  <c r="A842" i="4"/>
  <c r="D842" i="4" a="1"/>
  <c r="D842" i="4" s="1"/>
  <c r="A765" i="4"/>
  <c r="D765" i="4" a="1"/>
  <c r="D765" i="4" s="1"/>
  <c r="A744" i="4"/>
  <c r="D744" i="4" a="1"/>
  <c r="D744" i="4" s="1"/>
  <c r="D751" i="4" a="1"/>
  <c r="D751" i="4" s="1"/>
  <c r="A751" i="4"/>
  <c r="A737" i="4"/>
  <c r="D737" i="4" a="1"/>
  <c r="D737" i="4" s="1"/>
  <c r="A684" i="4"/>
  <c r="D684" i="4" a="1"/>
  <c r="D684" i="4" s="1"/>
  <c r="A695" i="4"/>
  <c r="D695" i="4" a="1"/>
  <c r="D695" i="4" s="1"/>
  <c r="A745" i="4"/>
  <c r="D745" i="4" a="1"/>
  <c r="D745" i="4" s="1"/>
  <c r="A990" i="4"/>
  <c r="D990" i="4" a="1"/>
  <c r="D990" i="4" s="1"/>
  <c r="A929" i="4"/>
  <c r="D929" i="4" a="1"/>
  <c r="D929" i="4" s="1"/>
  <c r="A926" i="4"/>
  <c r="D926" i="4" a="1"/>
  <c r="D926" i="4" s="1"/>
  <c r="A709" i="4"/>
  <c r="D709" i="4" a="1"/>
  <c r="D709" i="4" s="1"/>
  <c r="A760" i="4"/>
  <c r="D760" i="4" a="1"/>
  <c r="D760" i="4" s="1"/>
  <c r="A924" i="4"/>
  <c r="D924" i="4" a="1"/>
  <c r="D924" i="4" s="1"/>
  <c r="A962" i="4"/>
  <c r="D962" i="4" a="1"/>
  <c r="D962" i="4" s="1"/>
  <c r="A869" i="4"/>
  <c r="D869" i="4" a="1"/>
  <c r="D869" i="4" s="1"/>
  <c r="A891" i="4"/>
  <c r="D891" i="4" a="1"/>
  <c r="D891" i="4" s="1"/>
  <c r="A890" i="4"/>
  <c r="D890" i="4" a="1"/>
  <c r="D890" i="4" s="1"/>
  <c r="A914" i="4"/>
  <c r="D914" i="4" a="1"/>
  <c r="D914" i="4" s="1"/>
  <c r="A894" i="4"/>
  <c r="D894" i="4" a="1"/>
  <c r="D894" i="4" s="1"/>
  <c r="A882" i="4"/>
  <c r="D882" i="4" a="1"/>
  <c r="D882" i="4" s="1"/>
  <c r="A803" i="4"/>
  <c r="D803" i="4" a="1"/>
  <c r="D803" i="4" s="1"/>
  <c r="A706" i="4"/>
  <c r="D706" i="4" a="1"/>
  <c r="D706" i="4" s="1"/>
  <c r="A776" i="4"/>
  <c r="D776" i="4" a="1"/>
  <c r="D776" i="4" s="1"/>
  <c r="A790" i="4"/>
  <c r="D790" i="4" a="1"/>
  <c r="D790" i="4" s="1"/>
  <c r="A721" i="4"/>
  <c r="D721" i="4" a="1"/>
  <c r="D721" i="4" s="1"/>
  <c r="A795" i="4"/>
  <c r="D795" i="4" a="1"/>
  <c r="D795" i="4" s="1"/>
  <c r="A893" i="4"/>
  <c r="D893" i="4" a="1"/>
  <c r="D893" i="4" s="1"/>
  <c r="D798" i="4" a="1"/>
  <c r="D798" i="4" s="1"/>
  <c r="A798" i="4"/>
  <c r="D691" i="4" a="1"/>
  <c r="D691" i="4" s="1"/>
  <c r="A691" i="4"/>
  <c r="A938" i="4"/>
  <c r="D938" i="4" a="1"/>
  <c r="D938" i="4" s="1"/>
  <c r="A734" i="4"/>
  <c r="D734" i="4" a="1"/>
  <c r="D734" i="4" s="1"/>
  <c r="A821" i="4"/>
  <c r="D821" i="4" a="1"/>
  <c r="D821" i="4" s="1"/>
  <c r="A884" i="4"/>
  <c r="D884" i="4" a="1"/>
  <c r="D884" i="4" s="1"/>
  <c r="A683" i="4"/>
  <c r="D683" i="4" a="1"/>
  <c r="D683" i="4" s="1"/>
  <c r="A862" i="4"/>
  <c r="D862" i="4" a="1"/>
  <c r="D862" i="4" s="1"/>
  <c r="A829" i="4"/>
  <c r="D829" i="4" a="1"/>
  <c r="D829" i="4" s="1"/>
  <c r="A753" i="4"/>
  <c r="D753" i="4" a="1"/>
  <c r="D753" i="4" s="1"/>
  <c r="A303" i="4"/>
  <c r="D303" i="4" a="1"/>
  <c r="D303" i="4" s="1"/>
  <c r="C303" i="4" s="1"/>
  <c r="A696" i="4"/>
  <c r="D696" i="4" a="1"/>
  <c r="D696" i="4" s="1"/>
  <c r="A820" i="4"/>
  <c r="D820" i="4" a="1"/>
  <c r="D820" i="4" s="1"/>
  <c r="A784" i="4"/>
  <c r="D784" i="4" a="1"/>
  <c r="D784" i="4" s="1"/>
  <c r="D775" i="4" a="1"/>
  <c r="D775" i="4" s="1"/>
  <c r="A775" i="4"/>
  <c r="A754" i="4"/>
  <c r="D754" i="4" a="1"/>
  <c r="D754" i="4" s="1"/>
  <c r="A732" i="4"/>
  <c r="D732" i="4" a="1"/>
  <c r="D732" i="4" s="1"/>
  <c r="A809" i="4"/>
  <c r="D809" i="4" a="1"/>
  <c r="D809" i="4" s="1"/>
  <c r="A764" i="4"/>
  <c r="D764" i="4" a="1"/>
  <c r="D764" i="4" s="1"/>
  <c r="A797" i="4"/>
  <c r="D797" i="4" a="1"/>
  <c r="D797" i="4" s="1"/>
  <c r="A333" i="4"/>
  <c r="D333" i="4" a="1"/>
  <c r="D333" i="4" s="1"/>
  <c r="C333" i="4" s="1"/>
  <c r="D293" i="4" a="1"/>
  <c r="D293" i="4" s="1"/>
  <c r="C293" i="4" s="1"/>
  <c r="A293" i="4"/>
  <c r="A689" i="4"/>
  <c r="D689" i="4" a="1"/>
  <c r="D689" i="4" s="1"/>
  <c r="A312" i="4"/>
  <c r="D312" i="4" a="1"/>
  <c r="D312" i="4" s="1"/>
  <c r="C312" i="4" s="1"/>
  <c r="A1002" i="4"/>
  <c r="D1002" i="4" a="1"/>
  <c r="D1002" i="4" s="1"/>
  <c r="A716" i="4"/>
  <c r="D716" i="4" a="1"/>
  <c r="D716" i="4" s="1"/>
  <c r="A855" i="4"/>
  <c r="D855" i="4" a="1"/>
  <c r="D855" i="4" s="1"/>
  <c r="H426" i="4"/>
  <c r="H834" i="4" s="1"/>
  <c r="A719" i="4"/>
  <c r="D719" i="4" a="1"/>
  <c r="D719" i="4" s="1"/>
  <c r="A791" i="4"/>
  <c r="D791" i="4" a="1"/>
  <c r="D791" i="4" s="1"/>
  <c r="A757" i="4"/>
  <c r="D757" i="4" a="1"/>
  <c r="D757" i="4" s="1"/>
  <c r="A779" i="4"/>
  <c r="D779" i="4" a="1"/>
  <c r="D779" i="4" s="1"/>
  <c r="A819" i="4"/>
  <c r="D819" i="4" a="1"/>
  <c r="D819" i="4" s="1"/>
  <c r="A677" i="4"/>
  <c r="D677" i="4" a="1"/>
  <c r="D677" i="4" s="1"/>
  <c r="A687" i="4"/>
  <c r="D687" i="4" a="1"/>
  <c r="D687" i="4" s="1"/>
  <c r="A989" i="4"/>
  <c r="D989" i="4" a="1"/>
  <c r="D989" i="4" s="1"/>
  <c r="A930" i="4"/>
  <c r="D930" i="4" a="1"/>
  <c r="D930" i="4" s="1"/>
  <c r="A720" i="4"/>
  <c r="D720" i="4" a="1"/>
  <c r="D720" i="4" s="1"/>
  <c r="A849" i="4"/>
  <c r="D849" i="4" a="1"/>
  <c r="D849" i="4" s="1"/>
  <c r="A870" i="4"/>
  <c r="D870" i="4" a="1"/>
  <c r="D870" i="4" s="1"/>
  <c r="A830" i="4"/>
  <c r="D830" i="4" a="1"/>
  <c r="D830" i="4" s="1"/>
  <c r="A712" i="4"/>
  <c r="D712" i="4" a="1"/>
  <c r="D712" i="4" s="1"/>
  <c r="A723" i="4"/>
  <c r="D723" i="4" a="1"/>
  <c r="D723" i="4" s="1"/>
  <c r="A801" i="4"/>
  <c r="D801" i="4" a="1"/>
  <c r="D801" i="4" s="1"/>
  <c r="D726" i="4" a="1"/>
  <c r="D726" i="4" s="1"/>
  <c r="A726" i="4"/>
  <c r="D703" i="4" a="1"/>
  <c r="D703" i="4" s="1"/>
  <c r="A703" i="4"/>
  <c r="A993" i="4"/>
  <c r="D993" i="4" a="1"/>
  <c r="D993" i="4" s="1"/>
  <c r="A680" i="4"/>
  <c r="D680" i="4" a="1"/>
  <c r="D680" i="4" s="1"/>
  <c r="A863" i="4"/>
  <c r="D863" i="4" a="1"/>
  <c r="D863" i="4" s="1"/>
  <c r="A939" i="4"/>
  <c r="D939" i="4" a="1"/>
  <c r="D939" i="4" s="1"/>
  <c r="A844" i="4"/>
  <c r="D844" i="4" a="1"/>
  <c r="D844" i="4" s="1"/>
  <c r="A742" i="4"/>
  <c r="D742" i="4" a="1"/>
  <c r="D742" i="4" s="1"/>
  <c r="A792" i="4"/>
  <c r="D792" i="4" a="1"/>
  <c r="D792" i="4" s="1"/>
  <c r="A804" i="4"/>
  <c r="D804" i="4" a="1"/>
  <c r="D804" i="4" s="1"/>
  <c r="A731" i="4"/>
  <c r="D731" i="4" a="1"/>
  <c r="D731" i="4" s="1"/>
  <c r="A789" i="4"/>
  <c r="D789" i="4" a="1"/>
  <c r="D789" i="4" s="1"/>
  <c r="A805" i="4"/>
  <c r="D805" i="4" a="1"/>
  <c r="D805" i="4" s="1"/>
  <c r="A781" i="4"/>
  <c r="D781" i="4" a="1"/>
  <c r="D781" i="4" s="1"/>
  <c r="A763" i="4"/>
  <c r="D763" i="4" a="1"/>
  <c r="D763" i="4" s="1"/>
  <c r="A833" i="4"/>
  <c r="D833" i="4" a="1"/>
  <c r="D833" i="4" s="1"/>
  <c r="A313" i="4"/>
  <c r="D313" i="4" a="1"/>
  <c r="D313" i="4" s="1"/>
  <c r="C313" i="4" s="1"/>
  <c r="A682" i="4"/>
  <c r="D682" i="4" a="1"/>
  <c r="D682" i="4" s="1"/>
  <c r="A728" i="4"/>
  <c r="D728" i="4" a="1"/>
  <c r="D728" i="4" s="1"/>
  <c r="A746" i="4"/>
  <c r="D746" i="4" a="1"/>
  <c r="D746" i="4" s="1"/>
  <c r="A816" i="4"/>
  <c r="D816" i="4" a="1"/>
  <c r="D816" i="4" s="1"/>
  <c r="A873" i="4"/>
  <c r="D873" i="4" a="1"/>
  <c r="D873" i="4" s="1"/>
  <c r="A711" i="4"/>
  <c r="D711" i="4" a="1"/>
  <c r="D711" i="4" s="1"/>
  <c r="D727" i="4" a="1"/>
  <c r="D727" i="4" s="1"/>
  <c r="A727" i="4"/>
  <c r="A941" i="4"/>
  <c r="D941" i="4" a="1"/>
  <c r="D941" i="4" s="1"/>
  <c r="A905" i="4"/>
  <c r="D905" i="4" a="1"/>
  <c r="D905" i="4" s="1"/>
  <c r="A743" i="4"/>
  <c r="D743" i="4" a="1"/>
  <c r="D743" i="4" s="1"/>
  <c r="A917" i="4"/>
  <c r="D917" i="4" a="1"/>
  <c r="D917" i="4" s="1"/>
  <c r="A762" i="4"/>
  <c r="D762" i="4" a="1"/>
  <c r="D762" i="4" s="1"/>
  <c r="D715" i="4" a="1"/>
  <c r="D715" i="4" s="1"/>
  <c r="A715" i="4"/>
  <c r="A714" i="4"/>
  <c r="D714" i="4" a="1"/>
  <c r="D714" i="4" s="1"/>
  <c r="A783" i="4"/>
  <c r="D783" i="4" a="1"/>
  <c r="D783" i="4" s="1"/>
  <c r="A702" i="4"/>
  <c r="D702" i="4" a="1"/>
  <c r="D702" i="4" s="1"/>
  <c r="A986" i="4"/>
  <c r="D986" i="4" a="1"/>
  <c r="D986" i="4" s="1"/>
  <c r="A1001" i="4"/>
  <c r="D1001" i="4" a="1"/>
  <c r="D1001" i="4" s="1"/>
  <c r="A748" i="4"/>
  <c r="D748" i="4" a="1"/>
  <c r="D748" i="4" s="1"/>
  <c r="A750" i="4"/>
  <c r="D750" i="4" a="1"/>
  <c r="D750" i="4" s="1"/>
  <c r="A800" i="4"/>
  <c r="D800" i="4" a="1"/>
  <c r="D800" i="4" s="1"/>
  <c r="A822" i="4"/>
  <c r="D822" i="4" a="1"/>
  <c r="D822" i="4" s="1"/>
  <c r="A755" i="4"/>
  <c r="D755" i="4" a="1"/>
  <c r="D755" i="4" s="1"/>
  <c r="A733" i="4"/>
  <c r="D733" i="4" a="1"/>
  <c r="D733" i="4" s="1"/>
  <c r="A766" i="4"/>
  <c r="D766" i="4" a="1"/>
  <c r="D766" i="4" s="1"/>
  <c r="A887" i="4"/>
  <c r="D887" i="4" a="1"/>
  <c r="D887" i="4" s="1"/>
  <c r="A807" i="4"/>
  <c r="D807" i="4" a="1"/>
  <c r="D807" i="4" s="1"/>
  <c r="D811" i="4" a="1"/>
  <c r="D811" i="4" s="1"/>
  <c r="A811" i="4"/>
  <c r="A713" i="4"/>
  <c r="D713" i="4" a="1"/>
  <c r="D713" i="4" s="1"/>
  <c r="A768" i="4"/>
  <c r="D768" i="4" a="1"/>
  <c r="D768" i="4" s="1"/>
  <c r="A788" i="4"/>
  <c r="D788" i="4" a="1"/>
  <c r="D788" i="4" s="1"/>
  <c r="A777" i="4"/>
  <c r="D777" i="4" a="1"/>
  <c r="D777" i="4" s="1"/>
  <c r="A320" i="4"/>
  <c r="D320" i="4" a="1"/>
  <c r="D320" i="4" s="1"/>
  <c r="C320" i="4" s="1"/>
  <c r="D690" i="4" a="1"/>
  <c r="D690" i="4" s="1"/>
  <c r="A690" i="4"/>
  <c r="A912" i="4"/>
  <c r="D912" i="4" a="1"/>
  <c r="D912" i="4" s="1"/>
  <c r="A818" i="4"/>
  <c r="D818" i="4" a="1"/>
  <c r="D818" i="4" s="1"/>
  <c r="A796" i="4"/>
  <c r="D796" i="4" a="1"/>
  <c r="D796" i="4" s="1"/>
  <c r="A786" i="4"/>
  <c r="D786" i="4" a="1"/>
  <c r="D786" i="4" s="1"/>
  <c r="A700" i="4"/>
  <c r="D700" i="4" a="1"/>
  <c r="D700" i="4" s="1"/>
  <c r="A785" i="4"/>
  <c r="D785" i="4" a="1"/>
  <c r="D785" i="4" s="1"/>
  <c r="A693" i="4"/>
  <c r="D693" i="4" a="1"/>
  <c r="D693" i="4" s="1"/>
  <c r="A678" i="4"/>
  <c r="D678" i="4" a="1"/>
  <c r="D678" i="4" s="1"/>
  <c r="A769" i="4"/>
  <c r="D769" i="4" a="1"/>
  <c r="D769" i="4" s="1"/>
  <c r="A724" i="4"/>
  <c r="D724" i="4" a="1"/>
  <c r="D724" i="4" s="1"/>
  <c r="A881" i="4"/>
  <c r="D881" i="4" a="1"/>
  <c r="D881" i="4" s="1"/>
  <c r="A858" i="4"/>
  <c r="D858" i="4" a="1"/>
  <c r="D858" i="4" s="1"/>
  <c r="A780" i="4"/>
  <c r="D780" i="4" a="1"/>
  <c r="D780" i="4" s="1"/>
  <c r="A741" i="4"/>
  <c r="D741" i="4" a="1"/>
  <c r="D741" i="4" s="1"/>
  <c r="A758" i="4"/>
  <c r="D758" i="4" a="1"/>
  <c r="D758" i="4" s="1"/>
  <c r="A966" i="4"/>
  <c r="D966" i="4" a="1"/>
  <c r="D966" i="4" s="1"/>
  <c r="A927" i="4"/>
  <c r="D927" i="4" a="1"/>
  <c r="D927" i="4" s="1"/>
  <c r="A902" i="4"/>
  <c r="D902" i="4" a="1"/>
  <c r="D902" i="4" s="1"/>
  <c r="A802" i="4"/>
  <c r="D802" i="4" a="1"/>
  <c r="D802" i="4" s="1"/>
  <c r="A761" i="4"/>
  <c r="D761" i="4" a="1"/>
  <c r="D761" i="4" s="1"/>
  <c r="A736" i="4"/>
  <c r="D736" i="4" a="1"/>
  <c r="D736" i="4" s="1"/>
  <c r="A717" i="4"/>
  <c r="D717" i="4" a="1"/>
  <c r="D717" i="4" s="1"/>
  <c r="A740" i="4"/>
  <c r="D740" i="4" a="1"/>
  <c r="D740" i="4" s="1"/>
  <c r="A705" i="4"/>
  <c r="D705" i="4" a="1"/>
  <c r="D705" i="4" s="1"/>
  <c r="A722" i="4"/>
  <c r="D722" i="4" a="1"/>
  <c r="D722" i="4" s="1"/>
  <c r="A284" i="4"/>
  <c r="D284" i="4" a="1"/>
  <c r="D284" i="4" s="1"/>
  <c r="C284" i="4" s="1"/>
  <c r="D679" i="4" a="1"/>
  <c r="D679" i="4" s="1"/>
  <c r="A679" i="4"/>
  <c r="A793" i="4"/>
  <c r="D793" i="4" a="1"/>
  <c r="D793" i="4" s="1"/>
  <c r="A311" i="4"/>
  <c r="D311" i="4" a="1"/>
  <c r="D311" i="4" s="1"/>
  <c r="C311" i="4" s="1"/>
  <c r="H843" i="4"/>
  <c r="C346" i="4"/>
  <c r="C334" i="4"/>
  <c r="C345" i="4"/>
  <c r="C343" i="4"/>
  <c r="C356" i="4"/>
  <c r="C342" i="4"/>
  <c r="C337" i="4"/>
  <c r="C341" i="4"/>
  <c r="C355" i="4"/>
  <c r="C340" i="4"/>
  <c r="C339" i="4"/>
  <c r="H78" i="4"/>
  <c r="H455" i="4"/>
  <c r="H77" i="4"/>
  <c r="H97" i="4"/>
  <c r="H504" i="4"/>
  <c r="H465" i="4"/>
  <c r="C350" i="4" l="1"/>
  <c r="C347" i="4"/>
  <c r="C353" i="4"/>
  <c r="C366" i="4"/>
  <c r="H863" i="4"/>
  <c r="C365" i="4" l="1"/>
  <c r="H873" i="4" l="1"/>
  <c r="H38" i="4"/>
  <c r="H484" i="4" l="1"/>
  <c r="H892" i="4" s="1"/>
  <c r="H68" i="4"/>
  <c r="H98" i="4" s="1"/>
  <c r="H476" i="4" s="1"/>
  <c r="H106" i="4" l="1"/>
  <c r="H514" i="4" s="1"/>
  <c r="H475" i="4"/>
  <c r="D17" i="1" l="1"/>
  <c r="D16" i="1"/>
  <c r="D15" i="1"/>
  <c r="D14" i="1"/>
  <c r="D13" i="1"/>
  <c r="D12" i="1"/>
  <c r="D11" i="1"/>
  <c r="D10" i="1"/>
  <c r="D9" i="1"/>
  <c r="F11" i="1"/>
  <c r="F12" i="1" s="1"/>
  <c r="F13" i="1" s="1"/>
  <c r="F14" i="1" s="1"/>
  <c r="F15" i="1" s="1"/>
  <c r="F16" i="1" s="1"/>
  <c r="F17" i="1" s="1"/>
  <c r="F18" i="1" s="1"/>
  <c r="F9" i="1"/>
  <c r="F10" i="1" s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8" i="1"/>
  <c r="A6" i="1"/>
  <c r="A7" i="1"/>
  <c r="A5" i="1"/>
  <c r="A10" i="1"/>
  <c r="A9" i="1"/>
  <c r="A8" i="1"/>
  <c r="C7" i="1"/>
  <c r="D7" i="1"/>
  <c r="F52" i="1" l="1"/>
  <c r="C5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C6" i="1"/>
  <c r="F20" i="1"/>
  <c r="F21" i="1" s="1"/>
  <c r="F22" i="1" s="1"/>
  <c r="F23" i="1" s="1"/>
  <c r="F24" i="1" s="1"/>
  <c r="F25" i="1" s="1"/>
  <c r="F26" i="1" s="1"/>
  <c r="F27" i="1" s="1"/>
  <c r="F28" i="1" s="1"/>
  <c r="F29" i="1" s="1"/>
  <c r="F31" i="1"/>
  <c r="F64" i="1" s="1"/>
  <c r="F97" i="1" s="1"/>
  <c r="F130" i="1" s="1"/>
  <c r="F163" i="1" s="1"/>
  <c r="F196" i="1" s="1"/>
  <c r="F229" i="1" s="1"/>
  <c r="F262" i="1" s="1"/>
  <c r="F295" i="1" s="1"/>
  <c r="F328" i="1" s="1"/>
  <c r="F361" i="1" s="1"/>
  <c r="F394" i="1" s="1"/>
  <c r="F427" i="1" s="1"/>
  <c r="F460" i="1" s="1"/>
  <c r="F42" i="1"/>
  <c r="F43" i="1" s="1"/>
  <c r="F44" i="1" s="1"/>
  <c r="F45" i="1" s="1"/>
  <c r="F46" i="1" s="1"/>
  <c r="F47" i="1" s="1"/>
  <c r="F48" i="1" s="1"/>
  <c r="F49" i="1" s="1"/>
  <c r="F50" i="1" s="1"/>
  <c r="F51" i="1" s="1"/>
  <c r="F85" i="1"/>
  <c r="F118" i="1" s="1"/>
  <c r="F151" i="1" s="1"/>
  <c r="F184" i="1" s="1"/>
  <c r="F217" i="1" s="1"/>
  <c r="F250" i="1" s="1"/>
  <c r="F283" i="1" s="1"/>
  <c r="F316" i="1" s="1"/>
  <c r="F349" i="1" s="1"/>
  <c r="F382" i="1" s="1"/>
  <c r="F415" i="1" s="1"/>
  <c r="F448" i="1" s="1"/>
  <c r="F481" i="1" s="1"/>
  <c r="F63" i="1"/>
  <c r="F96" i="1" s="1"/>
  <c r="F129" i="1" s="1"/>
  <c r="F162" i="1" s="1"/>
  <c r="F195" i="1" s="1"/>
  <c r="F228" i="1" s="1"/>
  <c r="F261" i="1" s="1"/>
  <c r="F294" i="1" s="1"/>
  <c r="F327" i="1" s="1"/>
  <c r="F360" i="1" s="1"/>
  <c r="F393" i="1" s="1"/>
  <c r="F426" i="1" s="1"/>
  <c r="F459" i="1" s="1"/>
  <c r="F74" i="1"/>
  <c r="F107" i="1" s="1"/>
  <c r="F140" i="1" s="1"/>
  <c r="F173" i="1" s="1"/>
  <c r="F206" i="1" s="1"/>
  <c r="F239" i="1" s="1"/>
  <c r="F272" i="1" s="1"/>
  <c r="F305" i="1" s="1"/>
  <c r="F338" i="1" s="1"/>
  <c r="F371" i="1" s="1"/>
  <c r="F404" i="1" s="1"/>
  <c r="F437" i="1" s="1"/>
  <c r="F470" i="1" s="1"/>
  <c r="F6" i="1"/>
  <c r="F7" i="1" s="1"/>
  <c r="F32" i="1" l="1"/>
  <c r="F33" i="1" s="1"/>
  <c r="F34" i="1" s="1"/>
  <c r="F35" i="1" s="1"/>
  <c r="F36" i="1" s="1"/>
  <c r="F37" i="1" s="1"/>
  <c r="F38" i="1" s="1"/>
  <c r="F39" i="1" s="1"/>
  <c r="F40" i="1" s="1"/>
  <c r="F53" i="1"/>
  <c r="F86" i="1" s="1"/>
  <c r="F119" i="1" s="1"/>
  <c r="F152" i="1" s="1"/>
  <c r="F185" i="1" s="1"/>
  <c r="F218" i="1" s="1"/>
  <c r="F251" i="1" s="1"/>
  <c r="F284" i="1" s="1"/>
  <c r="F317" i="1" s="1"/>
  <c r="F350" i="1" s="1"/>
  <c r="F383" i="1" s="1"/>
  <c r="F416" i="1" s="1"/>
  <c r="F449" i="1" s="1"/>
  <c r="F482" i="1" s="1"/>
  <c r="F75" i="1"/>
  <c r="F108" i="1" s="1"/>
  <c r="F141" i="1" s="1"/>
  <c r="F174" i="1" s="1"/>
  <c r="F207" i="1" s="1"/>
  <c r="F240" i="1" s="1"/>
  <c r="F273" i="1" s="1"/>
  <c r="F306" i="1" s="1"/>
  <c r="F339" i="1" s="1"/>
  <c r="F372" i="1" s="1"/>
  <c r="F405" i="1" s="1"/>
  <c r="F438" i="1" s="1"/>
  <c r="F471" i="1" s="1"/>
  <c r="F65" i="1" l="1"/>
  <c r="F98" i="1" s="1"/>
  <c r="F131" i="1" s="1"/>
  <c r="F164" i="1" s="1"/>
  <c r="F197" i="1" s="1"/>
  <c r="F230" i="1" s="1"/>
  <c r="F263" i="1" s="1"/>
  <c r="F296" i="1" s="1"/>
  <c r="F329" i="1" s="1"/>
  <c r="F362" i="1" s="1"/>
  <c r="F395" i="1" s="1"/>
  <c r="F428" i="1" s="1"/>
  <c r="F461" i="1" s="1"/>
  <c r="F76" i="1"/>
  <c r="F109" i="1" s="1"/>
  <c r="F142" i="1" s="1"/>
  <c r="F175" i="1" s="1"/>
  <c r="F208" i="1" s="1"/>
  <c r="F241" i="1" s="1"/>
  <c r="F274" i="1" s="1"/>
  <c r="F307" i="1" s="1"/>
  <c r="F340" i="1" s="1"/>
  <c r="F373" i="1" s="1"/>
  <c r="F406" i="1" s="1"/>
  <c r="F439" i="1" s="1"/>
  <c r="F472" i="1" s="1"/>
  <c r="F54" i="1"/>
  <c r="F87" i="1" s="1"/>
  <c r="F120" i="1" s="1"/>
  <c r="F153" i="1" s="1"/>
  <c r="F186" i="1" s="1"/>
  <c r="F219" i="1" s="1"/>
  <c r="F252" i="1" s="1"/>
  <c r="F285" i="1" s="1"/>
  <c r="F318" i="1" s="1"/>
  <c r="F351" i="1" s="1"/>
  <c r="F384" i="1" s="1"/>
  <c r="F417" i="1" s="1"/>
  <c r="F450" i="1" s="1"/>
  <c r="F483" i="1" s="1"/>
  <c r="F66" i="1"/>
  <c r="F99" i="1" s="1"/>
  <c r="F132" i="1" s="1"/>
  <c r="F165" i="1" s="1"/>
  <c r="F198" i="1" s="1"/>
  <c r="F231" i="1" s="1"/>
  <c r="F264" i="1" s="1"/>
  <c r="F297" i="1" s="1"/>
  <c r="F330" i="1" s="1"/>
  <c r="F363" i="1" s="1"/>
  <c r="F396" i="1" s="1"/>
  <c r="F429" i="1" s="1"/>
  <c r="F462" i="1" s="1"/>
  <c r="F67" i="1" l="1"/>
  <c r="F100" i="1" s="1"/>
  <c r="F133" i="1" s="1"/>
  <c r="F166" i="1" s="1"/>
  <c r="F199" i="1" s="1"/>
  <c r="F232" i="1" s="1"/>
  <c r="F265" i="1" s="1"/>
  <c r="F298" i="1" s="1"/>
  <c r="F331" i="1" s="1"/>
  <c r="F364" i="1" s="1"/>
  <c r="F397" i="1" s="1"/>
  <c r="F430" i="1" s="1"/>
  <c r="F463" i="1" s="1"/>
  <c r="F55" i="1"/>
  <c r="F88" i="1" s="1"/>
  <c r="F121" i="1" s="1"/>
  <c r="F154" i="1" s="1"/>
  <c r="F187" i="1" s="1"/>
  <c r="F220" i="1" s="1"/>
  <c r="F253" i="1" s="1"/>
  <c r="F286" i="1" s="1"/>
  <c r="F319" i="1" s="1"/>
  <c r="F352" i="1" s="1"/>
  <c r="F385" i="1" s="1"/>
  <c r="F418" i="1" s="1"/>
  <c r="F451" i="1" s="1"/>
  <c r="F484" i="1" s="1"/>
  <c r="F77" i="1"/>
  <c r="F110" i="1" s="1"/>
  <c r="F143" i="1" s="1"/>
  <c r="F176" i="1" s="1"/>
  <c r="F209" i="1" s="1"/>
  <c r="F242" i="1" s="1"/>
  <c r="F275" i="1" s="1"/>
  <c r="F308" i="1" s="1"/>
  <c r="F341" i="1" s="1"/>
  <c r="F374" i="1" s="1"/>
  <c r="F407" i="1" s="1"/>
  <c r="F440" i="1" s="1"/>
  <c r="F473" i="1" s="1"/>
  <c r="F78" i="1" l="1"/>
  <c r="F111" i="1" s="1"/>
  <c r="F144" i="1" s="1"/>
  <c r="F177" i="1" s="1"/>
  <c r="F210" i="1" s="1"/>
  <c r="F243" i="1" s="1"/>
  <c r="F276" i="1" s="1"/>
  <c r="F309" i="1" s="1"/>
  <c r="F342" i="1" s="1"/>
  <c r="F375" i="1" s="1"/>
  <c r="F408" i="1" s="1"/>
  <c r="F441" i="1" s="1"/>
  <c r="F474" i="1" s="1"/>
  <c r="F56" i="1"/>
  <c r="F89" i="1" s="1"/>
  <c r="F122" i="1" s="1"/>
  <c r="F155" i="1" s="1"/>
  <c r="F188" i="1" s="1"/>
  <c r="F221" i="1" s="1"/>
  <c r="F254" i="1" s="1"/>
  <c r="F287" i="1" s="1"/>
  <c r="F320" i="1" s="1"/>
  <c r="F353" i="1" s="1"/>
  <c r="F386" i="1" s="1"/>
  <c r="F419" i="1" s="1"/>
  <c r="F452" i="1" s="1"/>
  <c r="F485" i="1" s="1"/>
  <c r="F68" i="1"/>
  <c r="F101" i="1" s="1"/>
  <c r="F134" i="1" s="1"/>
  <c r="F167" i="1" s="1"/>
  <c r="F200" i="1" s="1"/>
  <c r="F233" i="1" s="1"/>
  <c r="F266" i="1" s="1"/>
  <c r="F299" i="1" s="1"/>
  <c r="F332" i="1" s="1"/>
  <c r="F365" i="1" s="1"/>
  <c r="F398" i="1" s="1"/>
  <c r="F431" i="1" s="1"/>
  <c r="F464" i="1" s="1"/>
  <c r="H882" i="4" l="1"/>
  <c r="F69" i="1"/>
  <c r="F102" i="1" s="1"/>
  <c r="F135" i="1" s="1"/>
  <c r="F168" i="1" s="1"/>
  <c r="F201" i="1" s="1"/>
  <c r="F234" i="1" s="1"/>
  <c r="F267" i="1" s="1"/>
  <c r="F300" i="1" s="1"/>
  <c r="F333" i="1" s="1"/>
  <c r="F366" i="1" s="1"/>
  <c r="F399" i="1" s="1"/>
  <c r="F432" i="1" s="1"/>
  <c r="F465" i="1" s="1"/>
  <c r="F57" i="1"/>
  <c r="F90" i="1" s="1"/>
  <c r="F123" i="1" s="1"/>
  <c r="F156" i="1" s="1"/>
  <c r="F189" i="1" s="1"/>
  <c r="F222" i="1" s="1"/>
  <c r="F255" i="1" s="1"/>
  <c r="F288" i="1" s="1"/>
  <c r="F321" i="1" s="1"/>
  <c r="F354" i="1" s="1"/>
  <c r="F387" i="1" s="1"/>
  <c r="F420" i="1" s="1"/>
  <c r="F453" i="1" s="1"/>
  <c r="F486" i="1" s="1"/>
  <c r="F79" i="1"/>
  <c r="F112" i="1" s="1"/>
  <c r="F145" i="1" s="1"/>
  <c r="F178" i="1" s="1"/>
  <c r="F211" i="1" s="1"/>
  <c r="F244" i="1" s="1"/>
  <c r="F277" i="1" s="1"/>
  <c r="F310" i="1" s="1"/>
  <c r="F343" i="1" s="1"/>
  <c r="F376" i="1" s="1"/>
  <c r="F409" i="1" s="1"/>
  <c r="F442" i="1" s="1"/>
  <c r="F475" i="1" s="1"/>
  <c r="F80" i="1" l="1"/>
  <c r="F113" i="1" s="1"/>
  <c r="F146" i="1" s="1"/>
  <c r="F179" i="1" s="1"/>
  <c r="F212" i="1" s="1"/>
  <c r="F245" i="1" s="1"/>
  <c r="F278" i="1" s="1"/>
  <c r="F311" i="1" s="1"/>
  <c r="F344" i="1" s="1"/>
  <c r="F377" i="1" s="1"/>
  <c r="F410" i="1" s="1"/>
  <c r="F443" i="1" s="1"/>
  <c r="F476" i="1" s="1"/>
  <c r="F58" i="1"/>
  <c r="F91" i="1" s="1"/>
  <c r="F124" i="1" s="1"/>
  <c r="F157" i="1" s="1"/>
  <c r="F190" i="1" s="1"/>
  <c r="F223" i="1" s="1"/>
  <c r="F256" i="1" s="1"/>
  <c r="F289" i="1" s="1"/>
  <c r="F322" i="1" s="1"/>
  <c r="F355" i="1" s="1"/>
  <c r="F388" i="1" s="1"/>
  <c r="F421" i="1" s="1"/>
  <c r="F454" i="1" s="1"/>
  <c r="F487" i="1" s="1"/>
  <c r="F70" i="1"/>
  <c r="F103" i="1" s="1"/>
  <c r="F136" i="1" s="1"/>
  <c r="F169" i="1" s="1"/>
  <c r="F202" i="1" s="1"/>
  <c r="F235" i="1" s="1"/>
  <c r="F268" i="1" s="1"/>
  <c r="F301" i="1" s="1"/>
  <c r="F334" i="1" s="1"/>
  <c r="F367" i="1" s="1"/>
  <c r="F400" i="1" s="1"/>
  <c r="F433" i="1" s="1"/>
  <c r="F466" i="1" s="1"/>
  <c r="F71" i="1" l="1"/>
  <c r="F104" i="1" s="1"/>
  <c r="F137" i="1" s="1"/>
  <c r="F170" i="1" s="1"/>
  <c r="F203" i="1" s="1"/>
  <c r="F236" i="1" s="1"/>
  <c r="F269" i="1" s="1"/>
  <c r="F302" i="1" s="1"/>
  <c r="F335" i="1" s="1"/>
  <c r="F368" i="1" s="1"/>
  <c r="F401" i="1" s="1"/>
  <c r="F434" i="1" s="1"/>
  <c r="F467" i="1" s="1"/>
  <c r="F59" i="1"/>
  <c r="F92" i="1" s="1"/>
  <c r="F125" i="1" s="1"/>
  <c r="F158" i="1" s="1"/>
  <c r="F191" i="1" s="1"/>
  <c r="F224" i="1" s="1"/>
  <c r="F257" i="1" s="1"/>
  <c r="F290" i="1" s="1"/>
  <c r="F323" i="1" s="1"/>
  <c r="F356" i="1" s="1"/>
  <c r="F389" i="1" s="1"/>
  <c r="F422" i="1" s="1"/>
  <c r="F455" i="1" s="1"/>
  <c r="F488" i="1" s="1"/>
  <c r="F81" i="1"/>
  <c r="F114" i="1" s="1"/>
  <c r="F147" i="1" s="1"/>
  <c r="F180" i="1" s="1"/>
  <c r="F213" i="1" s="1"/>
  <c r="F246" i="1" s="1"/>
  <c r="F279" i="1" s="1"/>
  <c r="F312" i="1" s="1"/>
  <c r="F345" i="1" s="1"/>
  <c r="F378" i="1" s="1"/>
  <c r="F411" i="1" s="1"/>
  <c r="F444" i="1" s="1"/>
  <c r="F477" i="1" s="1"/>
  <c r="F82" i="1" l="1"/>
  <c r="F115" i="1" s="1"/>
  <c r="F148" i="1" s="1"/>
  <c r="F181" i="1" s="1"/>
  <c r="F214" i="1" s="1"/>
  <c r="F247" i="1" s="1"/>
  <c r="F280" i="1" s="1"/>
  <c r="F313" i="1" s="1"/>
  <c r="F346" i="1" s="1"/>
  <c r="F379" i="1" s="1"/>
  <c r="F412" i="1" s="1"/>
  <c r="F445" i="1" s="1"/>
  <c r="F478" i="1" s="1"/>
  <c r="F60" i="1"/>
  <c r="F93" i="1" s="1"/>
  <c r="F126" i="1" s="1"/>
  <c r="F159" i="1" s="1"/>
  <c r="F192" i="1" s="1"/>
  <c r="F225" i="1" s="1"/>
  <c r="F258" i="1" s="1"/>
  <c r="F291" i="1" s="1"/>
  <c r="F324" i="1" s="1"/>
  <c r="F357" i="1" s="1"/>
  <c r="F390" i="1" s="1"/>
  <c r="F423" i="1" s="1"/>
  <c r="F456" i="1" s="1"/>
  <c r="F489" i="1" s="1"/>
  <c r="F73" i="1"/>
  <c r="F106" i="1" s="1"/>
  <c r="F139" i="1" s="1"/>
  <c r="F172" i="1" s="1"/>
  <c r="F205" i="1" s="1"/>
  <c r="F238" i="1" s="1"/>
  <c r="F271" i="1" s="1"/>
  <c r="F304" i="1" s="1"/>
  <c r="F337" i="1" s="1"/>
  <c r="F370" i="1" s="1"/>
  <c r="F403" i="1" s="1"/>
  <c r="F436" i="1" s="1"/>
  <c r="F469" i="1" s="1"/>
  <c r="F72" i="1"/>
  <c r="F105" i="1" s="1"/>
  <c r="F138" i="1" s="1"/>
  <c r="F171" i="1" s="1"/>
  <c r="F204" i="1" s="1"/>
  <c r="F237" i="1" s="1"/>
  <c r="F270" i="1" s="1"/>
  <c r="F303" i="1" s="1"/>
  <c r="F336" i="1" s="1"/>
  <c r="F369" i="1" s="1"/>
  <c r="F402" i="1" s="1"/>
  <c r="F435" i="1" s="1"/>
  <c r="F468" i="1" s="1"/>
  <c r="F62" i="1" l="1"/>
  <c r="F95" i="1" s="1"/>
  <c r="F128" i="1" s="1"/>
  <c r="F161" i="1" s="1"/>
  <c r="F194" i="1" s="1"/>
  <c r="F227" i="1" s="1"/>
  <c r="F260" i="1" s="1"/>
  <c r="F293" i="1" s="1"/>
  <c r="F326" i="1" s="1"/>
  <c r="F359" i="1" s="1"/>
  <c r="F392" i="1" s="1"/>
  <c r="F425" i="1" s="1"/>
  <c r="F458" i="1" s="1"/>
  <c r="F61" i="1"/>
  <c r="F94" i="1" s="1"/>
  <c r="F127" i="1" s="1"/>
  <c r="F160" i="1" s="1"/>
  <c r="F193" i="1" s="1"/>
  <c r="F226" i="1" s="1"/>
  <c r="F259" i="1" s="1"/>
  <c r="F292" i="1" s="1"/>
  <c r="F325" i="1" s="1"/>
  <c r="F358" i="1" s="1"/>
  <c r="F391" i="1" s="1"/>
  <c r="F424" i="1" s="1"/>
  <c r="F457" i="1" s="1"/>
  <c r="F84" i="1"/>
  <c r="F117" i="1" s="1"/>
  <c r="F150" i="1" s="1"/>
  <c r="F183" i="1" s="1"/>
  <c r="F216" i="1" s="1"/>
  <c r="F249" i="1" s="1"/>
  <c r="F282" i="1" s="1"/>
  <c r="F315" i="1" s="1"/>
  <c r="F348" i="1" s="1"/>
  <c r="F381" i="1" s="1"/>
  <c r="F414" i="1" s="1"/>
  <c r="F447" i="1" s="1"/>
  <c r="F480" i="1" s="1"/>
  <c r="F83" i="1"/>
  <c r="F116" i="1" s="1"/>
  <c r="F149" i="1" s="1"/>
  <c r="F182" i="1" s="1"/>
  <c r="F215" i="1" s="1"/>
  <c r="F248" i="1" s="1"/>
  <c r="F281" i="1" s="1"/>
  <c r="F314" i="1" s="1"/>
  <c r="F347" i="1" s="1"/>
  <c r="F380" i="1" s="1"/>
  <c r="F413" i="1" s="1"/>
  <c r="F446" i="1" s="1"/>
  <c r="F479" i="1" s="1"/>
  <c r="E487" i="1" l="1"/>
  <c r="E488" i="1"/>
  <c r="E489" i="1"/>
  <c r="E482" i="1"/>
  <c r="E483" i="1"/>
  <c r="E484" i="1"/>
  <c r="E485" i="1"/>
  <c r="E486" i="1"/>
  <c r="E481" i="1"/>
  <c r="A482" i="1" l="1"/>
  <c r="A489" i="1"/>
  <c r="A488" i="1"/>
  <c r="A485" i="1"/>
  <c r="A487" i="1"/>
  <c r="A486" i="1"/>
  <c r="A484" i="1"/>
  <c r="A481" i="1"/>
  <c r="A483" i="1"/>
  <c r="C11" i="1" l="1"/>
  <c r="D6" i="1"/>
  <c r="D5" i="1"/>
  <c r="C12" i="1" l="1"/>
  <c r="C13" i="1" s="1"/>
  <c r="C14" i="1" s="1"/>
  <c r="C15" i="1" s="1"/>
  <c r="C16" i="1" s="1"/>
  <c r="C17" i="1" s="1"/>
  <c r="C18" i="1" s="1"/>
  <c r="C19" i="1" s="1"/>
  <c r="C20" i="1" l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l="1"/>
  <c r="C42" i="1" l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l="1"/>
  <c r="C55" i="1" s="1"/>
  <c r="C56" i="1" s="1"/>
  <c r="C57" i="1" s="1"/>
  <c r="C58" i="1" s="1"/>
  <c r="C59" i="1" s="1"/>
  <c r="C60" i="1" s="1"/>
  <c r="C61" i="1" s="1"/>
  <c r="C62" i="1" s="1"/>
  <c r="C63" i="1" l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l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l="1"/>
  <c r="C88" i="1" s="1"/>
  <c r="C89" i="1" s="1"/>
  <c r="C90" i="1" s="1"/>
  <c r="C91" i="1" s="1"/>
  <c r="C92" i="1" s="1"/>
  <c r="C93" i="1" s="1"/>
  <c r="C94" i="1" s="1"/>
  <c r="C95" i="1" s="1"/>
  <c r="C96" i="1" l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l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l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l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l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l="1"/>
  <c r="C165" i="1" l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l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l="1"/>
  <c r="C190" i="1" s="1"/>
  <c r="C191" i="1" s="1"/>
  <c r="C192" i="1" s="1"/>
  <c r="C193" i="1" s="1"/>
  <c r="C194" i="1" s="1"/>
  <c r="C195" i="1" s="1"/>
  <c r="C196" i="1" s="1"/>
  <c r="C197" i="1" s="1"/>
  <c r="C198" i="1" l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49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C273" i="1" s="1"/>
  <c r="C274" i="1" s="1"/>
  <c r="C275" i="1" s="1"/>
  <c r="C276" i="1" s="1"/>
  <c r="C277" i="1" s="1"/>
  <c r="C278" i="1" s="1"/>
  <c r="C279" i="1" s="1"/>
  <c r="C280" i="1" s="1"/>
  <c r="C281" i="1" s="1"/>
  <c r="C282" i="1" s="1"/>
  <c r="C283" i="1" s="1"/>
  <c r="C284" i="1" s="1"/>
  <c r="C285" i="1" s="1"/>
  <c r="C286" i="1" s="1"/>
  <c r="C287" i="1" s="1"/>
  <c r="C288" i="1" s="1"/>
  <c r="C289" i="1" s="1"/>
  <c r="C290" i="1" s="1"/>
  <c r="C291" i="1" s="1"/>
  <c r="C292" i="1" s="1"/>
  <c r="C293" i="1" s="1"/>
  <c r="C294" i="1" s="1"/>
  <c r="C295" i="1" s="1"/>
  <c r="C296" i="1" s="1"/>
  <c r="C297" i="1" s="1"/>
  <c r="C298" i="1" s="1"/>
  <c r="C299" i="1" s="1"/>
  <c r="C300" i="1" s="1"/>
  <c r="C301" i="1" s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C313" i="1" s="1"/>
  <c r="C314" i="1" s="1"/>
  <c r="C315" i="1" s="1"/>
  <c r="C316" i="1" s="1"/>
  <c r="C317" i="1" s="1"/>
  <c r="C318" i="1" s="1"/>
  <c r="C319" i="1" s="1"/>
  <c r="C320" i="1" s="1"/>
  <c r="C321" i="1" s="1"/>
  <c r="C322" i="1" s="1"/>
  <c r="C323" i="1" s="1"/>
  <c r="C324" i="1" s="1"/>
  <c r="C325" i="1" s="1"/>
  <c r="C326" i="1" s="1"/>
  <c r="C327" i="1" s="1"/>
  <c r="C328" i="1" s="1"/>
  <c r="C329" i="1" s="1"/>
  <c r="C330" i="1" s="1"/>
  <c r="C331" i="1" s="1"/>
  <c r="C332" i="1" s="1"/>
  <c r="C333" i="1" s="1"/>
  <c r="C334" i="1" s="1"/>
  <c r="C335" i="1" s="1"/>
  <c r="C336" i="1" s="1"/>
  <c r="C337" i="1" s="1"/>
  <c r="C338" i="1" s="1"/>
  <c r="C339" i="1" s="1"/>
  <c r="C340" i="1" s="1"/>
  <c r="C341" i="1" s="1"/>
  <c r="C342" i="1" s="1"/>
  <c r="C343" i="1" s="1"/>
  <c r="C344" i="1" s="1"/>
  <c r="C345" i="1" s="1"/>
  <c r="C346" i="1" s="1"/>
  <c r="C347" i="1" s="1"/>
  <c r="C348" i="1" s="1"/>
  <c r="C349" i="1" s="1"/>
  <c r="C350" i="1" s="1"/>
  <c r="C351" i="1" s="1"/>
  <c r="C352" i="1" s="1"/>
  <c r="C353" i="1" s="1"/>
  <c r="C354" i="1" s="1"/>
  <c r="C355" i="1" s="1"/>
  <c r="C356" i="1" s="1"/>
  <c r="C357" i="1" s="1"/>
  <c r="C358" i="1" s="1"/>
  <c r="C359" i="1" s="1"/>
  <c r="C360" i="1" s="1"/>
  <c r="C361" i="1" s="1"/>
  <c r="C362" i="1" s="1"/>
  <c r="C363" i="1" s="1"/>
  <c r="C364" i="1" s="1"/>
  <c r="C365" i="1" s="1"/>
  <c r="C366" i="1" s="1"/>
  <c r="C367" i="1" s="1"/>
  <c r="C368" i="1" s="1"/>
  <c r="C369" i="1" s="1"/>
  <c r="C370" i="1" s="1"/>
  <c r="C371" i="1" s="1"/>
  <c r="C372" i="1" s="1"/>
  <c r="C373" i="1" s="1"/>
  <c r="C374" i="1" s="1"/>
  <c r="C375" i="1" s="1"/>
  <c r="C376" i="1" s="1"/>
  <c r="C377" i="1" s="1"/>
  <c r="C378" i="1" s="1"/>
  <c r="C379" i="1" s="1"/>
  <c r="C380" i="1" s="1"/>
  <c r="C381" i="1" s="1"/>
  <c r="C382" i="1" s="1"/>
  <c r="C383" i="1" s="1"/>
  <c r="C384" i="1" s="1"/>
  <c r="C385" i="1" s="1"/>
  <c r="C386" i="1" s="1"/>
  <c r="C387" i="1" s="1"/>
  <c r="C388" i="1" s="1"/>
  <c r="C389" i="1" s="1"/>
  <c r="C390" i="1" s="1"/>
  <c r="C391" i="1" s="1"/>
  <c r="C392" i="1" s="1"/>
  <c r="C393" i="1" s="1"/>
  <c r="C394" i="1" s="1"/>
  <c r="C395" i="1" s="1"/>
  <c r="C396" i="1" s="1"/>
  <c r="C397" i="1" s="1"/>
  <c r="C398" i="1" s="1"/>
  <c r="C399" i="1" s="1"/>
  <c r="C400" i="1" s="1"/>
  <c r="C401" i="1" s="1"/>
  <c r="C402" i="1" s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C413" i="1" s="1"/>
  <c r="C414" i="1" s="1"/>
  <c r="C415" i="1" s="1"/>
  <c r="C416" i="1" s="1"/>
  <c r="C417" i="1" s="1"/>
  <c r="C418" i="1" s="1"/>
  <c r="C419" i="1" s="1"/>
  <c r="C420" i="1" s="1"/>
  <c r="C421" i="1" s="1"/>
  <c r="C422" i="1" s="1"/>
  <c r="C423" i="1" s="1"/>
  <c r="C424" i="1" s="1"/>
  <c r="C425" i="1" s="1"/>
  <c r="C426" i="1" s="1"/>
  <c r="C427" i="1" s="1"/>
  <c r="C428" i="1" s="1"/>
  <c r="C429" i="1" s="1"/>
  <c r="C430" i="1" s="1"/>
  <c r="C431" i="1" s="1"/>
  <c r="C432" i="1" s="1"/>
  <c r="C433" i="1" s="1"/>
  <c r="C434" i="1" s="1"/>
  <c r="C435" i="1" s="1"/>
  <c r="C436" i="1" s="1"/>
  <c r="C437" i="1" s="1"/>
  <c r="C438" i="1" s="1"/>
  <c r="C439" i="1" s="1"/>
  <c r="C440" i="1" s="1"/>
  <c r="C441" i="1" s="1"/>
  <c r="C442" i="1" s="1"/>
  <c r="C443" i="1" s="1"/>
  <c r="C444" i="1" s="1"/>
  <c r="C445" i="1" s="1"/>
  <c r="C446" i="1" s="1"/>
  <c r="C447" i="1" s="1"/>
  <c r="C448" i="1" s="1"/>
  <c r="C449" i="1" s="1"/>
  <c r="C450" i="1" s="1"/>
  <c r="C451" i="1" s="1"/>
  <c r="C452" i="1" s="1"/>
  <c r="C453" i="1" s="1"/>
  <c r="C454" i="1" s="1"/>
  <c r="C455" i="1" s="1"/>
  <c r="C456" i="1" s="1"/>
  <c r="C457" i="1" s="1"/>
  <c r="C458" i="1" s="1"/>
  <c r="C459" i="1" s="1"/>
  <c r="C460" i="1" s="1"/>
  <c r="C461" i="1" s="1"/>
  <c r="C462" i="1" s="1"/>
  <c r="C463" i="1" s="1"/>
  <c r="C464" i="1" s="1"/>
  <c r="C465" i="1" s="1"/>
  <c r="C466" i="1" s="1"/>
  <c r="C467" i="1" s="1"/>
  <c r="C468" i="1" s="1"/>
  <c r="C469" i="1" s="1"/>
  <c r="C470" i="1" s="1"/>
  <c r="C471" i="1" s="1"/>
  <c r="C472" i="1" s="1"/>
  <c r="C473" i="1" s="1"/>
  <c r="C474" i="1" s="1"/>
  <c r="C475" i="1" s="1"/>
  <c r="C476" i="1" s="1"/>
  <c r="C477" i="1" s="1"/>
  <c r="C478" i="1" s="1"/>
  <c r="C479" i="1" s="1"/>
  <c r="C480" i="1" s="1"/>
  <c r="C481" i="1" s="1"/>
  <c r="C482" i="1" s="1"/>
  <c r="C483" i="1" s="1"/>
  <c r="C484" i="1" s="1"/>
  <c r="C485" i="1" s="1"/>
  <c r="C486" i="1" s="1"/>
  <c r="C487" i="1" s="1"/>
  <c r="C488" i="1" s="1"/>
  <c r="C489" i="1" s="1"/>
  <c r="C361" i="4" l="1"/>
  <c r="C364" i="4"/>
  <c r="C369" i="4"/>
  <c r="C391" i="4"/>
  <c r="C388" i="4"/>
  <c r="C363" i="4"/>
  <c r="C893" i="4"/>
  <c r="C970" i="4"/>
  <c r="C747" i="4"/>
  <c r="C894" i="4"/>
  <c r="C914" i="4"/>
  <c r="C958" i="4"/>
  <c r="C933" i="4"/>
  <c r="C739" i="4"/>
  <c r="C380" i="4" l="1"/>
  <c r="C401" i="4"/>
  <c r="C352" i="4"/>
  <c r="C358" i="4"/>
  <c r="C348" i="4"/>
  <c r="C399" i="4"/>
  <c r="C373" i="4"/>
  <c r="C375" i="4"/>
  <c r="C384" i="4"/>
  <c r="C398" i="4"/>
  <c r="C402" i="4"/>
  <c r="C403" i="4"/>
  <c r="C394" i="4"/>
  <c r="C360" i="4"/>
  <c r="C370" i="4"/>
  <c r="C383" i="4"/>
  <c r="C389" i="4"/>
  <c r="C357" i="4"/>
  <c r="C382" i="4"/>
  <c r="C387" i="4"/>
  <c r="C396" i="4"/>
  <c r="C400" i="4"/>
  <c r="C362" i="4"/>
  <c r="C395" i="4"/>
  <c r="C392" i="4"/>
  <c r="C372" i="4"/>
  <c r="C386" i="4"/>
  <c r="C378" i="4"/>
  <c r="C368" i="4"/>
  <c r="C385" i="4"/>
  <c r="C393" i="4"/>
  <c r="C379" i="4"/>
  <c r="C376" i="4"/>
  <c r="C381" i="4"/>
  <c r="C359" i="4"/>
  <c r="C467" i="4"/>
  <c r="C367" i="4"/>
  <c r="C377" i="4"/>
  <c r="C390" i="4"/>
  <c r="C374" i="4"/>
  <c r="C371" i="4"/>
  <c r="C470" i="4"/>
  <c r="C805" i="4"/>
  <c r="C429" i="4"/>
  <c r="C466" i="4"/>
  <c r="C744" i="4"/>
  <c r="C790" i="4"/>
  <c r="C534" i="4"/>
  <c r="C713" i="4"/>
  <c r="C752" i="4"/>
  <c r="C807" i="4"/>
  <c r="C919" i="4"/>
  <c r="C496" i="4"/>
  <c r="C555" i="4"/>
  <c r="C794" i="4"/>
  <c r="C535" i="4"/>
  <c r="C725" i="4"/>
  <c r="C667" i="4"/>
  <c r="C478" i="4"/>
  <c r="C769" i="4"/>
  <c r="C614" i="4"/>
  <c r="C786" i="4"/>
  <c r="C597" i="4"/>
  <c r="C567" i="4"/>
  <c r="C458" i="4"/>
  <c r="C483" i="4"/>
  <c r="C802" i="4"/>
  <c r="C693" i="4"/>
  <c r="C634" i="4"/>
  <c r="C625" i="4"/>
  <c r="C441" i="4"/>
  <c r="C585" i="4"/>
  <c r="C434" i="4"/>
  <c r="C533" i="4"/>
  <c r="C787" i="4"/>
  <c r="C433" i="4"/>
  <c r="C536" i="4"/>
  <c r="C728" i="4"/>
  <c r="C687" i="4"/>
  <c r="C707" i="4"/>
  <c r="C464" i="4"/>
  <c r="C599" i="4"/>
  <c r="C643" i="4"/>
  <c r="C780" i="4"/>
  <c r="C546" i="4"/>
  <c r="C629" i="4"/>
  <c r="C685" i="4"/>
  <c r="C578" i="4"/>
  <c r="C731" i="4"/>
  <c r="C777" i="4"/>
  <c r="C529" i="4"/>
  <c r="C451" i="4"/>
  <c r="C583" i="4"/>
  <c r="C445" i="4"/>
  <c r="C423" i="4"/>
  <c r="C416" i="4"/>
  <c r="C447" i="4"/>
  <c r="C460" i="4"/>
  <c r="C551" i="4"/>
  <c r="C793" i="4"/>
  <c r="C507" i="4"/>
  <c r="C697" i="4"/>
  <c r="C717" i="4"/>
  <c r="C582" i="4"/>
  <c r="C799" i="4"/>
  <c r="C765" i="4"/>
  <c r="C652" i="4"/>
  <c r="C421" i="4"/>
  <c r="C624" i="4"/>
  <c r="C789" i="4"/>
  <c r="C734" i="4"/>
  <c r="C413" i="4"/>
  <c r="C620" i="4"/>
  <c r="C621" i="4"/>
  <c r="C419" i="4"/>
  <c r="C491" i="4"/>
  <c r="C700" i="4"/>
  <c r="C631" i="4"/>
  <c r="C657" i="4"/>
  <c r="C635" i="4"/>
  <c r="C653" i="4"/>
  <c r="C525" i="4"/>
  <c r="C613" i="4"/>
  <c r="C689" i="4"/>
  <c r="C424" i="4"/>
  <c r="C683" i="4"/>
  <c r="C579" i="4"/>
  <c r="C737" i="4"/>
  <c r="C432" i="4"/>
  <c r="C803" i="4"/>
  <c r="C720" i="4"/>
  <c r="C506" i="4"/>
  <c r="C427" i="4"/>
  <c r="C681" i="4"/>
  <c r="C611" i="4"/>
  <c r="C517" i="4"/>
  <c r="C418" i="4"/>
  <c r="C760" i="4"/>
  <c r="C474" i="4"/>
  <c r="C531" i="4"/>
  <c r="C575" i="4"/>
  <c r="C477" i="4"/>
  <c r="C539" i="4"/>
  <c r="C412" i="4"/>
  <c r="C675" i="4"/>
  <c r="C648" i="4"/>
  <c r="C727" i="4"/>
  <c r="C444" i="4"/>
  <c r="C508" i="4"/>
  <c r="C774" i="4"/>
  <c r="C438" i="4"/>
  <c r="C505" i="4"/>
  <c r="C754" i="4"/>
  <c r="C753" i="4"/>
  <c r="C602" i="4"/>
  <c r="C409" i="4"/>
  <c r="C756" i="4"/>
  <c r="C804" i="4"/>
  <c r="C788" i="4"/>
  <c r="C425" i="4"/>
  <c r="C736" i="4"/>
  <c r="C595" i="4"/>
  <c r="C792" i="4"/>
  <c r="C605" i="4"/>
  <c r="C495" i="4"/>
  <c r="C404" i="4"/>
  <c r="C521" i="4"/>
  <c r="C676" i="4"/>
  <c r="C779" i="4"/>
  <c r="C462" i="4"/>
  <c r="C440" i="4"/>
  <c r="C745" i="4"/>
  <c r="C548" i="4"/>
  <c r="C563" i="4"/>
  <c r="C449" i="4"/>
  <c r="C628" i="4"/>
  <c r="C716" i="4"/>
  <c r="C600" i="4"/>
  <c r="C688" i="4"/>
  <c r="C476" i="4"/>
  <c r="C452" i="4"/>
  <c r="C715" i="4"/>
  <c r="C662" i="4"/>
  <c r="C494" i="4"/>
  <c r="C532" i="4"/>
  <c r="C406" i="4"/>
  <c r="C722" i="4"/>
  <c r="C640" i="4"/>
  <c r="C480" i="4"/>
  <c r="C656" i="4"/>
  <c r="C694" i="4"/>
  <c r="C618" i="4"/>
  <c r="C524" i="4"/>
  <c r="C572" i="4"/>
  <c r="C785" i="4"/>
  <c r="C592" i="4"/>
  <c r="C498" i="4"/>
  <c r="C475" i="4"/>
  <c r="C501" i="4"/>
  <c r="C748" i="4"/>
  <c r="C522" i="4"/>
  <c r="C764" i="4"/>
  <c r="C518" i="4"/>
  <c r="C644" i="4"/>
  <c r="C691" i="4"/>
  <c r="C695" i="4"/>
  <c r="C468" i="4"/>
  <c r="C513" i="4"/>
  <c r="C609" i="4"/>
  <c r="C772" i="4"/>
  <c r="C641" i="4"/>
  <c r="C515" i="4"/>
  <c r="C781" i="4"/>
  <c r="C706" i="4"/>
  <c r="C407" i="4"/>
  <c r="C738" i="4"/>
  <c r="C568" i="4"/>
  <c r="C710" i="4"/>
  <c r="C666" i="4"/>
  <c r="C654" i="4"/>
  <c r="C443" i="4"/>
  <c r="C642" i="4"/>
  <c r="C762" i="4"/>
  <c r="C783" i="4"/>
  <c r="C740" i="4"/>
  <c r="C726" i="4"/>
  <c r="C454" i="4"/>
  <c r="C665" i="4"/>
  <c r="C553" i="4"/>
  <c r="C751" i="4"/>
  <c r="C415" i="4"/>
  <c r="C486" i="4"/>
  <c r="C660" i="4"/>
  <c r="C607" i="4"/>
  <c r="C708" i="4"/>
  <c r="C558" i="4"/>
  <c r="C746" i="4"/>
  <c r="C410" i="4"/>
  <c r="C673" i="4"/>
  <c r="C520" i="4"/>
  <c r="C671" i="4"/>
  <c r="C912" i="4"/>
  <c r="C723" i="4"/>
  <c r="C500" i="4"/>
  <c r="C603" i="4"/>
  <c r="C450" i="4"/>
  <c r="C798" i="4"/>
  <c r="C664" i="4"/>
  <c r="C773" i="4"/>
  <c r="C714" i="4"/>
  <c r="C630" i="4"/>
  <c r="C699" i="4"/>
  <c r="C580" i="4"/>
  <c r="C801" i="4"/>
  <c r="C528" i="4"/>
  <c r="C742" i="4"/>
  <c r="C806" i="4"/>
  <c r="C650" i="4"/>
  <c r="C459" i="4"/>
  <c r="C588" i="4"/>
  <c r="C526" i="4"/>
  <c r="C782" i="4"/>
  <c r="C711" i="4"/>
  <c r="C770" i="4"/>
  <c r="C701" i="4"/>
  <c r="C502" i="4"/>
  <c r="C692" i="4"/>
  <c r="C593" i="4"/>
  <c r="C519" i="4"/>
  <c r="C649" i="4"/>
  <c r="C554" i="4"/>
  <c r="C750" i="4"/>
  <c r="C669" i="4"/>
  <c r="C619" i="4"/>
  <c r="C484" i="4"/>
  <c r="C749" i="4"/>
  <c r="C509" i="4"/>
  <c r="C668" i="4"/>
  <c r="C442" i="4"/>
  <c r="C422" i="4"/>
  <c r="C658" i="4"/>
  <c r="C596" i="4"/>
  <c r="C411" i="4"/>
  <c r="C759" i="4"/>
  <c r="C702" i="4"/>
  <c r="C732" i="4"/>
  <c r="C623" i="4"/>
  <c r="C704" i="4"/>
  <c r="C761" i="4"/>
  <c r="C659" i="4"/>
  <c r="C576" i="4"/>
  <c r="C550" i="4"/>
  <c r="C577" i="4"/>
  <c r="C632" i="4"/>
  <c r="C741" i="4"/>
  <c r="C561" i="4"/>
  <c r="C512" i="4"/>
  <c r="C426" i="4"/>
  <c r="C581" i="4"/>
  <c r="C784" i="4"/>
  <c r="C615" i="4"/>
  <c r="C559" i="4"/>
  <c r="C800" i="4"/>
  <c r="C733" i="4"/>
  <c r="C543" i="4"/>
  <c r="C487" i="4"/>
  <c r="C584" i="4"/>
  <c r="C680" i="4"/>
  <c r="C757" i="4"/>
  <c r="C492" i="4"/>
  <c r="C514" i="4"/>
  <c r="C712" i="4"/>
  <c r="C645" i="4"/>
  <c r="C768" i="4"/>
  <c r="C463" i="4"/>
  <c r="C455" i="4"/>
  <c r="C564" i="4"/>
  <c r="C420" i="4"/>
  <c r="C497" i="4"/>
  <c r="C537" i="4"/>
  <c r="C791" i="4"/>
  <c r="C598" i="4"/>
  <c r="C622" i="4"/>
  <c r="C809" i="4"/>
  <c r="C560" i="4"/>
  <c r="C639" i="4"/>
  <c r="C565" i="4"/>
  <c r="C557" i="4"/>
  <c r="C574" i="4"/>
  <c r="C594" i="4"/>
  <c r="C604" i="4"/>
  <c r="C663" i="4"/>
  <c r="C808" i="4"/>
  <c r="C682" i="4"/>
  <c r="C430" i="4"/>
  <c r="C767" i="4"/>
  <c r="C608" i="4"/>
  <c r="C601" i="4"/>
  <c r="C540" i="4"/>
  <c r="C527" i="4"/>
  <c r="C473" i="4"/>
  <c r="C638" i="4"/>
  <c r="C545" i="4"/>
  <c r="C636" i="4"/>
  <c r="C626" i="4"/>
  <c r="C735" i="4"/>
  <c r="C490" i="4"/>
  <c r="C655" i="4"/>
  <c r="C743" i="4"/>
  <c r="C566" i="4"/>
  <c r="C544" i="4"/>
  <c r="C542" i="4"/>
  <c r="C552" i="4"/>
  <c r="C586" i="4"/>
  <c r="C397" i="4"/>
  <c r="C703" i="4"/>
  <c r="C453" i="4"/>
  <c r="C771" i="4"/>
  <c r="C511" i="4"/>
  <c r="C437" i="4"/>
  <c r="C504" i="4"/>
  <c r="C670" i="4"/>
  <c r="C448" i="4"/>
  <c r="C984" i="4"/>
  <c r="C990" i="4"/>
  <c r="C821" i="4"/>
  <c r="C633" i="4"/>
  <c r="C698" i="4"/>
  <c r="C959" i="4"/>
  <c r="C842" i="4"/>
  <c r="C651" i="4"/>
  <c r="C836" i="4"/>
  <c r="C885" i="4"/>
  <c r="C817" i="4"/>
  <c r="C853" i="4"/>
  <c r="C963" i="4"/>
  <c r="C966" i="4"/>
  <c r="C942" i="4"/>
  <c r="C938" i="4"/>
  <c r="C530" i="4"/>
  <c r="C417" i="4"/>
  <c r="C949" i="4"/>
  <c r="C696" i="4"/>
  <c r="C763" i="4"/>
  <c r="C830" i="4"/>
  <c r="C819" i="4"/>
  <c r="C866" i="4"/>
  <c r="C902" i="4"/>
  <c r="C835" i="4"/>
  <c r="C845" i="4"/>
  <c r="C503" i="4"/>
  <c r="C871" i="4"/>
  <c r="C672" i="4"/>
  <c r="C889" i="4"/>
  <c r="C838" i="4"/>
  <c r="C861" i="4"/>
  <c r="C931" i="4"/>
  <c r="C435" i="4"/>
  <c r="C905" i="4"/>
  <c r="C993" i="4"/>
  <c r="C943" i="4"/>
  <c r="C472" i="4"/>
  <c r="C661" i="4"/>
  <c r="C996" i="4"/>
  <c r="C992" i="4"/>
  <c r="C721" i="4"/>
  <c r="C875" i="4"/>
  <c r="C849" i="4"/>
  <c r="C991" i="4"/>
  <c r="C775" i="4"/>
  <c r="C922" i="4"/>
  <c r="C903" i="4"/>
  <c r="C837" i="4"/>
  <c r="C428" i="4"/>
  <c r="C471" i="4"/>
  <c r="C481" i="4"/>
  <c r="C590" i="4"/>
  <c r="C964" i="4"/>
  <c r="C979" i="4"/>
  <c r="C957" i="4"/>
  <c r="C569" i="4"/>
  <c r="C965" i="4"/>
  <c r="C974" i="4"/>
  <c r="C972" i="4"/>
  <c r="C719" i="4"/>
  <c r="C927" i="4"/>
  <c r="C858" i="4"/>
  <c r="C950" i="4"/>
  <c r="C881" i="4"/>
  <c r="C909" i="4"/>
  <c r="C960" i="4"/>
  <c r="C850" i="4"/>
  <c r="C961" i="4"/>
  <c r="C827" i="4"/>
  <c r="C890" i="4"/>
  <c r="C479" i="4"/>
  <c r="C901" i="4"/>
  <c r="C952" i="4"/>
  <c r="C945" i="4"/>
  <c r="C637" i="4"/>
  <c r="C796" i="4"/>
  <c r="C940" i="4"/>
  <c r="C918" i="4"/>
  <c r="C812" i="4"/>
  <c r="C910" i="4"/>
  <c r="C1003" i="4"/>
  <c r="C967" i="4"/>
  <c r="C755" i="4"/>
  <c r="C998" i="4"/>
  <c r="C987" i="4"/>
  <c r="C947" i="4"/>
  <c r="C956" i="4"/>
  <c r="C718" i="4"/>
  <c r="C795" i="4"/>
  <c r="C888" i="4"/>
  <c r="C647" i="4"/>
  <c r="C686" i="4"/>
  <c r="C724" i="4"/>
  <c r="C867" i="4"/>
  <c r="C414" i="4"/>
  <c r="C928" i="4"/>
  <c r="C465" i="4"/>
  <c r="C690" i="4"/>
  <c r="C405" i="4"/>
  <c r="C571" i="4"/>
  <c r="C766" i="4"/>
  <c r="C831" i="4"/>
  <c r="C562" i="4"/>
  <c r="C869" i="4"/>
  <c r="C408" i="4"/>
  <c r="C709" i="4"/>
  <c r="C882" i="4"/>
  <c r="C616" i="4"/>
  <c r="C841" i="4"/>
  <c r="C978" i="4"/>
  <c r="C797" i="4"/>
  <c r="C977" i="4"/>
  <c r="C895" i="4"/>
  <c r="C813" i="4"/>
  <c r="C920" i="4"/>
  <c r="C925" i="4"/>
  <c r="C431" i="4"/>
  <c r="C946" i="4"/>
  <c r="C826" i="4"/>
  <c r="C868" i="4"/>
  <c r="C839" i="4"/>
  <c r="C587" i="4"/>
  <c r="C995" i="4"/>
  <c r="C489" i="4"/>
  <c r="C911" i="4"/>
  <c r="C547" i="4"/>
  <c r="C856" i="4"/>
  <c r="C913" i="4"/>
  <c r="C994" i="4"/>
  <c r="C865" i="4"/>
  <c r="C857" i="4"/>
  <c r="C439" i="4"/>
  <c r="C833" i="4"/>
  <c r="C815" i="4"/>
  <c r="C818" i="4"/>
  <c r="C870" i="4"/>
  <c r="C948" i="4"/>
  <c r="C469" i="4"/>
  <c r="C886" i="4"/>
  <c r="C874" i="4"/>
  <c r="C499" i="4"/>
  <c r="C980" i="4"/>
  <c r="C825" i="4"/>
  <c r="C900" i="4"/>
  <c r="C606" i="4"/>
  <c r="C892" i="4"/>
  <c r="C906" i="4"/>
  <c r="C456" i="4"/>
  <c r="C824" i="4"/>
  <c r="C776" i="4"/>
  <c r="C1001" i="4"/>
  <c r="C684" i="4"/>
  <c r="C493" i="4"/>
  <c r="C852" i="4"/>
  <c r="C446" i="4"/>
  <c r="C1000" i="4"/>
  <c r="C986" i="4"/>
  <c r="C982" i="4"/>
  <c r="C899" i="4"/>
  <c r="C730" i="4"/>
  <c r="C934" i="4"/>
  <c r="C541" i="4"/>
  <c r="C904" i="4"/>
  <c r="C896" i="4"/>
  <c r="C860" i="4"/>
  <c r="C679" i="4"/>
  <c r="C907" i="4"/>
  <c r="C877" i="4"/>
  <c r="C627" i="4"/>
  <c r="C810" i="4"/>
  <c r="C828" i="4"/>
  <c r="C589" i="4"/>
  <c r="C976" i="4"/>
  <c r="C971" i="4"/>
  <c r="C929" i="4"/>
  <c r="C677" i="4"/>
  <c r="C981" i="4"/>
  <c r="C917" i="4"/>
  <c r="C975" i="4"/>
  <c r="C891" i="4"/>
  <c r="C847" i="4"/>
  <c r="C936" i="4"/>
  <c r="C983" i="4"/>
  <c r="C829" i="4"/>
  <c r="C591" i="4"/>
  <c r="C1004" i="4"/>
  <c r="C999" i="4"/>
  <c r="C814" i="4"/>
  <c r="C516" i="4"/>
  <c r="C617" i="4"/>
  <c r="C510" i="4"/>
  <c r="C878" i="4"/>
  <c r="C863" i="4"/>
  <c r="C485" i="4"/>
  <c r="C811" i="4"/>
  <c r="C461" i="4"/>
  <c r="C457" i="4"/>
  <c r="C916" i="4"/>
  <c r="C612" i="4"/>
  <c r="C969" i="4"/>
  <c r="C729" i="4"/>
  <c r="C921" i="4"/>
  <c r="C924" i="4"/>
  <c r="C962" i="4"/>
  <c r="C705" i="4"/>
  <c r="C549" i="4"/>
  <c r="C973" i="4"/>
  <c r="C876" i="4"/>
  <c r="C926" i="4"/>
  <c r="C823" i="4"/>
  <c r="C873" i="4"/>
  <c r="C848" i="4"/>
  <c r="C859" i="4"/>
  <c r="C816" i="4"/>
  <c r="C864" i="4"/>
  <c r="C923" i="4"/>
  <c r="C573" i="4"/>
  <c r="C932" i="4"/>
  <c r="C879" i="4"/>
  <c r="C930" i="4"/>
  <c r="C488" i="4"/>
  <c r="C988" i="4"/>
  <c r="C678" i="4"/>
  <c r="C843" i="4"/>
  <c r="C822" i="4"/>
  <c r="C968" i="4"/>
  <c r="C523" i="4"/>
  <c r="C855" i="4"/>
  <c r="C897" i="4"/>
  <c r="C846" i="4"/>
  <c r="C646" i="4"/>
  <c r="C758" i="4"/>
  <c r="C941" i="4"/>
  <c r="C898" i="4"/>
  <c r="C862" i="4"/>
  <c r="C570" i="4"/>
  <c r="C880" i="4"/>
  <c r="C854" i="4"/>
  <c r="C954" i="4"/>
  <c r="C872" i="4"/>
  <c r="C1002" i="4"/>
  <c r="C851" i="4"/>
  <c r="C908" i="4"/>
  <c r="C778" i="4"/>
  <c r="C832" i="4"/>
  <c r="C951" i="4"/>
  <c r="C820" i="4"/>
  <c r="C989" i="4"/>
  <c r="C935" i="4"/>
  <c r="C944" i="4"/>
  <c r="C997" i="4"/>
  <c r="C884" i="4"/>
  <c r="C937" i="4"/>
  <c r="C883" i="4"/>
  <c r="C985" i="4"/>
  <c r="C939" i="4"/>
  <c r="C955" i="4"/>
  <c r="C436" i="4"/>
  <c r="C915" i="4"/>
  <c r="C840" i="4"/>
  <c r="C887" i="4"/>
  <c r="C834" i="4"/>
  <c r="C556" i="4"/>
  <c r="C953" i="4"/>
  <c r="C610" i="4"/>
  <c r="C674" i="4"/>
  <c r="C482" i="4"/>
  <c r="C844" i="4"/>
  <c r="C538" i="4"/>
  <c r="C351" i="4" l="1"/>
  <c r="C344" i="4"/>
  <c r="C354" i="4"/>
  <c r="C349" i="4"/>
  <c r="H86" i="4" l="1"/>
  <c r="H116" i="4" s="1"/>
  <c r="H912" i="4"/>
  <c r="H883" i="4"/>
  <c r="H494" i="4" l="1"/>
  <c r="H902" i="4" s="1"/>
  <c r="H95" i="4"/>
  <c r="H19" i="4"/>
  <c r="H505" i="4"/>
  <c r="H513" i="4"/>
  <c r="H49" i="4" l="1"/>
  <c r="H457" i="4" s="1"/>
  <c r="H427" i="4"/>
  <c r="H835" i="4" s="1"/>
  <c r="H20" i="4"/>
  <c r="H50" i="4" s="1"/>
  <c r="H80" i="4" s="1"/>
  <c r="H146" i="4"/>
  <c r="H554" i="4" s="1"/>
  <c r="H8" i="4"/>
  <c r="H135" i="4"/>
  <c r="H165" i="4" s="1"/>
  <c r="H573" i="4" s="1"/>
  <c r="H503" i="4"/>
  <c r="H21" i="4" l="1"/>
  <c r="H176" i="4"/>
  <c r="H416" i="4"/>
  <c r="H824" i="4" s="1"/>
  <c r="H9" i="4"/>
  <c r="H51" i="4"/>
  <c r="H459" i="4" s="1"/>
  <c r="H429" i="4"/>
  <c r="H22" i="4"/>
  <c r="H962" i="4"/>
  <c r="H458" i="4"/>
  <c r="H456" i="4"/>
  <c r="H543" i="4"/>
  <c r="H115" i="4"/>
  <c r="H523" i="4" s="1"/>
  <c r="H79" i="4"/>
  <c r="H485" i="4"/>
  <c r="H107" i="4"/>
  <c r="H52" i="4" l="1"/>
  <c r="H23" i="4"/>
  <c r="H24" i="4" s="1"/>
  <c r="H432" i="4" s="1"/>
  <c r="H430" i="4"/>
  <c r="H10" i="4"/>
  <c r="H417" i="4"/>
  <c r="H137" i="4"/>
  <c r="H545" i="4" s="1"/>
  <c r="H953" i="4" s="1"/>
  <c r="H515" i="4"/>
  <c r="H838" i="4"/>
  <c r="H431" i="4"/>
  <c r="H865" i="4" s="1"/>
  <c r="H136" i="4"/>
  <c r="H544" i="4" s="1"/>
  <c r="H821" i="4"/>
  <c r="H109" i="4"/>
  <c r="H145" i="4"/>
  <c r="H553" i="4" s="1"/>
  <c r="H961" i="4" s="1"/>
  <c r="H488" i="4"/>
  <c r="H206" i="4"/>
  <c r="H951" i="4"/>
  <c r="H839" i="4" l="1"/>
  <c r="H166" i="4"/>
  <c r="H196" i="4" s="1"/>
  <c r="H226" i="4" s="1"/>
  <c r="H634" i="4" s="1"/>
  <c r="H11" i="4"/>
  <c r="H419" i="4" s="1"/>
  <c r="H827" i="4" s="1"/>
  <c r="H418" i="4"/>
  <c r="H884" i="4"/>
  <c r="H952" i="4"/>
  <c r="H517" i="4"/>
  <c r="H139" i="4"/>
  <c r="H574" i="4"/>
  <c r="H236" i="4"/>
  <c r="H614" i="4"/>
  <c r="H82" i="4"/>
  <c r="H460" i="4"/>
  <c r="H868" i="4" s="1"/>
  <c r="H128" i="4"/>
  <c r="H158" i="4" s="1"/>
  <c r="H126" i="4"/>
  <c r="H487" i="4"/>
  <c r="H852" i="4"/>
  <c r="H110" i="4"/>
  <c r="H518" i="4" s="1"/>
  <c r="H896" i="4" s="1"/>
  <c r="H841" i="4"/>
  <c r="H175" i="4"/>
  <c r="H12" i="4"/>
  <c r="H127" i="4"/>
  <c r="H982" i="4" l="1"/>
  <c r="H169" i="4"/>
  <c r="H547" i="4"/>
  <c r="H536" i="4"/>
  <c r="H420" i="4"/>
  <c r="H13" i="4"/>
  <c r="H112" i="4"/>
  <c r="H520" i="4" s="1"/>
  <c r="H490" i="4"/>
  <c r="H583" i="4"/>
  <c r="H925" i="4" s="1"/>
  <c r="H584" i="4"/>
  <c r="H266" i="4"/>
  <c r="H296" i="4" s="1"/>
  <c r="H125" i="4"/>
  <c r="H157" i="4"/>
  <c r="H565" i="4" s="1"/>
  <c r="H256" i="4"/>
  <c r="H140" i="4"/>
  <c r="H195" i="4"/>
  <c r="H603" i="4" s="1"/>
  <c r="H566" i="4"/>
  <c r="H955" i="4" l="1"/>
  <c r="H199" i="4"/>
  <c r="H229" i="4" s="1"/>
  <c r="H14" i="4"/>
  <c r="H422" i="4" s="1"/>
  <c r="H421" i="4"/>
  <c r="H828" i="4" s="1"/>
  <c r="H225" i="4"/>
  <c r="H255" i="4" s="1"/>
  <c r="H663" i="4" s="1"/>
  <c r="H533" i="4"/>
  <c r="H155" i="4"/>
  <c r="H563" i="4" s="1"/>
  <c r="H971" i="4" s="1"/>
  <c r="H898" i="4"/>
  <c r="H548" i="4"/>
  <c r="H524" i="4"/>
  <c r="H188" i="4"/>
  <c r="H218" i="4" s="1"/>
  <c r="H286" i="4"/>
  <c r="H316" i="4" s="1"/>
  <c r="H724" i="4" s="1"/>
  <c r="H187" i="4"/>
  <c r="H217" i="4" s="1"/>
  <c r="H625" i="4" s="1"/>
  <c r="H832" i="4"/>
  <c r="H664" i="4"/>
  <c r="H941" i="4" l="1"/>
  <c r="H247" i="4"/>
  <c r="H655" i="4" s="1"/>
  <c r="H285" i="4"/>
  <c r="H248" i="4"/>
  <c r="H278" i="4" s="1"/>
  <c r="H277" i="4"/>
  <c r="H307" i="4" s="1"/>
  <c r="H715" i="4" s="1"/>
  <c r="H156" i="4"/>
  <c r="H564" i="4" s="1"/>
  <c r="H674" i="4"/>
  <c r="H694" i="4"/>
  <c r="H205" i="4"/>
  <c r="H346" i="4"/>
  <c r="H259" i="4"/>
  <c r="H656" i="4"/>
  <c r="H535" i="4"/>
  <c r="H607" i="4"/>
  <c r="H595" i="4"/>
  <c r="H308" i="4" l="1"/>
  <c r="H667" i="4" s="1"/>
  <c r="H686" i="4"/>
  <c r="H693" i="4"/>
  <c r="H931" i="4" s="1"/>
  <c r="H315" i="4"/>
  <c r="H723" i="4" s="1"/>
  <c r="H943" i="4" s="1"/>
  <c r="H235" i="4"/>
  <c r="H613" i="4"/>
  <c r="H754" i="4"/>
  <c r="H289" i="4"/>
  <c r="H697" i="4" s="1"/>
  <c r="H704" i="4"/>
  <c r="H685" i="4"/>
  <c r="H596" i="4"/>
  <c r="H643" i="4" l="1"/>
  <c r="H265" i="4"/>
  <c r="H345" i="4"/>
  <c r="H577" i="4"/>
  <c r="H326" i="4"/>
  <c r="H734" i="4" s="1"/>
  <c r="H337" i="4"/>
  <c r="H823" i="4"/>
  <c r="H319" i="4"/>
  <c r="H716" i="4"/>
  <c r="H745" i="4" l="1"/>
  <c r="H753" i="4"/>
  <c r="H375" i="4"/>
  <c r="H783" i="4" s="1"/>
  <c r="H673" i="4"/>
  <c r="H295" i="4"/>
  <c r="H367" i="4"/>
  <c r="H397" i="4" s="1"/>
  <c r="H822" i="4"/>
  <c r="H861" i="4"/>
  <c r="H349" i="4"/>
  <c r="H356" i="4"/>
  <c r="H831" i="4"/>
  <c r="H703" i="4" l="1"/>
  <c r="H1003" i="4" s="1"/>
  <c r="H325" i="4"/>
  <c r="H775" i="4"/>
  <c r="H379" i="4"/>
  <c r="H757" i="4"/>
  <c r="H386" i="4"/>
  <c r="H794" i="4" s="1"/>
  <c r="H764" i="4"/>
  <c r="H405" i="4"/>
  <c r="H881" i="4"/>
  <c r="H626" i="4"/>
  <c r="H376" i="4"/>
  <c r="H784" i="4" s="1"/>
  <c r="H633" i="4"/>
  <c r="H733" i="4" l="1"/>
  <c r="H355" i="4"/>
  <c r="H409" i="4"/>
  <c r="H817" i="4" s="1"/>
  <c r="H787" i="4"/>
  <c r="H338" i="4"/>
  <c r="H763" i="4" l="1"/>
  <c r="H385" i="4"/>
  <c r="H793" i="4" s="1"/>
  <c r="H368" i="4"/>
  <c r="H746" i="4"/>
  <c r="H871" i="4"/>
  <c r="H891" i="4" l="1"/>
  <c r="H39" i="4"/>
  <c r="H40" i="4" s="1"/>
  <c r="H28" i="4"/>
  <c r="H29" i="4"/>
  <c r="H30" i="4" s="1"/>
  <c r="H805" i="4"/>
  <c r="H58" i="4"/>
  <c r="H88" i="4" s="1"/>
  <c r="H53" i="4"/>
  <c r="H83" i="4" s="1"/>
  <c r="H69" i="4"/>
  <c r="H99" i="4" s="1"/>
  <c r="H108" i="4"/>
  <c r="H138" i="4"/>
  <c r="H168" i="4" s="1"/>
  <c r="H406" i="4"/>
  <c r="H814" i="4" s="1"/>
  <c r="H186" i="4"/>
  <c r="H216" i="4" s="1"/>
  <c r="H727" i="4"/>
  <c r="H81" i="4"/>
  <c r="H111" i="4" s="1"/>
  <c r="H59" i="4"/>
  <c r="H89" i="4" s="1"/>
  <c r="H776" i="4"/>
  <c r="H489" i="4"/>
  <c r="H897" i="4" s="1"/>
  <c r="H54" i="4"/>
  <c r="H84" i="4" s="1"/>
  <c r="H842" i="4"/>
  <c r="H87" i="4"/>
  <c r="H117" i="4" s="1"/>
  <c r="H142" i="4"/>
  <c r="H172" i="4" s="1"/>
  <c r="H185" i="4"/>
  <c r="H215" i="4"/>
  <c r="H245" i="4" s="1"/>
  <c r="H436" i="4"/>
  <c r="H844" i="4" s="1"/>
  <c r="H170" i="4"/>
  <c r="H578" i="4" s="1"/>
  <c r="H986" i="4" s="1"/>
  <c r="H461" i="4"/>
  <c r="H869" i="4" s="1"/>
  <c r="H825" i="4"/>
  <c r="H167" i="4"/>
  <c r="H197" i="4" s="1"/>
  <c r="H550" i="4"/>
  <c r="H958" i="4" s="1"/>
  <c r="H637" i="4"/>
  <c r="H866" i="4"/>
  <c r="H506" i="4"/>
  <c r="H914" i="4" s="1"/>
  <c r="H974" i="4"/>
  <c r="H923" i="4"/>
  <c r="H928" i="4"/>
  <c r="H516" i="4"/>
  <c r="H924" i="4" s="1"/>
  <c r="H851" i="4"/>
  <c r="H575" i="4"/>
  <c r="H983" i="4" s="1"/>
  <c r="H534" i="4"/>
  <c r="H942" i="4" s="1"/>
  <c r="H926" i="4"/>
  <c r="H593" i="4"/>
  <c r="H991" i="4"/>
  <c r="H893" i="4"/>
  <c r="H867" i="4"/>
  <c r="H840" i="4"/>
  <c r="H594" i="4"/>
  <c r="H1002" i="4" s="1"/>
  <c r="H956" i="4"/>
  <c r="H1004" i="4"/>
  <c r="H623" i="4"/>
  <c r="H644" i="4"/>
  <c r="H495" i="4"/>
  <c r="H903" i="4" s="1"/>
  <c r="H985" i="4"/>
  <c r="H932" i="4"/>
  <c r="H944" i="4"/>
  <c r="H477" i="4"/>
  <c r="H885" i="4" s="1"/>
  <c r="H829" i="4"/>
  <c r="H981" i="4"/>
  <c r="H398" i="4"/>
  <c r="H806" i="4" s="1"/>
  <c r="H446" i="4"/>
  <c r="H854" i="4"/>
  <c r="H872" i="4"/>
  <c r="H992" i="4"/>
  <c r="H921" i="4"/>
  <c r="H1001" i="4"/>
  <c r="H462" i="4"/>
  <c r="H870" i="4" s="1"/>
  <c r="H913" i="4"/>
  <c r="H864" i="4"/>
  <c r="H837" i="4"/>
  <c r="H922" i="4"/>
  <c r="H428" i="4"/>
  <c r="H836" i="4" s="1"/>
  <c r="H437" i="4"/>
  <c r="H845" i="4"/>
  <c r="H826" i="4"/>
  <c r="H447" i="4"/>
  <c r="H855" i="4"/>
  <c r="H862" i="4"/>
  <c r="H830" i="4"/>
  <c r="H972" i="4"/>
  <c r="H813" i="4"/>
  <c r="H911" i="4"/>
  <c r="H901" i="4"/>
  <c r="H895" i="4"/>
  <c r="H604" i="4"/>
  <c r="H973" i="4"/>
  <c r="H486" i="4"/>
  <c r="H894" i="4" s="1"/>
  <c r="H141" i="4" l="1"/>
  <c r="H549" i="4" s="1"/>
  <c r="H957" i="4" s="1"/>
  <c r="H519" i="4"/>
  <c r="H927" i="4" s="1"/>
  <c r="H41" i="4"/>
  <c r="H448" i="4"/>
  <c r="H856" i="4" s="1"/>
  <c r="H70" i="4"/>
  <c r="H200" i="4"/>
  <c r="H546" i="4"/>
  <c r="H954" i="4" s="1"/>
  <c r="H129" i="4"/>
  <c r="H507" i="4"/>
  <c r="H915" i="4" s="1"/>
  <c r="H113" i="4"/>
  <c r="H491" i="4"/>
  <c r="H899" i="4" s="1"/>
  <c r="H118" i="4"/>
  <c r="H496" i="4"/>
  <c r="H904" i="4" s="1"/>
  <c r="H576" i="4"/>
  <c r="H984" i="4" s="1"/>
  <c r="H198" i="4"/>
  <c r="H202" i="4"/>
  <c r="H580" i="4"/>
  <c r="H988" i="4" s="1"/>
  <c r="H438" i="4"/>
  <c r="H846" i="4" s="1"/>
  <c r="H60" i="4"/>
  <c r="H31" i="4"/>
  <c r="H227" i="4"/>
  <c r="H605" i="4"/>
  <c r="H525" i="4"/>
  <c r="H933" i="4" s="1"/>
  <c r="H147" i="4"/>
  <c r="H119" i="4"/>
  <c r="H497" i="4"/>
  <c r="H905" i="4" s="1"/>
  <c r="H275" i="4"/>
  <c r="H653" i="4"/>
  <c r="H114" i="4"/>
  <c r="H492" i="4"/>
  <c r="H900" i="4" s="1"/>
  <c r="H246" i="4"/>
  <c r="H624" i="4"/>
  <c r="H467" i="4"/>
  <c r="H875" i="4" s="1"/>
  <c r="H466" i="4"/>
  <c r="H874" i="4" s="1"/>
  <c r="H230" i="4" l="1"/>
  <c r="H608" i="4"/>
  <c r="H171" i="4"/>
  <c r="H478" i="4"/>
  <c r="H886" i="4" s="1"/>
  <c r="H100" i="4"/>
  <c r="H42" i="4"/>
  <c r="H71" i="4"/>
  <c r="H449" i="4"/>
  <c r="H857" i="4" s="1"/>
  <c r="H579" i="4"/>
  <c r="H987" i="4" s="1"/>
  <c r="H201" i="4"/>
  <c r="H606" i="4"/>
  <c r="H228" i="4"/>
  <c r="H522" i="4"/>
  <c r="H930" i="4" s="1"/>
  <c r="H144" i="4"/>
  <c r="H555" i="4"/>
  <c r="H963" i="4" s="1"/>
  <c r="H177" i="4"/>
  <c r="H654" i="4"/>
  <c r="H276" i="4"/>
  <c r="H305" i="4"/>
  <c r="H683" i="4"/>
  <c r="H257" i="4"/>
  <c r="H635" i="4"/>
  <c r="H149" i="4"/>
  <c r="H527" i="4"/>
  <c r="H935" i="4" s="1"/>
  <c r="H439" i="4"/>
  <c r="H847" i="4" s="1"/>
  <c r="H61" i="4"/>
  <c r="H32" i="4"/>
  <c r="H148" i="4"/>
  <c r="H526" i="4"/>
  <c r="H934" i="4" s="1"/>
  <c r="H90" i="4"/>
  <c r="H468" i="4"/>
  <c r="H876" i="4" s="1"/>
  <c r="H143" i="4"/>
  <c r="H521" i="4"/>
  <c r="H929" i="4" s="1"/>
  <c r="H610" i="4"/>
  <c r="H232" i="4"/>
  <c r="H159" i="4"/>
  <c r="H537" i="4"/>
  <c r="H945" i="4" s="1"/>
  <c r="H101" i="4" l="1"/>
  <c r="H479" i="4"/>
  <c r="H887" i="4" s="1"/>
  <c r="H43" i="4"/>
  <c r="H450" i="4"/>
  <c r="H858" i="4" s="1"/>
  <c r="H72" i="4"/>
  <c r="H130" i="4"/>
  <c r="H508" i="4"/>
  <c r="H916" i="4" s="1"/>
  <c r="H638" i="4"/>
  <c r="H260" i="4"/>
  <c r="H207" i="4"/>
  <c r="H585" i="4"/>
  <c r="H993" i="4" s="1"/>
  <c r="H306" i="4"/>
  <c r="H684" i="4"/>
  <c r="H174" i="4"/>
  <c r="H552" i="4"/>
  <c r="H960" i="4" s="1"/>
  <c r="H557" i="4"/>
  <c r="H965" i="4" s="1"/>
  <c r="H179" i="4"/>
  <c r="H173" i="4"/>
  <c r="H551" i="4"/>
  <c r="H959" i="4" s="1"/>
  <c r="H120" i="4"/>
  <c r="H498" i="4"/>
  <c r="H906" i="4" s="1"/>
  <c r="H636" i="4"/>
  <c r="H258" i="4"/>
  <c r="H287" i="4"/>
  <c r="H665" i="4"/>
  <c r="H91" i="4"/>
  <c r="H469" i="4"/>
  <c r="H877" i="4" s="1"/>
  <c r="H609" i="4"/>
  <c r="H231" i="4"/>
  <c r="H189" i="4"/>
  <c r="H567" i="4"/>
  <c r="H975" i="4" s="1"/>
  <c r="H713" i="4"/>
  <c r="H335" i="4"/>
  <c r="H262" i="4"/>
  <c r="H640" i="4"/>
  <c r="H178" i="4"/>
  <c r="H556" i="4"/>
  <c r="H964" i="4" s="1"/>
  <c r="H62" i="4"/>
  <c r="H33" i="4"/>
  <c r="H440" i="4"/>
  <c r="H848" i="4" s="1"/>
  <c r="H538" i="4" l="1"/>
  <c r="H946" i="4" s="1"/>
  <c r="H160" i="4"/>
  <c r="H480" i="4"/>
  <c r="H888" i="4" s="1"/>
  <c r="H102" i="4"/>
  <c r="H451" i="4"/>
  <c r="H859" i="4" s="1"/>
  <c r="H44" i="4"/>
  <c r="H73" i="4"/>
  <c r="H668" i="4"/>
  <c r="H290" i="4"/>
  <c r="H131" i="4"/>
  <c r="H509" i="4"/>
  <c r="H917" i="4" s="1"/>
  <c r="H208" i="4"/>
  <c r="H586" i="4"/>
  <c r="H994" i="4" s="1"/>
  <c r="H121" i="4"/>
  <c r="H499" i="4"/>
  <c r="H907" i="4" s="1"/>
  <c r="H670" i="4"/>
  <c r="H292" i="4"/>
  <c r="H695" i="4"/>
  <c r="H317" i="4"/>
  <c r="H204" i="4"/>
  <c r="H582" i="4"/>
  <c r="H990" i="4" s="1"/>
  <c r="H365" i="4"/>
  <c r="H743" i="4"/>
  <c r="H587" i="4"/>
  <c r="H995" i="4" s="1"/>
  <c r="H209" i="4"/>
  <c r="H288" i="4"/>
  <c r="H666" i="4"/>
  <c r="H219" i="4"/>
  <c r="H597" i="4"/>
  <c r="H336" i="4"/>
  <c r="H714" i="4"/>
  <c r="H63" i="4"/>
  <c r="H441" i="4"/>
  <c r="H849" i="4" s="1"/>
  <c r="H34" i="4"/>
  <c r="H639" i="4"/>
  <c r="H261" i="4"/>
  <c r="H92" i="4"/>
  <c r="H470" i="4"/>
  <c r="H878" i="4" s="1"/>
  <c r="H528" i="4"/>
  <c r="H936" i="4" s="1"/>
  <c r="H150" i="4"/>
  <c r="H615" i="4"/>
  <c r="H237" i="4"/>
  <c r="H203" i="4"/>
  <c r="H581" i="4"/>
  <c r="H989" i="4" s="1"/>
  <c r="H320" i="4" l="1"/>
  <c r="H698" i="4"/>
  <c r="H103" i="4"/>
  <c r="H481" i="4"/>
  <c r="H889" i="4" s="1"/>
  <c r="H452" i="4"/>
  <c r="H860" i="4" s="1"/>
  <c r="H74" i="4"/>
  <c r="H510" i="4"/>
  <c r="H918" i="4" s="1"/>
  <c r="H132" i="4"/>
  <c r="H161" i="4"/>
  <c r="H539" i="4"/>
  <c r="H947" i="4" s="1"/>
  <c r="H190" i="4"/>
  <c r="H568" i="4"/>
  <c r="H976" i="4" s="1"/>
  <c r="H558" i="4"/>
  <c r="H966" i="4" s="1"/>
  <c r="H180" i="4"/>
  <c r="H249" i="4"/>
  <c r="H627" i="4"/>
  <c r="H773" i="4"/>
  <c r="H395" i="4"/>
  <c r="H803" i="4" s="1"/>
  <c r="H318" i="4"/>
  <c r="H696" i="4"/>
  <c r="H612" i="4"/>
  <c r="H234" i="4"/>
  <c r="H500" i="4"/>
  <c r="H908" i="4" s="1"/>
  <c r="H122" i="4"/>
  <c r="H725" i="4"/>
  <c r="H347" i="4"/>
  <c r="H611" i="4"/>
  <c r="H233" i="4"/>
  <c r="H239" i="4"/>
  <c r="H617" i="4"/>
  <c r="H322" i="4"/>
  <c r="H700" i="4"/>
  <c r="H291" i="4"/>
  <c r="H669" i="4"/>
  <c r="H442" i="4"/>
  <c r="H850" i="4" s="1"/>
  <c r="H64" i="4"/>
  <c r="H93" i="4"/>
  <c r="H471" i="4"/>
  <c r="H879" i="4" s="1"/>
  <c r="H529" i="4"/>
  <c r="H937" i="4" s="1"/>
  <c r="H151" i="4"/>
  <c r="H267" i="4"/>
  <c r="H645" i="4"/>
  <c r="H366" i="4"/>
  <c r="H744" i="4"/>
  <c r="H238" i="4"/>
  <c r="H616" i="4"/>
  <c r="H598" i="4" l="1"/>
  <c r="H220" i="4"/>
  <c r="H569" i="4"/>
  <c r="H977" i="4" s="1"/>
  <c r="H191" i="4"/>
  <c r="H482" i="4"/>
  <c r="H890" i="4" s="1"/>
  <c r="H104" i="4"/>
  <c r="H540" i="4"/>
  <c r="H948" i="4" s="1"/>
  <c r="H162" i="4"/>
  <c r="H511" i="4"/>
  <c r="H919" i="4" s="1"/>
  <c r="H133" i="4"/>
  <c r="H350" i="4"/>
  <c r="H728" i="4"/>
  <c r="H642" i="4"/>
  <c r="H264" i="4"/>
  <c r="H730" i="4"/>
  <c r="H352" i="4"/>
  <c r="H348" i="4"/>
  <c r="H726" i="4"/>
  <c r="H181" i="4"/>
  <c r="H559" i="4"/>
  <c r="H967" i="4" s="1"/>
  <c r="H152" i="4"/>
  <c r="H530" i="4"/>
  <c r="H938" i="4" s="1"/>
  <c r="H269" i="4"/>
  <c r="H647" i="4"/>
  <c r="H699" i="4"/>
  <c r="H321" i="4"/>
  <c r="H94" i="4"/>
  <c r="H472" i="4"/>
  <c r="H880" i="4" s="1"/>
  <c r="H641" i="4"/>
  <c r="H263" i="4"/>
  <c r="H123" i="4"/>
  <c r="H501" i="4"/>
  <c r="H909" i="4" s="1"/>
  <c r="H297" i="4"/>
  <c r="H675" i="4"/>
  <c r="H279" i="4"/>
  <c r="H657" i="4"/>
  <c r="H646" i="4"/>
  <c r="H268" i="4"/>
  <c r="H377" i="4"/>
  <c r="H755" i="4"/>
  <c r="H588" i="4"/>
  <c r="H996" i="4" s="1"/>
  <c r="H210" i="4"/>
  <c r="H396" i="4"/>
  <c r="H804" i="4" s="1"/>
  <c r="H774" i="4"/>
  <c r="H541" i="4" l="1"/>
  <c r="H949" i="4" s="1"/>
  <c r="H163" i="4"/>
  <c r="H192" i="4"/>
  <c r="H570" i="4"/>
  <c r="H978" i="4" s="1"/>
  <c r="H134" i="4"/>
  <c r="H512" i="4"/>
  <c r="H920" i="4" s="1"/>
  <c r="H758" i="4"/>
  <c r="H380" i="4"/>
  <c r="H599" i="4"/>
  <c r="H221" i="4"/>
  <c r="H628" i="4"/>
  <c r="H250" i="4"/>
  <c r="H124" i="4"/>
  <c r="H502" i="4"/>
  <c r="H910" i="4" s="1"/>
  <c r="H589" i="4"/>
  <c r="H997" i="4" s="1"/>
  <c r="H211" i="4"/>
  <c r="H729" i="4"/>
  <c r="H351" i="4"/>
  <c r="H687" i="4"/>
  <c r="H309" i="4"/>
  <c r="H378" i="4"/>
  <c r="H756" i="4"/>
  <c r="H785" i="4"/>
  <c r="H407" i="4"/>
  <c r="H815" i="4" s="1"/>
  <c r="H382" i="4"/>
  <c r="H760" i="4"/>
  <c r="H298" i="4"/>
  <c r="H676" i="4"/>
  <c r="H327" i="4"/>
  <c r="H705" i="4"/>
  <c r="H299" i="4"/>
  <c r="H677" i="4"/>
  <c r="H671" i="4"/>
  <c r="H293" i="4"/>
  <c r="H618" i="4"/>
  <c r="H240" i="4"/>
  <c r="H294" i="4"/>
  <c r="H672" i="4"/>
  <c r="H153" i="4"/>
  <c r="H531" i="4"/>
  <c r="H939" i="4" s="1"/>
  <c r="H560" i="4"/>
  <c r="H968" i="4" s="1"/>
  <c r="H182" i="4"/>
  <c r="H629" i="4" l="1"/>
  <c r="H251" i="4"/>
  <c r="H788" i="4"/>
  <c r="H410" i="4"/>
  <c r="H818" i="4" s="1"/>
  <c r="H658" i="4"/>
  <c r="H280" i="4"/>
  <c r="H542" i="4"/>
  <c r="H950" i="4" s="1"/>
  <c r="H164" i="4"/>
  <c r="H600" i="4"/>
  <c r="H222" i="4"/>
  <c r="H193" i="4"/>
  <c r="H571" i="4"/>
  <c r="H979" i="4" s="1"/>
  <c r="H339" i="4"/>
  <c r="H717" i="4"/>
  <c r="H270" i="4"/>
  <c r="H648" i="4"/>
  <c r="H183" i="4"/>
  <c r="H561" i="4"/>
  <c r="H969" i="4" s="1"/>
  <c r="H412" i="4"/>
  <c r="H820" i="4" s="1"/>
  <c r="H790" i="4"/>
  <c r="H212" i="4"/>
  <c r="H590" i="4"/>
  <c r="H998" i="4" s="1"/>
  <c r="H619" i="4"/>
  <c r="H241" i="4"/>
  <c r="H702" i="4"/>
  <c r="H324" i="4"/>
  <c r="H707" i="4"/>
  <c r="H329" i="4"/>
  <c r="H381" i="4"/>
  <c r="H759" i="4"/>
  <c r="H328" i="4"/>
  <c r="H706" i="4"/>
  <c r="H701" i="4"/>
  <c r="H323" i="4"/>
  <c r="H357" i="4"/>
  <c r="H735" i="4"/>
  <c r="H786" i="4"/>
  <c r="H408" i="4"/>
  <c r="H816" i="4" s="1"/>
  <c r="H154" i="4"/>
  <c r="H532" i="4"/>
  <c r="H940" i="4" s="1"/>
  <c r="H630" i="4" l="1"/>
  <c r="H252" i="4"/>
  <c r="H194" i="4"/>
  <c r="H572" i="4"/>
  <c r="H980" i="4" s="1"/>
  <c r="H601" i="4"/>
  <c r="H223" i="4"/>
  <c r="H688" i="4"/>
  <c r="H310" i="4"/>
  <c r="H281" i="4"/>
  <c r="H659" i="4"/>
  <c r="H213" i="4"/>
  <c r="H591" i="4"/>
  <c r="H999" i="4" s="1"/>
  <c r="H387" i="4"/>
  <c r="H795" i="4" s="1"/>
  <c r="H765" i="4"/>
  <c r="H649" i="4"/>
  <c r="H271" i="4"/>
  <c r="H736" i="4"/>
  <c r="H358" i="4"/>
  <c r="H300" i="4"/>
  <c r="H678" i="4"/>
  <c r="H732" i="4"/>
  <c r="H354" i="4"/>
  <c r="H359" i="4"/>
  <c r="H737" i="4"/>
  <c r="H731" i="4"/>
  <c r="H353" i="4"/>
  <c r="H242" i="4"/>
  <c r="H620" i="4"/>
  <c r="H747" i="4"/>
  <c r="H369" i="4"/>
  <c r="H184" i="4"/>
  <c r="H562" i="4"/>
  <c r="H970" i="4" s="1"/>
  <c r="H789" i="4"/>
  <c r="H411" i="4"/>
  <c r="H819" i="4" s="1"/>
  <c r="H689" i="4" l="1"/>
  <c r="H311" i="4"/>
  <c r="H718" i="4"/>
  <c r="H340" i="4"/>
  <c r="H631" i="4"/>
  <c r="H253" i="4"/>
  <c r="H602" i="4"/>
  <c r="H224" i="4"/>
  <c r="H660" i="4"/>
  <c r="H282" i="4"/>
  <c r="H761" i="4"/>
  <c r="H383" i="4"/>
  <c r="H791" i="4" s="1"/>
  <c r="H389" i="4"/>
  <c r="H797" i="4" s="1"/>
  <c r="H767" i="4"/>
  <c r="H384" i="4"/>
  <c r="H792" i="4" s="1"/>
  <c r="H762" i="4"/>
  <c r="H679" i="4"/>
  <c r="H301" i="4"/>
  <c r="H650" i="4"/>
  <c r="H272" i="4"/>
  <c r="H592" i="4"/>
  <c r="H1000" i="4" s="1"/>
  <c r="H214" i="4"/>
  <c r="H399" i="4"/>
  <c r="H807" i="4" s="1"/>
  <c r="H777" i="4"/>
  <c r="H766" i="4"/>
  <c r="H388" i="4"/>
  <c r="H796" i="4" s="1"/>
  <c r="H330" i="4"/>
  <c r="H708" i="4"/>
  <c r="H621" i="4"/>
  <c r="H243" i="4"/>
  <c r="H632" i="4" l="1"/>
  <c r="H254" i="4"/>
  <c r="H312" i="4"/>
  <c r="H690" i="4"/>
  <c r="H283" i="4"/>
  <c r="H661" i="4"/>
  <c r="H370" i="4"/>
  <c r="H748" i="4"/>
  <c r="H719" i="4"/>
  <c r="H341" i="4"/>
  <c r="H302" i="4"/>
  <c r="H680" i="4"/>
  <c r="H331" i="4"/>
  <c r="H709" i="4"/>
  <c r="H244" i="4"/>
  <c r="H622" i="4"/>
  <c r="H651" i="4"/>
  <c r="H273" i="4"/>
  <c r="H360" i="4"/>
  <c r="H738" i="4"/>
  <c r="H749" i="4" l="1"/>
  <c r="H371" i="4"/>
  <c r="H778" i="4"/>
  <c r="H400" i="4"/>
  <c r="H808" i="4" s="1"/>
  <c r="H691" i="4"/>
  <c r="H313" i="4"/>
  <c r="H720" i="4"/>
  <c r="H342" i="4"/>
  <c r="H284" i="4"/>
  <c r="H662" i="4"/>
  <c r="H652" i="4"/>
  <c r="H274" i="4"/>
  <c r="H332" i="4"/>
  <c r="H710" i="4"/>
  <c r="H681" i="4"/>
  <c r="H303" i="4"/>
  <c r="H739" i="4"/>
  <c r="H361" i="4"/>
  <c r="H390" i="4"/>
  <c r="H798" i="4" s="1"/>
  <c r="H768" i="4"/>
  <c r="H692" i="4" l="1"/>
  <c r="H314" i="4"/>
  <c r="H750" i="4"/>
  <c r="H372" i="4"/>
  <c r="H343" i="4"/>
  <c r="H721" i="4"/>
  <c r="H779" i="4"/>
  <c r="H401" i="4"/>
  <c r="H809" i="4" s="1"/>
  <c r="H333" i="4"/>
  <c r="H711" i="4"/>
  <c r="H362" i="4"/>
  <c r="H740" i="4"/>
  <c r="H769" i="4"/>
  <c r="H391" i="4"/>
  <c r="H799" i="4" s="1"/>
  <c r="H304" i="4"/>
  <c r="H682" i="4"/>
  <c r="H373" i="4" l="1"/>
  <c r="H751" i="4"/>
  <c r="H402" i="4"/>
  <c r="H810" i="4" s="1"/>
  <c r="H780" i="4"/>
  <c r="H344" i="4"/>
  <c r="H722" i="4"/>
  <c r="H770" i="4"/>
  <c r="H392" i="4"/>
  <c r="H800" i="4" s="1"/>
  <c r="H712" i="4"/>
  <c r="H334" i="4"/>
  <c r="H741" i="4"/>
  <c r="H363" i="4"/>
  <c r="H374" i="4" l="1"/>
  <c r="H752" i="4"/>
  <c r="H403" i="4"/>
  <c r="H811" i="4" s="1"/>
  <c r="H781" i="4"/>
  <c r="H771" i="4"/>
  <c r="H393" i="4"/>
  <c r="H801" i="4" s="1"/>
  <c r="H742" i="4"/>
  <c r="H364" i="4"/>
  <c r="H404" i="4" l="1"/>
  <c r="H812" i="4" s="1"/>
  <c r="H782" i="4"/>
  <c r="H394" i="4"/>
  <c r="H802" i="4" s="1"/>
  <c r="H772" i="4"/>
  <c r="F5" i="4"/>
  <c r="D5" i="4" a="1"/>
  <c r="D5" i="4" s="1"/>
  <c r="C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<sst xmlns="http://schemas.openxmlformats.org/spreadsheetml/2006/main" count="77" uniqueCount="42">
  <si>
    <t>Id</t>
  </si>
  <si>
    <t>int</t>
  </si>
  <si>
    <t>主键</t>
  </si>
  <si>
    <t>//序号</t>
  </si>
  <si>
    <t>[</t>
  </si>
  <si>
    <t>:</t>
  </si>
  <si>
    <t>,</t>
  </si>
  <si>
    <t>]</t>
  </si>
  <si>
    <t>ManagerId</t>
    <phoneticPr fontId="2" type="noConversion"/>
  </si>
  <si>
    <t>经理Id</t>
    <phoneticPr fontId="2" type="noConversion"/>
  </si>
  <si>
    <t>Floor</t>
    <phoneticPr fontId="2" type="noConversion"/>
  </si>
  <si>
    <t>string</t>
  </si>
  <si>
    <t>Price</t>
    <phoneticPr fontId="2" type="noConversion"/>
  </si>
  <si>
    <t>价格</t>
    <phoneticPr fontId="2" type="noConversion"/>
  </si>
  <si>
    <t>价格=
2^Price</t>
    <phoneticPr fontId="2" type="noConversion"/>
  </si>
  <si>
    <t>层数</t>
    <phoneticPr fontId="2" type="noConversion"/>
  </si>
  <si>
    <t>对第几层生效
-1表示每一层</t>
    <phoneticPr fontId="2" type="noConversion"/>
  </si>
  <si>
    <t>BusinessAttr</t>
    <phoneticPr fontId="2" type="noConversion"/>
  </si>
  <si>
    <t>属性</t>
  </si>
  <si>
    <t>[属性:值]</t>
  </si>
  <si>
    <t>Level</t>
    <phoneticPr fontId="2" type="noConversion"/>
  </si>
  <si>
    <t>int</t>
    <phoneticPr fontId="2" type="noConversion"/>
  </si>
  <si>
    <t>等级</t>
    <phoneticPr fontId="2" type="noConversion"/>
  </si>
  <si>
    <t>经理等级</t>
    <phoneticPr fontId="2" type="noConversion"/>
  </si>
  <si>
    <t>"</t>
  </si>
  <si>
    <t>{</t>
  </si>
  <si>
    <t>}</t>
  </si>
  <si>
    <t>商业基础</t>
  </si>
  <si>
    <t>消耗系数</t>
  </si>
  <si>
    <r>
      <rPr>
        <sz val="11"/>
        <color rgb="FF000000"/>
        <rFont val="宋体"/>
        <family val="3"/>
        <charset val="134"/>
      </rPr>
      <t>街区</t>
    </r>
  </si>
  <si>
    <r>
      <rPr>
        <sz val="11"/>
        <color rgb="FF000000"/>
        <rFont val="宋体"/>
        <family val="3"/>
        <charset val="134"/>
      </rPr>
      <t>街区倍率</t>
    </r>
  </si>
  <si>
    <t>CostCoeff</t>
  </si>
  <si>
    <t>{"CardMulti":1}</t>
    <phoneticPr fontId="2" type="noConversion"/>
  </si>
  <si>
    <t>{"CostReduce":1}</t>
    <phoneticPr fontId="2" type="noConversion"/>
  </si>
  <si>
    <t>{"IntervalReduce":1}</t>
    <phoneticPr fontId="2" type="noConversion"/>
  </si>
  <si>
    <t>int</t>
    <phoneticPr fontId="6" type="noConversion"/>
  </si>
  <si>
    <t>辅助列</t>
    <phoneticPr fontId="6" type="noConversion"/>
  </si>
  <si>
    <t>辅助列
Rank</t>
    <phoneticPr fontId="6" type="noConversion"/>
  </si>
  <si>
    <t>//Note1</t>
    <phoneticPr fontId="2" type="noConversion"/>
  </si>
  <si>
    <t>//Note2</t>
    <phoneticPr fontId="6" type="noConversion"/>
  </si>
  <si>
    <t>辅助列</t>
    <phoneticPr fontId="2" type="noConversion"/>
  </si>
  <si>
    <t>辅助列
开业价格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</si>
</sst>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EFF00"/>
        <bgColor indexed="64"/>
      </patternFill>
    </fill>
  </fills>
  <borders count="2">
    <border>
      <left/>
      <right/>
      <top/>
      <bottom/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0" borderId="0" xfId="1">
      <alignment vertical="center"/>
    </xf>
    <xf numFmtId="0" fontId="5" fillId="2" borderId="1" xfId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11" fontId="5" fillId="3" borderId="1" xfId="1" applyNumberFormat="1" applyFont="1" applyFill="1" applyBorder="1" applyAlignment="1">
      <alignment horizontal="center" vertical="center"/>
    </xf>
    <xf numFmtId="1" fontId="1" fillId="3" borderId="1" xfId="1" applyNumberFormat="1" applyFont="1" applyFill="1" applyBorder="1" applyAlignment="1">
      <alignment horizontal="center" vertical="center"/>
    </xf>
    <xf numFmtId="0" fontId="1" fillId="4" borderId="1" xfId="1" applyFont="1" applyFill="1" applyBorder="1" applyAlignment="1">
      <alignment horizontal="center" vertical="center"/>
    </xf>
    <xf numFmtId="1" fontId="1" fillId="4" borderId="1" xfId="1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 xr:uid="{E8C19D68-3894-4A85-A8B3-D8F837D41C9A}"/>
  </cellStyles>
  <dxfs count="0"/>
  <tableStyles count="0" defaultTableStyle="TableStyleMedium2" defaultPivotStyle="PivotStyleLight16"/>
  <colors>
    <mruColors>
      <color rgb="FFA9A3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usinessFloorUnloc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中转"/>
    </sheetNames>
    <sheetDataSet>
      <sheetData sheetId="0">
        <row r="5">
          <cell r="B5">
            <v>1</v>
          </cell>
          <cell r="C5">
            <v>1</v>
          </cell>
          <cell r="F5">
            <v>4.3220000000000001</v>
          </cell>
        </row>
        <row r="6">
          <cell r="B6">
            <v>1</v>
          </cell>
          <cell r="C6">
            <v>2</v>
          </cell>
          <cell r="F6">
            <v>12.4253</v>
          </cell>
        </row>
        <row r="7">
          <cell r="B7">
            <v>1</v>
          </cell>
          <cell r="C7">
            <v>3</v>
          </cell>
          <cell r="F7">
            <v>25.116599999999998</v>
          </cell>
        </row>
        <row r="8">
          <cell r="B8">
            <v>1</v>
          </cell>
          <cell r="C8">
            <v>4</v>
          </cell>
          <cell r="F8">
            <v>38.898800000000001</v>
          </cell>
        </row>
        <row r="9">
          <cell r="B9">
            <v>1</v>
          </cell>
          <cell r="C9">
            <v>5</v>
          </cell>
          <cell r="F9">
            <v>49.680900000000001</v>
          </cell>
        </row>
        <row r="10">
          <cell r="B10">
            <v>1</v>
          </cell>
          <cell r="C10">
            <v>6</v>
          </cell>
          <cell r="F10">
            <v>62.461800000000004</v>
          </cell>
        </row>
        <row r="11">
          <cell r="B11">
            <v>1</v>
          </cell>
          <cell r="C11">
            <v>7</v>
          </cell>
          <cell r="F11">
            <v>75.249400000000009</v>
          </cell>
        </row>
        <row r="12">
          <cell r="B12">
            <v>1</v>
          </cell>
          <cell r="C12">
            <v>8</v>
          </cell>
          <cell r="F12">
            <v>90.516500000000008</v>
          </cell>
        </row>
        <row r="13">
          <cell r="B13">
            <v>1</v>
          </cell>
          <cell r="C13">
            <v>9</v>
          </cell>
          <cell r="F13">
            <v>103.7129</v>
          </cell>
        </row>
        <row r="14">
          <cell r="B14">
            <v>1</v>
          </cell>
          <cell r="C14">
            <v>10</v>
          </cell>
          <cell r="F14">
            <v>123.7886</v>
          </cell>
        </row>
        <row r="15">
          <cell r="B15">
            <v>2</v>
          </cell>
          <cell r="C15">
            <v>1</v>
          </cell>
          <cell r="F15">
            <v>17.644200000000001</v>
          </cell>
        </row>
        <row r="16">
          <cell r="B16">
            <v>2</v>
          </cell>
          <cell r="C16">
            <v>2</v>
          </cell>
          <cell r="F16">
            <v>19.5947</v>
          </cell>
        </row>
        <row r="17">
          <cell r="B17">
            <v>2</v>
          </cell>
          <cell r="C17">
            <v>3</v>
          </cell>
          <cell r="F17">
            <v>27.1891</v>
          </cell>
        </row>
        <row r="18">
          <cell r="B18">
            <v>2</v>
          </cell>
          <cell r="C18">
            <v>4</v>
          </cell>
          <cell r="F18">
            <v>31.7836</v>
          </cell>
        </row>
        <row r="19">
          <cell r="B19">
            <v>2</v>
          </cell>
          <cell r="C19">
            <v>5</v>
          </cell>
          <cell r="F19">
            <v>38.376900000000006</v>
          </cell>
        </row>
        <row r="20">
          <cell r="B20">
            <v>2</v>
          </cell>
          <cell r="C20">
            <v>6</v>
          </cell>
          <cell r="F20">
            <v>44.289300000000004</v>
          </cell>
        </row>
        <row r="21">
          <cell r="B21">
            <v>2</v>
          </cell>
          <cell r="C21">
            <v>7</v>
          </cell>
          <cell r="F21">
            <v>52.681200000000004</v>
          </cell>
        </row>
        <row r="22">
          <cell r="B22">
            <v>2</v>
          </cell>
          <cell r="C22">
            <v>8</v>
          </cell>
          <cell r="F22">
            <v>59.002400000000002</v>
          </cell>
        </row>
        <row r="23">
          <cell r="B23">
            <v>2</v>
          </cell>
          <cell r="C23">
            <v>9</v>
          </cell>
          <cell r="F23">
            <v>65.327799999999996</v>
          </cell>
        </row>
        <row r="24">
          <cell r="B24">
            <v>2</v>
          </cell>
          <cell r="C24">
            <v>10</v>
          </cell>
          <cell r="F24">
            <v>71.645400000000009</v>
          </cell>
        </row>
        <row r="25">
          <cell r="B25">
            <v>3</v>
          </cell>
          <cell r="C25">
            <v>1</v>
          </cell>
          <cell r="F25">
            <v>23.144300000000001</v>
          </cell>
        </row>
        <row r="26">
          <cell r="B26">
            <v>3</v>
          </cell>
          <cell r="C26">
            <v>2</v>
          </cell>
          <cell r="F26">
            <v>25.438600000000001</v>
          </cell>
        </row>
        <row r="27">
          <cell r="B27">
            <v>3</v>
          </cell>
          <cell r="C27">
            <v>3</v>
          </cell>
          <cell r="F27">
            <v>33.376800000000003</v>
          </cell>
        </row>
        <row r="28">
          <cell r="B28">
            <v>3</v>
          </cell>
          <cell r="C28">
            <v>4</v>
          </cell>
          <cell r="F28">
            <v>38.315000000000005</v>
          </cell>
        </row>
        <row r="29">
          <cell r="B29">
            <v>3</v>
          </cell>
          <cell r="C29">
            <v>5</v>
          </cell>
          <cell r="F29">
            <v>45.252000000000002</v>
          </cell>
        </row>
        <row r="30">
          <cell r="B30">
            <v>3</v>
          </cell>
          <cell r="C30">
            <v>6</v>
          </cell>
          <cell r="F30">
            <v>51.164500000000004</v>
          </cell>
        </row>
        <row r="31">
          <cell r="B31">
            <v>3</v>
          </cell>
          <cell r="C31">
            <v>7</v>
          </cell>
          <cell r="F31">
            <v>59.556400000000004</v>
          </cell>
        </row>
        <row r="32">
          <cell r="B32">
            <v>3</v>
          </cell>
          <cell r="C32">
            <v>8</v>
          </cell>
          <cell r="F32">
            <v>65.877600000000001</v>
          </cell>
        </row>
        <row r="33">
          <cell r="B33">
            <v>3</v>
          </cell>
          <cell r="C33">
            <v>9</v>
          </cell>
          <cell r="F33">
            <v>72.203000000000003</v>
          </cell>
        </row>
        <row r="34">
          <cell r="B34">
            <v>3</v>
          </cell>
          <cell r="C34">
            <v>10</v>
          </cell>
          <cell r="F34">
            <v>78.520600000000002</v>
          </cell>
        </row>
        <row r="35">
          <cell r="B35">
            <v>4</v>
          </cell>
          <cell r="C35">
            <v>1</v>
          </cell>
          <cell r="F35">
            <v>28.644500000000001</v>
          </cell>
        </row>
        <row r="36">
          <cell r="B36">
            <v>4</v>
          </cell>
          <cell r="C36">
            <v>2</v>
          </cell>
          <cell r="F36">
            <v>31.282499999999999</v>
          </cell>
        </row>
        <row r="37">
          <cell r="B37">
            <v>4</v>
          </cell>
          <cell r="C37">
            <v>3</v>
          </cell>
          <cell r="F37">
            <v>39.564500000000002</v>
          </cell>
        </row>
        <row r="38">
          <cell r="B38">
            <v>4</v>
          </cell>
          <cell r="C38">
            <v>4</v>
          </cell>
          <cell r="F38">
            <v>44.846400000000003</v>
          </cell>
        </row>
        <row r="39">
          <cell r="B39">
            <v>4</v>
          </cell>
          <cell r="C39">
            <v>5</v>
          </cell>
          <cell r="F39">
            <v>52.127200000000002</v>
          </cell>
        </row>
        <row r="40">
          <cell r="B40">
            <v>4</v>
          </cell>
          <cell r="C40">
            <v>6</v>
          </cell>
          <cell r="F40">
            <v>58.039700000000003</v>
          </cell>
        </row>
        <row r="41">
          <cell r="B41">
            <v>4</v>
          </cell>
          <cell r="C41">
            <v>7</v>
          </cell>
          <cell r="F41">
            <v>66.4315</v>
          </cell>
        </row>
        <row r="42">
          <cell r="B42">
            <v>4</v>
          </cell>
          <cell r="C42">
            <v>8</v>
          </cell>
          <cell r="F42">
            <v>72.752800000000008</v>
          </cell>
        </row>
        <row r="43">
          <cell r="B43">
            <v>4</v>
          </cell>
          <cell r="C43">
            <v>9</v>
          </cell>
          <cell r="F43">
            <v>79.078100000000006</v>
          </cell>
        </row>
        <row r="44">
          <cell r="B44">
            <v>4</v>
          </cell>
          <cell r="C44">
            <v>10</v>
          </cell>
          <cell r="F44">
            <v>85.395800000000008</v>
          </cell>
        </row>
        <row r="45">
          <cell r="B45">
            <v>5</v>
          </cell>
          <cell r="C45">
            <v>1</v>
          </cell>
          <cell r="F45">
            <v>31.944600000000001</v>
          </cell>
        </row>
        <row r="46">
          <cell r="B46">
            <v>5</v>
          </cell>
          <cell r="C46">
            <v>2</v>
          </cell>
          <cell r="F46">
            <v>34.788900000000005</v>
          </cell>
        </row>
        <row r="47">
          <cell r="B47">
            <v>5</v>
          </cell>
          <cell r="C47">
            <v>3</v>
          </cell>
          <cell r="F47">
            <v>43.277100000000004</v>
          </cell>
        </row>
        <row r="48">
          <cell r="B48">
            <v>5</v>
          </cell>
          <cell r="C48">
            <v>4</v>
          </cell>
          <cell r="F48">
            <v>48.7652</v>
          </cell>
        </row>
        <row r="49">
          <cell r="B49">
            <v>5</v>
          </cell>
          <cell r="C49">
            <v>5</v>
          </cell>
          <cell r="F49">
            <v>56.252300000000005</v>
          </cell>
        </row>
        <row r="50">
          <cell r="B50">
            <v>5</v>
          </cell>
          <cell r="C50">
            <v>6</v>
          </cell>
          <cell r="F50">
            <v>62.164800000000007</v>
          </cell>
        </row>
        <row r="51">
          <cell r="B51">
            <v>5</v>
          </cell>
          <cell r="C51">
            <v>7</v>
          </cell>
          <cell r="F51">
            <v>70.556600000000003</v>
          </cell>
        </row>
        <row r="52">
          <cell r="B52">
            <v>5</v>
          </cell>
          <cell r="C52">
            <v>8</v>
          </cell>
          <cell r="F52">
            <v>76.877899999999997</v>
          </cell>
        </row>
        <row r="53">
          <cell r="B53">
            <v>5</v>
          </cell>
          <cell r="C53">
            <v>9</v>
          </cell>
          <cell r="F53">
            <v>83.20320000000001</v>
          </cell>
        </row>
        <row r="54">
          <cell r="B54">
            <v>5</v>
          </cell>
          <cell r="C54">
            <v>10</v>
          </cell>
          <cell r="F54">
            <v>89.520899999999997</v>
          </cell>
        </row>
        <row r="55">
          <cell r="B55">
            <v>6</v>
          </cell>
          <cell r="C55">
            <v>1</v>
          </cell>
          <cell r="F55">
            <v>36.344700000000003</v>
          </cell>
        </row>
        <row r="56">
          <cell r="B56">
            <v>6</v>
          </cell>
          <cell r="C56">
            <v>2</v>
          </cell>
          <cell r="F56">
            <v>39.464000000000006</v>
          </cell>
        </row>
        <row r="57">
          <cell r="B57">
            <v>6</v>
          </cell>
          <cell r="C57">
            <v>3</v>
          </cell>
          <cell r="F57">
            <v>48.227200000000003</v>
          </cell>
        </row>
        <row r="58">
          <cell r="B58">
            <v>6</v>
          </cell>
          <cell r="C58">
            <v>4</v>
          </cell>
          <cell r="F58">
            <v>53.990400000000001</v>
          </cell>
        </row>
        <row r="59">
          <cell r="B59">
            <v>6</v>
          </cell>
          <cell r="C59">
            <v>5</v>
          </cell>
          <cell r="F59">
            <v>61.752500000000005</v>
          </cell>
        </row>
        <row r="60">
          <cell r="B60">
            <v>6</v>
          </cell>
          <cell r="C60">
            <v>6</v>
          </cell>
          <cell r="F60">
            <v>67.664900000000003</v>
          </cell>
        </row>
        <row r="61">
          <cell r="B61">
            <v>6</v>
          </cell>
          <cell r="C61">
            <v>7</v>
          </cell>
          <cell r="F61">
            <v>76.05680000000001</v>
          </cell>
        </row>
        <row r="62">
          <cell r="B62">
            <v>6</v>
          </cell>
          <cell r="C62">
            <v>8</v>
          </cell>
          <cell r="F62">
            <v>82.378</v>
          </cell>
        </row>
        <row r="63">
          <cell r="B63">
            <v>6</v>
          </cell>
          <cell r="C63">
            <v>9</v>
          </cell>
          <cell r="F63">
            <v>88.703400000000002</v>
          </cell>
        </row>
        <row r="64">
          <cell r="B64">
            <v>6</v>
          </cell>
          <cell r="C64">
            <v>10</v>
          </cell>
          <cell r="F64">
            <v>95.021000000000001</v>
          </cell>
        </row>
        <row r="65">
          <cell r="B65">
            <v>7</v>
          </cell>
          <cell r="C65">
            <v>1</v>
          </cell>
          <cell r="F65">
            <v>40.744800000000005</v>
          </cell>
        </row>
        <row r="66">
          <cell r="B66">
            <v>7</v>
          </cell>
          <cell r="C66">
            <v>2</v>
          </cell>
          <cell r="F66">
            <v>44.139100000000006</v>
          </cell>
        </row>
        <row r="67">
          <cell r="B67">
            <v>7</v>
          </cell>
          <cell r="C67">
            <v>3</v>
          </cell>
          <cell r="F67">
            <v>53.177300000000002</v>
          </cell>
        </row>
        <row r="68">
          <cell r="B68">
            <v>7</v>
          </cell>
          <cell r="C68">
            <v>4</v>
          </cell>
          <cell r="F68">
            <v>59.215500000000006</v>
          </cell>
        </row>
        <row r="69">
          <cell r="B69">
            <v>7</v>
          </cell>
          <cell r="C69">
            <v>5</v>
          </cell>
          <cell r="F69">
            <v>67.252600000000001</v>
          </cell>
        </row>
        <row r="70">
          <cell r="B70">
            <v>7</v>
          </cell>
          <cell r="C70">
            <v>6</v>
          </cell>
          <cell r="F70">
            <v>73.165000000000006</v>
          </cell>
        </row>
        <row r="71">
          <cell r="B71">
            <v>7</v>
          </cell>
          <cell r="C71">
            <v>7</v>
          </cell>
          <cell r="F71">
            <v>81.556899999999999</v>
          </cell>
        </row>
        <row r="72">
          <cell r="B72">
            <v>7</v>
          </cell>
          <cell r="C72">
            <v>8</v>
          </cell>
          <cell r="F72">
            <v>87.878200000000007</v>
          </cell>
        </row>
        <row r="73">
          <cell r="B73">
            <v>7</v>
          </cell>
          <cell r="C73">
            <v>9</v>
          </cell>
          <cell r="F73">
            <v>94.203500000000005</v>
          </cell>
        </row>
        <row r="74">
          <cell r="B74">
            <v>7</v>
          </cell>
          <cell r="C74">
            <v>10</v>
          </cell>
          <cell r="F74">
            <v>100.52120000000001</v>
          </cell>
        </row>
        <row r="75">
          <cell r="B75">
            <v>8</v>
          </cell>
          <cell r="C75">
            <v>1</v>
          </cell>
          <cell r="F75">
            <v>45.1449</v>
          </cell>
        </row>
        <row r="76">
          <cell r="B76">
            <v>8</v>
          </cell>
          <cell r="C76">
            <v>2</v>
          </cell>
          <cell r="F76">
            <v>48.814200000000007</v>
          </cell>
        </row>
        <row r="77">
          <cell r="B77">
            <v>8</v>
          </cell>
          <cell r="C77">
            <v>3</v>
          </cell>
          <cell r="F77">
            <v>58.127400000000002</v>
          </cell>
        </row>
        <row r="78">
          <cell r="B78">
            <v>8</v>
          </cell>
          <cell r="C78">
            <v>4</v>
          </cell>
          <cell r="F78">
            <v>64.440600000000003</v>
          </cell>
        </row>
        <row r="79">
          <cell r="B79">
            <v>8</v>
          </cell>
          <cell r="C79">
            <v>5</v>
          </cell>
          <cell r="F79">
            <v>72.752700000000004</v>
          </cell>
        </row>
        <row r="80">
          <cell r="B80">
            <v>8</v>
          </cell>
          <cell r="C80">
            <v>6</v>
          </cell>
          <cell r="F80">
            <v>78.665199999999999</v>
          </cell>
        </row>
        <row r="81">
          <cell r="B81">
            <v>8</v>
          </cell>
          <cell r="C81">
            <v>7</v>
          </cell>
          <cell r="F81">
            <v>87.057100000000005</v>
          </cell>
        </row>
        <row r="82">
          <cell r="B82">
            <v>8</v>
          </cell>
          <cell r="C82">
            <v>8</v>
          </cell>
          <cell r="F82">
            <v>93.37830000000001</v>
          </cell>
        </row>
        <row r="83">
          <cell r="B83">
            <v>8</v>
          </cell>
          <cell r="C83">
            <v>9</v>
          </cell>
          <cell r="F83">
            <v>99.703699999999998</v>
          </cell>
        </row>
        <row r="84">
          <cell r="B84">
            <v>8</v>
          </cell>
          <cell r="C84">
            <v>10</v>
          </cell>
          <cell r="F84">
            <v>106.0213</v>
          </cell>
        </row>
        <row r="85">
          <cell r="B85">
            <v>9</v>
          </cell>
          <cell r="C85">
            <v>1</v>
          </cell>
          <cell r="F85">
            <v>50.645000000000003</v>
          </cell>
        </row>
        <row r="86">
          <cell r="B86">
            <v>9</v>
          </cell>
          <cell r="C86">
            <v>2</v>
          </cell>
          <cell r="F86">
            <v>54.658100000000005</v>
          </cell>
        </row>
        <row r="87">
          <cell r="B87">
            <v>9</v>
          </cell>
          <cell r="C87">
            <v>3</v>
          </cell>
          <cell r="F87">
            <v>64.315100000000001</v>
          </cell>
        </row>
        <row r="88">
          <cell r="B88">
            <v>9</v>
          </cell>
          <cell r="C88">
            <v>4</v>
          </cell>
          <cell r="F88">
            <v>70.972099999999998</v>
          </cell>
        </row>
        <row r="89">
          <cell r="B89">
            <v>9</v>
          </cell>
          <cell r="C89">
            <v>5</v>
          </cell>
          <cell r="F89">
            <v>79.627899999999997</v>
          </cell>
        </row>
        <row r="90">
          <cell r="B90">
            <v>9</v>
          </cell>
          <cell r="C90">
            <v>6</v>
          </cell>
          <cell r="F90">
            <v>85.540400000000005</v>
          </cell>
        </row>
        <row r="91">
          <cell r="B91">
            <v>9</v>
          </cell>
          <cell r="C91">
            <v>7</v>
          </cell>
          <cell r="F91">
            <v>93.932200000000009</v>
          </cell>
        </row>
        <row r="92">
          <cell r="B92">
            <v>9</v>
          </cell>
          <cell r="C92">
            <v>8</v>
          </cell>
          <cell r="F92">
            <v>100.2535</v>
          </cell>
        </row>
        <row r="93">
          <cell r="B93">
            <v>9</v>
          </cell>
          <cell r="C93">
            <v>9</v>
          </cell>
          <cell r="F93">
            <v>106.5788</v>
          </cell>
        </row>
        <row r="94">
          <cell r="B94">
            <v>9</v>
          </cell>
          <cell r="C94">
            <v>10</v>
          </cell>
          <cell r="F94">
            <v>112.8965</v>
          </cell>
        </row>
        <row r="95">
          <cell r="B95">
            <v>10</v>
          </cell>
          <cell r="C95">
            <v>1</v>
          </cell>
          <cell r="F95">
            <v>56.145200000000003</v>
          </cell>
        </row>
        <row r="96">
          <cell r="B96">
            <v>10</v>
          </cell>
          <cell r="C96">
            <v>2</v>
          </cell>
          <cell r="F96">
            <v>60.502000000000002</v>
          </cell>
        </row>
        <row r="97">
          <cell r="B97">
            <v>10</v>
          </cell>
          <cell r="C97">
            <v>3</v>
          </cell>
          <cell r="F97">
            <v>70.502800000000008</v>
          </cell>
        </row>
        <row r="98">
          <cell r="B98">
            <v>10</v>
          </cell>
          <cell r="C98">
            <v>4</v>
          </cell>
          <cell r="F98">
            <v>77.503500000000003</v>
          </cell>
        </row>
        <row r="99">
          <cell r="B99">
            <v>10</v>
          </cell>
          <cell r="C99">
            <v>5</v>
          </cell>
          <cell r="F99">
            <v>86.503100000000003</v>
          </cell>
        </row>
        <row r="100">
          <cell r="B100">
            <v>10</v>
          </cell>
          <cell r="C100">
            <v>6</v>
          </cell>
          <cell r="F100">
            <v>92.415500000000009</v>
          </cell>
        </row>
        <row r="101">
          <cell r="B101">
            <v>10</v>
          </cell>
          <cell r="C101">
            <v>7</v>
          </cell>
          <cell r="F101">
            <v>100.8074</v>
          </cell>
        </row>
        <row r="102">
          <cell r="B102">
            <v>10</v>
          </cell>
          <cell r="C102">
            <v>8</v>
          </cell>
          <cell r="F102">
            <v>107.12870000000001</v>
          </cell>
        </row>
        <row r="103">
          <cell r="B103">
            <v>10</v>
          </cell>
          <cell r="C103">
            <v>9</v>
          </cell>
          <cell r="F103">
            <v>113.45400000000001</v>
          </cell>
        </row>
        <row r="104">
          <cell r="B104">
            <v>10</v>
          </cell>
          <cell r="C104">
            <v>10</v>
          </cell>
          <cell r="F104">
            <v>119.77160000000001</v>
          </cell>
        </row>
        <row r="105">
          <cell r="B105">
            <v>11</v>
          </cell>
          <cell r="C105">
            <v>1</v>
          </cell>
          <cell r="F105">
            <v>61.645300000000006</v>
          </cell>
        </row>
        <row r="106">
          <cell r="B106">
            <v>11</v>
          </cell>
          <cell r="C106">
            <v>2</v>
          </cell>
          <cell r="F106">
            <v>66.3459</v>
          </cell>
        </row>
        <row r="107">
          <cell r="B107">
            <v>11</v>
          </cell>
          <cell r="C107">
            <v>3</v>
          </cell>
          <cell r="F107">
            <v>76.690399999999997</v>
          </cell>
        </row>
        <row r="108">
          <cell r="B108">
            <v>11</v>
          </cell>
          <cell r="C108">
            <v>4</v>
          </cell>
          <cell r="F108">
            <v>84.034900000000007</v>
          </cell>
        </row>
        <row r="109">
          <cell r="B109">
            <v>11</v>
          </cell>
          <cell r="C109">
            <v>5</v>
          </cell>
          <cell r="F109">
            <v>93.37830000000001</v>
          </cell>
        </row>
        <row r="110">
          <cell r="B110">
            <v>11</v>
          </cell>
          <cell r="C110">
            <v>6</v>
          </cell>
          <cell r="F110">
            <v>99.290700000000001</v>
          </cell>
        </row>
        <row r="111">
          <cell r="B111">
            <v>11</v>
          </cell>
          <cell r="C111">
            <v>7</v>
          </cell>
          <cell r="F111">
            <v>107.68260000000001</v>
          </cell>
        </row>
        <row r="112">
          <cell r="B112">
            <v>11</v>
          </cell>
          <cell r="C112">
            <v>8</v>
          </cell>
          <cell r="F112">
            <v>114.0038</v>
          </cell>
        </row>
        <row r="113">
          <cell r="B113">
            <v>11</v>
          </cell>
          <cell r="C113">
            <v>9</v>
          </cell>
          <cell r="F113">
            <v>120.3292</v>
          </cell>
        </row>
        <row r="114">
          <cell r="B114">
            <v>11</v>
          </cell>
          <cell r="C114">
            <v>10</v>
          </cell>
          <cell r="F114">
            <v>126.6468</v>
          </cell>
        </row>
        <row r="115">
          <cell r="B115">
            <v>12</v>
          </cell>
          <cell r="C115">
            <v>1</v>
          </cell>
          <cell r="F115">
            <v>67.145499999999998</v>
          </cell>
        </row>
        <row r="116">
          <cell r="B116">
            <v>12</v>
          </cell>
          <cell r="C116">
            <v>2</v>
          </cell>
          <cell r="F116">
            <v>72.189800000000005</v>
          </cell>
        </row>
        <row r="117">
          <cell r="B117">
            <v>12</v>
          </cell>
          <cell r="C117">
            <v>3</v>
          </cell>
          <cell r="F117">
            <v>82.878100000000003</v>
          </cell>
        </row>
        <row r="118">
          <cell r="B118">
            <v>12</v>
          </cell>
          <cell r="C118">
            <v>4</v>
          </cell>
          <cell r="F118">
            <v>90.566299999999998</v>
          </cell>
        </row>
        <row r="119">
          <cell r="B119">
            <v>12</v>
          </cell>
          <cell r="C119">
            <v>5</v>
          </cell>
          <cell r="F119">
            <v>100.2534</v>
          </cell>
        </row>
        <row r="120">
          <cell r="B120">
            <v>12</v>
          </cell>
          <cell r="C120">
            <v>6</v>
          </cell>
          <cell r="F120">
            <v>106.16590000000001</v>
          </cell>
        </row>
        <row r="121">
          <cell r="B121">
            <v>12</v>
          </cell>
          <cell r="C121">
            <v>7</v>
          </cell>
          <cell r="F121">
            <v>114.5578</v>
          </cell>
        </row>
        <row r="122">
          <cell r="B122">
            <v>12</v>
          </cell>
          <cell r="C122">
            <v>8</v>
          </cell>
          <cell r="F122">
            <v>120.879</v>
          </cell>
        </row>
        <row r="123">
          <cell r="B123">
            <v>12</v>
          </cell>
          <cell r="C123">
            <v>9</v>
          </cell>
          <cell r="F123">
            <v>127.20440000000001</v>
          </cell>
        </row>
        <row r="124">
          <cell r="B124">
            <v>12</v>
          </cell>
          <cell r="C124">
            <v>10</v>
          </cell>
          <cell r="F124">
            <v>133.52199999999999</v>
          </cell>
        </row>
        <row r="125">
          <cell r="B125">
            <v>13</v>
          </cell>
          <cell r="C125">
            <v>1</v>
          </cell>
          <cell r="F125">
            <v>72.645600000000002</v>
          </cell>
        </row>
        <row r="126">
          <cell r="B126">
            <v>13</v>
          </cell>
          <cell r="C126">
            <v>2</v>
          </cell>
          <cell r="F126">
            <v>78.03370000000001</v>
          </cell>
        </row>
        <row r="127">
          <cell r="B127">
            <v>13</v>
          </cell>
          <cell r="C127">
            <v>3</v>
          </cell>
          <cell r="F127">
            <v>89.065700000000007</v>
          </cell>
        </row>
        <row r="128">
          <cell r="B128">
            <v>13</v>
          </cell>
          <cell r="C128">
            <v>4</v>
          </cell>
          <cell r="F128">
            <v>97.097700000000003</v>
          </cell>
        </row>
        <row r="129">
          <cell r="B129">
            <v>13</v>
          </cell>
          <cell r="C129">
            <v>5</v>
          </cell>
          <cell r="F129">
            <v>107.12860000000001</v>
          </cell>
        </row>
        <row r="130">
          <cell r="B130">
            <v>13</v>
          </cell>
          <cell r="C130">
            <v>6</v>
          </cell>
          <cell r="F130">
            <v>113.0411</v>
          </cell>
        </row>
        <row r="131">
          <cell r="B131">
            <v>13</v>
          </cell>
          <cell r="C131">
            <v>7</v>
          </cell>
          <cell r="F131">
            <v>121.4329</v>
          </cell>
        </row>
        <row r="132">
          <cell r="B132">
            <v>13</v>
          </cell>
          <cell r="C132">
            <v>8</v>
          </cell>
          <cell r="F132">
            <v>127.7542</v>
          </cell>
        </row>
        <row r="133">
          <cell r="B133">
            <v>13</v>
          </cell>
          <cell r="C133">
            <v>9</v>
          </cell>
          <cell r="F133">
            <v>134.0795</v>
          </cell>
        </row>
        <row r="134">
          <cell r="B134">
            <v>13</v>
          </cell>
          <cell r="C134">
            <v>10</v>
          </cell>
          <cell r="F134">
            <v>140.3972</v>
          </cell>
        </row>
        <row r="135">
          <cell r="B135">
            <v>14</v>
          </cell>
          <cell r="C135">
            <v>1</v>
          </cell>
          <cell r="F135">
            <v>78.145700000000005</v>
          </cell>
        </row>
        <row r="136">
          <cell r="B136">
            <v>14</v>
          </cell>
          <cell r="C136">
            <v>2</v>
          </cell>
          <cell r="F136">
            <v>83.877600000000001</v>
          </cell>
        </row>
        <row r="137">
          <cell r="B137">
            <v>14</v>
          </cell>
          <cell r="C137">
            <v>3</v>
          </cell>
          <cell r="F137">
            <v>95.253399999999999</v>
          </cell>
        </row>
        <row r="138">
          <cell r="B138">
            <v>14</v>
          </cell>
          <cell r="C138">
            <v>4</v>
          </cell>
          <cell r="F138">
            <v>103.62910000000001</v>
          </cell>
        </row>
        <row r="139">
          <cell r="B139">
            <v>14</v>
          </cell>
          <cell r="C139">
            <v>5</v>
          </cell>
          <cell r="F139">
            <v>114.0038</v>
          </cell>
        </row>
        <row r="140">
          <cell r="B140">
            <v>14</v>
          </cell>
          <cell r="C140">
            <v>6</v>
          </cell>
          <cell r="F140">
            <v>119.9162</v>
          </cell>
        </row>
        <row r="141">
          <cell r="B141">
            <v>14</v>
          </cell>
          <cell r="C141">
            <v>7</v>
          </cell>
          <cell r="F141">
            <v>128.3081</v>
          </cell>
        </row>
        <row r="142">
          <cell r="B142">
            <v>14</v>
          </cell>
          <cell r="C142">
            <v>8</v>
          </cell>
          <cell r="F142">
            <v>134.6294</v>
          </cell>
        </row>
        <row r="143">
          <cell r="B143">
            <v>14</v>
          </cell>
          <cell r="C143">
            <v>9</v>
          </cell>
          <cell r="F143">
            <v>140.9547</v>
          </cell>
        </row>
        <row r="144">
          <cell r="B144">
            <v>14</v>
          </cell>
          <cell r="C144">
            <v>10</v>
          </cell>
          <cell r="F144">
            <v>147.2724</v>
          </cell>
        </row>
        <row r="145">
          <cell r="B145">
            <v>15</v>
          </cell>
          <cell r="C145">
            <v>1</v>
          </cell>
          <cell r="F145">
            <v>83.645899999999997</v>
          </cell>
        </row>
        <row r="146">
          <cell r="B146">
            <v>15</v>
          </cell>
          <cell r="C146">
            <v>2</v>
          </cell>
          <cell r="F146">
            <v>89.721500000000006</v>
          </cell>
        </row>
        <row r="147">
          <cell r="B147">
            <v>15</v>
          </cell>
          <cell r="C147">
            <v>3</v>
          </cell>
          <cell r="F147">
            <v>101.44110000000001</v>
          </cell>
        </row>
        <row r="148">
          <cell r="B148">
            <v>15</v>
          </cell>
          <cell r="C148">
            <v>4</v>
          </cell>
          <cell r="F148">
            <v>110.1606</v>
          </cell>
        </row>
        <row r="149">
          <cell r="B149">
            <v>15</v>
          </cell>
          <cell r="C149">
            <v>5</v>
          </cell>
          <cell r="F149">
            <v>120.879</v>
          </cell>
        </row>
        <row r="150">
          <cell r="B150">
            <v>15</v>
          </cell>
          <cell r="C150">
            <v>6</v>
          </cell>
          <cell r="F150">
            <v>126.79140000000001</v>
          </cell>
        </row>
        <row r="151">
          <cell r="B151">
            <v>15</v>
          </cell>
          <cell r="C151">
            <v>7</v>
          </cell>
          <cell r="F151">
            <v>135.1833</v>
          </cell>
        </row>
        <row r="152">
          <cell r="B152">
            <v>15</v>
          </cell>
          <cell r="C152">
            <v>8</v>
          </cell>
          <cell r="F152">
            <v>141.50450000000001</v>
          </cell>
        </row>
        <row r="153">
          <cell r="B153">
            <v>15</v>
          </cell>
          <cell r="C153">
            <v>9</v>
          </cell>
          <cell r="F153">
            <v>147.82990000000001</v>
          </cell>
        </row>
        <row r="154">
          <cell r="B154">
            <v>15</v>
          </cell>
          <cell r="C154">
            <v>10</v>
          </cell>
          <cell r="F154">
            <v>154.14750000000001</v>
          </cell>
        </row>
        <row r="155">
          <cell r="B155">
            <v>16</v>
          </cell>
          <cell r="C155">
            <v>1</v>
          </cell>
          <cell r="F155">
            <v>89.146000000000001</v>
          </cell>
        </row>
        <row r="156">
          <cell r="B156">
            <v>16</v>
          </cell>
          <cell r="C156">
            <v>2</v>
          </cell>
          <cell r="F156">
            <v>95.565399999999997</v>
          </cell>
        </row>
        <row r="157">
          <cell r="B157">
            <v>16</v>
          </cell>
          <cell r="C157">
            <v>3</v>
          </cell>
          <cell r="F157">
            <v>107.62870000000001</v>
          </cell>
        </row>
        <row r="158">
          <cell r="B158">
            <v>16</v>
          </cell>
          <cell r="C158">
            <v>4</v>
          </cell>
          <cell r="F158">
            <v>116.69200000000001</v>
          </cell>
        </row>
        <row r="159">
          <cell r="B159">
            <v>16</v>
          </cell>
          <cell r="C159">
            <v>5</v>
          </cell>
          <cell r="F159">
            <v>127.75410000000001</v>
          </cell>
        </row>
        <row r="160">
          <cell r="B160">
            <v>16</v>
          </cell>
          <cell r="C160">
            <v>6</v>
          </cell>
          <cell r="F160">
            <v>133.66660000000002</v>
          </cell>
        </row>
        <row r="161">
          <cell r="B161">
            <v>16</v>
          </cell>
          <cell r="C161">
            <v>7</v>
          </cell>
          <cell r="F161">
            <v>142.05850000000001</v>
          </cell>
        </row>
        <row r="162">
          <cell r="B162">
            <v>16</v>
          </cell>
          <cell r="C162">
            <v>8</v>
          </cell>
          <cell r="F162">
            <v>148.37970000000001</v>
          </cell>
        </row>
        <row r="163">
          <cell r="B163">
            <v>16</v>
          </cell>
          <cell r="C163">
            <v>9</v>
          </cell>
          <cell r="F163">
            <v>154.70510000000002</v>
          </cell>
        </row>
        <row r="164">
          <cell r="B164">
            <v>16</v>
          </cell>
          <cell r="C164">
            <v>10</v>
          </cell>
          <cell r="F164">
            <v>161.02270000000001</v>
          </cell>
        </row>
        <row r="165">
          <cell r="B165">
            <v>17</v>
          </cell>
          <cell r="C165">
            <v>1</v>
          </cell>
          <cell r="F165">
            <v>94.646200000000007</v>
          </cell>
        </row>
        <row r="166">
          <cell r="B166">
            <v>17</v>
          </cell>
          <cell r="C166">
            <v>2</v>
          </cell>
          <cell r="F166">
            <v>101.4093</v>
          </cell>
        </row>
        <row r="167">
          <cell r="B167">
            <v>17</v>
          </cell>
          <cell r="C167">
            <v>3</v>
          </cell>
          <cell r="F167">
            <v>113.8164</v>
          </cell>
        </row>
        <row r="168">
          <cell r="B168">
            <v>17</v>
          </cell>
          <cell r="C168">
            <v>4</v>
          </cell>
          <cell r="F168">
            <v>123.2234</v>
          </cell>
        </row>
        <row r="169">
          <cell r="B169">
            <v>17</v>
          </cell>
          <cell r="C169">
            <v>5</v>
          </cell>
          <cell r="F169">
            <v>134.6293</v>
          </cell>
        </row>
        <row r="170">
          <cell r="B170">
            <v>17</v>
          </cell>
          <cell r="C170">
            <v>6</v>
          </cell>
          <cell r="F170">
            <v>140.54179999999999</v>
          </cell>
        </row>
        <row r="171">
          <cell r="B171">
            <v>17</v>
          </cell>
          <cell r="C171">
            <v>7</v>
          </cell>
          <cell r="F171">
            <v>148.93360000000001</v>
          </cell>
        </row>
        <row r="172">
          <cell r="B172">
            <v>17</v>
          </cell>
          <cell r="C172">
            <v>8</v>
          </cell>
          <cell r="F172">
            <v>155.25489999999999</v>
          </cell>
        </row>
        <row r="173">
          <cell r="B173">
            <v>17</v>
          </cell>
          <cell r="C173">
            <v>9</v>
          </cell>
          <cell r="F173">
            <v>161.58029999999999</v>
          </cell>
        </row>
        <row r="174">
          <cell r="B174">
            <v>17</v>
          </cell>
          <cell r="C174">
            <v>10</v>
          </cell>
          <cell r="F174">
            <v>167.89789999999999</v>
          </cell>
        </row>
        <row r="175">
          <cell r="B175">
            <v>18</v>
          </cell>
          <cell r="C175">
            <v>1</v>
          </cell>
          <cell r="F175">
            <v>100.1463</v>
          </cell>
        </row>
        <row r="176">
          <cell r="B176">
            <v>18</v>
          </cell>
          <cell r="C176">
            <v>2</v>
          </cell>
          <cell r="F176">
            <v>107.25320000000001</v>
          </cell>
        </row>
        <row r="177">
          <cell r="B177">
            <v>18</v>
          </cell>
          <cell r="C177">
            <v>3</v>
          </cell>
          <cell r="F177">
            <v>120.004</v>
          </cell>
        </row>
        <row r="178">
          <cell r="B178">
            <v>18</v>
          </cell>
          <cell r="C178">
            <v>4</v>
          </cell>
          <cell r="F178">
            <v>129.75480000000002</v>
          </cell>
        </row>
        <row r="179">
          <cell r="B179">
            <v>18</v>
          </cell>
          <cell r="C179">
            <v>5</v>
          </cell>
          <cell r="F179">
            <v>141.50450000000001</v>
          </cell>
        </row>
        <row r="180">
          <cell r="B180">
            <v>18</v>
          </cell>
          <cell r="C180">
            <v>6</v>
          </cell>
          <cell r="F180">
            <v>147.4169</v>
          </cell>
        </row>
        <row r="181">
          <cell r="B181">
            <v>18</v>
          </cell>
          <cell r="C181">
            <v>7</v>
          </cell>
          <cell r="F181">
            <v>155.80879999999999</v>
          </cell>
        </row>
        <row r="182">
          <cell r="B182">
            <v>18</v>
          </cell>
          <cell r="C182">
            <v>8</v>
          </cell>
          <cell r="F182">
            <v>162.1301</v>
          </cell>
        </row>
        <row r="183">
          <cell r="B183">
            <v>18</v>
          </cell>
          <cell r="C183">
            <v>9</v>
          </cell>
          <cell r="F183">
            <v>168.4554</v>
          </cell>
        </row>
        <row r="184">
          <cell r="B184">
            <v>18</v>
          </cell>
          <cell r="C184">
            <v>10</v>
          </cell>
          <cell r="F184">
            <v>174.7731</v>
          </cell>
        </row>
        <row r="185">
          <cell r="B185">
            <v>19</v>
          </cell>
          <cell r="C185">
            <v>1</v>
          </cell>
          <cell r="F185">
            <v>105.6464</v>
          </cell>
        </row>
        <row r="186">
          <cell r="B186">
            <v>19</v>
          </cell>
          <cell r="C186">
            <v>2</v>
          </cell>
          <cell r="F186">
            <v>113.0971</v>
          </cell>
        </row>
        <row r="187">
          <cell r="B187">
            <v>19</v>
          </cell>
          <cell r="C187">
            <v>3</v>
          </cell>
          <cell r="F187">
            <v>126.1917</v>
          </cell>
        </row>
        <row r="188">
          <cell r="B188">
            <v>19</v>
          </cell>
          <cell r="C188">
            <v>4</v>
          </cell>
          <cell r="F188">
            <v>136.28620000000001</v>
          </cell>
        </row>
        <row r="189">
          <cell r="B189">
            <v>19</v>
          </cell>
          <cell r="C189">
            <v>5</v>
          </cell>
          <cell r="F189">
            <v>148.37970000000001</v>
          </cell>
        </row>
        <row r="190">
          <cell r="B190">
            <v>19</v>
          </cell>
          <cell r="C190">
            <v>6</v>
          </cell>
          <cell r="F190">
            <v>154.2921</v>
          </cell>
        </row>
        <row r="191">
          <cell r="B191">
            <v>19</v>
          </cell>
          <cell r="C191">
            <v>7</v>
          </cell>
          <cell r="F191">
            <v>162.684</v>
          </cell>
        </row>
        <row r="192">
          <cell r="B192">
            <v>19</v>
          </cell>
          <cell r="C192">
            <v>8</v>
          </cell>
          <cell r="F192">
            <v>169.0052</v>
          </cell>
        </row>
        <row r="193">
          <cell r="B193">
            <v>19</v>
          </cell>
          <cell r="C193">
            <v>9</v>
          </cell>
          <cell r="F193">
            <v>175.3306</v>
          </cell>
        </row>
        <row r="194">
          <cell r="B194">
            <v>19</v>
          </cell>
          <cell r="C194">
            <v>10</v>
          </cell>
          <cell r="F194">
            <v>181.6482</v>
          </cell>
        </row>
        <row r="195">
          <cell r="B195">
            <v>20</v>
          </cell>
          <cell r="C195">
            <v>1</v>
          </cell>
          <cell r="F195">
            <v>111.14660000000001</v>
          </cell>
        </row>
        <row r="196">
          <cell r="B196">
            <v>20</v>
          </cell>
          <cell r="C196">
            <v>2</v>
          </cell>
          <cell r="F196">
            <v>118.941</v>
          </cell>
        </row>
        <row r="197">
          <cell r="B197">
            <v>20</v>
          </cell>
          <cell r="C197">
            <v>3</v>
          </cell>
          <cell r="F197">
            <v>132.3793</v>
          </cell>
        </row>
        <row r="198">
          <cell r="B198">
            <v>20</v>
          </cell>
          <cell r="C198">
            <v>4</v>
          </cell>
          <cell r="F198">
            <v>142.8177</v>
          </cell>
        </row>
        <row r="199">
          <cell r="B199">
            <v>20</v>
          </cell>
          <cell r="C199">
            <v>5</v>
          </cell>
          <cell r="F199">
            <v>155.25480000000002</v>
          </cell>
        </row>
        <row r="200">
          <cell r="B200">
            <v>20</v>
          </cell>
          <cell r="C200">
            <v>6</v>
          </cell>
          <cell r="F200">
            <v>161.16730000000001</v>
          </cell>
        </row>
        <row r="201">
          <cell r="B201">
            <v>20</v>
          </cell>
          <cell r="C201">
            <v>7</v>
          </cell>
          <cell r="F201">
            <v>169.5592</v>
          </cell>
        </row>
        <row r="202">
          <cell r="B202">
            <v>20</v>
          </cell>
          <cell r="C202">
            <v>8</v>
          </cell>
          <cell r="F202">
            <v>175.88040000000001</v>
          </cell>
        </row>
        <row r="203">
          <cell r="B203">
            <v>20</v>
          </cell>
          <cell r="C203">
            <v>9</v>
          </cell>
          <cell r="F203">
            <v>182.20580000000001</v>
          </cell>
        </row>
        <row r="204">
          <cell r="B204">
            <v>20</v>
          </cell>
          <cell r="C204">
            <v>10</v>
          </cell>
          <cell r="F204">
            <v>188.52340000000001</v>
          </cell>
        </row>
        <row r="205">
          <cell r="B205">
            <v>21</v>
          </cell>
          <cell r="C205">
            <v>1</v>
          </cell>
          <cell r="F205">
            <v>116.64670000000001</v>
          </cell>
        </row>
        <row r="206">
          <cell r="B206">
            <v>21</v>
          </cell>
          <cell r="C206">
            <v>2</v>
          </cell>
          <cell r="F206">
            <v>124.78490000000001</v>
          </cell>
        </row>
        <row r="207">
          <cell r="B207">
            <v>21</v>
          </cell>
          <cell r="C207">
            <v>3</v>
          </cell>
          <cell r="F207">
            <v>138.56700000000001</v>
          </cell>
        </row>
        <row r="208">
          <cell r="B208">
            <v>21</v>
          </cell>
          <cell r="C208">
            <v>4</v>
          </cell>
          <cell r="F208">
            <v>149.34909999999999</v>
          </cell>
        </row>
        <row r="209">
          <cell r="B209">
            <v>21</v>
          </cell>
          <cell r="C209">
            <v>5</v>
          </cell>
          <cell r="F209">
            <v>162.13</v>
          </cell>
        </row>
        <row r="210">
          <cell r="B210">
            <v>21</v>
          </cell>
          <cell r="C210">
            <v>6</v>
          </cell>
          <cell r="F210">
            <v>168.04249999999999</v>
          </cell>
        </row>
        <row r="211">
          <cell r="B211">
            <v>21</v>
          </cell>
          <cell r="C211">
            <v>7</v>
          </cell>
          <cell r="F211">
            <v>176.43430000000001</v>
          </cell>
        </row>
        <row r="212">
          <cell r="B212">
            <v>21</v>
          </cell>
          <cell r="C212">
            <v>8</v>
          </cell>
          <cell r="F212">
            <v>182.75560000000002</v>
          </cell>
        </row>
        <row r="213">
          <cell r="B213">
            <v>21</v>
          </cell>
          <cell r="C213">
            <v>9</v>
          </cell>
          <cell r="F213">
            <v>189.08100000000002</v>
          </cell>
        </row>
        <row r="214">
          <cell r="B214">
            <v>21</v>
          </cell>
          <cell r="C214">
            <v>10</v>
          </cell>
          <cell r="F214">
            <v>195.39860000000002</v>
          </cell>
        </row>
        <row r="215">
          <cell r="B215">
            <v>22</v>
          </cell>
          <cell r="C215">
            <v>1</v>
          </cell>
          <cell r="F215">
            <v>122.1469</v>
          </cell>
        </row>
        <row r="216">
          <cell r="B216">
            <v>22</v>
          </cell>
          <cell r="C216">
            <v>2</v>
          </cell>
          <cell r="F216">
            <v>130.62880000000001</v>
          </cell>
        </row>
        <row r="217">
          <cell r="B217">
            <v>22</v>
          </cell>
          <cell r="C217">
            <v>3</v>
          </cell>
          <cell r="F217">
            <v>144.75470000000001</v>
          </cell>
        </row>
        <row r="218">
          <cell r="B218">
            <v>22</v>
          </cell>
          <cell r="C218">
            <v>4</v>
          </cell>
          <cell r="F218">
            <v>155.88050000000001</v>
          </cell>
        </row>
        <row r="219">
          <cell r="B219">
            <v>22</v>
          </cell>
          <cell r="C219">
            <v>5</v>
          </cell>
          <cell r="F219">
            <v>169.0052</v>
          </cell>
        </row>
        <row r="220">
          <cell r="B220">
            <v>22</v>
          </cell>
          <cell r="C220">
            <v>6</v>
          </cell>
          <cell r="F220">
            <v>174.91759999999999</v>
          </cell>
        </row>
        <row r="221">
          <cell r="B221">
            <v>22</v>
          </cell>
          <cell r="C221">
            <v>7</v>
          </cell>
          <cell r="F221">
            <v>183.30950000000001</v>
          </cell>
        </row>
        <row r="222">
          <cell r="B222">
            <v>22</v>
          </cell>
          <cell r="C222">
            <v>8</v>
          </cell>
          <cell r="F222">
            <v>189.63079999999999</v>
          </cell>
        </row>
        <row r="223">
          <cell r="B223">
            <v>22</v>
          </cell>
          <cell r="C223">
            <v>9</v>
          </cell>
          <cell r="F223">
            <v>195.95609999999999</v>
          </cell>
        </row>
        <row r="224">
          <cell r="B224">
            <v>22</v>
          </cell>
          <cell r="C224">
            <v>10</v>
          </cell>
          <cell r="F224">
            <v>202.27379999999999</v>
          </cell>
        </row>
        <row r="225">
          <cell r="B225">
            <v>23</v>
          </cell>
          <cell r="C225">
            <v>1</v>
          </cell>
          <cell r="F225">
            <v>127.64700000000001</v>
          </cell>
        </row>
        <row r="226">
          <cell r="B226">
            <v>23</v>
          </cell>
          <cell r="C226">
            <v>2</v>
          </cell>
          <cell r="F226">
            <v>136.4727</v>
          </cell>
        </row>
        <row r="227">
          <cell r="B227">
            <v>23</v>
          </cell>
          <cell r="C227">
            <v>3</v>
          </cell>
          <cell r="F227">
            <v>150.94230000000002</v>
          </cell>
        </row>
        <row r="228">
          <cell r="B228">
            <v>23</v>
          </cell>
          <cell r="C228">
            <v>4</v>
          </cell>
          <cell r="F228">
            <v>162.4119</v>
          </cell>
        </row>
        <row r="229">
          <cell r="B229">
            <v>23</v>
          </cell>
          <cell r="C229">
            <v>5</v>
          </cell>
          <cell r="F229">
            <v>175.88040000000001</v>
          </cell>
        </row>
        <row r="230">
          <cell r="B230">
            <v>23</v>
          </cell>
          <cell r="C230">
            <v>6</v>
          </cell>
          <cell r="F230">
            <v>181.7928</v>
          </cell>
        </row>
        <row r="231">
          <cell r="B231">
            <v>23</v>
          </cell>
          <cell r="C231">
            <v>7</v>
          </cell>
          <cell r="F231">
            <v>190.18469999999999</v>
          </cell>
        </row>
        <row r="232">
          <cell r="B232">
            <v>23</v>
          </cell>
          <cell r="C232">
            <v>8</v>
          </cell>
          <cell r="F232">
            <v>196.5059</v>
          </cell>
        </row>
        <row r="233">
          <cell r="B233">
            <v>23</v>
          </cell>
          <cell r="C233">
            <v>9</v>
          </cell>
          <cell r="F233">
            <v>202.8313</v>
          </cell>
        </row>
        <row r="234">
          <cell r="B234">
            <v>23</v>
          </cell>
          <cell r="C234">
            <v>10</v>
          </cell>
          <cell r="F234">
            <v>209.1489</v>
          </cell>
        </row>
        <row r="235">
          <cell r="B235">
            <v>24</v>
          </cell>
          <cell r="C235">
            <v>1</v>
          </cell>
          <cell r="F235">
            <v>133.14709999999999</v>
          </cell>
        </row>
        <row r="236">
          <cell r="B236">
            <v>24</v>
          </cell>
          <cell r="C236">
            <v>2</v>
          </cell>
          <cell r="F236">
            <v>142.31659999999999</v>
          </cell>
        </row>
        <row r="237">
          <cell r="B237">
            <v>24</v>
          </cell>
          <cell r="C237">
            <v>3</v>
          </cell>
          <cell r="F237">
            <v>157.13</v>
          </cell>
        </row>
        <row r="238">
          <cell r="B238">
            <v>24</v>
          </cell>
          <cell r="C238">
            <v>4</v>
          </cell>
          <cell r="F238">
            <v>168.94329999999999</v>
          </cell>
        </row>
        <row r="239">
          <cell r="B239">
            <v>24</v>
          </cell>
          <cell r="C239">
            <v>5</v>
          </cell>
          <cell r="F239">
            <v>182.75560000000002</v>
          </cell>
        </row>
        <row r="240">
          <cell r="B240">
            <v>24</v>
          </cell>
          <cell r="C240">
            <v>6</v>
          </cell>
          <cell r="F240">
            <v>188.66800000000001</v>
          </cell>
        </row>
        <row r="241">
          <cell r="B241">
            <v>24</v>
          </cell>
          <cell r="C241">
            <v>7</v>
          </cell>
          <cell r="F241">
            <v>197.0599</v>
          </cell>
        </row>
        <row r="242">
          <cell r="B242">
            <v>24</v>
          </cell>
          <cell r="C242">
            <v>8</v>
          </cell>
          <cell r="F242">
            <v>203.3811</v>
          </cell>
        </row>
        <row r="243">
          <cell r="B243">
            <v>24</v>
          </cell>
          <cell r="C243">
            <v>9</v>
          </cell>
          <cell r="F243">
            <v>209.70650000000001</v>
          </cell>
        </row>
        <row r="244">
          <cell r="B244">
            <v>24</v>
          </cell>
          <cell r="C244">
            <v>10</v>
          </cell>
          <cell r="F244">
            <v>216.0241</v>
          </cell>
        </row>
        <row r="245">
          <cell r="B245">
            <v>25</v>
          </cell>
          <cell r="C245">
            <v>1</v>
          </cell>
          <cell r="F245">
            <v>138.6473</v>
          </cell>
        </row>
        <row r="246">
          <cell r="B246">
            <v>25</v>
          </cell>
          <cell r="C246">
            <v>2</v>
          </cell>
          <cell r="F246">
            <v>148.16050000000001</v>
          </cell>
        </row>
        <row r="247">
          <cell r="B247">
            <v>25</v>
          </cell>
          <cell r="C247">
            <v>3</v>
          </cell>
          <cell r="F247">
            <v>163.3176</v>
          </cell>
        </row>
        <row r="248">
          <cell r="B248">
            <v>25</v>
          </cell>
          <cell r="C248">
            <v>4</v>
          </cell>
          <cell r="F248">
            <v>175.47470000000001</v>
          </cell>
        </row>
        <row r="249">
          <cell r="B249">
            <v>25</v>
          </cell>
          <cell r="C249">
            <v>5</v>
          </cell>
          <cell r="F249">
            <v>189.63069999999999</v>
          </cell>
        </row>
        <row r="250">
          <cell r="B250">
            <v>25</v>
          </cell>
          <cell r="C250">
            <v>6</v>
          </cell>
          <cell r="F250">
            <v>195.54320000000001</v>
          </cell>
        </row>
        <row r="251">
          <cell r="B251">
            <v>25</v>
          </cell>
          <cell r="C251">
            <v>7</v>
          </cell>
          <cell r="F251">
            <v>203.93510000000001</v>
          </cell>
        </row>
        <row r="252">
          <cell r="B252">
            <v>25</v>
          </cell>
          <cell r="C252">
            <v>8</v>
          </cell>
          <cell r="F252">
            <v>210.25630000000001</v>
          </cell>
        </row>
        <row r="253">
          <cell r="B253">
            <v>25</v>
          </cell>
          <cell r="C253">
            <v>9</v>
          </cell>
          <cell r="F253">
            <v>216.58170000000001</v>
          </cell>
        </row>
        <row r="254">
          <cell r="B254">
            <v>25</v>
          </cell>
          <cell r="C254">
            <v>10</v>
          </cell>
          <cell r="F254">
            <v>222.89930000000001</v>
          </cell>
        </row>
        <row r="255">
          <cell r="B255">
            <v>26</v>
          </cell>
          <cell r="C255">
            <v>1</v>
          </cell>
          <cell r="F255">
            <v>144.1474</v>
          </cell>
        </row>
        <row r="256">
          <cell r="B256">
            <v>26</v>
          </cell>
          <cell r="C256">
            <v>2</v>
          </cell>
          <cell r="F256">
            <v>154.0044</v>
          </cell>
        </row>
        <row r="257">
          <cell r="B257">
            <v>26</v>
          </cell>
          <cell r="C257">
            <v>3</v>
          </cell>
          <cell r="F257">
            <v>169.50530000000001</v>
          </cell>
        </row>
        <row r="258">
          <cell r="B258">
            <v>26</v>
          </cell>
          <cell r="C258">
            <v>4</v>
          </cell>
          <cell r="F258">
            <v>182.00620000000001</v>
          </cell>
        </row>
        <row r="259">
          <cell r="B259">
            <v>26</v>
          </cell>
          <cell r="C259">
            <v>5</v>
          </cell>
          <cell r="F259">
            <v>196.5059</v>
          </cell>
        </row>
        <row r="260">
          <cell r="B260">
            <v>26</v>
          </cell>
          <cell r="C260">
            <v>6</v>
          </cell>
          <cell r="F260">
            <v>202.41839999999999</v>
          </cell>
        </row>
        <row r="261">
          <cell r="B261">
            <v>26</v>
          </cell>
          <cell r="C261">
            <v>7</v>
          </cell>
          <cell r="F261">
            <v>210.81020000000001</v>
          </cell>
        </row>
        <row r="262">
          <cell r="B262">
            <v>26</v>
          </cell>
          <cell r="C262">
            <v>8</v>
          </cell>
          <cell r="F262">
            <v>217.13150000000002</v>
          </cell>
        </row>
        <row r="263">
          <cell r="B263">
            <v>26</v>
          </cell>
          <cell r="C263">
            <v>9</v>
          </cell>
          <cell r="F263">
            <v>223.45680000000002</v>
          </cell>
        </row>
        <row r="264">
          <cell r="B264">
            <v>26</v>
          </cell>
          <cell r="C264">
            <v>10</v>
          </cell>
          <cell r="F264">
            <v>229.77450000000002</v>
          </cell>
        </row>
        <row r="265">
          <cell r="B265">
            <v>27</v>
          </cell>
          <cell r="C265">
            <v>1</v>
          </cell>
          <cell r="F265">
            <v>149.64760000000001</v>
          </cell>
        </row>
        <row r="266">
          <cell r="B266">
            <v>27</v>
          </cell>
          <cell r="C266">
            <v>2</v>
          </cell>
          <cell r="F266">
            <v>159.84829999999999</v>
          </cell>
        </row>
        <row r="267">
          <cell r="B267">
            <v>27</v>
          </cell>
          <cell r="C267">
            <v>3</v>
          </cell>
          <cell r="F267">
            <v>175.69300000000001</v>
          </cell>
        </row>
        <row r="268">
          <cell r="B268">
            <v>27</v>
          </cell>
          <cell r="C268">
            <v>4</v>
          </cell>
          <cell r="F268">
            <v>188.5376</v>
          </cell>
        </row>
        <row r="269">
          <cell r="B269">
            <v>27</v>
          </cell>
          <cell r="C269">
            <v>5</v>
          </cell>
          <cell r="F269">
            <v>203.3811</v>
          </cell>
        </row>
        <row r="270">
          <cell r="B270">
            <v>27</v>
          </cell>
          <cell r="C270">
            <v>6</v>
          </cell>
          <cell r="F270">
            <v>209.29349999999999</v>
          </cell>
        </row>
        <row r="271">
          <cell r="B271">
            <v>27</v>
          </cell>
          <cell r="C271">
            <v>7</v>
          </cell>
          <cell r="F271">
            <v>217.68540000000002</v>
          </cell>
        </row>
        <row r="272">
          <cell r="B272">
            <v>27</v>
          </cell>
          <cell r="C272">
            <v>8</v>
          </cell>
          <cell r="F272">
            <v>224.00659999999999</v>
          </cell>
        </row>
        <row r="273">
          <cell r="B273">
            <v>27</v>
          </cell>
          <cell r="C273">
            <v>9</v>
          </cell>
          <cell r="F273">
            <v>230.33199999999999</v>
          </cell>
        </row>
        <row r="274">
          <cell r="B274">
            <v>27</v>
          </cell>
          <cell r="C274">
            <v>10</v>
          </cell>
          <cell r="F274">
            <v>236.64959999999999</v>
          </cell>
        </row>
        <row r="275">
          <cell r="B275">
            <v>28</v>
          </cell>
          <cell r="C275">
            <v>1</v>
          </cell>
          <cell r="F275">
            <v>155.14770000000001</v>
          </cell>
        </row>
        <row r="276">
          <cell r="B276">
            <v>28</v>
          </cell>
          <cell r="C276">
            <v>2</v>
          </cell>
          <cell r="F276">
            <v>165.69220000000001</v>
          </cell>
        </row>
        <row r="277">
          <cell r="B277">
            <v>28</v>
          </cell>
          <cell r="C277">
            <v>3</v>
          </cell>
          <cell r="F277">
            <v>181.88060000000002</v>
          </cell>
        </row>
        <row r="278">
          <cell r="B278">
            <v>28</v>
          </cell>
          <cell r="C278">
            <v>4</v>
          </cell>
          <cell r="F278">
            <v>195.06900000000002</v>
          </cell>
        </row>
        <row r="279">
          <cell r="B279">
            <v>28</v>
          </cell>
          <cell r="C279">
            <v>5</v>
          </cell>
          <cell r="F279">
            <v>210.25630000000001</v>
          </cell>
        </row>
        <row r="280">
          <cell r="B280">
            <v>28</v>
          </cell>
          <cell r="C280">
            <v>6</v>
          </cell>
          <cell r="F280">
            <v>216.1687</v>
          </cell>
        </row>
        <row r="281">
          <cell r="B281">
            <v>28</v>
          </cell>
          <cell r="C281">
            <v>7</v>
          </cell>
          <cell r="F281">
            <v>224.56059999999999</v>
          </cell>
        </row>
        <row r="282">
          <cell r="B282">
            <v>28</v>
          </cell>
          <cell r="C282">
            <v>8</v>
          </cell>
          <cell r="F282">
            <v>230.8818</v>
          </cell>
        </row>
        <row r="283">
          <cell r="B283">
            <v>28</v>
          </cell>
          <cell r="C283">
            <v>9</v>
          </cell>
          <cell r="F283">
            <v>237.2072</v>
          </cell>
        </row>
        <row r="284">
          <cell r="B284">
            <v>28</v>
          </cell>
          <cell r="C284">
            <v>10</v>
          </cell>
          <cell r="F284">
            <v>243.5248</v>
          </cell>
        </row>
        <row r="285">
          <cell r="B285">
            <v>29</v>
          </cell>
          <cell r="C285">
            <v>1</v>
          </cell>
          <cell r="F285">
            <v>160.64789999999999</v>
          </cell>
        </row>
        <row r="286">
          <cell r="B286">
            <v>29</v>
          </cell>
          <cell r="C286">
            <v>2</v>
          </cell>
          <cell r="F286">
            <v>171.5361</v>
          </cell>
        </row>
        <row r="287">
          <cell r="B287">
            <v>29</v>
          </cell>
          <cell r="C287">
            <v>3</v>
          </cell>
          <cell r="F287">
            <v>188.06829999999999</v>
          </cell>
        </row>
        <row r="288">
          <cell r="B288">
            <v>29</v>
          </cell>
          <cell r="C288">
            <v>4</v>
          </cell>
          <cell r="F288">
            <v>201.60040000000001</v>
          </cell>
        </row>
        <row r="289">
          <cell r="B289">
            <v>29</v>
          </cell>
          <cell r="C289">
            <v>5</v>
          </cell>
          <cell r="F289">
            <v>217.13140000000001</v>
          </cell>
        </row>
        <row r="290">
          <cell r="B290">
            <v>29</v>
          </cell>
          <cell r="C290">
            <v>6</v>
          </cell>
          <cell r="F290">
            <v>223.04390000000001</v>
          </cell>
        </row>
        <row r="291">
          <cell r="B291">
            <v>29</v>
          </cell>
          <cell r="C291">
            <v>7</v>
          </cell>
          <cell r="F291">
            <v>231.4358</v>
          </cell>
        </row>
        <row r="292">
          <cell r="B292">
            <v>29</v>
          </cell>
          <cell r="C292">
            <v>8</v>
          </cell>
          <cell r="F292">
            <v>237.75700000000001</v>
          </cell>
        </row>
        <row r="293">
          <cell r="B293">
            <v>29</v>
          </cell>
          <cell r="C293">
            <v>9</v>
          </cell>
          <cell r="F293">
            <v>244.08240000000001</v>
          </cell>
        </row>
        <row r="294">
          <cell r="B294">
            <v>29</v>
          </cell>
          <cell r="C294">
            <v>10</v>
          </cell>
          <cell r="F294">
            <v>250.4</v>
          </cell>
        </row>
        <row r="295">
          <cell r="B295">
            <v>30</v>
          </cell>
          <cell r="C295">
            <v>1</v>
          </cell>
          <cell r="F295">
            <v>166.148</v>
          </cell>
        </row>
        <row r="296">
          <cell r="B296">
            <v>30</v>
          </cell>
          <cell r="C296">
            <v>2</v>
          </cell>
          <cell r="F296">
            <v>177.38</v>
          </cell>
        </row>
        <row r="297">
          <cell r="B297">
            <v>30</v>
          </cell>
          <cell r="C297">
            <v>3</v>
          </cell>
          <cell r="F297">
            <v>194.2559</v>
          </cell>
        </row>
        <row r="298">
          <cell r="B298">
            <v>30</v>
          </cell>
          <cell r="C298">
            <v>4</v>
          </cell>
          <cell r="F298">
            <v>208.1318</v>
          </cell>
        </row>
        <row r="299">
          <cell r="B299">
            <v>30</v>
          </cell>
          <cell r="C299">
            <v>5</v>
          </cell>
          <cell r="F299">
            <v>224.00659999999999</v>
          </cell>
        </row>
        <row r="300">
          <cell r="B300">
            <v>30</v>
          </cell>
          <cell r="C300">
            <v>6</v>
          </cell>
          <cell r="F300">
            <v>229.91910000000001</v>
          </cell>
        </row>
        <row r="301">
          <cell r="B301">
            <v>30</v>
          </cell>
          <cell r="C301">
            <v>7</v>
          </cell>
          <cell r="F301">
            <v>238.3109</v>
          </cell>
        </row>
        <row r="302">
          <cell r="B302">
            <v>30</v>
          </cell>
          <cell r="C302">
            <v>8</v>
          </cell>
          <cell r="F302">
            <v>244.63220000000001</v>
          </cell>
        </row>
        <row r="303">
          <cell r="B303">
            <v>30</v>
          </cell>
          <cell r="C303">
            <v>9</v>
          </cell>
          <cell r="F303">
            <v>250.95750000000001</v>
          </cell>
        </row>
        <row r="304">
          <cell r="B304">
            <v>30</v>
          </cell>
          <cell r="C304">
            <v>10</v>
          </cell>
          <cell r="F304">
            <v>257.27519999999998</v>
          </cell>
        </row>
        <row r="305">
          <cell r="B305">
            <v>31</v>
          </cell>
          <cell r="C305">
            <v>1</v>
          </cell>
          <cell r="F305">
            <v>171.6481</v>
          </cell>
        </row>
        <row r="306">
          <cell r="B306">
            <v>31</v>
          </cell>
          <cell r="C306">
            <v>2</v>
          </cell>
          <cell r="F306">
            <v>183.22390000000001</v>
          </cell>
        </row>
        <row r="307">
          <cell r="B307">
            <v>31</v>
          </cell>
          <cell r="C307">
            <v>3</v>
          </cell>
          <cell r="F307">
            <v>200.4436</v>
          </cell>
        </row>
        <row r="308">
          <cell r="B308">
            <v>31</v>
          </cell>
          <cell r="C308">
            <v>4</v>
          </cell>
          <cell r="F308">
            <v>214.66319999999999</v>
          </cell>
        </row>
        <row r="309">
          <cell r="B309">
            <v>31</v>
          </cell>
          <cell r="C309">
            <v>5</v>
          </cell>
          <cell r="F309">
            <v>230.8818</v>
          </cell>
        </row>
        <row r="310">
          <cell r="B310">
            <v>31</v>
          </cell>
          <cell r="C310">
            <v>6</v>
          </cell>
          <cell r="F310">
            <v>236.79419999999999</v>
          </cell>
        </row>
        <row r="311">
          <cell r="B311">
            <v>31</v>
          </cell>
          <cell r="C311">
            <v>7</v>
          </cell>
          <cell r="F311">
            <v>245.18610000000001</v>
          </cell>
        </row>
        <row r="312">
          <cell r="B312">
            <v>31</v>
          </cell>
          <cell r="C312">
            <v>8</v>
          </cell>
          <cell r="F312">
            <v>251.50739999999999</v>
          </cell>
        </row>
        <row r="313">
          <cell r="B313">
            <v>31</v>
          </cell>
          <cell r="C313">
            <v>9</v>
          </cell>
          <cell r="F313">
            <v>257.83269999999999</v>
          </cell>
        </row>
        <row r="314">
          <cell r="B314">
            <v>31</v>
          </cell>
          <cell r="C314">
            <v>10</v>
          </cell>
          <cell r="F314">
            <v>264.15029999999996</v>
          </cell>
        </row>
        <row r="315">
          <cell r="B315">
            <v>32</v>
          </cell>
          <cell r="C315">
            <v>1</v>
          </cell>
          <cell r="F315">
            <v>177.14830000000001</v>
          </cell>
        </row>
        <row r="316">
          <cell r="B316">
            <v>32</v>
          </cell>
          <cell r="C316">
            <v>2</v>
          </cell>
          <cell r="F316">
            <v>189.06780000000001</v>
          </cell>
        </row>
        <row r="317">
          <cell r="B317">
            <v>32</v>
          </cell>
          <cell r="C317">
            <v>3</v>
          </cell>
          <cell r="F317">
            <v>206.63120000000001</v>
          </cell>
        </row>
        <row r="318">
          <cell r="B318">
            <v>32</v>
          </cell>
          <cell r="C318">
            <v>4</v>
          </cell>
          <cell r="F318">
            <v>221.19470000000001</v>
          </cell>
        </row>
        <row r="319">
          <cell r="B319">
            <v>32</v>
          </cell>
          <cell r="C319">
            <v>5</v>
          </cell>
          <cell r="F319">
            <v>237.75700000000001</v>
          </cell>
        </row>
        <row r="320">
          <cell r="B320">
            <v>32</v>
          </cell>
          <cell r="C320">
            <v>6</v>
          </cell>
          <cell r="F320">
            <v>243.6694</v>
          </cell>
        </row>
        <row r="321">
          <cell r="B321">
            <v>32</v>
          </cell>
          <cell r="C321">
            <v>7</v>
          </cell>
          <cell r="F321">
            <v>252.06130000000002</v>
          </cell>
        </row>
        <row r="322">
          <cell r="B322">
            <v>32</v>
          </cell>
          <cell r="C322">
            <v>8</v>
          </cell>
          <cell r="F322">
            <v>258.38249999999999</v>
          </cell>
        </row>
        <row r="323">
          <cell r="B323">
            <v>32</v>
          </cell>
          <cell r="C323">
            <v>9</v>
          </cell>
          <cell r="F323">
            <v>264.7079</v>
          </cell>
        </row>
        <row r="324">
          <cell r="B324">
            <v>32</v>
          </cell>
          <cell r="C324">
            <v>10</v>
          </cell>
          <cell r="F324">
            <v>271.02549999999997</v>
          </cell>
        </row>
        <row r="325">
          <cell r="B325">
            <v>33</v>
          </cell>
          <cell r="C325">
            <v>1</v>
          </cell>
          <cell r="F325">
            <v>182.64840000000001</v>
          </cell>
        </row>
        <row r="326">
          <cell r="B326">
            <v>33</v>
          </cell>
          <cell r="C326">
            <v>2</v>
          </cell>
          <cell r="F326">
            <v>194.9117</v>
          </cell>
        </row>
        <row r="327">
          <cell r="B327">
            <v>33</v>
          </cell>
          <cell r="C327">
            <v>3</v>
          </cell>
          <cell r="F327">
            <v>212.81890000000001</v>
          </cell>
        </row>
        <row r="328">
          <cell r="B328">
            <v>33</v>
          </cell>
          <cell r="C328">
            <v>4</v>
          </cell>
          <cell r="F328">
            <v>227.7261</v>
          </cell>
        </row>
        <row r="329">
          <cell r="B329">
            <v>33</v>
          </cell>
          <cell r="C329">
            <v>5</v>
          </cell>
          <cell r="F329">
            <v>244.63210000000001</v>
          </cell>
        </row>
        <row r="330">
          <cell r="B330">
            <v>33</v>
          </cell>
          <cell r="C330">
            <v>6</v>
          </cell>
          <cell r="F330">
            <v>250.5446</v>
          </cell>
        </row>
        <row r="331">
          <cell r="B331">
            <v>33</v>
          </cell>
          <cell r="C331">
            <v>7</v>
          </cell>
          <cell r="F331">
            <v>258.93649999999997</v>
          </cell>
        </row>
        <row r="332">
          <cell r="B332">
            <v>33</v>
          </cell>
          <cell r="C332">
            <v>8</v>
          </cell>
          <cell r="F332">
            <v>265.2577</v>
          </cell>
        </row>
        <row r="333">
          <cell r="B333">
            <v>33</v>
          </cell>
          <cell r="C333">
            <v>9</v>
          </cell>
          <cell r="F333">
            <v>271.5831</v>
          </cell>
        </row>
        <row r="334">
          <cell r="B334">
            <v>33</v>
          </cell>
          <cell r="C334">
            <v>10</v>
          </cell>
          <cell r="F334">
            <v>277.90069999999997</v>
          </cell>
        </row>
        <row r="335">
          <cell r="B335">
            <v>34</v>
          </cell>
          <cell r="C335">
            <v>1</v>
          </cell>
          <cell r="F335">
            <v>188.14860000000002</v>
          </cell>
        </row>
        <row r="336">
          <cell r="B336">
            <v>34</v>
          </cell>
          <cell r="C336">
            <v>2</v>
          </cell>
          <cell r="F336">
            <v>200.75560000000002</v>
          </cell>
        </row>
        <row r="337">
          <cell r="B337">
            <v>34</v>
          </cell>
          <cell r="C337">
            <v>3</v>
          </cell>
          <cell r="F337">
            <v>219.00659999999999</v>
          </cell>
        </row>
        <row r="338">
          <cell r="B338">
            <v>34</v>
          </cell>
          <cell r="C338">
            <v>4</v>
          </cell>
          <cell r="F338">
            <v>234.25749999999999</v>
          </cell>
        </row>
        <row r="339">
          <cell r="B339">
            <v>34</v>
          </cell>
          <cell r="C339">
            <v>5</v>
          </cell>
          <cell r="F339">
            <v>251.50730000000001</v>
          </cell>
        </row>
        <row r="340">
          <cell r="B340">
            <v>34</v>
          </cell>
          <cell r="C340">
            <v>6</v>
          </cell>
          <cell r="F340">
            <v>257.41979999999995</v>
          </cell>
        </row>
        <row r="341">
          <cell r="B341">
            <v>34</v>
          </cell>
          <cell r="C341">
            <v>7</v>
          </cell>
          <cell r="F341">
            <v>265.8116</v>
          </cell>
        </row>
        <row r="342">
          <cell r="B342">
            <v>34</v>
          </cell>
          <cell r="C342">
            <v>8</v>
          </cell>
          <cell r="F342">
            <v>272.13289999999995</v>
          </cell>
        </row>
        <row r="343">
          <cell r="B343">
            <v>34</v>
          </cell>
          <cell r="C343">
            <v>9</v>
          </cell>
          <cell r="F343">
            <v>278.45819999999998</v>
          </cell>
        </row>
        <row r="344">
          <cell r="B344">
            <v>34</v>
          </cell>
          <cell r="C344">
            <v>10</v>
          </cell>
          <cell r="F344">
            <v>284.77589999999998</v>
          </cell>
        </row>
        <row r="345">
          <cell r="B345">
            <v>35</v>
          </cell>
          <cell r="C345">
            <v>1</v>
          </cell>
          <cell r="F345">
            <v>193.64869999999999</v>
          </cell>
        </row>
        <row r="346">
          <cell r="B346">
            <v>35</v>
          </cell>
          <cell r="C346">
            <v>2</v>
          </cell>
          <cell r="F346">
            <v>206.59950000000001</v>
          </cell>
        </row>
        <row r="347">
          <cell r="B347">
            <v>35</v>
          </cell>
          <cell r="C347">
            <v>3</v>
          </cell>
          <cell r="F347">
            <v>225.1942</v>
          </cell>
        </row>
        <row r="348">
          <cell r="B348">
            <v>35</v>
          </cell>
          <cell r="C348">
            <v>4</v>
          </cell>
          <cell r="F348">
            <v>240.78890000000001</v>
          </cell>
        </row>
        <row r="349">
          <cell r="B349">
            <v>35</v>
          </cell>
          <cell r="C349">
            <v>5</v>
          </cell>
          <cell r="F349">
            <v>258.38249999999999</v>
          </cell>
        </row>
        <row r="350">
          <cell r="B350">
            <v>35</v>
          </cell>
          <cell r="C350">
            <v>6</v>
          </cell>
          <cell r="F350">
            <v>264.29489999999998</v>
          </cell>
        </row>
        <row r="351">
          <cell r="B351">
            <v>35</v>
          </cell>
          <cell r="C351">
            <v>7</v>
          </cell>
          <cell r="F351">
            <v>272.68679999999995</v>
          </cell>
        </row>
        <row r="352">
          <cell r="B352">
            <v>35</v>
          </cell>
          <cell r="C352">
            <v>8</v>
          </cell>
          <cell r="F352">
            <v>279.00809999999996</v>
          </cell>
        </row>
        <row r="353">
          <cell r="B353">
            <v>35</v>
          </cell>
          <cell r="C353">
            <v>9</v>
          </cell>
          <cell r="F353">
            <v>285.33339999999998</v>
          </cell>
        </row>
        <row r="354">
          <cell r="B354">
            <v>35</v>
          </cell>
          <cell r="C354">
            <v>10</v>
          </cell>
          <cell r="F354">
            <v>291.65109999999999</v>
          </cell>
        </row>
        <row r="355">
          <cell r="B355">
            <v>36</v>
          </cell>
          <cell r="C355">
            <v>1</v>
          </cell>
          <cell r="F355">
            <v>199.14879999999999</v>
          </cell>
        </row>
        <row r="356">
          <cell r="B356">
            <v>36</v>
          </cell>
          <cell r="C356">
            <v>2</v>
          </cell>
          <cell r="F356">
            <v>212.4434</v>
          </cell>
        </row>
        <row r="357">
          <cell r="B357">
            <v>36</v>
          </cell>
          <cell r="C357">
            <v>3</v>
          </cell>
          <cell r="F357">
            <v>231.3819</v>
          </cell>
        </row>
        <row r="358">
          <cell r="B358">
            <v>36</v>
          </cell>
          <cell r="C358">
            <v>4</v>
          </cell>
          <cell r="F358">
            <v>247.3203</v>
          </cell>
        </row>
        <row r="359">
          <cell r="B359">
            <v>36</v>
          </cell>
          <cell r="C359">
            <v>5</v>
          </cell>
          <cell r="F359">
            <v>265.2577</v>
          </cell>
        </row>
        <row r="360">
          <cell r="B360">
            <v>36</v>
          </cell>
          <cell r="C360">
            <v>6</v>
          </cell>
          <cell r="F360">
            <v>271.17009999999999</v>
          </cell>
        </row>
        <row r="361">
          <cell r="B361">
            <v>36</v>
          </cell>
          <cell r="C361">
            <v>7</v>
          </cell>
          <cell r="F361">
            <v>279.56199999999995</v>
          </cell>
        </row>
        <row r="362">
          <cell r="B362">
            <v>36</v>
          </cell>
          <cell r="C362">
            <v>8</v>
          </cell>
          <cell r="F362">
            <v>285.88319999999999</v>
          </cell>
        </row>
        <row r="363">
          <cell r="B363">
            <v>36</v>
          </cell>
          <cell r="C363">
            <v>9</v>
          </cell>
          <cell r="F363">
            <v>292.20859999999999</v>
          </cell>
        </row>
        <row r="364">
          <cell r="B364">
            <v>36</v>
          </cell>
          <cell r="C364">
            <v>10</v>
          </cell>
          <cell r="F364">
            <v>298.52619999999996</v>
          </cell>
        </row>
        <row r="365">
          <cell r="B365">
            <v>37</v>
          </cell>
          <cell r="C365">
            <v>1</v>
          </cell>
          <cell r="F365">
            <v>204.649</v>
          </cell>
        </row>
        <row r="366">
          <cell r="B366">
            <v>37</v>
          </cell>
          <cell r="C366">
            <v>2</v>
          </cell>
          <cell r="F366">
            <v>218.28730000000002</v>
          </cell>
        </row>
        <row r="367">
          <cell r="B367">
            <v>37</v>
          </cell>
          <cell r="C367">
            <v>3</v>
          </cell>
          <cell r="F367">
            <v>237.56950000000001</v>
          </cell>
        </row>
        <row r="368">
          <cell r="B368">
            <v>37</v>
          </cell>
          <cell r="C368">
            <v>4</v>
          </cell>
          <cell r="F368">
            <v>253.85169999999999</v>
          </cell>
        </row>
        <row r="369">
          <cell r="B369">
            <v>37</v>
          </cell>
          <cell r="C369">
            <v>5</v>
          </cell>
          <cell r="F369">
            <v>272.13279999999997</v>
          </cell>
        </row>
        <row r="370">
          <cell r="B370">
            <v>37</v>
          </cell>
          <cell r="C370">
            <v>6</v>
          </cell>
          <cell r="F370">
            <v>278.0453</v>
          </cell>
        </row>
        <row r="371">
          <cell r="B371">
            <v>37</v>
          </cell>
          <cell r="C371">
            <v>7</v>
          </cell>
          <cell r="F371">
            <v>286.43719999999996</v>
          </cell>
        </row>
        <row r="372">
          <cell r="B372">
            <v>37</v>
          </cell>
          <cell r="C372">
            <v>8</v>
          </cell>
          <cell r="F372">
            <v>292.75839999999999</v>
          </cell>
        </row>
        <row r="373">
          <cell r="B373">
            <v>37</v>
          </cell>
          <cell r="C373">
            <v>9</v>
          </cell>
          <cell r="F373">
            <v>299.0838</v>
          </cell>
        </row>
        <row r="374">
          <cell r="B374">
            <v>37</v>
          </cell>
          <cell r="C374">
            <v>10</v>
          </cell>
          <cell r="F374">
            <v>305.40139999999997</v>
          </cell>
        </row>
        <row r="375">
          <cell r="B375">
            <v>38</v>
          </cell>
          <cell r="C375">
            <v>1</v>
          </cell>
          <cell r="F375">
            <v>210.1491</v>
          </cell>
        </row>
        <row r="376">
          <cell r="B376">
            <v>38</v>
          </cell>
          <cell r="C376">
            <v>2</v>
          </cell>
          <cell r="F376">
            <v>224.13120000000001</v>
          </cell>
        </row>
        <row r="377">
          <cell r="B377">
            <v>38</v>
          </cell>
          <cell r="C377">
            <v>3</v>
          </cell>
          <cell r="F377">
            <v>243.75720000000001</v>
          </cell>
        </row>
        <row r="378">
          <cell r="B378">
            <v>38</v>
          </cell>
          <cell r="C378">
            <v>4</v>
          </cell>
          <cell r="F378">
            <v>260.38319999999999</v>
          </cell>
        </row>
        <row r="379">
          <cell r="B379">
            <v>38</v>
          </cell>
          <cell r="C379">
            <v>5</v>
          </cell>
          <cell r="F379">
            <v>279.00799999999998</v>
          </cell>
        </row>
        <row r="380">
          <cell r="B380">
            <v>38</v>
          </cell>
          <cell r="C380">
            <v>6</v>
          </cell>
          <cell r="F380">
            <v>284.92049999999995</v>
          </cell>
        </row>
        <row r="381">
          <cell r="B381">
            <v>38</v>
          </cell>
          <cell r="C381">
            <v>7</v>
          </cell>
          <cell r="F381">
            <v>293.31229999999999</v>
          </cell>
        </row>
        <row r="382">
          <cell r="B382">
            <v>38</v>
          </cell>
          <cell r="C382">
            <v>8</v>
          </cell>
          <cell r="F382">
            <v>299.6336</v>
          </cell>
        </row>
        <row r="383">
          <cell r="B383">
            <v>38</v>
          </cell>
          <cell r="C383">
            <v>9</v>
          </cell>
          <cell r="F383">
            <v>305.959</v>
          </cell>
        </row>
        <row r="384">
          <cell r="B384">
            <v>38</v>
          </cell>
          <cell r="C384">
            <v>10</v>
          </cell>
          <cell r="F384">
            <v>312.27659999999997</v>
          </cell>
        </row>
        <row r="385">
          <cell r="B385">
            <v>39</v>
          </cell>
          <cell r="C385">
            <v>1</v>
          </cell>
          <cell r="F385">
            <v>215.64930000000001</v>
          </cell>
        </row>
        <row r="386">
          <cell r="B386">
            <v>39</v>
          </cell>
          <cell r="C386">
            <v>2</v>
          </cell>
          <cell r="F386">
            <v>229.9751</v>
          </cell>
        </row>
        <row r="387">
          <cell r="B387">
            <v>39</v>
          </cell>
          <cell r="C387">
            <v>3</v>
          </cell>
          <cell r="F387">
            <v>249.94489999999999</v>
          </cell>
        </row>
        <row r="388">
          <cell r="B388">
            <v>39</v>
          </cell>
          <cell r="C388">
            <v>4</v>
          </cell>
          <cell r="F388">
            <v>266.91459999999995</v>
          </cell>
        </row>
        <row r="389">
          <cell r="B389">
            <v>39</v>
          </cell>
          <cell r="C389">
            <v>5</v>
          </cell>
          <cell r="F389">
            <v>285.88319999999999</v>
          </cell>
        </row>
        <row r="390">
          <cell r="B390">
            <v>39</v>
          </cell>
          <cell r="C390">
            <v>6</v>
          </cell>
          <cell r="F390">
            <v>291.79559999999998</v>
          </cell>
        </row>
        <row r="391">
          <cell r="B391">
            <v>39</v>
          </cell>
          <cell r="C391">
            <v>7</v>
          </cell>
          <cell r="F391">
            <v>300.1875</v>
          </cell>
        </row>
        <row r="392">
          <cell r="B392">
            <v>39</v>
          </cell>
          <cell r="C392">
            <v>8</v>
          </cell>
          <cell r="F392">
            <v>306.50879999999995</v>
          </cell>
        </row>
        <row r="393">
          <cell r="B393">
            <v>39</v>
          </cell>
          <cell r="C393">
            <v>9</v>
          </cell>
          <cell r="F393">
            <v>312.83409999999998</v>
          </cell>
        </row>
        <row r="394">
          <cell r="B394">
            <v>39</v>
          </cell>
          <cell r="C394">
            <v>10</v>
          </cell>
          <cell r="F394">
            <v>319.15179999999998</v>
          </cell>
        </row>
        <row r="395">
          <cell r="B395">
            <v>40</v>
          </cell>
          <cell r="C395">
            <v>1</v>
          </cell>
          <cell r="F395">
            <v>221.14940000000001</v>
          </cell>
        </row>
        <row r="396">
          <cell r="B396">
            <v>40</v>
          </cell>
          <cell r="C396">
            <v>2</v>
          </cell>
          <cell r="F396">
            <v>235.81900000000002</v>
          </cell>
        </row>
        <row r="397">
          <cell r="B397">
            <v>40</v>
          </cell>
          <cell r="C397">
            <v>3</v>
          </cell>
          <cell r="F397">
            <v>256.13249999999999</v>
          </cell>
        </row>
        <row r="398">
          <cell r="B398">
            <v>40</v>
          </cell>
          <cell r="C398">
            <v>4</v>
          </cell>
          <cell r="F398">
            <v>273.44599999999997</v>
          </cell>
        </row>
        <row r="399">
          <cell r="B399">
            <v>40</v>
          </cell>
          <cell r="C399">
            <v>5</v>
          </cell>
          <cell r="F399">
            <v>292.75839999999999</v>
          </cell>
        </row>
        <row r="400">
          <cell r="B400">
            <v>40</v>
          </cell>
          <cell r="C400">
            <v>6</v>
          </cell>
          <cell r="F400">
            <v>298.67079999999999</v>
          </cell>
        </row>
        <row r="401">
          <cell r="B401">
            <v>40</v>
          </cell>
          <cell r="C401">
            <v>7</v>
          </cell>
          <cell r="F401">
            <v>307.06269999999995</v>
          </cell>
        </row>
        <row r="402">
          <cell r="B402">
            <v>40</v>
          </cell>
          <cell r="C402">
            <v>8</v>
          </cell>
          <cell r="F402">
            <v>313.38389999999998</v>
          </cell>
        </row>
        <row r="403">
          <cell r="B403">
            <v>40</v>
          </cell>
          <cell r="C403">
            <v>9</v>
          </cell>
          <cell r="F403">
            <v>319.70929999999998</v>
          </cell>
        </row>
        <row r="404">
          <cell r="B404">
            <v>40</v>
          </cell>
          <cell r="C404">
            <v>10</v>
          </cell>
          <cell r="F404">
            <v>326.02689999999996</v>
          </cell>
        </row>
        <row r="405">
          <cell r="B405">
            <v>41</v>
          </cell>
          <cell r="C405">
            <v>1</v>
          </cell>
          <cell r="F405">
            <v>226.64950000000002</v>
          </cell>
        </row>
        <row r="406">
          <cell r="B406">
            <v>41</v>
          </cell>
          <cell r="C406">
            <v>2</v>
          </cell>
          <cell r="F406">
            <v>241.66290000000001</v>
          </cell>
        </row>
        <row r="407">
          <cell r="B407">
            <v>41</v>
          </cell>
          <cell r="C407">
            <v>3</v>
          </cell>
          <cell r="F407">
            <v>262.3202</v>
          </cell>
        </row>
        <row r="408">
          <cell r="B408">
            <v>41</v>
          </cell>
          <cell r="C408">
            <v>4</v>
          </cell>
          <cell r="F408">
            <v>279.97739999999999</v>
          </cell>
        </row>
        <row r="409">
          <cell r="B409">
            <v>41</v>
          </cell>
          <cell r="C409">
            <v>5</v>
          </cell>
          <cell r="F409">
            <v>299.63349999999997</v>
          </cell>
        </row>
        <row r="410">
          <cell r="B410">
            <v>41</v>
          </cell>
          <cell r="C410">
            <v>6</v>
          </cell>
          <cell r="F410">
            <v>305.54599999999999</v>
          </cell>
        </row>
        <row r="411">
          <cell r="B411">
            <v>41</v>
          </cell>
          <cell r="C411">
            <v>7</v>
          </cell>
          <cell r="F411">
            <v>313.93789999999996</v>
          </cell>
        </row>
        <row r="412">
          <cell r="B412">
            <v>41</v>
          </cell>
          <cell r="C412">
            <v>8</v>
          </cell>
          <cell r="F412">
            <v>320.25909999999999</v>
          </cell>
        </row>
        <row r="413">
          <cell r="B413">
            <v>41</v>
          </cell>
          <cell r="C413">
            <v>9</v>
          </cell>
          <cell r="F413">
            <v>326.58449999999999</v>
          </cell>
        </row>
        <row r="414">
          <cell r="B414">
            <v>41</v>
          </cell>
          <cell r="C414">
            <v>10</v>
          </cell>
          <cell r="F414">
            <v>332.90209999999996</v>
          </cell>
        </row>
        <row r="415">
          <cell r="B415">
            <v>42</v>
          </cell>
          <cell r="C415">
            <v>1</v>
          </cell>
          <cell r="F415">
            <v>232.1497</v>
          </cell>
        </row>
        <row r="416">
          <cell r="B416">
            <v>42</v>
          </cell>
          <cell r="C416">
            <v>2</v>
          </cell>
          <cell r="F416">
            <v>247.5068</v>
          </cell>
        </row>
        <row r="417">
          <cell r="B417">
            <v>42</v>
          </cell>
          <cell r="C417">
            <v>3</v>
          </cell>
          <cell r="F417">
            <v>268.50779999999997</v>
          </cell>
        </row>
        <row r="418">
          <cell r="B418">
            <v>42</v>
          </cell>
          <cell r="C418">
            <v>4</v>
          </cell>
          <cell r="F418">
            <v>286.50879999999995</v>
          </cell>
        </row>
        <row r="419">
          <cell r="B419">
            <v>42</v>
          </cell>
          <cell r="C419">
            <v>5</v>
          </cell>
          <cell r="F419">
            <v>306.50869999999998</v>
          </cell>
        </row>
        <row r="420">
          <cell r="B420">
            <v>42</v>
          </cell>
          <cell r="C420">
            <v>6</v>
          </cell>
          <cell r="F420">
            <v>312.4212</v>
          </cell>
        </row>
        <row r="421">
          <cell r="B421">
            <v>42</v>
          </cell>
          <cell r="C421">
            <v>7</v>
          </cell>
          <cell r="F421">
            <v>320.81299999999999</v>
          </cell>
        </row>
        <row r="422">
          <cell r="B422">
            <v>42</v>
          </cell>
          <cell r="C422">
            <v>8</v>
          </cell>
          <cell r="F422">
            <v>327.1343</v>
          </cell>
        </row>
        <row r="423">
          <cell r="B423">
            <v>42</v>
          </cell>
          <cell r="C423">
            <v>9</v>
          </cell>
          <cell r="F423">
            <v>333.4597</v>
          </cell>
        </row>
        <row r="424">
          <cell r="B424">
            <v>42</v>
          </cell>
          <cell r="C424">
            <v>10</v>
          </cell>
          <cell r="F424">
            <v>339.77729999999997</v>
          </cell>
        </row>
        <row r="425">
          <cell r="B425">
            <v>43</v>
          </cell>
          <cell r="C425">
            <v>1</v>
          </cell>
          <cell r="F425">
            <v>237.6498</v>
          </cell>
        </row>
        <row r="426">
          <cell r="B426">
            <v>43</v>
          </cell>
          <cell r="C426">
            <v>2</v>
          </cell>
          <cell r="F426">
            <v>253.35069999999999</v>
          </cell>
        </row>
        <row r="427">
          <cell r="B427">
            <v>43</v>
          </cell>
          <cell r="C427">
            <v>3</v>
          </cell>
          <cell r="F427">
            <v>274.69549999999998</v>
          </cell>
        </row>
        <row r="428">
          <cell r="B428">
            <v>43</v>
          </cell>
          <cell r="C428">
            <v>4</v>
          </cell>
          <cell r="F428">
            <v>293.0403</v>
          </cell>
        </row>
        <row r="429">
          <cell r="B429">
            <v>43</v>
          </cell>
          <cell r="C429">
            <v>5</v>
          </cell>
          <cell r="F429">
            <v>313.38389999999998</v>
          </cell>
        </row>
        <row r="430">
          <cell r="B430">
            <v>43</v>
          </cell>
          <cell r="C430">
            <v>6</v>
          </cell>
          <cell r="F430">
            <v>319.29629999999997</v>
          </cell>
        </row>
        <row r="431">
          <cell r="B431">
            <v>43</v>
          </cell>
          <cell r="C431">
            <v>7</v>
          </cell>
          <cell r="F431">
            <v>327.68819999999999</v>
          </cell>
        </row>
        <row r="432">
          <cell r="B432">
            <v>43</v>
          </cell>
          <cell r="C432">
            <v>8</v>
          </cell>
          <cell r="F432">
            <v>334.0095</v>
          </cell>
        </row>
        <row r="433">
          <cell r="B433">
            <v>43</v>
          </cell>
          <cell r="C433">
            <v>9</v>
          </cell>
          <cell r="F433">
            <v>340.33479999999997</v>
          </cell>
        </row>
        <row r="434">
          <cell r="B434">
            <v>43</v>
          </cell>
          <cell r="C434">
            <v>10</v>
          </cell>
          <cell r="F434">
            <v>346.65249999999997</v>
          </cell>
        </row>
        <row r="435">
          <cell r="B435">
            <v>44</v>
          </cell>
          <cell r="C435">
            <v>1</v>
          </cell>
          <cell r="F435">
            <v>243.15</v>
          </cell>
        </row>
        <row r="436">
          <cell r="B436">
            <v>44</v>
          </cell>
          <cell r="C436">
            <v>2</v>
          </cell>
          <cell r="F436">
            <v>259.19459999999998</v>
          </cell>
        </row>
        <row r="437">
          <cell r="B437">
            <v>44</v>
          </cell>
          <cell r="C437">
            <v>3</v>
          </cell>
          <cell r="F437">
            <v>280.88309999999996</v>
          </cell>
        </row>
        <row r="438">
          <cell r="B438">
            <v>44</v>
          </cell>
          <cell r="C438">
            <v>4</v>
          </cell>
          <cell r="F438">
            <v>299.57169999999996</v>
          </cell>
        </row>
        <row r="439">
          <cell r="B439">
            <v>44</v>
          </cell>
          <cell r="C439">
            <v>5</v>
          </cell>
          <cell r="F439">
            <v>320.25909999999999</v>
          </cell>
        </row>
        <row r="440">
          <cell r="B440">
            <v>44</v>
          </cell>
          <cell r="C440">
            <v>6</v>
          </cell>
          <cell r="F440">
            <v>326.17149999999998</v>
          </cell>
        </row>
        <row r="441">
          <cell r="B441">
            <v>44</v>
          </cell>
          <cell r="C441">
            <v>7</v>
          </cell>
          <cell r="F441">
            <v>334.5634</v>
          </cell>
        </row>
        <row r="442">
          <cell r="B442">
            <v>44</v>
          </cell>
          <cell r="C442">
            <v>8</v>
          </cell>
          <cell r="F442">
            <v>340.88459999999998</v>
          </cell>
        </row>
        <row r="443">
          <cell r="B443">
            <v>44</v>
          </cell>
          <cell r="C443">
            <v>9</v>
          </cell>
          <cell r="F443">
            <v>347.21</v>
          </cell>
        </row>
        <row r="444">
          <cell r="B444">
            <v>44</v>
          </cell>
          <cell r="C444">
            <v>10</v>
          </cell>
          <cell r="F444">
            <v>353.52759999999995</v>
          </cell>
        </row>
        <row r="445">
          <cell r="B445">
            <v>45</v>
          </cell>
          <cell r="C445">
            <v>1</v>
          </cell>
          <cell r="F445">
            <v>248.65010000000001</v>
          </cell>
        </row>
        <row r="446">
          <cell r="B446">
            <v>45</v>
          </cell>
          <cell r="C446">
            <v>2</v>
          </cell>
          <cell r="F446">
            <v>265.0385</v>
          </cell>
        </row>
        <row r="447">
          <cell r="B447">
            <v>45</v>
          </cell>
          <cell r="C447">
            <v>3</v>
          </cell>
          <cell r="F447">
            <v>287.07079999999996</v>
          </cell>
        </row>
        <row r="448">
          <cell r="B448">
            <v>45</v>
          </cell>
          <cell r="C448">
            <v>4</v>
          </cell>
          <cell r="F448">
            <v>306.10309999999998</v>
          </cell>
        </row>
        <row r="449">
          <cell r="B449">
            <v>45</v>
          </cell>
          <cell r="C449">
            <v>5</v>
          </cell>
          <cell r="F449">
            <v>327.1343</v>
          </cell>
        </row>
        <row r="450">
          <cell r="B450">
            <v>45</v>
          </cell>
          <cell r="C450">
            <v>6</v>
          </cell>
          <cell r="F450">
            <v>333.04669999999999</v>
          </cell>
        </row>
        <row r="451">
          <cell r="B451">
            <v>45</v>
          </cell>
          <cell r="C451">
            <v>7</v>
          </cell>
          <cell r="F451">
            <v>341.43859999999995</v>
          </cell>
        </row>
        <row r="452">
          <cell r="B452">
            <v>45</v>
          </cell>
          <cell r="C452">
            <v>8</v>
          </cell>
          <cell r="F452">
            <v>347.75979999999998</v>
          </cell>
        </row>
        <row r="453">
          <cell r="B453">
            <v>45</v>
          </cell>
          <cell r="C453">
            <v>9</v>
          </cell>
          <cell r="F453">
            <v>354.08519999999999</v>
          </cell>
        </row>
        <row r="454">
          <cell r="B454">
            <v>45</v>
          </cell>
          <cell r="C454">
            <v>10</v>
          </cell>
          <cell r="F454">
            <v>360.40279999999996</v>
          </cell>
        </row>
        <row r="455">
          <cell r="B455">
            <v>46</v>
          </cell>
          <cell r="C455">
            <v>1</v>
          </cell>
          <cell r="F455">
            <v>254.15020000000001</v>
          </cell>
        </row>
        <row r="456">
          <cell r="B456">
            <v>46</v>
          </cell>
          <cell r="C456">
            <v>2</v>
          </cell>
          <cell r="F456">
            <v>270.88239999999996</v>
          </cell>
        </row>
        <row r="457">
          <cell r="B457">
            <v>46</v>
          </cell>
          <cell r="C457">
            <v>3</v>
          </cell>
          <cell r="F457">
            <v>293.25849999999997</v>
          </cell>
        </row>
        <row r="458">
          <cell r="B458">
            <v>46</v>
          </cell>
          <cell r="C458">
            <v>4</v>
          </cell>
          <cell r="F458">
            <v>312.6345</v>
          </cell>
        </row>
        <row r="459">
          <cell r="B459">
            <v>46</v>
          </cell>
          <cell r="C459">
            <v>5</v>
          </cell>
          <cell r="F459">
            <v>334.00939999999997</v>
          </cell>
        </row>
        <row r="460">
          <cell r="B460">
            <v>46</v>
          </cell>
          <cell r="C460">
            <v>6</v>
          </cell>
          <cell r="F460">
            <v>339.92189999999999</v>
          </cell>
        </row>
        <row r="461">
          <cell r="B461">
            <v>46</v>
          </cell>
          <cell r="C461">
            <v>7</v>
          </cell>
          <cell r="F461">
            <v>348.31379999999996</v>
          </cell>
        </row>
        <row r="462">
          <cell r="B462">
            <v>46</v>
          </cell>
          <cell r="C462">
            <v>8</v>
          </cell>
          <cell r="F462">
            <v>354.63499999999999</v>
          </cell>
        </row>
        <row r="463">
          <cell r="B463">
            <v>46</v>
          </cell>
          <cell r="C463">
            <v>9</v>
          </cell>
          <cell r="F463">
            <v>360.96039999999999</v>
          </cell>
        </row>
        <row r="464">
          <cell r="B464">
            <v>46</v>
          </cell>
          <cell r="C464">
            <v>10</v>
          </cell>
          <cell r="F464">
            <v>367.27799999999996</v>
          </cell>
        </row>
        <row r="465">
          <cell r="B465">
            <v>47</v>
          </cell>
          <cell r="C465">
            <v>1</v>
          </cell>
          <cell r="F465">
            <v>259.65039999999999</v>
          </cell>
        </row>
        <row r="466">
          <cell r="B466">
            <v>47</v>
          </cell>
          <cell r="C466">
            <v>2</v>
          </cell>
          <cell r="F466">
            <v>276.72629999999998</v>
          </cell>
        </row>
        <row r="467">
          <cell r="B467">
            <v>47</v>
          </cell>
          <cell r="C467">
            <v>3</v>
          </cell>
          <cell r="F467">
            <v>299.4461</v>
          </cell>
        </row>
        <row r="468">
          <cell r="B468">
            <v>47</v>
          </cell>
          <cell r="C468">
            <v>4</v>
          </cell>
          <cell r="F468">
            <v>319.16589999999997</v>
          </cell>
        </row>
        <row r="469">
          <cell r="B469">
            <v>47</v>
          </cell>
          <cell r="C469">
            <v>5</v>
          </cell>
          <cell r="F469">
            <v>340.88459999999998</v>
          </cell>
        </row>
        <row r="470">
          <cell r="B470">
            <v>47</v>
          </cell>
          <cell r="C470">
            <v>6</v>
          </cell>
          <cell r="F470">
            <v>346.7971</v>
          </cell>
        </row>
        <row r="471">
          <cell r="B471">
            <v>47</v>
          </cell>
          <cell r="C471">
            <v>7</v>
          </cell>
          <cell r="F471">
            <v>355.18889999999999</v>
          </cell>
        </row>
        <row r="472">
          <cell r="B472">
            <v>47</v>
          </cell>
          <cell r="C472">
            <v>8</v>
          </cell>
          <cell r="F472">
            <v>361.5102</v>
          </cell>
        </row>
        <row r="473">
          <cell r="B473">
            <v>47</v>
          </cell>
          <cell r="C473">
            <v>9</v>
          </cell>
          <cell r="F473">
            <v>367.83549999999997</v>
          </cell>
        </row>
        <row r="474">
          <cell r="B474">
            <v>47</v>
          </cell>
          <cell r="C474">
            <v>10</v>
          </cell>
          <cell r="F474">
            <v>374.15319999999997</v>
          </cell>
        </row>
        <row r="475">
          <cell r="B475">
            <v>48</v>
          </cell>
          <cell r="C475">
            <v>1</v>
          </cell>
          <cell r="F475">
            <v>265.15049999999997</v>
          </cell>
        </row>
        <row r="476">
          <cell r="B476">
            <v>48</v>
          </cell>
          <cell r="C476">
            <v>2</v>
          </cell>
          <cell r="F476">
            <v>282.5702</v>
          </cell>
        </row>
        <row r="477">
          <cell r="B477">
            <v>48</v>
          </cell>
          <cell r="C477">
            <v>3</v>
          </cell>
          <cell r="F477">
            <v>305.63379999999995</v>
          </cell>
        </row>
        <row r="478">
          <cell r="B478">
            <v>48</v>
          </cell>
          <cell r="C478">
            <v>4</v>
          </cell>
          <cell r="F478">
            <v>325.69729999999998</v>
          </cell>
        </row>
        <row r="479">
          <cell r="B479">
            <v>48</v>
          </cell>
          <cell r="C479">
            <v>5</v>
          </cell>
          <cell r="F479">
            <v>347.75979999999998</v>
          </cell>
        </row>
        <row r="480">
          <cell r="B480">
            <v>48</v>
          </cell>
          <cell r="C480">
            <v>6</v>
          </cell>
          <cell r="F480">
            <v>353.67219999999998</v>
          </cell>
        </row>
        <row r="481">
          <cell r="B481">
            <v>48</v>
          </cell>
          <cell r="C481">
            <v>7</v>
          </cell>
          <cell r="F481">
            <v>362.0641</v>
          </cell>
        </row>
        <row r="482">
          <cell r="B482">
            <v>48</v>
          </cell>
          <cell r="C482">
            <v>8</v>
          </cell>
          <cell r="F482">
            <v>368.38529999999997</v>
          </cell>
        </row>
        <row r="483">
          <cell r="B483">
            <v>48</v>
          </cell>
          <cell r="C483">
            <v>9</v>
          </cell>
          <cell r="F483">
            <v>374.71069999999997</v>
          </cell>
        </row>
        <row r="484">
          <cell r="B484">
            <v>48</v>
          </cell>
          <cell r="C484">
            <v>10</v>
          </cell>
          <cell r="F484">
            <v>381.0283</v>
          </cell>
        </row>
        <row r="485">
          <cell r="B485">
            <v>49</v>
          </cell>
          <cell r="C485">
            <v>1</v>
          </cell>
          <cell r="F485">
            <v>270.65069999999997</v>
          </cell>
        </row>
        <row r="486">
          <cell r="B486">
            <v>49</v>
          </cell>
          <cell r="C486">
            <v>2</v>
          </cell>
          <cell r="F486">
            <v>288.41409999999996</v>
          </cell>
        </row>
        <row r="487">
          <cell r="B487">
            <v>49</v>
          </cell>
          <cell r="C487">
            <v>3</v>
          </cell>
          <cell r="F487">
            <v>311.82139999999998</v>
          </cell>
        </row>
        <row r="488">
          <cell r="B488">
            <v>49</v>
          </cell>
          <cell r="C488">
            <v>4</v>
          </cell>
          <cell r="F488">
            <v>332.22879999999998</v>
          </cell>
        </row>
        <row r="489">
          <cell r="B489">
            <v>49</v>
          </cell>
          <cell r="C489">
            <v>5</v>
          </cell>
          <cell r="F489">
            <v>354.63499999999999</v>
          </cell>
        </row>
        <row r="490">
          <cell r="B490">
            <v>49</v>
          </cell>
          <cell r="C490">
            <v>6</v>
          </cell>
          <cell r="F490">
            <v>360.54739999999998</v>
          </cell>
        </row>
        <row r="491">
          <cell r="B491">
            <v>49</v>
          </cell>
          <cell r="C491">
            <v>7</v>
          </cell>
          <cell r="F491">
            <v>368.9393</v>
          </cell>
        </row>
        <row r="492">
          <cell r="B492">
            <v>49</v>
          </cell>
          <cell r="C492">
            <v>8</v>
          </cell>
          <cell r="F492">
            <v>375.26049999999998</v>
          </cell>
        </row>
        <row r="493">
          <cell r="B493">
            <v>49</v>
          </cell>
          <cell r="C493">
            <v>9</v>
          </cell>
          <cell r="F493">
            <v>381.58589999999998</v>
          </cell>
        </row>
        <row r="494">
          <cell r="B494">
            <v>49</v>
          </cell>
          <cell r="C494">
            <v>10</v>
          </cell>
          <cell r="F494">
            <v>387.90349999999995</v>
          </cell>
        </row>
        <row r="495">
          <cell r="B495">
            <v>50</v>
          </cell>
          <cell r="C495">
            <v>1</v>
          </cell>
          <cell r="F495">
            <v>276.15079999999995</v>
          </cell>
        </row>
        <row r="496">
          <cell r="B496">
            <v>50</v>
          </cell>
          <cell r="C496">
            <v>2</v>
          </cell>
          <cell r="F496">
            <v>294.25799999999998</v>
          </cell>
        </row>
        <row r="497">
          <cell r="B497">
            <v>50</v>
          </cell>
          <cell r="C497">
            <v>3</v>
          </cell>
          <cell r="F497">
            <v>318.00909999999999</v>
          </cell>
        </row>
        <row r="498">
          <cell r="B498">
            <v>50</v>
          </cell>
          <cell r="C498">
            <v>4</v>
          </cell>
          <cell r="F498">
            <v>338.7602</v>
          </cell>
        </row>
        <row r="499">
          <cell r="B499">
            <v>50</v>
          </cell>
          <cell r="C499">
            <v>5</v>
          </cell>
          <cell r="F499">
            <v>361.51009999999997</v>
          </cell>
        </row>
        <row r="500">
          <cell r="B500">
            <v>50</v>
          </cell>
          <cell r="C500">
            <v>6</v>
          </cell>
          <cell r="F500">
            <v>367.42259999999999</v>
          </cell>
        </row>
        <row r="501">
          <cell r="B501">
            <v>50</v>
          </cell>
          <cell r="C501">
            <v>7</v>
          </cell>
          <cell r="F501">
            <v>375.81449999999995</v>
          </cell>
        </row>
        <row r="502">
          <cell r="B502">
            <v>50</v>
          </cell>
          <cell r="C502">
            <v>8</v>
          </cell>
          <cell r="F502">
            <v>382.13569999999999</v>
          </cell>
        </row>
        <row r="503">
          <cell r="B503">
            <v>50</v>
          </cell>
          <cell r="C503">
            <v>9</v>
          </cell>
          <cell r="F503">
            <v>388.46109999999999</v>
          </cell>
        </row>
        <row r="504">
          <cell r="B504">
            <v>50</v>
          </cell>
          <cell r="C504">
            <v>10</v>
          </cell>
          <cell r="F504">
            <v>394.77869999999996</v>
          </cell>
        </row>
        <row r="505">
          <cell r="B505">
            <v>51</v>
          </cell>
          <cell r="C505">
            <v>1</v>
          </cell>
          <cell r="F505">
            <v>281.65099999999995</v>
          </cell>
        </row>
        <row r="506">
          <cell r="B506">
            <v>51</v>
          </cell>
          <cell r="C506">
            <v>2</v>
          </cell>
          <cell r="F506">
            <v>300.1019</v>
          </cell>
        </row>
        <row r="507">
          <cell r="B507">
            <v>51</v>
          </cell>
          <cell r="C507">
            <v>3</v>
          </cell>
          <cell r="F507">
            <v>324.1968</v>
          </cell>
        </row>
        <row r="508">
          <cell r="B508">
            <v>51</v>
          </cell>
          <cell r="C508">
            <v>4</v>
          </cell>
          <cell r="F508">
            <v>345.29159999999996</v>
          </cell>
        </row>
        <row r="509">
          <cell r="B509">
            <v>51</v>
          </cell>
          <cell r="C509">
            <v>5</v>
          </cell>
          <cell r="F509">
            <v>368.38529999999997</v>
          </cell>
        </row>
        <row r="510">
          <cell r="B510">
            <v>51</v>
          </cell>
          <cell r="C510">
            <v>6</v>
          </cell>
          <cell r="F510">
            <v>374.2978</v>
          </cell>
        </row>
        <row r="511">
          <cell r="B511">
            <v>51</v>
          </cell>
          <cell r="C511">
            <v>7</v>
          </cell>
          <cell r="F511">
            <v>382.68959999999998</v>
          </cell>
        </row>
        <row r="512">
          <cell r="B512">
            <v>51</v>
          </cell>
          <cell r="C512">
            <v>8</v>
          </cell>
          <cell r="F512">
            <v>389.01089999999999</v>
          </cell>
        </row>
        <row r="513">
          <cell r="B513">
            <v>51</v>
          </cell>
          <cell r="C513">
            <v>9</v>
          </cell>
          <cell r="F513">
            <v>395.33619999999996</v>
          </cell>
        </row>
        <row r="514">
          <cell r="B514">
            <v>51</v>
          </cell>
          <cell r="C514">
            <v>10</v>
          </cell>
          <cell r="F514">
            <v>401.65389999999996</v>
          </cell>
        </row>
        <row r="515">
          <cell r="B515">
            <v>52</v>
          </cell>
          <cell r="C515">
            <v>1</v>
          </cell>
          <cell r="F515">
            <v>287.15109999999999</v>
          </cell>
        </row>
        <row r="516">
          <cell r="B516">
            <v>52</v>
          </cell>
          <cell r="C516">
            <v>2</v>
          </cell>
          <cell r="F516">
            <v>305.94579999999996</v>
          </cell>
        </row>
        <row r="517">
          <cell r="B517">
            <v>52</v>
          </cell>
          <cell r="C517">
            <v>3</v>
          </cell>
          <cell r="F517">
            <v>330.38439999999997</v>
          </cell>
        </row>
        <row r="518">
          <cell r="B518">
            <v>52</v>
          </cell>
          <cell r="C518">
            <v>4</v>
          </cell>
          <cell r="F518">
            <v>351.82299999999998</v>
          </cell>
        </row>
        <row r="519">
          <cell r="B519">
            <v>52</v>
          </cell>
          <cell r="C519">
            <v>5</v>
          </cell>
          <cell r="F519">
            <v>375.26049999999998</v>
          </cell>
        </row>
        <row r="520">
          <cell r="B520">
            <v>52</v>
          </cell>
          <cell r="C520">
            <v>6</v>
          </cell>
          <cell r="F520">
            <v>381.17289999999997</v>
          </cell>
        </row>
        <row r="521">
          <cell r="B521">
            <v>52</v>
          </cell>
          <cell r="C521">
            <v>7</v>
          </cell>
          <cell r="F521">
            <v>389.56479999999999</v>
          </cell>
        </row>
        <row r="522">
          <cell r="B522">
            <v>52</v>
          </cell>
          <cell r="C522">
            <v>8</v>
          </cell>
          <cell r="F522">
            <v>395.8861</v>
          </cell>
        </row>
        <row r="523">
          <cell r="B523">
            <v>52</v>
          </cell>
          <cell r="C523">
            <v>9</v>
          </cell>
          <cell r="F523">
            <v>402.21139999999997</v>
          </cell>
        </row>
        <row r="524">
          <cell r="B524">
            <v>52</v>
          </cell>
          <cell r="C524">
            <v>10</v>
          </cell>
          <cell r="F524">
            <v>408.529</v>
          </cell>
        </row>
        <row r="525">
          <cell r="B525">
            <v>53</v>
          </cell>
          <cell r="C525">
            <v>1</v>
          </cell>
          <cell r="F525">
            <v>292.65119999999996</v>
          </cell>
        </row>
        <row r="526">
          <cell r="B526">
            <v>53</v>
          </cell>
          <cell r="C526">
            <v>2</v>
          </cell>
          <cell r="F526">
            <v>311.78969999999998</v>
          </cell>
        </row>
        <row r="527">
          <cell r="B527">
            <v>53</v>
          </cell>
          <cell r="C527">
            <v>3</v>
          </cell>
          <cell r="F527">
            <v>336.57209999999998</v>
          </cell>
        </row>
        <row r="528">
          <cell r="B528">
            <v>53</v>
          </cell>
          <cell r="C528">
            <v>4</v>
          </cell>
          <cell r="F528">
            <v>358.3544</v>
          </cell>
        </row>
        <row r="529">
          <cell r="B529">
            <v>53</v>
          </cell>
          <cell r="C529">
            <v>5</v>
          </cell>
          <cell r="F529">
            <v>382.13569999999999</v>
          </cell>
        </row>
        <row r="530">
          <cell r="B530">
            <v>53</v>
          </cell>
          <cell r="C530">
            <v>6</v>
          </cell>
          <cell r="F530">
            <v>388.04809999999998</v>
          </cell>
        </row>
        <row r="531">
          <cell r="B531">
            <v>53</v>
          </cell>
          <cell r="C531">
            <v>7</v>
          </cell>
          <cell r="F531">
            <v>396.44</v>
          </cell>
        </row>
        <row r="532">
          <cell r="B532">
            <v>53</v>
          </cell>
          <cell r="C532">
            <v>8</v>
          </cell>
          <cell r="F532">
            <v>402.76119999999997</v>
          </cell>
        </row>
        <row r="533">
          <cell r="B533">
            <v>53</v>
          </cell>
          <cell r="C533">
            <v>9</v>
          </cell>
          <cell r="F533">
            <v>409.08659999999998</v>
          </cell>
        </row>
        <row r="534">
          <cell r="B534">
            <v>53</v>
          </cell>
          <cell r="C534">
            <v>10</v>
          </cell>
          <cell r="F534">
            <v>415.4042</v>
          </cell>
        </row>
        <row r="535">
          <cell r="B535">
            <v>54</v>
          </cell>
          <cell r="C535">
            <v>1</v>
          </cell>
          <cell r="F535">
            <v>298.15139999999997</v>
          </cell>
        </row>
        <row r="536">
          <cell r="B536">
            <v>54</v>
          </cell>
          <cell r="C536">
            <v>2</v>
          </cell>
          <cell r="F536">
            <v>317.6336</v>
          </cell>
        </row>
        <row r="537">
          <cell r="B537">
            <v>54</v>
          </cell>
          <cell r="C537">
            <v>3</v>
          </cell>
          <cell r="F537">
            <v>342.75969999999995</v>
          </cell>
        </row>
        <row r="538">
          <cell r="B538">
            <v>54</v>
          </cell>
          <cell r="C538">
            <v>4</v>
          </cell>
          <cell r="F538">
            <v>364.88579999999996</v>
          </cell>
        </row>
        <row r="539">
          <cell r="B539">
            <v>54</v>
          </cell>
          <cell r="C539">
            <v>5</v>
          </cell>
          <cell r="F539">
            <v>389.01079999999996</v>
          </cell>
        </row>
        <row r="540">
          <cell r="B540">
            <v>54</v>
          </cell>
          <cell r="C540">
            <v>6</v>
          </cell>
          <cell r="F540">
            <v>394.92329999999998</v>
          </cell>
        </row>
        <row r="541">
          <cell r="B541">
            <v>54</v>
          </cell>
          <cell r="C541">
            <v>7</v>
          </cell>
          <cell r="F541">
            <v>403.31519999999995</v>
          </cell>
        </row>
        <row r="542">
          <cell r="B542">
            <v>54</v>
          </cell>
          <cell r="C542">
            <v>8</v>
          </cell>
          <cell r="F542">
            <v>409.63639999999998</v>
          </cell>
        </row>
        <row r="543">
          <cell r="B543">
            <v>54</v>
          </cell>
          <cell r="C543">
            <v>9</v>
          </cell>
          <cell r="F543">
            <v>415.96179999999998</v>
          </cell>
        </row>
        <row r="544">
          <cell r="B544">
            <v>54</v>
          </cell>
          <cell r="C544">
            <v>10</v>
          </cell>
          <cell r="F544">
            <v>422.27939999999995</v>
          </cell>
        </row>
        <row r="545">
          <cell r="B545">
            <v>55</v>
          </cell>
          <cell r="C545">
            <v>1</v>
          </cell>
          <cell r="F545">
            <v>303.6515</v>
          </cell>
        </row>
        <row r="546">
          <cell r="B546">
            <v>55</v>
          </cell>
          <cell r="C546">
            <v>2</v>
          </cell>
          <cell r="F546">
            <v>323.47749999999996</v>
          </cell>
        </row>
        <row r="547">
          <cell r="B547">
            <v>55</v>
          </cell>
          <cell r="C547">
            <v>3</v>
          </cell>
          <cell r="F547">
            <v>348.94739999999996</v>
          </cell>
        </row>
        <row r="548">
          <cell r="B548">
            <v>55</v>
          </cell>
          <cell r="C548">
            <v>4</v>
          </cell>
          <cell r="F548">
            <v>371.41729999999995</v>
          </cell>
        </row>
        <row r="549">
          <cell r="B549">
            <v>55</v>
          </cell>
          <cell r="C549">
            <v>5</v>
          </cell>
          <cell r="F549">
            <v>395.88599999999997</v>
          </cell>
        </row>
        <row r="550">
          <cell r="B550">
            <v>55</v>
          </cell>
          <cell r="C550">
            <v>6</v>
          </cell>
          <cell r="F550">
            <v>401.79849999999999</v>
          </cell>
        </row>
        <row r="551">
          <cell r="B551">
            <v>55</v>
          </cell>
          <cell r="C551">
            <v>7</v>
          </cell>
          <cell r="F551">
            <v>410.19029999999998</v>
          </cell>
        </row>
        <row r="552">
          <cell r="B552">
            <v>55</v>
          </cell>
          <cell r="C552">
            <v>8</v>
          </cell>
          <cell r="F552">
            <v>416.51159999999999</v>
          </cell>
        </row>
        <row r="553">
          <cell r="B553">
            <v>55</v>
          </cell>
          <cell r="C553">
            <v>9</v>
          </cell>
          <cell r="F553">
            <v>422.83689999999996</v>
          </cell>
        </row>
        <row r="554">
          <cell r="B554">
            <v>55</v>
          </cell>
          <cell r="C554">
            <v>10</v>
          </cell>
          <cell r="F554">
            <v>429.15459999999996</v>
          </cell>
        </row>
        <row r="555">
          <cell r="B555">
            <v>56</v>
          </cell>
          <cell r="C555">
            <v>1</v>
          </cell>
          <cell r="F555">
            <v>309.15169999999995</v>
          </cell>
        </row>
        <row r="556">
          <cell r="B556">
            <v>56</v>
          </cell>
          <cell r="C556">
            <v>2</v>
          </cell>
          <cell r="F556">
            <v>329.32139999999998</v>
          </cell>
        </row>
        <row r="557">
          <cell r="B557">
            <v>56</v>
          </cell>
          <cell r="C557">
            <v>3</v>
          </cell>
          <cell r="F557">
            <v>355.13509999999997</v>
          </cell>
        </row>
        <row r="558">
          <cell r="B558">
            <v>56</v>
          </cell>
          <cell r="C558">
            <v>4</v>
          </cell>
          <cell r="F558">
            <v>377.94869999999997</v>
          </cell>
        </row>
        <row r="559">
          <cell r="B559">
            <v>56</v>
          </cell>
          <cell r="C559">
            <v>5</v>
          </cell>
          <cell r="F559">
            <v>402.76119999999997</v>
          </cell>
        </row>
        <row r="560">
          <cell r="B560">
            <v>56</v>
          </cell>
          <cell r="C560">
            <v>6</v>
          </cell>
          <cell r="F560">
            <v>408.67359999999996</v>
          </cell>
        </row>
        <row r="561">
          <cell r="B561">
            <v>56</v>
          </cell>
          <cell r="C561">
            <v>7</v>
          </cell>
          <cell r="F561">
            <v>417.06549999999999</v>
          </cell>
        </row>
        <row r="562">
          <cell r="B562">
            <v>56</v>
          </cell>
          <cell r="C562">
            <v>8</v>
          </cell>
          <cell r="F562">
            <v>423.38679999999999</v>
          </cell>
        </row>
        <row r="563">
          <cell r="B563">
            <v>56</v>
          </cell>
          <cell r="C563">
            <v>9</v>
          </cell>
          <cell r="F563">
            <v>429.71209999999996</v>
          </cell>
        </row>
        <row r="564">
          <cell r="B564">
            <v>56</v>
          </cell>
          <cell r="C564">
            <v>10</v>
          </cell>
          <cell r="F564">
            <v>436.02979999999997</v>
          </cell>
        </row>
        <row r="565">
          <cell r="B565">
            <v>57</v>
          </cell>
          <cell r="C565">
            <v>1</v>
          </cell>
          <cell r="F565">
            <v>314.65179999999998</v>
          </cell>
        </row>
        <row r="566">
          <cell r="B566">
            <v>57</v>
          </cell>
          <cell r="C566">
            <v>2</v>
          </cell>
          <cell r="F566">
            <v>335.1653</v>
          </cell>
        </row>
        <row r="567">
          <cell r="B567">
            <v>57</v>
          </cell>
          <cell r="C567">
            <v>3</v>
          </cell>
          <cell r="F567">
            <v>361.3227</v>
          </cell>
        </row>
        <row r="568">
          <cell r="B568">
            <v>57</v>
          </cell>
          <cell r="C568">
            <v>4</v>
          </cell>
          <cell r="F568">
            <v>384.48009999999999</v>
          </cell>
        </row>
        <row r="569">
          <cell r="B569">
            <v>57</v>
          </cell>
          <cell r="C569">
            <v>5</v>
          </cell>
          <cell r="F569">
            <v>409.63639999999998</v>
          </cell>
        </row>
        <row r="570">
          <cell r="B570">
            <v>57</v>
          </cell>
          <cell r="C570">
            <v>6</v>
          </cell>
          <cell r="F570">
            <v>415.54879999999997</v>
          </cell>
        </row>
        <row r="571">
          <cell r="B571">
            <v>57</v>
          </cell>
          <cell r="C571">
            <v>7</v>
          </cell>
          <cell r="F571">
            <v>423.94069999999999</v>
          </cell>
        </row>
        <row r="572">
          <cell r="B572">
            <v>57</v>
          </cell>
          <cell r="C572">
            <v>8</v>
          </cell>
          <cell r="F572">
            <v>430.26189999999997</v>
          </cell>
        </row>
        <row r="573">
          <cell r="B573">
            <v>57</v>
          </cell>
          <cell r="C573">
            <v>9</v>
          </cell>
          <cell r="F573">
            <v>436.58729999999997</v>
          </cell>
        </row>
        <row r="574">
          <cell r="B574">
            <v>57</v>
          </cell>
          <cell r="C574">
            <v>10</v>
          </cell>
          <cell r="F574">
            <v>442.9049</v>
          </cell>
        </row>
        <row r="575">
          <cell r="B575">
            <v>58</v>
          </cell>
          <cell r="C575">
            <v>1</v>
          </cell>
          <cell r="F575">
            <v>320.15189999999996</v>
          </cell>
        </row>
        <row r="576">
          <cell r="B576">
            <v>58</v>
          </cell>
          <cell r="C576">
            <v>2</v>
          </cell>
          <cell r="F576">
            <v>341.00919999999996</v>
          </cell>
        </row>
        <row r="577">
          <cell r="B577">
            <v>58</v>
          </cell>
          <cell r="C577">
            <v>3</v>
          </cell>
          <cell r="F577">
            <v>367.51039999999995</v>
          </cell>
        </row>
        <row r="578">
          <cell r="B578">
            <v>58</v>
          </cell>
          <cell r="C578">
            <v>4</v>
          </cell>
          <cell r="F578">
            <v>391.01149999999996</v>
          </cell>
        </row>
        <row r="579">
          <cell r="B579">
            <v>58</v>
          </cell>
          <cell r="C579">
            <v>5</v>
          </cell>
          <cell r="F579">
            <v>416.51149999999996</v>
          </cell>
        </row>
        <row r="580">
          <cell r="B580">
            <v>58</v>
          </cell>
          <cell r="C580">
            <v>6</v>
          </cell>
          <cell r="F580">
            <v>422.42399999999998</v>
          </cell>
        </row>
        <row r="581">
          <cell r="B581">
            <v>58</v>
          </cell>
          <cell r="C581">
            <v>7</v>
          </cell>
          <cell r="F581">
            <v>430.8159</v>
          </cell>
        </row>
        <row r="582">
          <cell r="B582">
            <v>58</v>
          </cell>
          <cell r="C582">
            <v>8</v>
          </cell>
          <cell r="F582">
            <v>437.13709999999998</v>
          </cell>
        </row>
        <row r="583">
          <cell r="B583">
            <v>58</v>
          </cell>
          <cell r="C583">
            <v>9</v>
          </cell>
          <cell r="F583">
            <v>443.46249999999998</v>
          </cell>
        </row>
        <row r="584">
          <cell r="B584">
            <v>58</v>
          </cell>
          <cell r="C584">
            <v>10</v>
          </cell>
          <cell r="F584">
            <v>449.78009999999995</v>
          </cell>
        </row>
        <row r="585">
          <cell r="B585">
            <v>59</v>
          </cell>
          <cell r="C585">
            <v>1</v>
          </cell>
          <cell r="F585">
            <v>325.65209999999996</v>
          </cell>
        </row>
        <row r="586">
          <cell r="B586">
            <v>59</v>
          </cell>
          <cell r="C586">
            <v>2</v>
          </cell>
          <cell r="F586">
            <v>346.85309999999998</v>
          </cell>
        </row>
        <row r="587">
          <cell r="B587">
            <v>59</v>
          </cell>
          <cell r="C587">
            <v>3</v>
          </cell>
          <cell r="F587">
            <v>373.69799999999998</v>
          </cell>
        </row>
        <row r="588">
          <cell r="B588">
            <v>59</v>
          </cell>
          <cell r="C588">
            <v>4</v>
          </cell>
          <cell r="F588">
            <v>397.54289999999997</v>
          </cell>
        </row>
        <row r="589">
          <cell r="B589">
            <v>59</v>
          </cell>
          <cell r="C589">
            <v>5</v>
          </cell>
          <cell r="F589">
            <v>423.38669999999996</v>
          </cell>
        </row>
        <row r="590">
          <cell r="B590">
            <v>59</v>
          </cell>
          <cell r="C590">
            <v>6</v>
          </cell>
          <cell r="F590">
            <v>429.29919999999998</v>
          </cell>
        </row>
        <row r="591">
          <cell r="B591">
            <v>59</v>
          </cell>
          <cell r="C591">
            <v>7</v>
          </cell>
          <cell r="F591">
            <v>437.69099999999997</v>
          </cell>
        </row>
        <row r="592">
          <cell r="B592">
            <v>59</v>
          </cell>
          <cell r="C592">
            <v>8</v>
          </cell>
          <cell r="F592">
            <v>444.01229999999998</v>
          </cell>
        </row>
        <row r="593">
          <cell r="B593">
            <v>59</v>
          </cell>
          <cell r="C593">
            <v>9</v>
          </cell>
          <cell r="F593">
            <v>450.33769999999998</v>
          </cell>
        </row>
        <row r="594">
          <cell r="B594">
            <v>59</v>
          </cell>
          <cell r="C594">
            <v>10</v>
          </cell>
          <cell r="F594">
            <v>456.65529999999995</v>
          </cell>
        </row>
        <row r="595">
          <cell r="B595">
            <v>60</v>
          </cell>
          <cell r="C595">
            <v>1</v>
          </cell>
          <cell r="F595">
            <v>331.15219999999999</v>
          </cell>
        </row>
        <row r="596">
          <cell r="B596">
            <v>60</v>
          </cell>
          <cell r="C596">
            <v>2</v>
          </cell>
          <cell r="F596">
            <v>352.697</v>
          </cell>
        </row>
        <row r="597">
          <cell r="B597">
            <v>60</v>
          </cell>
          <cell r="C597">
            <v>3</v>
          </cell>
          <cell r="F597">
            <v>379.88569999999999</v>
          </cell>
        </row>
        <row r="598">
          <cell r="B598">
            <v>60</v>
          </cell>
          <cell r="C598">
            <v>4</v>
          </cell>
          <cell r="F598">
            <v>404.07429999999999</v>
          </cell>
        </row>
        <row r="599">
          <cell r="B599">
            <v>60</v>
          </cell>
          <cell r="C599">
            <v>5</v>
          </cell>
          <cell r="F599">
            <v>430.26189999999997</v>
          </cell>
        </row>
        <row r="600">
          <cell r="B600">
            <v>60</v>
          </cell>
          <cell r="C600">
            <v>6</v>
          </cell>
          <cell r="F600">
            <v>436.17429999999996</v>
          </cell>
        </row>
        <row r="601">
          <cell r="B601">
            <v>60</v>
          </cell>
          <cell r="C601">
            <v>7</v>
          </cell>
          <cell r="F601">
            <v>444.56619999999998</v>
          </cell>
        </row>
        <row r="602">
          <cell r="B602">
            <v>60</v>
          </cell>
          <cell r="C602">
            <v>8</v>
          </cell>
          <cell r="F602">
            <v>450.88749999999999</v>
          </cell>
        </row>
        <row r="603">
          <cell r="B603">
            <v>60</v>
          </cell>
          <cell r="C603">
            <v>9</v>
          </cell>
          <cell r="F603">
            <v>457.21279999999996</v>
          </cell>
        </row>
        <row r="604">
          <cell r="B604">
            <v>60</v>
          </cell>
          <cell r="C604">
            <v>10</v>
          </cell>
          <cell r="F604">
            <v>463.53049999999996</v>
          </cell>
        </row>
        <row r="605">
          <cell r="B605">
            <v>61</v>
          </cell>
          <cell r="C605">
            <v>1</v>
          </cell>
          <cell r="F605">
            <v>336.6524</v>
          </cell>
        </row>
        <row r="606">
          <cell r="B606">
            <v>61</v>
          </cell>
          <cell r="C606">
            <v>2</v>
          </cell>
          <cell r="F606">
            <v>358.54089999999997</v>
          </cell>
        </row>
        <row r="607">
          <cell r="B607">
            <v>61</v>
          </cell>
          <cell r="C607">
            <v>3</v>
          </cell>
          <cell r="F607">
            <v>386.07329999999996</v>
          </cell>
        </row>
        <row r="608">
          <cell r="B608">
            <v>61</v>
          </cell>
          <cell r="C608">
            <v>4</v>
          </cell>
          <cell r="F608">
            <v>410.60579999999999</v>
          </cell>
        </row>
        <row r="609">
          <cell r="B609">
            <v>61</v>
          </cell>
          <cell r="C609">
            <v>5</v>
          </cell>
          <cell r="F609">
            <v>437.13709999999998</v>
          </cell>
        </row>
        <row r="610">
          <cell r="B610">
            <v>61</v>
          </cell>
          <cell r="C610">
            <v>6</v>
          </cell>
          <cell r="F610">
            <v>443.04949999999997</v>
          </cell>
        </row>
        <row r="611">
          <cell r="B611">
            <v>61</v>
          </cell>
          <cell r="C611">
            <v>7</v>
          </cell>
          <cell r="F611">
            <v>451.44139999999999</v>
          </cell>
        </row>
        <row r="612">
          <cell r="B612">
            <v>61</v>
          </cell>
          <cell r="C612">
            <v>8</v>
          </cell>
          <cell r="F612">
            <v>457.76259999999996</v>
          </cell>
        </row>
        <row r="613">
          <cell r="B613">
            <v>61</v>
          </cell>
          <cell r="C613">
            <v>9</v>
          </cell>
          <cell r="F613">
            <v>464.08799999999997</v>
          </cell>
        </row>
        <row r="614">
          <cell r="B614">
            <v>61</v>
          </cell>
          <cell r="C614">
            <v>10</v>
          </cell>
          <cell r="F614">
            <v>470.40559999999999</v>
          </cell>
        </row>
        <row r="615">
          <cell r="B615">
            <v>62</v>
          </cell>
          <cell r="C615">
            <v>1</v>
          </cell>
          <cell r="F615">
            <v>342.15249999999997</v>
          </cell>
        </row>
        <row r="616">
          <cell r="B616">
            <v>62</v>
          </cell>
          <cell r="C616">
            <v>2</v>
          </cell>
          <cell r="F616">
            <v>364.38479999999998</v>
          </cell>
        </row>
        <row r="617">
          <cell r="B617">
            <v>62</v>
          </cell>
          <cell r="C617">
            <v>3</v>
          </cell>
          <cell r="F617">
            <v>392.26099999999997</v>
          </cell>
        </row>
        <row r="618">
          <cell r="B618">
            <v>62</v>
          </cell>
          <cell r="C618">
            <v>4</v>
          </cell>
          <cell r="F618">
            <v>417.13719999999995</v>
          </cell>
        </row>
        <row r="619">
          <cell r="B619">
            <v>62</v>
          </cell>
          <cell r="C619">
            <v>5</v>
          </cell>
          <cell r="F619">
            <v>444.01219999999995</v>
          </cell>
        </row>
        <row r="620">
          <cell r="B620">
            <v>62</v>
          </cell>
          <cell r="C620">
            <v>6</v>
          </cell>
          <cell r="F620">
            <v>449.92469999999997</v>
          </cell>
        </row>
        <row r="621">
          <cell r="B621">
            <v>62</v>
          </cell>
          <cell r="C621">
            <v>7</v>
          </cell>
          <cell r="F621">
            <v>458.31659999999999</v>
          </cell>
        </row>
        <row r="622">
          <cell r="B622">
            <v>62</v>
          </cell>
          <cell r="C622">
            <v>8</v>
          </cell>
          <cell r="F622">
            <v>464.63779999999997</v>
          </cell>
        </row>
        <row r="623">
          <cell r="B623">
            <v>62</v>
          </cell>
          <cell r="C623">
            <v>9</v>
          </cell>
          <cell r="F623">
            <v>470.96319999999997</v>
          </cell>
        </row>
        <row r="624">
          <cell r="B624">
            <v>62</v>
          </cell>
          <cell r="C624">
            <v>10</v>
          </cell>
          <cell r="F624">
            <v>477.2808</v>
          </cell>
        </row>
        <row r="625">
          <cell r="B625">
            <v>63</v>
          </cell>
          <cell r="C625">
            <v>1</v>
          </cell>
          <cell r="F625">
            <v>347.65259999999995</v>
          </cell>
        </row>
        <row r="626">
          <cell r="B626">
            <v>63</v>
          </cell>
          <cell r="C626">
            <v>2</v>
          </cell>
          <cell r="F626">
            <v>370.22869999999995</v>
          </cell>
        </row>
        <row r="627">
          <cell r="B627">
            <v>63</v>
          </cell>
          <cell r="C627">
            <v>3</v>
          </cell>
          <cell r="F627">
            <v>398.44869999999997</v>
          </cell>
        </row>
        <row r="628">
          <cell r="B628">
            <v>63</v>
          </cell>
          <cell r="C628">
            <v>4</v>
          </cell>
          <cell r="F628">
            <v>423.66859999999997</v>
          </cell>
        </row>
        <row r="629">
          <cell r="B629">
            <v>63</v>
          </cell>
          <cell r="C629">
            <v>5</v>
          </cell>
          <cell r="F629">
            <v>450.88739999999996</v>
          </cell>
        </row>
        <row r="630">
          <cell r="B630">
            <v>63</v>
          </cell>
          <cell r="C630">
            <v>6</v>
          </cell>
          <cell r="F630">
            <v>456.79989999999998</v>
          </cell>
        </row>
        <row r="631">
          <cell r="B631">
            <v>63</v>
          </cell>
          <cell r="C631">
            <v>7</v>
          </cell>
          <cell r="F631">
            <v>465.19169999999997</v>
          </cell>
        </row>
        <row r="632">
          <cell r="B632">
            <v>63</v>
          </cell>
          <cell r="C632">
            <v>8</v>
          </cell>
          <cell r="F632">
            <v>471.51299999999998</v>
          </cell>
        </row>
        <row r="633">
          <cell r="B633">
            <v>63</v>
          </cell>
          <cell r="C633">
            <v>9</v>
          </cell>
          <cell r="F633">
            <v>477.83839999999998</v>
          </cell>
        </row>
        <row r="634">
          <cell r="B634">
            <v>63</v>
          </cell>
          <cell r="C634">
            <v>10</v>
          </cell>
          <cell r="F634">
            <v>484.15599999999995</v>
          </cell>
        </row>
        <row r="635">
          <cell r="B635">
            <v>64</v>
          </cell>
          <cell r="C635">
            <v>1</v>
          </cell>
          <cell r="F635">
            <v>353.15279999999996</v>
          </cell>
        </row>
        <row r="636">
          <cell r="B636">
            <v>64</v>
          </cell>
          <cell r="C636">
            <v>2</v>
          </cell>
          <cell r="F636">
            <v>376.07259999999997</v>
          </cell>
        </row>
        <row r="637">
          <cell r="B637">
            <v>64</v>
          </cell>
          <cell r="C637">
            <v>3</v>
          </cell>
          <cell r="F637">
            <v>404.63629999999995</v>
          </cell>
        </row>
        <row r="638">
          <cell r="B638">
            <v>64</v>
          </cell>
          <cell r="C638">
            <v>4</v>
          </cell>
          <cell r="F638">
            <v>430.2</v>
          </cell>
        </row>
        <row r="639">
          <cell r="B639">
            <v>64</v>
          </cell>
          <cell r="C639">
            <v>5</v>
          </cell>
          <cell r="F639">
            <v>457.76259999999996</v>
          </cell>
        </row>
        <row r="640">
          <cell r="B640">
            <v>64</v>
          </cell>
          <cell r="C640">
            <v>6</v>
          </cell>
          <cell r="F640">
            <v>463.67499999999995</v>
          </cell>
        </row>
        <row r="641">
          <cell r="B641">
            <v>64</v>
          </cell>
          <cell r="C641">
            <v>7</v>
          </cell>
          <cell r="F641">
            <v>472.06689999999998</v>
          </cell>
        </row>
        <row r="642">
          <cell r="B642">
            <v>64</v>
          </cell>
          <cell r="C642">
            <v>8</v>
          </cell>
          <cell r="F642">
            <v>478.38819999999998</v>
          </cell>
        </row>
        <row r="643">
          <cell r="B643">
            <v>64</v>
          </cell>
          <cell r="C643">
            <v>9</v>
          </cell>
          <cell r="F643">
            <v>484.71349999999995</v>
          </cell>
        </row>
        <row r="644">
          <cell r="B644">
            <v>64</v>
          </cell>
          <cell r="C644">
            <v>10</v>
          </cell>
          <cell r="F644">
            <v>491.03119999999996</v>
          </cell>
        </row>
        <row r="645">
          <cell r="B645">
            <v>65</v>
          </cell>
          <cell r="C645">
            <v>1</v>
          </cell>
          <cell r="F645">
            <v>358.65289999999999</v>
          </cell>
        </row>
        <row r="646">
          <cell r="B646">
            <v>65</v>
          </cell>
          <cell r="C646">
            <v>2</v>
          </cell>
          <cell r="F646">
            <v>381.91649999999998</v>
          </cell>
        </row>
        <row r="647">
          <cell r="B647">
            <v>65</v>
          </cell>
          <cell r="C647">
            <v>3</v>
          </cell>
          <cell r="F647">
            <v>410.82399999999996</v>
          </cell>
        </row>
        <row r="648">
          <cell r="B648">
            <v>65</v>
          </cell>
          <cell r="C648">
            <v>4</v>
          </cell>
          <cell r="F648">
            <v>436.73139999999995</v>
          </cell>
        </row>
        <row r="649">
          <cell r="B649">
            <v>65</v>
          </cell>
          <cell r="C649">
            <v>5</v>
          </cell>
          <cell r="F649">
            <v>464.63779999999997</v>
          </cell>
        </row>
        <row r="650">
          <cell r="B650">
            <v>65</v>
          </cell>
          <cell r="C650">
            <v>6</v>
          </cell>
          <cell r="F650">
            <v>470.55019999999996</v>
          </cell>
        </row>
        <row r="651">
          <cell r="B651">
            <v>65</v>
          </cell>
          <cell r="C651">
            <v>7</v>
          </cell>
          <cell r="F651">
            <v>478.94209999999998</v>
          </cell>
        </row>
        <row r="652">
          <cell r="B652">
            <v>65</v>
          </cell>
          <cell r="C652">
            <v>8</v>
          </cell>
          <cell r="F652">
            <v>485.26329999999996</v>
          </cell>
        </row>
        <row r="653">
          <cell r="B653">
            <v>65</v>
          </cell>
          <cell r="C653">
            <v>9</v>
          </cell>
          <cell r="F653">
            <v>491.58869999999996</v>
          </cell>
        </row>
        <row r="654">
          <cell r="B654">
            <v>65</v>
          </cell>
          <cell r="C654">
            <v>10</v>
          </cell>
          <cell r="F654">
            <v>497.90629999999999</v>
          </cell>
        </row>
        <row r="655">
          <cell r="B655">
            <v>66</v>
          </cell>
          <cell r="C655">
            <v>1</v>
          </cell>
          <cell r="F655">
            <v>364.15309999999999</v>
          </cell>
        </row>
        <row r="656">
          <cell r="B656">
            <v>66</v>
          </cell>
          <cell r="C656">
            <v>2</v>
          </cell>
          <cell r="F656">
            <v>387.76039999999995</v>
          </cell>
        </row>
        <row r="657">
          <cell r="B657">
            <v>66</v>
          </cell>
          <cell r="C657">
            <v>3</v>
          </cell>
          <cell r="F657">
            <v>417.01159999999999</v>
          </cell>
        </row>
        <row r="658">
          <cell r="B658">
            <v>66</v>
          </cell>
          <cell r="C658">
            <v>4</v>
          </cell>
          <cell r="F658">
            <v>443.2629</v>
          </cell>
        </row>
        <row r="659">
          <cell r="B659">
            <v>66</v>
          </cell>
          <cell r="C659">
            <v>5</v>
          </cell>
          <cell r="F659">
            <v>471.51299999999998</v>
          </cell>
        </row>
        <row r="660">
          <cell r="B660">
            <v>66</v>
          </cell>
          <cell r="C660">
            <v>6</v>
          </cell>
          <cell r="F660">
            <v>477.42539999999997</v>
          </cell>
        </row>
        <row r="661">
          <cell r="B661">
            <v>66</v>
          </cell>
          <cell r="C661">
            <v>7</v>
          </cell>
          <cell r="F661">
            <v>485.81729999999999</v>
          </cell>
        </row>
        <row r="662">
          <cell r="B662">
            <v>66</v>
          </cell>
          <cell r="C662">
            <v>8</v>
          </cell>
          <cell r="F662">
            <v>492.13849999999996</v>
          </cell>
        </row>
        <row r="663">
          <cell r="B663">
            <v>66</v>
          </cell>
          <cell r="C663">
            <v>9</v>
          </cell>
          <cell r="F663">
            <v>498.46389999999997</v>
          </cell>
        </row>
        <row r="664">
          <cell r="B664">
            <v>66</v>
          </cell>
          <cell r="C664">
            <v>10</v>
          </cell>
          <cell r="F664">
            <v>504.78149999999999</v>
          </cell>
        </row>
        <row r="665">
          <cell r="B665">
            <v>67</v>
          </cell>
          <cell r="C665">
            <v>1</v>
          </cell>
          <cell r="F665">
            <v>369.65319999999997</v>
          </cell>
        </row>
        <row r="666">
          <cell r="B666">
            <v>67</v>
          </cell>
          <cell r="C666">
            <v>2</v>
          </cell>
          <cell r="F666">
            <v>393.60429999999997</v>
          </cell>
        </row>
        <row r="667">
          <cell r="B667">
            <v>67</v>
          </cell>
          <cell r="C667">
            <v>3</v>
          </cell>
          <cell r="F667">
            <v>423.19929999999999</v>
          </cell>
        </row>
        <row r="668">
          <cell r="B668">
            <v>67</v>
          </cell>
          <cell r="C668">
            <v>4</v>
          </cell>
          <cell r="F668">
            <v>449.79429999999996</v>
          </cell>
        </row>
        <row r="669">
          <cell r="B669">
            <v>67</v>
          </cell>
          <cell r="C669">
            <v>5</v>
          </cell>
          <cell r="F669">
            <v>478.38809999999995</v>
          </cell>
        </row>
        <row r="670">
          <cell r="B670">
            <v>67</v>
          </cell>
          <cell r="C670">
            <v>6</v>
          </cell>
          <cell r="F670">
            <v>484.30059999999997</v>
          </cell>
        </row>
        <row r="671">
          <cell r="B671">
            <v>67</v>
          </cell>
          <cell r="C671">
            <v>7</v>
          </cell>
          <cell r="F671">
            <v>492.6925</v>
          </cell>
        </row>
        <row r="672">
          <cell r="B672">
            <v>67</v>
          </cell>
          <cell r="C672">
            <v>8</v>
          </cell>
          <cell r="F672">
            <v>499.01369999999997</v>
          </cell>
        </row>
        <row r="673">
          <cell r="B673">
            <v>67</v>
          </cell>
          <cell r="C673">
            <v>9</v>
          </cell>
          <cell r="F673">
            <v>505.33909999999997</v>
          </cell>
        </row>
        <row r="674">
          <cell r="B674">
            <v>67</v>
          </cell>
          <cell r="C674">
            <v>10</v>
          </cell>
          <cell r="F674">
            <v>511.6567</v>
          </cell>
        </row>
        <row r="675">
          <cell r="B675">
            <v>68</v>
          </cell>
          <cell r="C675">
            <v>1</v>
          </cell>
          <cell r="F675">
            <v>375.1533</v>
          </cell>
        </row>
        <row r="676">
          <cell r="B676">
            <v>68</v>
          </cell>
          <cell r="C676">
            <v>2</v>
          </cell>
          <cell r="F676">
            <v>399.44819999999999</v>
          </cell>
        </row>
        <row r="677">
          <cell r="B677">
            <v>68</v>
          </cell>
          <cell r="C677">
            <v>3</v>
          </cell>
          <cell r="F677">
            <v>429.387</v>
          </cell>
        </row>
        <row r="678">
          <cell r="B678">
            <v>68</v>
          </cell>
          <cell r="C678">
            <v>4</v>
          </cell>
          <cell r="F678">
            <v>456.32569999999998</v>
          </cell>
        </row>
        <row r="679">
          <cell r="B679">
            <v>68</v>
          </cell>
          <cell r="C679">
            <v>5</v>
          </cell>
          <cell r="F679">
            <v>485.26329999999996</v>
          </cell>
        </row>
        <row r="680">
          <cell r="B680">
            <v>68</v>
          </cell>
          <cell r="C680">
            <v>6</v>
          </cell>
          <cell r="F680">
            <v>491.17579999999998</v>
          </cell>
        </row>
        <row r="681">
          <cell r="B681">
            <v>68</v>
          </cell>
          <cell r="C681">
            <v>7</v>
          </cell>
          <cell r="F681">
            <v>499.56759999999997</v>
          </cell>
        </row>
        <row r="682">
          <cell r="B682">
            <v>68</v>
          </cell>
          <cell r="C682">
            <v>8</v>
          </cell>
          <cell r="F682">
            <v>505.88889999999998</v>
          </cell>
        </row>
        <row r="683">
          <cell r="B683">
            <v>68</v>
          </cell>
          <cell r="C683">
            <v>9</v>
          </cell>
          <cell r="F683">
            <v>512.21420000000001</v>
          </cell>
        </row>
        <row r="684">
          <cell r="B684">
            <v>68</v>
          </cell>
          <cell r="C684">
            <v>10</v>
          </cell>
          <cell r="F684">
            <v>518.53189999999995</v>
          </cell>
        </row>
        <row r="685">
          <cell r="B685">
            <v>69</v>
          </cell>
          <cell r="C685">
            <v>1</v>
          </cell>
          <cell r="F685">
            <v>380.65349999999995</v>
          </cell>
        </row>
        <row r="686">
          <cell r="B686">
            <v>69</v>
          </cell>
          <cell r="C686">
            <v>2</v>
          </cell>
          <cell r="F686">
            <v>405.29209999999995</v>
          </cell>
        </row>
        <row r="687">
          <cell r="B687">
            <v>69</v>
          </cell>
          <cell r="C687">
            <v>3</v>
          </cell>
          <cell r="F687">
            <v>435.57459999999998</v>
          </cell>
        </row>
        <row r="688">
          <cell r="B688">
            <v>69</v>
          </cell>
          <cell r="C688">
            <v>4</v>
          </cell>
          <cell r="F688">
            <v>462.8571</v>
          </cell>
        </row>
        <row r="689">
          <cell r="B689">
            <v>69</v>
          </cell>
          <cell r="C689">
            <v>5</v>
          </cell>
          <cell r="F689">
            <v>492.13849999999996</v>
          </cell>
        </row>
        <row r="690">
          <cell r="B690">
            <v>69</v>
          </cell>
          <cell r="C690">
            <v>6</v>
          </cell>
          <cell r="F690">
            <v>498.05089999999996</v>
          </cell>
        </row>
        <row r="691">
          <cell r="B691">
            <v>69</v>
          </cell>
          <cell r="C691">
            <v>7</v>
          </cell>
          <cell r="F691">
            <v>506.44279999999998</v>
          </cell>
        </row>
        <row r="692">
          <cell r="B692">
            <v>69</v>
          </cell>
          <cell r="C692">
            <v>8</v>
          </cell>
          <cell r="F692">
            <v>512.76400000000001</v>
          </cell>
        </row>
        <row r="693">
          <cell r="B693">
            <v>69</v>
          </cell>
          <cell r="C693">
            <v>9</v>
          </cell>
          <cell r="F693">
            <v>519.08939999999996</v>
          </cell>
        </row>
        <row r="694">
          <cell r="B694">
            <v>69</v>
          </cell>
          <cell r="C694">
            <v>10</v>
          </cell>
          <cell r="F694">
            <v>525.40699999999993</v>
          </cell>
        </row>
        <row r="695">
          <cell r="B695">
            <v>70</v>
          </cell>
          <cell r="C695">
            <v>1</v>
          </cell>
          <cell r="F695">
            <v>386.15359999999998</v>
          </cell>
        </row>
        <row r="696">
          <cell r="B696">
            <v>70</v>
          </cell>
          <cell r="C696">
            <v>2</v>
          </cell>
          <cell r="F696">
            <v>411.13599999999997</v>
          </cell>
        </row>
        <row r="697">
          <cell r="B697">
            <v>70</v>
          </cell>
          <cell r="C697">
            <v>3</v>
          </cell>
          <cell r="F697">
            <v>441.76229999999998</v>
          </cell>
        </row>
        <row r="698">
          <cell r="B698">
            <v>70</v>
          </cell>
          <cell r="C698">
            <v>4</v>
          </cell>
          <cell r="F698">
            <v>469.38849999999996</v>
          </cell>
        </row>
        <row r="699">
          <cell r="B699">
            <v>70</v>
          </cell>
          <cell r="C699">
            <v>5</v>
          </cell>
          <cell r="F699">
            <v>499.01369999999997</v>
          </cell>
        </row>
        <row r="700">
          <cell r="B700">
            <v>70</v>
          </cell>
          <cell r="C700">
            <v>6</v>
          </cell>
          <cell r="F700">
            <v>504.92609999999996</v>
          </cell>
        </row>
        <row r="701">
          <cell r="B701">
            <v>70</v>
          </cell>
          <cell r="C701">
            <v>7</v>
          </cell>
          <cell r="F701">
            <v>513.31799999999998</v>
          </cell>
        </row>
        <row r="702">
          <cell r="B702">
            <v>70</v>
          </cell>
          <cell r="C702">
            <v>8</v>
          </cell>
          <cell r="F702">
            <v>519.63919999999996</v>
          </cell>
        </row>
        <row r="703">
          <cell r="B703">
            <v>70</v>
          </cell>
          <cell r="C703">
            <v>9</v>
          </cell>
          <cell r="F703">
            <v>525.96460000000002</v>
          </cell>
        </row>
        <row r="704">
          <cell r="B704">
            <v>70</v>
          </cell>
          <cell r="C704">
            <v>10</v>
          </cell>
          <cell r="F704">
            <v>532.28219999999999</v>
          </cell>
        </row>
        <row r="705">
          <cell r="B705">
            <v>71</v>
          </cell>
          <cell r="C705">
            <v>1</v>
          </cell>
          <cell r="F705">
            <v>391.65379999999999</v>
          </cell>
        </row>
        <row r="706">
          <cell r="B706">
            <v>71</v>
          </cell>
          <cell r="C706">
            <v>2</v>
          </cell>
          <cell r="F706">
            <v>416.97989999999999</v>
          </cell>
        </row>
        <row r="707">
          <cell r="B707">
            <v>71</v>
          </cell>
          <cell r="C707">
            <v>3</v>
          </cell>
          <cell r="F707">
            <v>447.94989999999996</v>
          </cell>
        </row>
        <row r="708">
          <cell r="B708">
            <v>71</v>
          </cell>
          <cell r="C708">
            <v>4</v>
          </cell>
          <cell r="F708">
            <v>475.91989999999998</v>
          </cell>
        </row>
        <row r="709">
          <cell r="B709">
            <v>71</v>
          </cell>
          <cell r="C709">
            <v>5</v>
          </cell>
          <cell r="F709">
            <v>505.88879999999995</v>
          </cell>
        </row>
        <row r="710">
          <cell r="B710">
            <v>71</v>
          </cell>
          <cell r="C710">
            <v>6</v>
          </cell>
          <cell r="F710">
            <v>511.80129999999997</v>
          </cell>
        </row>
        <row r="711">
          <cell r="B711">
            <v>71</v>
          </cell>
          <cell r="C711">
            <v>7</v>
          </cell>
          <cell r="F711">
            <v>520.19319999999993</v>
          </cell>
        </row>
        <row r="712">
          <cell r="B712">
            <v>71</v>
          </cell>
          <cell r="C712">
            <v>8</v>
          </cell>
          <cell r="F712">
            <v>526.51440000000002</v>
          </cell>
        </row>
        <row r="713">
          <cell r="B713">
            <v>71</v>
          </cell>
          <cell r="C713">
            <v>9</v>
          </cell>
          <cell r="F713">
            <v>532.83979999999997</v>
          </cell>
        </row>
        <row r="714">
          <cell r="B714">
            <v>71</v>
          </cell>
          <cell r="C714">
            <v>10</v>
          </cell>
          <cell r="F714">
            <v>539.15739999999994</v>
          </cell>
        </row>
        <row r="715">
          <cell r="B715">
            <v>72</v>
          </cell>
          <cell r="C715">
            <v>1</v>
          </cell>
          <cell r="F715">
            <v>397.15389999999996</v>
          </cell>
        </row>
        <row r="716">
          <cell r="B716">
            <v>72</v>
          </cell>
          <cell r="C716">
            <v>2</v>
          </cell>
          <cell r="F716">
            <v>422.82379999999995</v>
          </cell>
        </row>
        <row r="717">
          <cell r="B717">
            <v>72</v>
          </cell>
          <cell r="C717">
            <v>3</v>
          </cell>
          <cell r="F717">
            <v>454.13759999999996</v>
          </cell>
        </row>
        <row r="718">
          <cell r="B718">
            <v>72</v>
          </cell>
          <cell r="C718">
            <v>4</v>
          </cell>
          <cell r="F718">
            <v>482.45139999999998</v>
          </cell>
        </row>
        <row r="719">
          <cell r="B719">
            <v>72</v>
          </cell>
          <cell r="C719">
            <v>5</v>
          </cell>
          <cell r="F719">
            <v>512.76400000000001</v>
          </cell>
        </row>
        <row r="720">
          <cell r="B720">
            <v>72</v>
          </cell>
          <cell r="C720">
            <v>6</v>
          </cell>
          <cell r="F720">
            <v>518.67649999999992</v>
          </cell>
        </row>
        <row r="721">
          <cell r="B721">
            <v>72</v>
          </cell>
          <cell r="C721">
            <v>7</v>
          </cell>
          <cell r="F721">
            <v>527.06830000000002</v>
          </cell>
        </row>
        <row r="722">
          <cell r="B722">
            <v>72</v>
          </cell>
          <cell r="C722">
            <v>8</v>
          </cell>
          <cell r="F722">
            <v>533.38959999999997</v>
          </cell>
        </row>
        <row r="723">
          <cell r="B723">
            <v>72</v>
          </cell>
          <cell r="C723">
            <v>9</v>
          </cell>
          <cell r="F723">
            <v>539.71489999999994</v>
          </cell>
        </row>
        <row r="724">
          <cell r="B724">
            <v>72</v>
          </cell>
          <cell r="C724">
            <v>10</v>
          </cell>
          <cell r="F724">
            <v>546.0326</v>
          </cell>
        </row>
        <row r="725">
          <cell r="B725">
            <v>73</v>
          </cell>
          <cell r="C725">
            <v>1</v>
          </cell>
          <cell r="F725">
            <v>402.65409999999997</v>
          </cell>
        </row>
        <row r="726">
          <cell r="B726">
            <v>73</v>
          </cell>
          <cell r="C726">
            <v>2</v>
          </cell>
          <cell r="F726">
            <v>428.66769999999997</v>
          </cell>
        </row>
        <row r="727">
          <cell r="B727">
            <v>73</v>
          </cell>
          <cell r="C727">
            <v>3</v>
          </cell>
          <cell r="F727">
            <v>460.3252</v>
          </cell>
        </row>
        <row r="728">
          <cell r="B728">
            <v>73</v>
          </cell>
          <cell r="C728">
            <v>4</v>
          </cell>
          <cell r="F728">
            <v>488.9828</v>
          </cell>
        </row>
        <row r="729">
          <cell r="B729">
            <v>73</v>
          </cell>
          <cell r="C729">
            <v>5</v>
          </cell>
          <cell r="F729">
            <v>519.63919999999996</v>
          </cell>
        </row>
        <row r="730">
          <cell r="B730">
            <v>73</v>
          </cell>
          <cell r="C730">
            <v>6</v>
          </cell>
          <cell r="F730">
            <v>525.55160000000001</v>
          </cell>
        </row>
        <row r="731">
          <cell r="B731">
            <v>73</v>
          </cell>
          <cell r="C731">
            <v>7</v>
          </cell>
          <cell r="F731">
            <v>533.94349999999997</v>
          </cell>
        </row>
        <row r="732">
          <cell r="B732">
            <v>73</v>
          </cell>
          <cell r="C732">
            <v>8</v>
          </cell>
          <cell r="F732">
            <v>540.26479999999992</v>
          </cell>
        </row>
        <row r="733">
          <cell r="B733">
            <v>73</v>
          </cell>
          <cell r="C733">
            <v>9</v>
          </cell>
          <cell r="F733">
            <v>546.59010000000001</v>
          </cell>
        </row>
        <row r="734">
          <cell r="B734">
            <v>73</v>
          </cell>
          <cell r="C734">
            <v>10</v>
          </cell>
          <cell r="F734">
            <v>552.90769999999998</v>
          </cell>
        </row>
        <row r="735">
          <cell r="B735">
            <v>74</v>
          </cell>
          <cell r="C735">
            <v>1</v>
          </cell>
          <cell r="F735">
            <v>408.1542</v>
          </cell>
        </row>
        <row r="736">
          <cell r="B736">
            <v>74</v>
          </cell>
          <cell r="C736">
            <v>2</v>
          </cell>
          <cell r="F736">
            <v>434.51159999999999</v>
          </cell>
        </row>
        <row r="737">
          <cell r="B737">
            <v>74</v>
          </cell>
          <cell r="C737">
            <v>3</v>
          </cell>
          <cell r="F737">
            <v>466.5129</v>
          </cell>
        </row>
        <row r="738">
          <cell r="B738">
            <v>74</v>
          </cell>
          <cell r="C738">
            <v>4</v>
          </cell>
          <cell r="F738">
            <v>495.51419999999996</v>
          </cell>
        </row>
        <row r="739">
          <cell r="B739">
            <v>74</v>
          </cell>
          <cell r="C739">
            <v>5</v>
          </cell>
          <cell r="F739">
            <v>526.51440000000002</v>
          </cell>
        </row>
        <row r="740">
          <cell r="B740">
            <v>74</v>
          </cell>
          <cell r="C740">
            <v>6</v>
          </cell>
          <cell r="F740">
            <v>532.42679999999996</v>
          </cell>
        </row>
        <row r="741">
          <cell r="B741">
            <v>74</v>
          </cell>
          <cell r="C741">
            <v>7</v>
          </cell>
          <cell r="F741">
            <v>540.81869999999992</v>
          </cell>
        </row>
        <row r="742">
          <cell r="B742">
            <v>74</v>
          </cell>
          <cell r="C742">
            <v>8</v>
          </cell>
          <cell r="F742">
            <v>547.13990000000001</v>
          </cell>
        </row>
        <row r="743">
          <cell r="B743">
            <v>74</v>
          </cell>
          <cell r="C743">
            <v>9</v>
          </cell>
          <cell r="F743">
            <v>553.46529999999996</v>
          </cell>
        </row>
        <row r="744">
          <cell r="B744">
            <v>74</v>
          </cell>
          <cell r="C744">
            <v>10</v>
          </cell>
          <cell r="F744">
            <v>559.78289999999993</v>
          </cell>
        </row>
        <row r="745">
          <cell r="B745">
            <v>75</v>
          </cell>
          <cell r="C745">
            <v>1</v>
          </cell>
          <cell r="F745">
            <v>413.65429999999998</v>
          </cell>
        </row>
        <row r="746">
          <cell r="B746">
            <v>75</v>
          </cell>
          <cell r="C746">
            <v>2</v>
          </cell>
          <cell r="F746">
            <v>440.35549999999995</v>
          </cell>
        </row>
        <row r="747">
          <cell r="B747">
            <v>75</v>
          </cell>
          <cell r="C747">
            <v>3</v>
          </cell>
          <cell r="F747">
            <v>472.70059999999995</v>
          </cell>
        </row>
        <row r="748">
          <cell r="B748">
            <v>75</v>
          </cell>
          <cell r="C748">
            <v>4</v>
          </cell>
          <cell r="F748">
            <v>502.04559999999998</v>
          </cell>
        </row>
        <row r="749">
          <cell r="B749">
            <v>75</v>
          </cell>
          <cell r="C749">
            <v>5</v>
          </cell>
          <cell r="F749">
            <v>533.3895</v>
          </cell>
        </row>
        <row r="750">
          <cell r="B750">
            <v>75</v>
          </cell>
          <cell r="C750">
            <v>6</v>
          </cell>
          <cell r="F750">
            <v>539.30200000000002</v>
          </cell>
        </row>
        <row r="751">
          <cell r="B751">
            <v>75</v>
          </cell>
          <cell r="C751">
            <v>7</v>
          </cell>
          <cell r="F751">
            <v>547.69389999999999</v>
          </cell>
        </row>
        <row r="752">
          <cell r="B752">
            <v>75</v>
          </cell>
          <cell r="C752">
            <v>8</v>
          </cell>
          <cell r="F752">
            <v>554.01509999999996</v>
          </cell>
        </row>
        <row r="753">
          <cell r="B753">
            <v>75</v>
          </cell>
          <cell r="C753">
            <v>9</v>
          </cell>
          <cell r="F753">
            <v>560.34050000000002</v>
          </cell>
        </row>
        <row r="754">
          <cell r="B754">
            <v>75</v>
          </cell>
          <cell r="C754">
            <v>10</v>
          </cell>
          <cell r="F754">
            <v>566.65809999999999</v>
          </cell>
        </row>
        <row r="755">
          <cell r="B755">
            <v>76</v>
          </cell>
          <cell r="C755">
            <v>1</v>
          </cell>
          <cell r="F755">
            <v>419.15449999999998</v>
          </cell>
        </row>
        <row r="756">
          <cell r="B756">
            <v>76</v>
          </cell>
          <cell r="C756">
            <v>2</v>
          </cell>
          <cell r="F756">
            <v>446.19939999999997</v>
          </cell>
        </row>
        <row r="757">
          <cell r="B757">
            <v>76</v>
          </cell>
          <cell r="C757">
            <v>3</v>
          </cell>
          <cell r="F757">
            <v>478.88819999999998</v>
          </cell>
        </row>
        <row r="758">
          <cell r="B758">
            <v>76</v>
          </cell>
          <cell r="C758">
            <v>4</v>
          </cell>
          <cell r="F758">
            <v>508.577</v>
          </cell>
        </row>
        <row r="759">
          <cell r="B759">
            <v>76</v>
          </cell>
          <cell r="C759">
            <v>5</v>
          </cell>
          <cell r="F759">
            <v>540.26469999999995</v>
          </cell>
        </row>
        <row r="760">
          <cell r="B760">
            <v>76</v>
          </cell>
          <cell r="C760">
            <v>6</v>
          </cell>
          <cell r="F760">
            <v>546.17719999999997</v>
          </cell>
        </row>
        <row r="761">
          <cell r="B761">
            <v>76</v>
          </cell>
          <cell r="C761">
            <v>7</v>
          </cell>
          <cell r="F761">
            <v>554.56899999999996</v>
          </cell>
        </row>
        <row r="762">
          <cell r="B762">
            <v>76</v>
          </cell>
          <cell r="C762">
            <v>8</v>
          </cell>
          <cell r="F762">
            <v>560.89030000000002</v>
          </cell>
        </row>
        <row r="763">
          <cell r="B763">
            <v>76</v>
          </cell>
          <cell r="C763">
            <v>9</v>
          </cell>
          <cell r="F763">
            <v>567.21559999999999</v>
          </cell>
        </row>
        <row r="764">
          <cell r="B764">
            <v>76</v>
          </cell>
          <cell r="C764">
            <v>10</v>
          </cell>
          <cell r="F764">
            <v>573.53329999999994</v>
          </cell>
        </row>
        <row r="765">
          <cell r="B765">
            <v>77</v>
          </cell>
          <cell r="C765">
            <v>1</v>
          </cell>
          <cell r="F765">
            <v>424.65459999999996</v>
          </cell>
        </row>
        <row r="766">
          <cell r="B766">
            <v>77</v>
          </cell>
          <cell r="C766">
            <v>2</v>
          </cell>
          <cell r="F766">
            <v>452.04329999999999</v>
          </cell>
        </row>
        <row r="767">
          <cell r="B767">
            <v>77</v>
          </cell>
          <cell r="C767">
            <v>3</v>
          </cell>
          <cell r="F767">
            <v>485.07589999999999</v>
          </cell>
        </row>
        <row r="768">
          <cell r="B768">
            <v>77</v>
          </cell>
          <cell r="C768">
            <v>4</v>
          </cell>
          <cell r="F768">
            <v>515.10839999999996</v>
          </cell>
        </row>
        <row r="769">
          <cell r="B769">
            <v>77</v>
          </cell>
          <cell r="C769">
            <v>5</v>
          </cell>
          <cell r="F769">
            <v>547.13990000000001</v>
          </cell>
        </row>
        <row r="770">
          <cell r="B770">
            <v>77</v>
          </cell>
          <cell r="C770">
            <v>6</v>
          </cell>
          <cell r="F770">
            <v>553.05229999999995</v>
          </cell>
        </row>
        <row r="771">
          <cell r="B771">
            <v>77</v>
          </cell>
          <cell r="C771">
            <v>7</v>
          </cell>
          <cell r="F771">
            <v>561.44420000000002</v>
          </cell>
        </row>
        <row r="772">
          <cell r="B772">
            <v>77</v>
          </cell>
          <cell r="C772">
            <v>8</v>
          </cell>
          <cell r="F772">
            <v>567.76549999999997</v>
          </cell>
        </row>
        <row r="773">
          <cell r="B773">
            <v>77</v>
          </cell>
          <cell r="C773">
            <v>9</v>
          </cell>
          <cell r="F773">
            <v>574.09079999999994</v>
          </cell>
        </row>
        <row r="774">
          <cell r="B774">
            <v>77</v>
          </cell>
          <cell r="C774">
            <v>10</v>
          </cell>
          <cell r="F774">
            <v>580.4085</v>
          </cell>
        </row>
        <row r="775">
          <cell r="B775">
            <v>78</v>
          </cell>
          <cell r="C775">
            <v>1</v>
          </cell>
          <cell r="F775">
            <v>430.15479999999997</v>
          </cell>
        </row>
        <row r="776">
          <cell r="B776">
            <v>78</v>
          </cell>
          <cell r="C776">
            <v>2</v>
          </cell>
          <cell r="F776">
            <v>457.88719999999995</v>
          </cell>
        </row>
        <row r="777">
          <cell r="B777">
            <v>78</v>
          </cell>
          <cell r="C777">
            <v>3</v>
          </cell>
          <cell r="F777">
            <v>491.26349999999996</v>
          </cell>
        </row>
        <row r="778">
          <cell r="B778">
            <v>78</v>
          </cell>
          <cell r="C778">
            <v>4</v>
          </cell>
          <cell r="F778">
            <v>521.63990000000001</v>
          </cell>
        </row>
        <row r="779">
          <cell r="B779">
            <v>78</v>
          </cell>
          <cell r="C779">
            <v>5</v>
          </cell>
          <cell r="F779">
            <v>554.01509999999996</v>
          </cell>
        </row>
        <row r="780">
          <cell r="B780">
            <v>78</v>
          </cell>
          <cell r="C780">
            <v>6</v>
          </cell>
          <cell r="F780">
            <v>559.92750000000001</v>
          </cell>
        </row>
        <row r="781">
          <cell r="B781">
            <v>78</v>
          </cell>
          <cell r="C781">
            <v>7</v>
          </cell>
          <cell r="F781">
            <v>568.31939999999997</v>
          </cell>
        </row>
        <row r="782">
          <cell r="B782">
            <v>78</v>
          </cell>
          <cell r="C782">
            <v>8</v>
          </cell>
          <cell r="F782">
            <v>574.64059999999995</v>
          </cell>
        </row>
        <row r="783">
          <cell r="B783">
            <v>78</v>
          </cell>
          <cell r="C783">
            <v>9</v>
          </cell>
          <cell r="F783">
            <v>580.96600000000001</v>
          </cell>
        </row>
        <row r="784">
          <cell r="B784">
            <v>78</v>
          </cell>
          <cell r="C784">
            <v>10</v>
          </cell>
          <cell r="F784">
            <v>587.28359999999998</v>
          </cell>
        </row>
        <row r="785">
          <cell r="B785">
            <v>79</v>
          </cell>
          <cell r="C785">
            <v>1</v>
          </cell>
          <cell r="F785">
            <v>435.6549</v>
          </cell>
        </row>
        <row r="786">
          <cell r="B786">
            <v>79</v>
          </cell>
          <cell r="C786">
            <v>2</v>
          </cell>
          <cell r="F786">
            <v>463.73109999999997</v>
          </cell>
        </row>
        <row r="787">
          <cell r="B787">
            <v>79</v>
          </cell>
          <cell r="C787">
            <v>3</v>
          </cell>
          <cell r="F787">
            <v>497.45119999999997</v>
          </cell>
        </row>
        <row r="788">
          <cell r="B788">
            <v>79</v>
          </cell>
          <cell r="C788">
            <v>4</v>
          </cell>
          <cell r="F788">
            <v>528.17129999999997</v>
          </cell>
        </row>
        <row r="789">
          <cell r="B789">
            <v>79</v>
          </cell>
          <cell r="C789">
            <v>5</v>
          </cell>
          <cell r="F789">
            <v>560.89019999999994</v>
          </cell>
        </row>
        <row r="790">
          <cell r="B790">
            <v>79</v>
          </cell>
          <cell r="C790">
            <v>6</v>
          </cell>
          <cell r="F790">
            <v>566.80269999999996</v>
          </cell>
        </row>
        <row r="791">
          <cell r="B791">
            <v>79</v>
          </cell>
          <cell r="C791">
            <v>7</v>
          </cell>
          <cell r="F791">
            <v>575.19459999999992</v>
          </cell>
        </row>
        <row r="792">
          <cell r="B792">
            <v>79</v>
          </cell>
          <cell r="C792">
            <v>8</v>
          </cell>
          <cell r="F792">
            <v>581.51580000000001</v>
          </cell>
        </row>
        <row r="793">
          <cell r="B793">
            <v>79</v>
          </cell>
          <cell r="C793">
            <v>9</v>
          </cell>
          <cell r="F793">
            <v>587.84119999999996</v>
          </cell>
        </row>
        <row r="794">
          <cell r="B794">
            <v>79</v>
          </cell>
          <cell r="C794">
            <v>10</v>
          </cell>
          <cell r="F794">
            <v>594.15879999999993</v>
          </cell>
        </row>
        <row r="795">
          <cell r="B795">
            <v>80</v>
          </cell>
          <cell r="C795">
            <v>1</v>
          </cell>
          <cell r="F795">
            <v>441.15499999999997</v>
          </cell>
        </row>
        <row r="796">
          <cell r="B796">
            <v>80</v>
          </cell>
          <cell r="C796">
            <v>2</v>
          </cell>
          <cell r="F796">
            <v>469.57499999999999</v>
          </cell>
        </row>
        <row r="797">
          <cell r="B797">
            <v>80</v>
          </cell>
          <cell r="C797">
            <v>3</v>
          </cell>
          <cell r="F797">
            <v>503.63889999999998</v>
          </cell>
        </row>
        <row r="798">
          <cell r="B798">
            <v>80</v>
          </cell>
          <cell r="C798">
            <v>4</v>
          </cell>
          <cell r="F798">
            <v>534.70269999999994</v>
          </cell>
        </row>
        <row r="799">
          <cell r="B799">
            <v>80</v>
          </cell>
          <cell r="C799">
            <v>5</v>
          </cell>
          <cell r="F799">
            <v>567.7654</v>
          </cell>
        </row>
        <row r="800">
          <cell r="B800">
            <v>80</v>
          </cell>
          <cell r="C800">
            <v>6</v>
          </cell>
          <cell r="F800">
            <v>573.67790000000002</v>
          </cell>
        </row>
        <row r="801">
          <cell r="B801">
            <v>80</v>
          </cell>
          <cell r="C801">
            <v>7</v>
          </cell>
          <cell r="F801">
            <v>582.06970000000001</v>
          </cell>
        </row>
        <row r="802">
          <cell r="B802">
            <v>80</v>
          </cell>
          <cell r="C802">
            <v>8</v>
          </cell>
          <cell r="F802">
            <v>588.39099999999996</v>
          </cell>
        </row>
        <row r="803">
          <cell r="B803">
            <v>80</v>
          </cell>
          <cell r="C803">
            <v>9</v>
          </cell>
          <cell r="F803">
            <v>594.71640000000002</v>
          </cell>
        </row>
        <row r="804">
          <cell r="B804">
            <v>80</v>
          </cell>
          <cell r="C804">
            <v>10</v>
          </cell>
          <cell r="F804">
            <v>601.03399999999999</v>
          </cell>
        </row>
        <row r="805">
          <cell r="B805">
            <v>81</v>
          </cell>
          <cell r="C805">
            <v>1</v>
          </cell>
          <cell r="F805">
            <v>446.65519999999998</v>
          </cell>
        </row>
        <row r="806">
          <cell r="B806">
            <v>81</v>
          </cell>
          <cell r="C806">
            <v>2</v>
          </cell>
          <cell r="F806">
            <v>475.41889999999995</v>
          </cell>
        </row>
        <row r="807">
          <cell r="B807">
            <v>81</v>
          </cell>
          <cell r="C807">
            <v>3</v>
          </cell>
          <cell r="F807">
            <v>509.82649999999995</v>
          </cell>
        </row>
        <row r="808">
          <cell r="B808">
            <v>81</v>
          </cell>
          <cell r="C808">
            <v>4</v>
          </cell>
          <cell r="F808">
            <v>541.23410000000001</v>
          </cell>
        </row>
        <row r="809">
          <cell r="B809">
            <v>81</v>
          </cell>
          <cell r="C809">
            <v>5</v>
          </cell>
          <cell r="F809">
            <v>574.64059999999995</v>
          </cell>
        </row>
        <row r="810">
          <cell r="B810">
            <v>81</v>
          </cell>
          <cell r="C810">
            <v>6</v>
          </cell>
          <cell r="F810">
            <v>580.553</v>
          </cell>
        </row>
        <row r="811">
          <cell r="B811">
            <v>81</v>
          </cell>
          <cell r="C811">
            <v>7</v>
          </cell>
          <cell r="F811">
            <v>588.94489999999996</v>
          </cell>
        </row>
        <row r="812">
          <cell r="B812">
            <v>81</v>
          </cell>
          <cell r="C812">
            <v>8</v>
          </cell>
          <cell r="F812">
            <v>595.26620000000003</v>
          </cell>
        </row>
        <row r="813">
          <cell r="B813">
            <v>81</v>
          </cell>
          <cell r="C813">
            <v>9</v>
          </cell>
          <cell r="F813">
            <v>601.5915</v>
          </cell>
        </row>
        <row r="814">
          <cell r="B814">
            <v>81</v>
          </cell>
          <cell r="C814">
            <v>10</v>
          </cell>
          <cell r="F814">
            <v>607.90919999999994</v>
          </cell>
        </row>
        <row r="815">
          <cell r="B815">
            <v>82</v>
          </cell>
          <cell r="C815">
            <v>1</v>
          </cell>
          <cell r="F815">
            <v>452.15529999999995</v>
          </cell>
        </row>
        <row r="816">
          <cell r="B816">
            <v>82</v>
          </cell>
          <cell r="C816">
            <v>2</v>
          </cell>
          <cell r="F816">
            <v>481.26279999999997</v>
          </cell>
        </row>
        <row r="817">
          <cell r="B817">
            <v>82</v>
          </cell>
          <cell r="C817">
            <v>3</v>
          </cell>
          <cell r="F817">
            <v>516.01419999999996</v>
          </cell>
        </row>
        <row r="818">
          <cell r="B818">
            <v>82</v>
          </cell>
          <cell r="C818">
            <v>4</v>
          </cell>
          <cell r="F818">
            <v>547.76549999999997</v>
          </cell>
        </row>
        <row r="819">
          <cell r="B819">
            <v>82</v>
          </cell>
          <cell r="C819">
            <v>5</v>
          </cell>
          <cell r="F819">
            <v>581.51580000000001</v>
          </cell>
        </row>
        <row r="820">
          <cell r="B820">
            <v>82</v>
          </cell>
          <cell r="C820">
            <v>6</v>
          </cell>
          <cell r="F820">
            <v>587.42819999999995</v>
          </cell>
        </row>
        <row r="821">
          <cell r="B821">
            <v>82</v>
          </cell>
          <cell r="C821">
            <v>7</v>
          </cell>
          <cell r="F821">
            <v>595.82010000000002</v>
          </cell>
        </row>
        <row r="822">
          <cell r="B822">
            <v>82</v>
          </cell>
          <cell r="C822">
            <v>8</v>
          </cell>
          <cell r="F822">
            <v>602.1413</v>
          </cell>
        </row>
        <row r="823">
          <cell r="B823">
            <v>82</v>
          </cell>
          <cell r="C823">
            <v>9</v>
          </cell>
          <cell r="F823">
            <v>608.46669999999995</v>
          </cell>
        </row>
        <row r="824">
          <cell r="B824">
            <v>82</v>
          </cell>
          <cell r="C824">
            <v>10</v>
          </cell>
          <cell r="F824">
            <v>614.78430000000003</v>
          </cell>
        </row>
        <row r="825">
          <cell r="B825">
            <v>83</v>
          </cell>
          <cell r="C825">
            <v>1</v>
          </cell>
          <cell r="F825">
            <v>457.65549999999996</v>
          </cell>
        </row>
        <row r="826">
          <cell r="B826">
            <v>83</v>
          </cell>
          <cell r="C826">
            <v>2</v>
          </cell>
          <cell r="F826">
            <v>487.10669999999999</v>
          </cell>
        </row>
        <row r="827">
          <cell r="B827">
            <v>83</v>
          </cell>
          <cell r="C827">
            <v>3</v>
          </cell>
          <cell r="F827">
            <v>522.20179999999993</v>
          </cell>
        </row>
        <row r="828">
          <cell r="B828">
            <v>83</v>
          </cell>
          <cell r="C828">
            <v>4</v>
          </cell>
          <cell r="F828">
            <v>554.29689999999994</v>
          </cell>
        </row>
        <row r="829">
          <cell r="B829">
            <v>83</v>
          </cell>
          <cell r="C829">
            <v>5</v>
          </cell>
          <cell r="F829">
            <v>588.39089999999999</v>
          </cell>
        </row>
        <row r="830">
          <cell r="B830">
            <v>83</v>
          </cell>
          <cell r="C830">
            <v>6</v>
          </cell>
          <cell r="F830">
            <v>594.30340000000001</v>
          </cell>
        </row>
        <row r="831">
          <cell r="B831">
            <v>83</v>
          </cell>
          <cell r="C831">
            <v>7</v>
          </cell>
          <cell r="F831">
            <v>602.69529999999997</v>
          </cell>
        </row>
        <row r="832">
          <cell r="B832">
            <v>83</v>
          </cell>
          <cell r="C832">
            <v>8</v>
          </cell>
          <cell r="F832">
            <v>609.01649999999995</v>
          </cell>
        </row>
        <row r="833">
          <cell r="B833">
            <v>83</v>
          </cell>
          <cell r="C833">
            <v>9</v>
          </cell>
          <cell r="F833">
            <v>615.34190000000001</v>
          </cell>
        </row>
        <row r="834">
          <cell r="B834">
            <v>83</v>
          </cell>
          <cell r="C834">
            <v>10</v>
          </cell>
          <cell r="F834">
            <v>621.65949999999998</v>
          </cell>
        </row>
        <row r="835">
          <cell r="B835">
            <v>84</v>
          </cell>
          <cell r="C835">
            <v>1</v>
          </cell>
          <cell r="F835">
            <v>463.15559999999999</v>
          </cell>
        </row>
        <row r="836">
          <cell r="B836">
            <v>84</v>
          </cell>
          <cell r="C836">
            <v>2</v>
          </cell>
          <cell r="F836">
            <v>492.95059999999995</v>
          </cell>
        </row>
        <row r="837">
          <cell r="B837">
            <v>84</v>
          </cell>
          <cell r="C837">
            <v>3</v>
          </cell>
          <cell r="F837">
            <v>528.3895</v>
          </cell>
        </row>
        <row r="838">
          <cell r="B838">
            <v>84</v>
          </cell>
          <cell r="C838">
            <v>4</v>
          </cell>
          <cell r="F838">
            <v>560.82839999999999</v>
          </cell>
        </row>
        <row r="839">
          <cell r="B839">
            <v>84</v>
          </cell>
          <cell r="C839">
            <v>5</v>
          </cell>
          <cell r="F839">
            <v>595.26609999999994</v>
          </cell>
        </row>
        <row r="840">
          <cell r="B840">
            <v>84</v>
          </cell>
          <cell r="C840">
            <v>6</v>
          </cell>
          <cell r="F840">
            <v>601.17859999999996</v>
          </cell>
        </row>
        <row r="841">
          <cell r="B841">
            <v>84</v>
          </cell>
          <cell r="C841">
            <v>7</v>
          </cell>
          <cell r="F841">
            <v>609.57039999999995</v>
          </cell>
        </row>
        <row r="842">
          <cell r="B842">
            <v>84</v>
          </cell>
          <cell r="C842">
            <v>8</v>
          </cell>
          <cell r="F842">
            <v>615.89170000000001</v>
          </cell>
        </row>
        <row r="843">
          <cell r="B843">
            <v>84</v>
          </cell>
          <cell r="C843">
            <v>9</v>
          </cell>
          <cell r="F843">
            <v>622.21709999999996</v>
          </cell>
        </row>
        <row r="844">
          <cell r="B844">
            <v>84</v>
          </cell>
          <cell r="C844">
            <v>10</v>
          </cell>
          <cell r="F844">
            <v>628.53469999999993</v>
          </cell>
        </row>
        <row r="845">
          <cell r="B845">
            <v>85</v>
          </cell>
          <cell r="C845">
            <v>1</v>
          </cell>
          <cell r="F845">
            <v>468.65569999999997</v>
          </cell>
        </row>
        <row r="846">
          <cell r="B846">
            <v>85</v>
          </cell>
          <cell r="C846">
            <v>2</v>
          </cell>
          <cell r="F846">
            <v>498.79449999999997</v>
          </cell>
        </row>
        <row r="847">
          <cell r="B847">
            <v>85</v>
          </cell>
          <cell r="C847">
            <v>3</v>
          </cell>
          <cell r="F847">
            <v>534.57719999999995</v>
          </cell>
        </row>
        <row r="848">
          <cell r="B848">
            <v>85</v>
          </cell>
          <cell r="C848">
            <v>4</v>
          </cell>
          <cell r="F848">
            <v>567.35979999999995</v>
          </cell>
        </row>
        <row r="849">
          <cell r="B849">
            <v>85</v>
          </cell>
          <cell r="C849">
            <v>5</v>
          </cell>
          <cell r="F849">
            <v>602.1413</v>
          </cell>
        </row>
        <row r="850">
          <cell r="B850">
            <v>85</v>
          </cell>
          <cell r="C850">
            <v>6</v>
          </cell>
          <cell r="F850">
            <v>608.05369999999994</v>
          </cell>
        </row>
        <row r="851">
          <cell r="B851">
            <v>85</v>
          </cell>
          <cell r="C851">
            <v>7</v>
          </cell>
          <cell r="F851">
            <v>616.44560000000001</v>
          </cell>
        </row>
        <row r="852">
          <cell r="B852">
            <v>85</v>
          </cell>
          <cell r="C852">
            <v>8</v>
          </cell>
          <cell r="F852">
            <v>622.76689999999996</v>
          </cell>
        </row>
        <row r="853">
          <cell r="B853">
            <v>85</v>
          </cell>
          <cell r="C853">
            <v>9</v>
          </cell>
          <cell r="F853">
            <v>629.09219999999993</v>
          </cell>
        </row>
        <row r="854">
          <cell r="B854">
            <v>85</v>
          </cell>
          <cell r="C854">
            <v>10</v>
          </cell>
          <cell r="F854">
            <v>635.40989999999999</v>
          </cell>
        </row>
        <row r="855">
          <cell r="B855">
            <v>86</v>
          </cell>
          <cell r="C855">
            <v>1</v>
          </cell>
          <cell r="F855">
            <v>474.15589999999997</v>
          </cell>
        </row>
        <row r="856">
          <cell r="B856">
            <v>86</v>
          </cell>
          <cell r="C856">
            <v>2</v>
          </cell>
          <cell r="F856">
            <v>504.63839999999999</v>
          </cell>
        </row>
        <row r="857">
          <cell r="B857">
            <v>86</v>
          </cell>
          <cell r="C857">
            <v>3</v>
          </cell>
          <cell r="F857">
            <v>540.76479999999992</v>
          </cell>
        </row>
        <row r="858">
          <cell r="B858">
            <v>86</v>
          </cell>
          <cell r="C858">
            <v>4</v>
          </cell>
          <cell r="F858">
            <v>573.89120000000003</v>
          </cell>
        </row>
        <row r="859">
          <cell r="B859">
            <v>86</v>
          </cell>
          <cell r="C859">
            <v>5</v>
          </cell>
          <cell r="F859">
            <v>609.01649999999995</v>
          </cell>
        </row>
        <row r="860">
          <cell r="B860">
            <v>86</v>
          </cell>
          <cell r="C860">
            <v>6</v>
          </cell>
          <cell r="F860">
            <v>614.9289</v>
          </cell>
        </row>
        <row r="861">
          <cell r="B861">
            <v>86</v>
          </cell>
          <cell r="C861">
            <v>7</v>
          </cell>
          <cell r="F861">
            <v>623.32079999999996</v>
          </cell>
        </row>
        <row r="862">
          <cell r="B862">
            <v>86</v>
          </cell>
          <cell r="C862">
            <v>8</v>
          </cell>
          <cell r="F862">
            <v>629.64199999999994</v>
          </cell>
        </row>
        <row r="863">
          <cell r="B863">
            <v>86</v>
          </cell>
          <cell r="C863">
            <v>9</v>
          </cell>
          <cell r="F863">
            <v>635.9674</v>
          </cell>
        </row>
        <row r="864">
          <cell r="B864">
            <v>86</v>
          </cell>
          <cell r="C864">
            <v>10</v>
          </cell>
          <cell r="F864">
            <v>642.28499999999997</v>
          </cell>
        </row>
        <row r="865">
          <cell r="B865">
            <v>87</v>
          </cell>
          <cell r="C865">
            <v>1</v>
          </cell>
          <cell r="F865">
            <v>479.65599999999995</v>
          </cell>
        </row>
        <row r="866">
          <cell r="B866">
            <v>87</v>
          </cell>
          <cell r="C866">
            <v>2</v>
          </cell>
          <cell r="F866">
            <v>510.48229999999995</v>
          </cell>
        </row>
        <row r="867">
          <cell r="B867">
            <v>87</v>
          </cell>
          <cell r="C867">
            <v>3</v>
          </cell>
          <cell r="F867">
            <v>546.95249999999999</v>
          </cell>
        </row>
        <row r="868">
          <cell r="B868">
            <v>87</v>
          </cell>
          <cell r="C868">
            <v>4</v>
          </cell>
          <cell r="F868">
            <v>580.42259999999999</v>
          </cell>
        </row>
        <row r="869">
          <cell r="B869">
            <v>87</v>
          </cell>
          <cell r="C869">
            <v>5</v>
          </cell>
          <cell r="F869">
            <v>615.89170000000001</v>
          </cell>
        </row>
        <row r="870">
          <cell r="B870">
            <v>87</v>
          </cell>
          <cell r="C870">
            <v>6</v>
          </cell>
          <cell r="F870">
            <v>621.80409999999995</v>
          </cell>
        </row>
        <row r="871">
          <cell r="B871">
            <v>87</v>
          </cell>
          <cell r="C871">
            <v>7</v>
          </cell>
          <cell r="F871">
            <v>630.19600000000003</v>
          </cell>
        </row>
        <row r="872">
          <cell r="B872">
            <v>87</v>
          </cell>
          <cell r="C872">
            <v>8</v>
          </cell>
          <cell r="F872">
            <v>636.5172</v>
          </cell>
        </row>
        <row r="873">
          <cell r="B873">
            <v>87</v>
          </cell>
          <cell r="C873">
            <v>9</v>
          </cell>
          <cell r="F873">
            <v>642.84259999999995</v>
          </cell>
        </row>
        <row r="874">
          <cell r="B874">
            <v>87</v>
          </cell>
          <cell r="C874">
            <v>10</v>
          </cell>
          <cell r="F874">
            <v>649.16020000000003</v>
          </cell>
        </row>
        <row r="875">
          <cell r="B875">
            <v>88</v>
          </cell>
          <cell r="C875">
            <v>1</v>
          </cell>
          <cell r="F875">
            <v>485.15619999999996</v>
          </cell>
        </row>
        <row r="876">
          <cell r="B876">
            <v>88</v>
          </cell>
          <cell r="C876">
            <v>2</v>
          </cell>
          <cell r="F876">
            <v>516.32619999999997</v>
          </cell>
        </row>
        <row r="877">
          <cell r="B877">
            <v>88</v>
          </cell>
          <cell r="C877">
            <v>3</v>
          </cell>
          <cell r="F877">
            <v>553.14009999999996</v>
          </cell>
        </row>
        <row r="878">
          <cell r="B878">
            <v>88</v>
          </cell>
          <cell r="C878">
            <v>4</v>
          </cell>
          <cell r="F878">
            <v>586.95399999999995</v>
          </cell>
        </row>
        <row r="879">
          <cell r="B879">
            <v>88</v>
          </cell>
          <cell r="C879">
            <v>5</v>
          </cell>
          <cell r="F879">
            <v>622.76679999999999</v>
          </cell>
        </row>
        <row r="880">
          <cell r="B880">
            <v>88</v>
          </cell>
          <cell r="C880">
            <v>6</v>
          </cell>
          <cell r="F880">
            <v>628.67930000000001</v>
          </cell>
        </row>
        <row r="881">
          <cell r="B881">
            <v>88</v>
          </cell>
          <cell r="C881">
            <v>7</v>
          </cell>
          <cell r="F881">
            <v>637.07119999999998</v>
          </cell>
        </row>
        <row r="882">
          <cell r="B882">
            <v>88</v>
          </cell>
          <cell r="C882">
            <v>8</v>
          </cell>
          <cell r="F882">
            <v>643.39239999999995</v>
          </cell>
        </row>
        <row r="883">
          <cell r="B883">
            <v>88</v>
          </cell>
          <cell r="C883">
            <v>9</v>
          </cell>
          <cell r="F883">
            <v>649.71780000000001</v>
          </cell>
        </row>
        <row r="884">
          <cell r="B884">
            <v>88</v>
          </cell>
          <cell r="C884">
            <v>10</v>
          </cell>
          <cell r="F884">
            <v>656.03539999999998</v>
          </cell>
        </row>
        <row r="885">
          <cell r="B885">
            <v>89</v>
          </cell>
          <cell r="C885">
            <v>1</v>
          </cell>
          <cell r="F885">
            <v>490.65629999999999</v>
          </cell>
        </row>
        <row r="886">
          <cell r="B886">
            <v>89</v>
          </cell>
          <cell r="C886">
            <v>2</v>
          </cell>
          <cell r="F886">
            <v>522.17009999999993</v>
          </cell>
        </row>
        <row r="887">
          <cell r="B887">
            <v>89</v>
          </cell>
          <cell r="C887">
            <v>3</v>
          </cell>
          <cell r="F887">
            <v>559.32780000000002</v>
          </cell>
        </row>
        <row r="888">
          <cell r="B888">
            <v>89</v>
          </cell>
          <cell r="C888">
            <v>4</v>
          </cell>
          <cell r="F888">
            <v>593.4855</v>
          </cell>
        </row>
        <row r="889">
          <cell r="B889">
            <v>89</v>
          </cell>
          <cell r="C889">
            <v>5</v>
          </cell>
          <cell r="F889">
            <v>629.64199999999994</v>
          </cell>
        </row>
        <row r="890">
          <cell r="B890">
            <v>89</v>
          </cell>
          <cell r="C890">
            <v>6</v>
          </cell>
          <cell r="F890">
            <v>635.55449999999996</v>
          </cell>
        </row>
        <row r="891">
          <cell r="B891">
            <v>89</v>
          </cell>
          <cell r="C891">
            <v>7</v>
          </cell>
          <cell r="F891">
            <v>643.94629999999995</v>
          </cell>
        </row>
        <row r="892">
          <cell r="B892">
            <v>89</v>
          </cell>
          <cell r="C892">
            <v>8</v>
          </cell>
          <cell r="F892">
            <v>650.26760000000002</v>
          </cell>
        </row>
        <row r="893">
          <cell r="B893">
            <v>89</v>
          </cell>
          <cell r="C893">
            <v>9</v>
          </cell>
          <cell r="F893">
            <v>656.59289999999999</v>
          </cell>
        </row>
        <row r="894">
          <cell r="B894">
            <v>89</v>
          </cell>
          <cell r="C894">
            <v>10</v>
          </cell>
          <cell r="F894">
            <v>662.91059999999993</v>
          </cell>
        </row>
        <row r="895">
          <cell r="B895">
            <v>90</v>
          </cell>
          <cell r="C895">
            <v>1</v>
          </cell>
          <cell r="F895">
            <v>496.15649999999999</v>
          </cell>
        </row>
        <row r="896">
          <cell r="B896">
            <v>90</v>
          </cell>
          <cell r="C896">
            <v>2</v>
          </cell>
          <cell r="F896">
            <v>528.01400000000001</v>
          </cell>
        </row>
        <row r="897">
          <cell r="B897">
            <v>90</v>
          </cell>
          <cell r="C897">
            <v>3</v>
          </cell>
          <cell r="F897">
            <v>565.5154</v>
          </cell>
        </row>
        <row r="898">
          <cell r="B898">
            <v>90</v>
          </cell>
          <cell r="C898">
            <v>4</v>
          </cell>
          <cell r="F898">
            <v>600.01689999999996</v>
          </cell>
        </row>
        <row r="899">
          <cell r="B899">
            <v>90</v>
          </cell>
          <cell r="C899">
            <v>5</v>
          </cell>
          <cell r="F899">
            <v>636.5172</v>
          </cell>
        </row>
        <row r="900">
          <cell r="B900">
            <v>90</v>
          </cell>
          <cell r="C900">
            <v>6</v>
          </cell>
          <cell r="F900">
            <v>642.42959999999994</v>
          </cell>
        </row>
        <row r="901">
          <cell r="B901">
            <v>90</v>
          </cell>
          <cell r="C901">
            <v>7</v>
          </cell>
          <cell r="F901">
            <v>650.82150000000001</v>
          </cell>
        </row>
        <row r="902">
          <cell r="B902">
            <v>90</v>
          </cell>
          <cell r="C902">
            <v>8</v>
          </cell>
          <cell r="F902">
            <v>657.14269999999999</v>
          </cell>
        </row>
        <row r="903">
          <cell r="B903">
            <v>90</v>
          </cell>
          <cell r="C903">
            <v>9</v>
          </cell>
          <cell r="F903">
            <v>663.46809999999994</v>
          </cell>
        </row>
        <row r="904">
          <cell r="B904">
            <v>90</v>
          </cell>
          <cell r="C904">
            <v>10</v>
          </cell>
          <cell r="F904">
            <v>669.78570000000002</v>
          </cell>
        </row>
        <row r="905">
          <cell r="B905">
            <v>91</v>
          </cell>
          <cell r="C905">
            <v>1</v>
          </cell>
          <cell r="F905">
            <v>501.65659999999997</v>
          </cell>
        </row>
        <row r="906">
          <cell r="B906">
            <v>91</v>
          </cell>
          <cell r="C906">
            <v>2</v>
          </cell>
          <cell r="F906">
            <v>533.85789999999997</v>
          </cell>
        </row>
        <row r="907">
          <cell r="B907">
            <v>91</v>
          </cell>
          <cell r="C907">
            <v>3</v>
          </cell>
          <cell r="F907">
            <v>571.70309999999995</v>
          </cell>
        </row>
        <row r="908">
          <cell r="B908">
            <v>91</v>
          </cell>
          <cell r="C908">
            <v>4</v>
          </cell>
          <cell r="F908">
            <v>606.54829999999993</v>
          </cell>
        </row>
        <row r="909">
          <cell r="B909">
            <v>91</v>
          </cell>
          <cell r="C909">
            <v>5</v>
          </cell>
          <cell r="F909">
            <v>643.39239999999995</v>
          </cell>
        </row>
        <row r="910">
          <cell r="B910">
            <v>91</v>
          </cell>
          <cell r="C910">
            <v>6</v>
          </cell>
          <cell r="F910">
            <v>649.3048</v>
          </cell>
        </row>
        <row r="911">
          <cell r="B911">
            <v>91</v>
          </cell>
          <cell r="C911">
            <v>7</v>
          </cell>
          <cell r="F911">
            <v>657.69669999999996</v>
          </cell>
        </row>
        <row r="912">
          <cell r="B912">
            <v>91</v>
          </cell>
          <cell r="C912">
            <v>8</v>
          </cell>
          <cell r="F912">
            <v>664.01789999999994</v>
          </cell>
        </row>
        <row r="913">
          <cell r="B913">
            <v>91</v>
          </cell>
          <cell r="C913">
            <v>9</v>
          </cell>
          <cell r="F913">
            <v>670.3433</v>
          </cell>
        </row>
        <row r="914">
          <cell r="B914">
            <v>91</v>
          </cell>
          <cell r="C914">
            <v>10</v>
          </cell>
          <cell r="F914">
            <v>676.66089999999997</v>
          </cell>
        </row>
        <row r="915">
          <cell r="B915">
            <v>92</v>
          </cell>
          <cell r="C915">
            <v>1</v>
          </cell>
          <cell r="F915">
            <v>507.1567</v>
          </cell>
        </row>
        <row r="916">
          <cell r="B916">
            <v>92</v>
          </cell>
          <cell r="C916">
            <v>2</v>
          </cell>
          <cell r="F916">
            <v>539.70179999999993</v>
          </cell>
        </row>
        <row r="917">
          <cell r="B917">
            <v>92</v>
          </cell>
          <cell r="C917">
            <v>3</v>
          </cell>
          <cell r="F917">
            <v>577.89080000000001</v>
          </cell>
        </row>
        <row r="918">
          <cell r="B918">
            <v>92</v>
          </cell>
          <cell r="C918">
            <v>4</v>
          </cell>
          <cell r="F918">
            <v>613.0797</v>
          </cell>
        </row>
        <row r="919">
          <cell r="B919">
            <v>92</v>
          </cell>
          <cell r="C919">
            <v>5</v>
          </cell>
          <cell r="F919">
            <v>650.26749999999993</v>
          </cell>
        </row>
        <row r="920">
          <cell r="B920">
            <v>92</v>
          </cell>
          <cell r="C920">
            <v>6</v>
          </cell>
          <cell r="F920">
            <v>656.18</v>
          </cell>
        </row>
        <row r="921">
          <cell r="B921">
            <v>92</v>
          </cell>
          <cell r="C921">
            <v>7</v>
          </cell>
          <cell r="F921">
            <v>664.57190000000003</v>
          </cell>
        </row>
        <row r="922">
          <cell r="B922">
            <v>92</v>
          </cell>
          <cell r="C922">
            <v>8</v>
          </cell>
          <cell r="F922">
            <v>670.8931</v>
          </cell>
        </row>
        <row r="923">
          <cell r="B923">
            <v>92</v>
          </cell>
          <cell r="C923">
            <v>9</v>
          </cell>
          <cell r="F923">
            <v>677.21849999999995</v>
          </cell>
        </row>
        <row r="924">
          <cell r="B924">
            <v>92</v>
          </cell>
          <cell r="C924">
            <v>10</v>
          </cell>
          <cell r="F924">
            <v>683.53609999999992</v>
          </cell>
        </row>
        <row r="925">
          <cell r="B925">
            <v>93</v>
          </cell>
          <cell r="C925">
            <v>1</v>
          </cell>
          <cell r="F925">
            <v>512.65689999999995</v>
          </cell>
        </row>
        <row r="926">
          <cell r="B926">
            <v>93</v>
          </cell>
          <cell r="C926">
            <v>2</v>
          </cell>
          <cell r="F926">
            <v>545.54570000000001</v>
          </cell>
        </row>
        <row r="927">
          <cell r="B927">
            <v>93</v>
          </cell>
          <cell r="C927">
            <v>3</v>
          </cell>
          <cell r="F927">
            <v>584.07839999999999</v>
          </cell>
        </row>
        <row r="928">
          <cell r="B928">
            <v>93</v>
          </cell>
          <cell r="C928">
            <v>4</v>
          </cell>
          <cell r="F928">
            <v>619.61109999999996</v>
          </cell>
        </row>
        <row r="929">
          <cell r="B929">
            <v>93</v>
          </cell>
          <cell r="C929">
            <v>5</v>
          </cell>
          <cell r="F929">
            <v>657.14269999999999</v>
          </cell>
        </row>
        <row r="930">
          <cell r="B930">
            <v>93</v>
          </cell>
          <cell r="C930">
            <v>6</v>
          </cell>
          <cell r="F930">
            <v>663.05520000000001</v>
          </cell>
        </row>
        <row r="931">
          <cell r="B931">
            <v>93</v>
          </cell>
          <cell r="C931">
            <v>7</v>
          </cell>
          <cell r="F931">
            <v>671.447</v>
          </cell>
        </row>
        <row r="932">
          <cell r="B932">
            <v>93</v>
          </cell>
          <cell r="C932">
            <v>8</v>
          </cell>
          <cell r="F932">
            <v>677.76829999999995</v>
          </cell>
        </row>
        <row r="933">
          <cell r="B933">
            <v>93</v>
          </cell>
          <cell r="C933">
            <v>9</v>
          </cell>
          <cell r="F933">
            <v>684.09359999999992</v>
          </cell>
        </row>
        <row r="934">
          <cell r="B934">
            <v>93</v>
          </cell>
          <cell r="C934">
            <v>10</v>
          </cell>
          <cell r="F934">
            <v>690.41129999999998</v>
          </cell>
        </row>
        <row r="935">
          <cell r="B935">
            <v>94</v>
          </cell>
          <cell r="C935">
            <v>1</v>
          </cell>
          <cell r="F935">
            <v>518.15699999999993</v>
          </cell>
        </row>
        <row r="936">
          <cell r="B936">
            <v>94</v>
          </cell>
          <cell r="C936">
            <v>2</v>
          </cell>
          <cell r="F936">
            <v>551.38959999999997</v>
          </cell>
        </row>
        <row r="937">
          <cell r="B937">
            <v>94</v>
          </cell>
          <cell r="C937">
            <v>3</v>
          </cell>
          <cell r="F937">
            <v>590.26609999999994</v>
          </cell>
        </row>
        <row r="938">
          <cell r="B938">
            <v>94</v>
          </cell>
          <cell r="C938">
            <v>4</v>
          </cell>
          <cell r="F938">
            <v>626.14249999999993</v>
          </cell>
        </row>
        <row r="939">
          <cell r="B939">
            <v>94</v>
          </cell>
          <cell r="C939">
            <v>5</v>
          </cell>
          <cell r="F939">
            <v>664.01789999999994</v>
          </cell>
        </row>
        <row r="940">
          <cell r="B940">
            <v>94</v>
          </cell>
          <cell r="C940">
            <v>6</v>
          </cell>
          <cell r="F940">
            <v>669.93029999999999</v>
          </cell>
        </row>
        <row r="941">
          <cell r="B941">
            <v>94</v>
          </cell>
          <cell r="C941">
            <v>7</v>
          </cell>
          <cell r="F941">
            <v>678.32219999999995</v>
          </cell>
        </row>
        <row r="942">
          <cell r="B942">
            <v>94</v>
          </cell>
          <cell r="C942">
            <v>8</v>
          </cell>
          <cell r="F942">
            <v>684.64350000000002</v>
          </cell>
        </row>
        <row r="943">
          <cell r="B943">
            <v>94</v>
          </cell>
          <cell r="C943">
            <v>9</v>
          </cell>
          <cell r="F943">
            <v>690.96879999999999</v>
          </cell>
        </row>
        <row r="944">
          <cell r="B944">
            <v>94</v>
          </cell>
          <cell r="C944">
            <v>10</v>
          </cell>
          <cell r="F944">
            <v>697.28639999999996</v>
          </cell>
        </row>
        <row r="945">
          <cell r="B945">
            <v>95</v>
          </cell>
          <cell r="C945">
            <v>1</v>
          </cell>
          <cell r="F945">
            <v>523.65719999999999</v>
          </cell>
        </row>
        <row r="946">
          <cell r="B946">
            <v>95</v>
          </cell>
          <cell r="C946">
            <v>2</v>
          </cell>
          <cell r="F946">
            <v>557.23349999999994</v>
          </cell>
        </row>
        <row r="947">
          <cell r="B947">
            <v>95</v>
          </cell>
          <cell r="C947">
            <v>3</v>
          </cell>
          <cell r="F947">
            <v>596.45370000000003</v>
          </cell>
        </row>
        <row r="948">
          <cell r="B948">
            <v>95</v>
          </cell>
          <cell r="C948">
            <v>4</v>
          </cell>
          <cell r="F948">
            <v>632.67399999999998</v>
          </cell>
        </row>
        <row r="949">
          <cell r="B949">
            <v>95</v>
          </cell>
          <cell r="C949">
            <v>5</v>
          </cell>
          <cell r="F949">
            <v>670.8931</v>
          </cell>
        </row>
        <row r="950">
          <cell r="B950">
            <v>95</v>
          </cell>
          <cell r="C950">
            <v>6</v>
          </cell>
          <cell r="F950">
            <v>676.80549999999994</v>
          </cell>
        </row>
        <row r="951">
          <cell r="B951">
            <v>95</v>
          </cell>
          <cell r="C951">
            <v>7</v>
          </cell>
          <cell r="F951">
            <v>685.19740000000002</v>
          </cell>
        </row>
        <row r="952">
          <cell r="B952">
            <v>95</v>
          </cell>
          <cell r="C952">
            <v>8</v>
          </cell>
          <cell r="F952">
            <v>691.51859999999999</v>
          </cell>
        </row>
        <row r="953">
          <cell r="B953">
            <v>95</v>
          </cell>
          <cell r="C953">
            <v>9</v>
          </cell>
          <cell r="F953">
            <v>697.84399999999994</v>
          </cell>
        </row>
        <row r="954">
          <cell r="B954">
            <v>95</v>
          </cell>
          <cell r="C954">
            <v>10</v>
          </cell>
          <cell r="F954">
            <v>704.16160000000002</v>
          </cell>
        </row>
        <row r="955">
          <cell r="B955">
            <v>96</v>
          </cell>
          <cell r="C955">
            <v>1</v>
          </cell>
          <cell r="F955">
            <v>529.15729999999996</v>
          </cell>
        </row>
        <row r="956">
          <cell r="B956">
            <v>96</v>
          </cell>
          <cell r="C956">
            <v>2</v>
          </cell>
          <cell r="F956">
            <v>563.07740000000001</v>
          </cell>
        </row>
        <row r="957">
          <cell r="B957">
            <v>96</v>
          </cell>
          <cell r="C957">
            <v>3</v>
          </cell>
          <cell r="F957">
            <v>602.64139999999998</v>
          </cell>
        </row>
        <row r="958">
          <cell r="B958">
            <v>96</v>
          </cell>
          <cell r="C958">
            <v>4</v>
          </cell>
          <cell r="F958">
            <v>639.20539999999994</v>
          </cell>
        </row>
        <row r="959">
          <cell r="B959">
            <v>96</v>
          </cell>
          <cell r="C959">
            <v>5</v>
          </cell>
          <cell r="F959">
            <v>677.76819999999998</v>
          </cell>
        </row>
        <row r="960">
          <cell r="B960">
            <v>96</v>
          </cell>
          <cell r="C960">
            <v>6</v>
          </cell>
          <cell r="F960">
            <v>683.6807</v>
          </cell>
        </row>
        <row r="961">
          <cell r="B961">
            <v>96</v>
          </cell>
          <cell r="C961">
            <v>7</v>
          </cell>
          <cell r="F961">
            <v>692.07259999999997</v>
          </cell>
        </row>
        <row r="962">
          <cell r="B962">
            <v>96</v>
          </cell>
          <cell r="C962">
            <v>8</v>
          </cell>
          <cell r="F962">
            <v>698.39379999999994</v>
          </cell>
        </row>
        <row r="963">
          <cell r="B963">
            <v>96</v>
          </cell>
          <cell r="C963">
            <v>9</v>
          </cell>
          <cell r="F963">
            <v>704.7192</v>
          </cell>
        </row>
        <row r="964">
          <cell r="B964">
            <v>96</v>
          </cell>
          <cell r="C964">
            <v>10</v>
          </cell>
          <cell r="F964">
            <v>711.03679999999997</v>
          </cell>
        </row>
        <row r="965">
          <cell r="B965">
            <v>97</v>
          </cell>
          <cell r="C965">
            <v>1</v>
          </cell>
          <cell r="F965">
            <v>534.65739999999994</v>
          </cell>
        </row>
        <row r="966">
          <cell r="B966">
            <v>97</v>
          </cell>
          <cell r="C966">
            <v>2</v>
          </cell>
          <cell r="F966">
            <v>568.92129999999997</v>
          </cell>
        </row>
        <row r="967">
          <cell r="B967">
            <v>97</v>
          </cell>
          <cell r="C967">
            <v>3</v>
          </cell>
          <cell r="F967">
            <v>608.82909999999993</v>
          </cell>
        </row>
        <row r="968">
          <cell r="B968">
            <v>97</v>
          </cell>
          <cell r="C968">
            <v>4</v>
          </cell>
          <cell r="F968">
            <v>645.73680000000002</v>
          </cell>
        </row>
        <row r="969">
          <cell r="B969">
            <v>97</v>
          </cell>
          <cell r="C969">
            <v>5</v>
          </cell>
          <cell r="F969">
            <v>684.64339999999993</v>
          </cell>
        </row>
        <row r="970">
          <cell r="B970">
            <v>97</v>
          </cell>
          <cell r="C970">
            <v>6</v>
          </cell>
          <cell r="F970">
            <v>690.55589999999995</v>
          </cell>
        </row>
        <row r="971">
          <cell r="B971">
            <v>97</v>
          </cell>
          <cell r="C971">
            <v>7</v>
          </cell>
          <cell r="F971">
            <v>698.94769999999994</v>
          </cell>
        </row>
        <row r="972">
          <cell r="B972">
            <v>97</v>
          </cell>
          <cell r="C972">
            <v>8</v>
          </cell>
          <cell r="F972">
            <v>705.26900000000001</v>
          </cell>
        </row>
        <row r="973">
          <cell r="B973">
            <v>97</v>
          </cell>
          <cell r="C973">
            <v>9</v>
          </cell>
          <cell r="F973">
            <v>711.59429999999998</v>
          </cell>
        </row>
        <row r="974">
          <cell r="B974">
            <v>97</v>
          </cell>
          <cell r="C974">
            <v>10</v>
          </cell>
          <cell r="F974">
            <v>717.91199999999992</v>
          </cell>
        </row>
        <row r="975">
          <cell r="B975">
            <v>98</v>
          </cell>
          <cell r="C975">
            <v>1</v>
          </cell>
          <cell r="F975">
            <v>540.1576</v>
          </cell>
        </row>
        <row r="976">
          <cell r="B976">
            <v>98</v>
          </cell>
          <cell r="C976">
            <v>2</v>
          </cell>
          <cell r="F976">
            <v>574.76519999999994</v>
          </cell>
        </row>
        <row r="977">
          <cell r="B977">
            <v>98</v>
          </cell>
          <cell r="C977">
            <v>3</v>
          </cell>
          <cell r="F977">
            <v>615.01670000000001</v>
          </cell>
        </row>
        <row r="978">
          <cell r="B978">
            <v>98</v>
          </cell>
          <cell r="C978">
            <v>4</v>
          </cell>
          <cell r="F978">
            <v>652.26819999999998</v>
          </cell>
        </row>
        <row r="979">
          <cell r="B979">
            <v>98</v>
          </cell>
          <cell r="C979">
            <v>5</v>
          </cell>
          <cell r="F979">
            <v>691.51859999999999</v>
          </cell>
        </row>
        <row r="980">
          <cell r="B980">
            <v>98</v>
          </cell>
          <cell r="C980">
            <v>6</v>
          </cell>
          <cell r="F980">
            <v>697.43099999999993</v>
          </cell>
        </row>
        <row r="981">
          <cell r="B981">
            <v>98</v>
          </cell>
          <cell r="C981">
            <v>7</v>
          </cell>
          <cell r="F981">
            <v>705.8229</v>
          </cell>
        </row>
        <row r="982">
          <cell r="B982">
            <v>98</v>
          </cell>
          <cell r="C982">
            <v>8</v>
          </cell>
          <cell r="F982">
            <v>712.14419999999996</v>
          </cell>
        </row>
        <row r="983">
          <cell r="B983">
            <v>98</v>
          </cell>
          <cell r="C983">
            <v>9</v>
          </cell>
          <cell r="F983">
            <v>718.46949999999993</v>
          </cell>
        </row>
        <row r="984">
          <cell r="B984">
            <v>98</v>
          </cell>
          <cell r="C984">
            <v>10</v>
          </cell>
          <cell r="F984">
            <v>724.78719999999998</v>
          </cell>
        </row>
        <row r="985">
          <cell r="B985">
            <v>99</v>
          </cell>
          <cell r="C985">
            <v>1</v>
          </cell>
          <cell r="F985">
            <v>545.65769999999998</v>
          </cell>
        </row>
        <row r="986">
          <cell r="B986">
            <v>99</v>
          </cell>
          <cell r="C986">
            <v>2</v>
          </cell>
          <cell r="F986">
            <v>580.60910000000001</v>
          </cell>
        </row>
        <row r="987">
          <cell r="B987">
            <v>99</v>
          </cell>
          <cell r="C987">
            <v>3</v>
          </cell>
          <cell r="F987">
            <v>621.20439999999996</v>
          </cell>
        </row>
        <row r="988">
          <cell r="B988">
            <v>99</v>
          </cell>
          <cell r="C988">
            <v>4</v>
          </cell>
          <cell r="F988">
            <v>658.79959999999994</v>
          </cell>
        </row>
        <row r="989">
          <cell r="B989">
            <v>99</v>
          </cell>
          <cell r="C989">
            <v>5</v>
          </cell>
          <cell r="F989">
            <v>698.39379999999994</v>
          </cell>
        </row>
        <row r="990">
          <cell r="B990">
            <v>99</v>
          </cell>
          <cell r="C990">
            <v>6</v>
          </cell>
          <cell r="F990">
            <v>704.30619999999999</v>
          </cell>
        </row>
        <row r="991">
          <cell r="B991">
            <v>99</v>
          </cell>
          <cell r="C991">
            <v>7</v>
          </cell>
          <cell r="F991">
            <v>712.69809999999995</v>
          </cell>
        </row>
        <row r="992">
          <cell r="B992">
            <v>99</v>
          </cell>
          <cell r="C992">
            <v>8</v>
          </cell>
          <cell r="F992">
            <v>719.01929999999993</v>
          </cell>
        </row>
        <row r="993">
          <cell r="B993">
            <v>99</v>
          </cell>
          <cell r="C993">
            <v>9</v>
          </cell>
          <cell r="F993">
            <v>725.34469999999999</v>
          </cell>
        </row>
        <row r="994">
          <cell r="B994">
            <v>99</v>
          </cell>
          <cell r="C994">
            <v>10</v>
          </cell>
          <cell r="F994">
            <v>731.66229999999996</v>
          </cell>
        </row>
        <row r="995">
          <cell r="B995">
            <v>100</v>
          </cell>
          <cell r="C995">
            <v>1</v>
          </cell>
          <cell r="F995">
            <v>551.15789999999993</v>
          </cell>
        </row>
        <row r="996">
          <cell r="B996">
            <v>100</v>
          </cell>
          <cell r="C996">
            <v>2</v>
          </cell>
          <cell r="F996">
            <v>586.45299999999997</v>
          </cell>
        </row>
        <row r="997">
          <cell r="B997">
            <v>100</v>
          </cell>
          <cell r="C997">
            <v>3</v>
          </cell>
          <cell r="F997">
            <v>627.39199999999994</v>
          </cell>
        </row>
        <row r="998">
          <cell r="B998">
            <v>100</v>
          </cell>
          <cell r="C998">
            <v>4</v>
          </cell>
          <cell r="F998">
            <v>665.33100000000002</v>
          </cell>
        </row>
        <row r="999">
          <cell r="B999">
            <v>100</v>
          </cell>
          <cell r="C999">
            <v>5</v>
          </cell>
          <cell r="F999">
            <v>705.26890000000003</v>
          </cell>
        </row>
        <row r="1000">
          <cell r="B1000">
            <v>100</v>
          </cell>
          <cell r="C1000">
            <v>6</v>
          </cell>
          <cell r="F1000">
            <v>711.18139999999994</v>
          </cell>
        </row>
        <row r="1001">
          <cell r="B1001">
            <v>100</v>
          </cell>
          <cell r="C1001">
            <v>7</v>
          </cell>
          <cell r="F1001">
            <v>719.57330000000002</v>
          </cell>
        </row>
        <row r="1002">
          <cell r="B1002">
            <v>100</v>
          </cell>
          <cell r="C1002">
            <v>8</v>
          </cell>
          <cell r="F1002">
            <v>725.89449999999999</v>
          </cell>
        </row>
        <row r="1003">
          <cell r="B1003">
            <v>100</v>
          </cell>
          <cell r="C1003">
            <v>9</v>
          </cell>
          <cell r="F1003">
            <v>732.21989999999994</v>
          </cell>
        </row>
        <row r="1004">
          <cell r="B1004">
            <v>100</v>
          </cell>
          <cell r="C1004">
            <v>10</v>
          </cell>
          <cell r="F1004">
            <v>738.53750000000002</v>
          </cell>
        </row>
        <row r="1005">
          <cell r="B1005">
            <v>101</v>
          </cell>
          <cell r="C1005">
            <v>1</v>
          </cell>
          <cell r="F1005">
            <v>556.65800000000002</v>
          </cell>
        </row>
        <row r="1006">
          <cell r="B1006">
            <v>101</v>
          </cell>
          <cell r="C1006">
            <v>2</v>
          </cell>
          <cell r="F1006">
            <v>592.29689999999994</v>
          </cell>
        </row>
        <row r="1007">
          <cell r="B1007">
            <v>101</v>
          </cell>
          <cell r="C1007">
            <v>3</v>
          </cell>
          <cell r="F1007">
            <v>633.5797</v>
          </cell>
        </row>
        <row r="1008">
          <cell r="B1008">
            <v>101</v>
          </cell>
          <cell r="C1008">
            <v>4</v>
          </cell>
          <cell r="F1008">
            <v>671.86249999999995</v>
          </cell>
        </row>
        <row r="1009">
          <cell r="B1009">
            <v>101</v>
          </cell>
          <cell r="C1009">
            <v>5</v>
          </cell>
          <cell r="F1009">
            <v>712.14409999999998</v>
          </cell>
        </row>
        <row r="1010">
          <cell r="B1010">
            <v>101</v>
          </cell>
          <cell r="C1010">
            <v>6</v>
          </cell>
          <cell r="F1010">
            <v>718.0566</v>
          </cell>
        </row>
        <row r="1011">
          <cell r="B1011">
            <v>101</v>
          </cell>
          <cell r="C1011">
            <v>7</v>
          </cell>
          <cell r="F1011">
            <v>726.44839999999999</v>
          </cell>
        </row>
        <row r="1012">
          <cell r="B1012">
            <v>101</v>
          </cell>
          <cell r="C1012">
            <v>8</v>
          </cell>
          <cell r="F1012">
            <v>732.76969999999994</v>
          </cell>
        </row>
        <row r="1013">
          <cell r="B1013">
            <v>101</v>
          </cell>
          <cell r="C1013">
            <v>9</v>
          </cell>
          <cell r="F1013">
            <v>739.0951</v>
          </cell>
        </row>
        <row r="1014">
          <cell r="B1014">
            <v>101</v>
          </cell>
          <cell r="C1014">
            <v>10</v>
          </cell>
          <cell r="F1014">
            <v>745.41269999999997</v>
          </cell>
        </row>
        <row r="1015">
          <cell r="B1015">
            <v>102</v>
          </cell>
          <cell r="C1015">
            <v>1</v>
          </cell>
          <cell r="F1015">
            <v>562.15809999999999</v>
          </cell>
        </row>
        <row r="1016">
          <cell r="B1016">
            <v>102</v>
          </cell>
          <cell r="C1016">
            <v>2</v>
          </cell>
          <cell r="F1016">
            <v>598.14080000000001</v>
          </cell>
        </row>
        <row r="1017">
          <cell r="B1017">
            <v>102</v>
          </cell>
          <cell r="C1017">
            <v>3</v>
          </cell>
          <cell r="F1017">
            <v>639.76729999999998</v>
          </cell>
        </row>
        <row r="1018">
          <cell r="B1018">
            <v>102</v>
          </cell>
          <cell r="C1018">
            <v>4</v>
          </cell>
          <cell r="F1018">
            <v>678.39390000000003</v>
          </cell>
        </row>
        <row r="1019">
          <cell r="B1019">
            <v>102</v>
          </cell>
          <cell r="C1019">
            <v>5</v>
          </cell>
          <cell r="F1019">
            <v>719.01929999999993</v>
          </cell>
        </row>
        <row r="1020">
          <cell r="B1020">
            <v>102</v>
          </cell>
          <cell r="C1020">
            <v>6</v>
          </cell>
          <cell r="F1020">
            <v>724.93169999999998</v>
          </cell>
        </row>
        <row r="1021">
          <cell r="B1021">
            <v>102</v>
          </cell>
          <cell r="C1021">
            <v>7</v>
          </cell>
          <cell r="F1021">
            <v>733.32359999999994</v>
          </cell>
        </row>
        <row r="1022">
          <cell r="B1022">
            <v>102</v>
          </cell>
          <cell r="C1022">
            <v>8</v>
          </cell>
          <cell r="F1022">
            <v>739.64490000000001</v>
          </cell>
        </row>
        <row r="1023">
          <cell r="B1023">
            <v>102</v>
          </cell>
          <cell r="C1023">
            <v>9</v>
          </cell>
          <cell r="F1023">
            <v>745.97019999999998</v>
          </cell>
        </row>
        <row r="1024">
          <cell r="B1024">
            <v>102</v>
          </cell>
          <cell r="C1024">
            <v>10</v>
          </cell>
          <cell r="F1024">
            <v>752.28789999999992</v>
          </cell>
        </row>
        <row r="1025">
          <cell r="B1025">
            <v>103</v>
          </cell>
          <cell r="C1025">
            <v>1</v>
          </cell>
          <cell r="F1025">
            <v>567.65829999999994</v>
          </cell>
        </row>
        <row r="1026">
          <cell r="B1026">
            <v>103</v>
          </cell>
          <cell r="C1026">
            <v>2</v>
          </cell>
          <cell r="F1026">
            <v>603.98469999999998</v>
          </cell>
        </row>
        <row r="1027">
          <cell r="B1027">
            <v>103</v>
          </cell>
          <cell r="C1027">
            <v>3</v>
          </cell>
          <cell r="F1027">
            <v>645.95499999999993</v>
          </cell>
        </row>
        <row r="1028">
          <cell r="B1028">
            <v>103</v>
          </cell>
          <cell r="C1028">
            <v>4</v>
          </cell>
          <cell r="F1028">
            <v>684.92529999999999</v>
          </cell>
        </row>
        <row r="1029">
          <cell r="B1029">
            <v>103</v>
          </cell>
          <cell r="C1029">
            <v>5</v>
          </cell>
          <cell r="F1029">
            <v>725.89449999999999</v>
          </cell>
        </row>
        <row r="1030">
          <cell r="B1030">
            <v>103</v>
          </cell>
          <cell r="C1030">
            <v>6</v>
          </cell>
          <cell r="F1030">
            <v>731.80689999999993</v>
          </cell>
        </row>
        <row r="1031">
          <cell r="B1031">
            <v>103</v>
          </cell>
          <cell r="C1031">
            <v>7</v>
          </cell>
          <cell r="F1031">
            <v>740.19880000000001</v>
          </cell>
        </row>
        <row r="1032">
          <cell r="B1032">
            <v>103</v>
          </cell>
          <cell r="C1032">
            <v>8</v>
          </cell>
          <cell r="F1032">
            <v>746.52</v>
          </cell>
        </row>
        <row r="1033">
          <cell r="B1033">
            <v>103</v>
          </cell>
          <cell r="C1033">
            <v>9</v>
          </cell>
          <cell r="F1033">
            <v>752.84539999999993</v>
          </cell>
        </row>
        <row r="1034">
          <cell r="B1034">
            <v>103</v>
          </cell>
          <cell r="C1034">
            <v>10</v>
          </cell>
          <cell r="F1034">
            <v>759.16300000000001</v>
          </cell>
        </row>
        <row r="1035">
          <cell r="B1035">
            <v>104</v>
          </cell>
          <cell r="C1035">
            <v>1</v>
          </cell>
          <cell r="F1035">
            <v>573.15840000000003</v>
          </cell>
        </row>
        <row r="1036">
          <cell r="B1036">
            <v>104</v>
          </cell>
          <cell r="C1036">
            <v>2</v>
          </cell>
          <cell r="F1036">
            <v>609.82859999999994</v>
          </cell>
        </row>
        <row r="1037">
          <cell r="B1037">
            <v>104</v>
          </cell>
          <cell r="C1037">
            <v>3</v>
          </cell>
          <cell r="F1037">
            <v>652.14269999999999</v>
          </cell>
        </row>
        <row r="1038">
          <cell r="B1038">
            <v>104</v>
          </cell>
          <cell r="C1038">
            <v>4</v>
          </cell>
          <cell r="F1038">
            <v>691.45669999999996</v>
          </cell>
        </row>
        <row r="1039">
          <cell r="B1039">
            <v>104</v>
          </cell>
          <cell r="C1039">
            <v>5</v>
          </cell>
          <cell r="F1039">
            <v>732.76959999999997</v>
          </cell>
        </row>
        <row r="1040">
          <cell r="B1040">
            <v>104</v>
          </cell>
          <cell r="C1040">
            <v>6</v>
          </cell>
          <cell r="F1040">
            <v>738.68209999999999</v>
          </cell>
        </row>
        <row r="1041">
          <cell r="B1041">
            <v>104</v>
          </cell>
          <cell r="C1041">
            <v>7</v>
          </cell>
          <cell r="F1041">
            <v>747.07399999999996</v>
          </cell>
        </row>
        <row r="1042">
          <cell r="B1042">
            <v>104</v>
          </cell>
          <cell r="C1042">
            <v>8</v>
          </cell>
          <cell r="F1042">
            <v>753.39519999999993</v>
          </cell>
        </row>
        <row r="1043">
          <cell r="B1043">
            <v>104</v>
          </cell>
          <cell r="C1043">
            <v>9</v>
          </cell>
          <cell r="F1043">
            <v>759.72059999999999</v>
          </cell>
        </row>
        <row r="1044">
          <cell r="B1044">
            <v>104</v>
          </cell>
          <cell r="C1044">
            <v>10</v>
          </cell>
          <cell r="F1044">
            <v>766.03819999999996</v>
          </cell>
        </row>
        <row r="1045">
          <cell r="B1045">
            <v>105</v>
          </cell>
          <cell r="C1045">
            <v>1</v>
          </cell>
          <cell r="F1045">
            <v>578.65859999999998</v>
          </cell>
        </row>
        <row r="1046">
          <cell r="B1046">
            <v>105</v>
          </cell>
          <cell r="C1046">
            <v>2</v>
          </cell>
          <cell r="F1046">
            <v>615.67250000000001</v>
          </cell>
        </row>
        <row r="1047">
          <cell r="B1047">
            <v>105</v>
          </cell>
          <cell r="C1047">
            <v>3</v>
          </cell>
          <cell r="F1047">
            <v>658.33029999999997</v>
          </cell>
        </row>
        <row r="1048">
          <cell r="B1048">
            <v>105</v>
          </cell>
          <cell r="C1048">
            <v>4</v>
          </cell>
          <cell r="F1048">
            <v>697.98810000000003</v>
          </cell>
        </row>
        <row r="1049">
          <cell r="B1049">
            <v>105</v>
          </cell>
          <cell r="C1049">
            <v>5</v>
          </cell>
          <cell r="F1049">
            <v>739.64479999999992</v>
          </cell>
        </row>
        <row r="1050">
          <cell r="B1050">
            <v>105</v>
          </cell>
          <cell r="C1050">
            <v>6</v>
          </cell>
          <cell r="F1050">
            <v>745.55729999999994</v>
          </cell>
        </row>
        <row r="1051">
          <cell r="B1051">
            <v>105</v>
          </cell>
          <cell r="C1051">
            <v>7</v>
          </cell>
          <cell r="F1051">
            <v>753.94909999999993</v>
          </cell>
        </row>
        <row r="1052">
          <cell r="B1052">
            <v>105</v>
          </cell>
          <cell r="C1052">
            <v>8</v>
          </cell>
          <cell r="F1052">
            <v>760.2704</v>
          </cell>
        </row>
        <row r="1053">
          <cell r="B1053">
            <v>105</v>
          </cell>
          <cell r="C1053">
            <v>9</v>
          </cell>
          <cell r="F1053">
            <v>766.59579999999994</v>
          </cell>
        </row>
        <row r="1054">
          <cell r="B1054">
            <v>105</v>
          </cell>
          <cell r="C1054">
            <v>10</v>
          </cell>
          <cell r="F1054">
            <v>772.91340000000002</v>
          </cell>
        </row>
        <row r="1055">
          <cell r="B1055">
            <v>106</v>
          </cell>
          <cell r="C1055">
            <v>1</v>
          </cell>
          <cell r="F1055">
            <v>584.15869999999995</v>
          </cell>
        </row>
        <row r="1056">
          <cell r="B1056">
            <v>106</v>
          </cell>
          <cell r="C1056">
            <v>2</v>
          </cell>
          <cell r="F1056">
            <v>621.51639999999998</v>
          </cell>
        </row>
        <row r="1057">
          <cell r="B1057">
            <v>106</v>
          </cell>
          <cell r="C1057">
            <v>3</v>
          </cell>
          <cell r="F1057">
            <v>664.51800000000003</v>
          </cell>
        </row>
        <row r="1058">
          <cell r="B1058">
            <v>106</v>
          </cell>
          <cell r="C1058">
            <v>4</v>
          </cell>
          <cell r="F1058">
            <v>704.51949999999999</v>
          </cell>
        </row>
        <row r="1059">
          <cell r="B1059">
            <v>106</v>
          </cell>
          <cell r="C1059">
            <v>5</v>
          </cell>
          <cell r="F1059">
            <v>746.52</v>
          </cell>
        </row>
        <row r="1060">
          <cell r="B1060">
            <v>106</v>
          </cell>
          <cell r="C1060">
            <v>6</v>
          </cell>
          <cell r="F1060">
            <v>752.43240000000003</v>
          </cell>
        </row>
        <row r="1061">
          <cell r="B1061">
            <v>106</v>
          </cell>
          <cell r="C1061">
            <v>7</v>
          </cell>
          <cell r="F1061">
            <v>760.82429999999999</v>
          </cell>
        </row>
        <row r="1062">
          <cell r="B1062">
            <v>106</v>
          </cell>
          <cell r="C1062">
            <v>8</v>
          </cell>
          <cell r="F1062">
            <v>767.14559999999994</v>
          </cell>
        </row>
        <row r="1063">
          <cell r="B1063">
            <v>106</v>
          </cell>
          <cell r="C1063">
            <v>9</v>
          </cell>
          <cell r="F1063">
            <v>773.47090000000003</v>
          </cell>
        </row>
        <row r="1064">
          <cell r="B1064">
            <v>106</v>
          </cell>
          <cell r="C1064">
            <v>10</v>
          </cell>
          <cell r="F1064">
            <v>779.78859999999997</v>
          </cell>
        </row>
        <row r="1065">
          <cell r="B1065">
            <v>107</v>
          </cell>
          <cell r="C1065">
            <v>1</v>
          </cell>
          <cell r="F1065">
            <v>589.65879999999993</v>
          </cell>
        </row>
        <row r="1066">
          <cell r="B1066">
            <v>107</v>
          </cell>
          <cell r="C1066">
            <v>2</v>
          </cell>
          <cell r="F1066">
            <v>627.36029999999994</v>
          </cell>
        </row>
        <row r="1067">
          <cell r="B1067">
            <v>107</v>
          </cell>
          <cell r="C1067">
            <v>3</v>
          </cell>
          <cell r="F1067">
            <v>670.7056</v>
          </cell>
        </row>
        <row r="1068">
          <cell r="B1068">
            <v>107</v>
          </cell>
          <cell r="C1068">
            <v>4</v>
          </cell>
          <cell r="F1068">
            <v>711.05099999999993</v>
          </cell>
        </row>
        <row r="1069">
          <cell r="B1069">
            <v>107</v>
          </cell>
          <cell r="C1069">
            <v>5</v>
          </cell>
          <cell r="F1069">
            <v>753.39519999999993</v>
          </cell>
        </row>
        <row r="1070">
          <cell r="B1070">
            <v>107</v>
          </cell>
          <cell r="C1070">
            <v>6</v>
          </cell>
          <cell r="F1070">
            <v>759.30759999999998</v>
          </cell>
        </row>
        <row r="1071">
          <cell r="B1071">
            <v>107</v>
          </cell>
          <cell r="C1071">
            <v>7</v>
          </cell>
          <cell r="F1071">
            <v>767.69949999999994</v>
          </cell>
        </row>
        <row r="1072">
          <cell r="B1072">
            <v>107</v>
          </cell>
          <cell r="C1072">
            <v>8</v>
          </cell>
          <cell r="F1072">
            <v>774.02069999999992</v>
          </cell>
        </row>
        <row r="1073">
          <cell r="B1073">
            <v>107</v>
          </cell>
          <cell r="C1073">
            <v>9</v>
          </cell>
          <cell r="F1073">
            <v>780.34609999999998</v>
          </cell>
        </row>
        <row r="1074">
          <cell r="B1074">
            <v>107</v>
          </cell>
          <cell r="C1074">
            <v>10</v>
          </cell>
          <cell r="F1074">
            <v>786.66369999999995</v>
          </cell>
        </row>
        <row r="1075">
          <cell r="B1075">
            <v>108</v>
          </cell>
          <cell r="C1075">
            <v>1</v>
          </cell>
          <cell r="F1075">
            <v>595.15899999999999</v>
          </cell>
        </row>
        <row r="1076">
          <cell r="B1076">
            <v>108</v>
          </cell>
          <cell r="C1076">
            <v>2</v>
          </cell>
          <cell r="F1076">
            <v>633.20420000000001</v>
          </cell>
        </row>
        <row r="1077">
          <cell r="B1077">
            <v>108</v>
          </cell>
          <cell r="C1077">
            <v>3</v>
          </cell>
          <cell r="F1077">
            <v>676.89329999999995</v>
          </cell>
        </row>
        <row r="1078">
          <cell r="B1078">
            <v>108</v>
          </cell>
          <cell r="C1078">
            <v>4</v>
          </cell>
          <cell r="F1078">
            <v>717.58240000000001</v>
          </cell>
        </row>
        <row r="1079">
          <cell r="B1079">
            <v>108</v>
          </cell>
          <cell r="C1079">
            <v>5</v>
          </cell>
          <cell r="F1079">
            <v>760.2704</v>
          </cell>
        </row>
        <row r="1080">
          <cell r="B1080">
            <v>108</v>
          </cell>
          <cell r="C1080">
            <v>6</v>
          </cell>
          <cell r="F1080">
            <v>766.18279999999993</v>
          </cell>
        </row>
        <row r="1081">
          <cell r="B1081">
            <v>108</v>
          </cell>
          <cell r="C1081">
            <v>7</v>
          </cell>
          <cell r="F1081">
            <v>774.57470000000001</v>
          </cell>
        </row>
        <row r="1082">
          <cell r="B1082">
            <v>108</v>
          </cell>
          <cell r="C1082">
            <v>8</v>
          </cell>
          <cell r="F1082">
            <v>780.89589999999998</v>
          </cell>
        </row>
        <row r="1083">
          <cell r="B1083">
            <v>108</v>
          </cell>
          <cell r="C1083">
            <v>9</v>
          </cell>
          <cell r="F1083">
            <v>787.22129999999993</v>
          </cell>
        </row>
        <row r="1084">
          <cell r="B1084">
            <v>108</v>
          </cell>
          <cell r="C1084">
            <v>10</v>
          </cell>
          <cell r="F1084">
            <v>793.53890000000001</v>
          </cell>
        </row>
        <row r="1085">
          <cell r="B1085">
            <v>109</v>
          </cell>
          <cell r="C1085">
            <v>1</v>
          </cell>
          <cell r="F1085">
            <v>600.65909999999997</v>
          </cell>
        </row>
        <row r="1086">
          <cell r="B1086">
            <v>109</v>
          </cell>
          <cell r="C1086">
            <v>2</v>
          </cell>
          <cell r="F1086">
            <v>639.04809999999998</v>
          </cell>
        </row>
        <row r="1087">
          <cell r="B1087">
            <v>109</v>
          </cell>
          <cell r="C1087">
            <v>3</v>
          </cell>
          <cell r="F1087">
            <v>683.08100000000002</v>
          </cell>
        </row>
        <row r="1088">
          <cell r="B1088">
            <v>109</v>
          </cell>
          <cell r="C1088">
            <v>4</v>
          </cell>
          <cell r="F1088">
            <v>724.11379999999997</v>
          </cell>
        </row>
        <row r="1089">
          <cell r="B1089">
            <v>109</v>
          </cell>
          <cell r="C1089">
            <v>5</v>
          </cell>
          <cell r="F1089">
            <v>767.14549999999997</v>
          </cell>
        </row>
        <row r="1090">
          <cell r="B1090">
            <v>109</v>
          </cell>
          <cell r="C1090">
            <v>6</v>
          </cell>
          <cell r="F1090">
            <v>773.05799999999999</v>
          </cell>
        </row>
        <row r="1091">
          <cell r="B1091">
            <v>109</v>
          </cell>
          <cell r="C1091">
            <v>7</v>
          </cell>
          <cell r="F1091">
            <v>781.44989999999996</v>
          </cell>
        </row>
        <row r="1092">
          <cell r="B1092">
            <v>109</v>
          </cell>
          <cell r="C1092">
            <v>8</v>
          </cell>
          <cell r="F1092">
            <v>787.77109999999993</v>
          </cell>
        </row>
        <row r="1093">
          <cell r="B1093">
            <v>109</v>
          </cell>
          <cell r="C1093">
            <v>9</v>
          </cell>
          <cell r="F1093">
            <v>794.09649999999999</v>
          </cell>
        </row>
        <row r="1094">
          <cell r="B1094">
            <v>109</v>
          </cell>
          <cell r="C1094">
            <v>10</v>
          </cell>
          <cell r="F1094">
            <v>800.41409999999996</v>
          </cell>
        </row>
        <row r="1095">
          <cell r="B1095">
            <v>110</v>
          </cell>
          <cell r="C1095">
            <v>1</v>
          </cell>
          <cell r="F1095">
            <v>606.15930000000003</v>
          </cell>
        </row>
        <row r="1096">
          <cell r="B1096">
            <v>110</v>
          </cell>
          <cell r="C1096">
            <v>2</v>
          </cell>
          <cell r="F1096">
            <v>644.89199999999994</v>
          </cell>
        </row>
        <row r="1097">
          <cell r="B1097">
            <v>110</v>
          </cell>
          <cell r="C1097">
            <v>3</v>
          </cell>
          <cell r="F1097">
            <v>689.26859999999999</v>
          </cell>
        </row>
        <row r="1098">
          <cell r="B1098">
            <v>110</v>
          </cell>
          <cell r="C1098">
            <v>4</v>
          </cell>
          <cell r="F1098">
            <v>730.64519999999993</v>
          </cell>
        </row>
        <row r="1099">
          <cell r="B1099">
            <v>110</v>
          </cell>
          <cell r="C1099">
            <v>5</v>
          </cell>
          <cell r="F1099">
            <v>774.02069999999992</v>
          </cell>
        </row>
        <row r="1100">
          <cell r="B1100">
            <v>110</v>
          </cell>
          <cell r="C1100">
            <v>6</v>
          </cell>
          <cell r="F1100">
            <v>779.93319999999994</v>
          </cell>
        </row>
        <row r="1101">
          <cell r="B1101">
            <v>110</v>
          </cell>
          <cell r="C1101">
            <v>7</v>
          </cell>
          <cell r="F1101">
            <v>788.32499999999993</v>
          </cell>
        </row>
        <row r="1102">
          <cell r="B1102">
            <v>110</v>
          </cell>
          <cell r="C1102">
            <v>8</v>
          </cell>
          <cell r="F1102">
            <v>794.6463</v>
          </cell>
        </row>
        <row r="1103">
          <cell r="B1103">
            <v>110</v>
          </cell>
          <cell r="C1103">
            <v>9</v>
          </cell>
          <cell r="F1103">
            <v>800.97159999999997</v>
          </cell>
        </row>
        <row r="1104">
          <cell r="B1104">
            <v>110</v>
          </cell>
          <cell r="C1104">
            <v>10</v>
          </cell>
          <cell r="F1104">
            <v>807.28930000000003</v>
          </cell>
        </row>
        <row r="1105">
          <cell r="B1105">
            <v>111</v>
          </cell>
          <cell r="C1105">
            <v>1</v>
          </cell>
          <cell r="F1105">
            <v>611.65940000000001</v>
          </cell>
        </row>
        <row r="1106">
          <cell r="B1106">
            <v>111</v>
          </cell>
          <cell r="C1106">
            <v>2</v>
          </cell>
          <cell r="F1106">
            <v>650.73590000000002</v>
          </cell>
        </row>
        <row r="1107">
          <cell r="B1107">
            <v>111</v>
          </cell>
          <cell r="C1107">
            <v>3</v>
          </cell>
          <cell r="F1107">
            <v>695.45629999999994</v>
          </cell>
        </row>
        <row r="1108">
          <cell r="B1108">
            <v>111</v>
          </cell>
          <cell r="C1108">
            <v>4</v>
          </cell>
          <cell r="F1108">
            <v>737.17660000000001</v>
          </cell>
        </row>
        <row r="1109">
          <cell r="B1109">
            <v>111</v>
          </cell>
          <cell r="C1109">
            <v>5</v>
          </cell>
          <cell r="F1109">
            <v>780.89589999999998</v>
          </cell>
        </row>
        <row r="1110">
          <cell r="B1110">
            <v>111</v>
          </cell>
          <cell r="C1110">
            <v>6</v>
          </cell>
          <cell r="F1110">
            <v>786.80830000000003</v>
          </cell>
        </row>
        <row r="1111">
          <cell r="B1111">
            <v>111</v>
          </cell>
          <cell r="C1111">
            <v>7</v>
          </cell>
          <cell r="F1111">
            <v>795.2002</v>
          </cell>
        </row>
        <row r="1112">
          <cell r="B1112">
            <v>111</v>
          </cell>
          <cell r="C1112">
            <v>8</v>
          </cell>
          <cell r="F1112">
            <v>801.52139999999997</v>
          </cell>
        </row>
        <row r="1113">
          <cell r="B1113">
            <v>111</v>
          </cell>
          <cell r="C1113">
            <v>9</v>
          </cell>
          <cell r="F1113">
            <v>807.84680000000003</v>
          </cell>
        </row>
        <row r="1114">
          <cell r="B1114">
            <v>111</v>
          </cell>
          <cell r="C1114">
            <v>10</v>
          </cell>
          <cell r="F1114">
            <v>814.1644</v>
          </cell>
        </row>
        <row r="1115">
          <cell r="B1115">
            <v>112</v>
          </cell>
          <cell r="C1115">
            <v>1</v>
          </cell>
          <cell r="F1115">
            <v>617.15959999999995</v>
          </cell>
        </row>
        <row r="1116">
          <cell r="B1116">
            <v>112</v>
          </cell>
          <cell r="C1116">
            <v>2</v>
          </cell>
          <cell r="F1116">
            <v>656.57979999999998</v>
          </cell>
        </row>
        <row r="1117">
          <cell r="B1117">
            <v>112</v>
          </cell>
          <cell r="C1117">
            <v>3</v>
          </cell>
          <cell r="F1117">
            <v>701.64390000000003</v>
          </cell>
        </row>
        <row r="1118">
          <cell r="B1118">
            <v>112</v>
          </cell>
          <cell r="C1118">
            <v>4</v>
          </cell>
          <cell r="F1118">
            <v>743.70809999999994</v>
          </cell>
        </row>
        <row r="1119">
          <cell r="B1119">
            <v>112</v>
          </cell>
          <cell r="C1119">
            <v>5</v>
          </cell>
          <cell r="F1119">
            <v>787.77109999999993</v>
          </cell>
        </row>
        <row r="1120">
          <cell r="B1120">
            <v>112</v>
          </cell>
          <cell r="C1120">
            <v>6</v>
          </cell>
          <cell r="F1120">
            <v>793.68349999999998</v>
          </cell>
        </row>
        <row r="1121">
          <cell r="B1121">
            <v>112</v>
          </cell>
          <cell r="C1121">
            <v>7</v>
          </cell>
          <cell r="F1121">
            <v>802.07539999999995</v>
          </cell>
        </row>
        <row r="1122">
          <cell r="B1122">
            <v>112</v>
          </cell>
          <cell r="C1122">
            <v>8</v>
          </cell>
          <cell r="F1122">
            <v>808.39659999999992</v>
          </cell>
        </row>
        <row r="1123">
          <cell r="B1123">
            <v>112</v>
          </cell>
          <cell r="C1123">
            <v>9</v>
          </cell>
          <cell r="F1123">
            <v>814.72199999999998</v>
          </cell>
        </row>
        <row r="1124">
          <cell r="B1124">
            <v>112</v>
          </cell>
          <cell r="C1124">
            <v>10</v>
          </cell>
          <cell r="F1124">
            <v>821.03959999999995</v>
          </cell>
        </row>
        <row r="1125">
          <cell r="B1125">
            <v>113</v>
          </cell>
          <cell r="C1125">
            <v>1</v>
          </cell>
          <cell r="F1125">
            <v>622.65969999999993</v>
          </cell>
        </row>
        <row r="1126">
          <cell r="B1126">
            <v>113</v>
          </cell>
          <cell r="C1126">
            <v>2</v>
          </cell>
          <cell r="F1126">
            <v>662.42369999999994</v>
          </cell>
        </row>
        <row r="1127">
          <cell r="B1127">
            <v>113</v>
          </cell>
          <cell r="C1127">
            <v>3</v>
          </cell>
          <cell r="F1127">
            <v>707.83159999999998</v>
          </cell>
        </row>
        <row r="1128">
          <cell r="B1128">
            <v>113</v>
          </cell>
          <cell r="C1128">
            <v>4</v>
          </cell>
          <cell r="F1128">
            <v>750.23950000000002</v>
          </cell>
        </row>
        <row r="1129">
          <cell r="B1129">
            <v>113</v>
          </cell>
          <cell r="C1129">
            <v>5</v>
          </cell>
          <cell r="F1129">
            <v>794.64620000000002</v>
          </cell>
        </row>
        <row r="1130">
          <cell r="B1130">
            <v>113</v>
          </cell>
          <cell r="C1130">
            <v>6</v>
          </cell>
          <cell r="F1130">
            <v>800.55869999999993</v>
          </cell>
        </row>
        <row r="1131">
          <cell r="B1131">
            <v>113</v>
          </cell>
          <cell r="C1131">
            <v>7</v>
          </cell>
          <cell r="F1131">
            <v>808.95060000000001</v>
          </cell>
        </row>
        <row r="1132">
          <cell r="B1132">
            <v>113</v>
          </cell>
          <cell r="C1132">
            <v>8</v>
          </cell>
          <cell r="F1132">
            <v>815.27179999999998</v>
          </cell>
        </row>
        <row r="1133">
          <cell r="B1133">
            <v>113</v>
          </cell>
          <cell r="C1133">
            <v>9</v>
          </cell>
          <cell r="F1133">
            <v>821.59719999999993</v>
          </cell>
        </row>
        <row r="1134">
          <cell r="B1134">
            <v>113</v>
          </cell>
          <cell r="C1134">
            <v>10</v>
          </cell>
          <cell r="F1134">
            <v>827.91480000000001</v>
          </cell>
        </row>
        <row r="1135">
          <cell r="B1135">
            <v>114</v>
          </cell>
          <cell r="C1135">
            <v>1</v>
          </cell>
          <cell r="F1135">
            <v>628.15980000000002</v>
          </cell>
        </row>
        <row r="1136">
          <cell r="B1136">
            <v>114</v>
          </cell>
          <cell r="C1136">
            <v>2</v>
          </cell>
          <cell r="F1136">
            <v>668.26760000000002</v>
          </cell>
        </row>
        <row r="1137">
          <cell r="B1137">
            <v>114</v>
          </cell>
          <cell r="C1137">
            <v>3</v>
          </cell>
          <cell r="F1137">
            <v>714.01919999999996</v>
          </cell>
        </row>
        <row r="1138">
          <cell r="B1138">
            <v>114</v>
          </cell>
          <cell r="C1138">
            <v>4</v>
          </cell>
          <cell r="F1138">
            <v>756.77089999999998</v>
          </cell>
        </row>
        <row r="1139">
          <cell r="B1139">
            <v>114</v>
          </cell>
          <cell r="C1139">
            <v>5</v>
          </cell>
          <cell r="F1139">
            <v>801.52139999999997</v>
          </cell>
        </row>
        <row r="1140">
          <cell r="B1140">
            <v>114</v>
          </cell>
          <cell r="C1140">
            <v>6</v>
          </cell>
          <cell r="F1140">
            <v>807.43389999999999</v>
          </cell>
        </row>
        <row r="1141">
          <cell r="B1141">
            <v>114</v>
          </cell>
          <cell r="C1141">
            <v>7</v>
          </cell>
          <cell r="F1141">
            <v>815.82569999999998</v>
          </cell>
        </row>
        <row r="1142">
          <cell r="B1142">
            <v>114</v>
          </cell>
          <cell r="C1142">
            <v>8</v>
          </cell>
          <cell r="F1142">
            <v>822.14699999999993</v>
          </cell>
        </row>
        <row r="1143">
          <cell r="B1143">
            <v>114</v>
          </cell>
          <cell r="C1143">
            <v>9</v>
          </cell>
          <cell r="F1143">
            <v>828.47230000000002</v>
          </cell>
        </row>
        <row r="1144">
          <cell r="B1144">
            <v>114</v>
          </cell>
          <cell r="C1144">
            <v>10</v>
          </cell>
          <cell r="F1144">
            <v>834.79</v>
          </cell>
        </row>
        <row r="1145">
          <cell r="B1145">
            <v>115</v>
          </cell>
          <cell r="C1145">
            <v>1</v>
          </cell>
          <cell r="F1145">
            <v>633.66</v>
          </cell>
        </row>
        <row r="1146">
          <cell r="B1146">
            <v>115</v>
          </cell>
          <cell r="C1146">
            <v>2</v>
          </cell>
          <cell r="F1146">
            <v>674.11149999999998</v>
          </cell>
        </row>
        <row r="1147">
          <cell r="B1147">
            <v>115</v>
          </cell>
          <cell r="C1147">
            <v>3</v>
          </cell>
          <cell r="F1147">
            <v>720.20690000000002</v>
          </cell>
        </row>
        <row r="1148">
          <cell r="B1148">
            <v>115</v>
          </cell>
          <cell r="C1148">
            <v>4</v>
          </cell>
          <cell r="F1148">
            <v>763.30229999999995</v>
          </cell>
        </row>
        <row r="1149">
          <cell r="B1149">
            <v>115</v>
          </cell>
          <cell r="C1149">
            <v>5</v>
          </cell>
          <cell r="F1149">
            <v>808.39659999999992</v>
          </cell>
        </row>
        <row r="1150">
          <cell r="B1150">
            <v>115</v>
          </cell>
          <cell r="C1150">
            <v>6</v>
          </cell>
          <cell r="F1150">
            <v>814.30899999999997</v>
          </cell>
        </row>
        <row r="1151">
          <cell r="B1151">
            <v>115</v>
          </cell>
          <cell r="C1151">
            <v>7</v>
          </cell>
          <cell r="F1151">
            <v>822.70089999999993</v>
          </cell>
        </row>
        <row r="1152">
          <cell r="B1152">
            <v>115</v>
          </cell>
          <cell r="C1152">
            <v>8</v>
          </cell>
          <cell r="F1152">
            <v>829.0222</v>
          </cell>
        </row>
        <row r="1153">
          <cell r="B1153">
            <v>115</v>
          </cell>
          <cell r="C1153">
            <v>9</v>
          </cell>
          <cell r="F1153">
            <v>835.34749999999997</v>
          </cell>
        </row>
        <row r="1154">
          <cell r="B1154">
            <v>115</v>
          </cell>
          <cell r="C1154">
            <v>10</v>
          </cell>
          <cell r="F1154">
            <v>841.66509999999994</v>
          </cell>
        </row>
        <row r="1155">
          <cell r="B1155">
            <v>116</v>
          </cell>
          <cell r="C1155">
            <v>1</v>
          </cell>
          <cell r="F1155">
            <v>639.16009999999994</v>
          </cell>
        </row>
        <row r="1156">
          <cell r="B1156">
            <v>116</v>
          </cell>
          <cell r="C1156">
            <v>2</v>
          </cell>
          <cell r="F1156">
            <v>679.95539999999994</v>
          </cell>
        </row>
        <row r="1157">
          <cell r="B1157">
            <v>116</v>
          </cell>
          <cell r="C1157">
            <v>3</v>
          </cell>
          <cell r="F1157">
            <v>726.39459999999997</v>
          </cell>
        </row>
        <row r="1158">
          <cell r="B1158">
            <v>116</v>
          </cell>
          <cell r="C1158">
            <v>4</v>
          </cell>
          <cell r="F1158">
            <v>769.83370000000002</v>
          </cell>
        </row>
        <row r="1159">
          <cell r="B1159">
            <v>116</v>
          </cell>
          <cell r="C1159">
            <v>5</v>
          </cell>
          <cell r="F1159">
            <v>815.27179999999998</v>
          </cell>
        </row>
        <row r="1160">
          <cell r="B1160">
            <v>116</v>
          </cell>
          <cell r="C1160">
            <v>6</v>
          </cell>
          <cell r="F1160">
            <v>821.18419999999992</v>
          </cell>
        </row>
        <row r="1161">
          <cell r="B1161">
            <v>116</v>
          </cell>
          <cell r="C1161">
            <v>7</v>
          </cell>
          <cell r="F1161">
            <v>829.5761</v>
          </cell>
        </row>
        <row r="1162">
          <cell r="B1162">
            <v>116</v>
          </cell>
          <cell r="C1162">
            <v>8</v>
          </cell>
          <cell r="F1162">
            <v>835.89729999999997</v>
          </cell>
        </row>
        <row r="1163">
          <cell r="B1163">
            <v>116</v>
          </cell>
          <cell r="C1163">
            <v>9</v>
          </cell>
          <cell r="F1163">
            <v>842.22270000000003</v>
          </cell>
        </row>
        <row r="1164">
          <cell r="B1164">
            <v>116</v>
          </cell>
          <cell r="C1164">
            <v>10</v>
          </cell>
          <cell r="F1164">
            <v>848.5403</v>
          </cell>
        </row>
        <row r="1165">
          <cell r="B1165">
            <v>117</v>
          </cell>
          <cell r="C1165">
            <v>1</v>
          </cell>
          <cell r="F1165">
            <v>644.66030000000001</v>
          </cell>
        </row>
        <row r="1166">
          <cell r="B1166">
            <v>117</v>
          </cell>
          <cell r="C1166">
            <v>2</v>
          </cell>
          <cell r="F1166">
            <v>685.79930000000002</v>
          </cell>
        </row>
        <row r="1167">
          <cell r="B1167">
            <v>117</v>
          </cell>
          <cell r="C1167">
            <v>3</v>
          </cell>
          <cell r="F1167">
            <v>732.58219999999994</v>
          </cell>
        </row>
        <row r="1168">
          <cell r="B1168">
            <v>117</v>
          </cell>
          <cell r="C1168">
            <v>4</v>
          </cell>
          <cell r="F1168">
            <v>776.36509999999998</v>
          </cell>
        </row>
        <row r="1169">
          <cell r="B1169">
            <v>117</v>
          </cell>
          <cell r="C1169">
            <v>5</v>
          </cell>
          <cell r="F1169">
            <v>822.14689999999996</v>
          </cell>
        </row>
        <row r="1170">
          <cell r="B1170">
            <v>117</v>
          </cell>
          <cell r="C1170">
            <v>6</v>
          </cell>
          <cell r="F1170">
            <v>828.05939999999998</v>
          </cell>
        </row>
        <row r="1171">
          <cell r="B1171">
            <v>117</v>
          </cell>
          <cell r="C1171">
            <v>7</v>
          </cell>
          <cell r="F1171">
            <v>836.45129999999995</v>
          </cell>
        </row>
        <row r="1172">
          <cell r="B1172">
            <v>117</v>
          </cell>
          <cell r="C1172">
            <v>8</v>
          </cell>
          <cell r="F1172">
            <v>842.77249999999992</v>
          </cell>
        </row>
        <row r="1173">
          <cell r="B1173">
            <v>117</v>
          </cell>
          <cell r="C1173">
            <v>9</v>
          </cell>
          <cell r="F1173">
            <v>849.09789999999998</v>
          </cell>
        </row>
        <row r="1174">
          <cell r="B1174">
            <v>117</v>
          </cell>
          <cell r="C1174">
            <v>10</v>
          </cell>
          <cell r="F1174">
            <v>855.41549999999995</v>
          </cell>
        </row>
        <row r="1175">
          <cell r="B1175">
            <v>118</v>
          </cell>
          <cell r="C1175">
            <v>1</v>
          </cell>
          <cell r="F1175">
            <v>650.16039999999998</v>
          </cell>
        </row>
        <row r="1176">
          <cell r="B1176">
            <v>118</v>
          </cell>
          <cell r="C1176">
            <v>2</v>
          </cell>
          <cell r="F1176">
            <v>691.64319999999998</v>
          </cell>
        </row>
        <row r="1177">
          <cell r="B1177">
            <v>118</v>
          </cell>
          <cell r="C1177">
            <v>3</v>
          </cell>
          <cell r="F1177">
            <v>738.76990000000001</v>
          </cell>
        </row>
        <row r="1178">
          <cell r="B1178">
            <v>118</v>
          </cell>
          <cell r="C1178">
            <v>4</v>
          </cell>
          <cell r="F1178">
            <v>782.89659999999992</v>
          </cell>
        </row>
        <row r="1179">
          <cell r="B1179">
            <v>118</v>
          </cell>
          <cell r="C1179">
            <v>5</v>
          </cell>
          <cell r="F1179">
            <v>829.02210000000002</v>
          </cell>
        </row>
        <row r="1180">
          <cell r="B1180">
            <v>118</v>
          </cell>
          <cell r="C1180">
            <v>6</v>
          </cell>
          <cell r="F1180">
            <v>834.93459999999993</v>
          </cell>
        </row>
        <row r="1181">
          <cell r="B1181">
            <v>118</v>
          </cell>
          <cell r="C1181">
            <v>7</v>
          </cell>
          <cell r="F1181">
            <v>843.32639999999992</v>
          </cell>
        </row>
        <row r="1182">
          <cell r="B1182">
            <v>118</v>
          </cell>
          <cell r="C1182">
            <v>8</v>
          </cell>
          <cell r="F1182">
            <v>849.64769999999999</v>
          </cell>
        </row>
        <row r="1183">
          <cell r="B1183">
            <v>118</v>
          </cell>
          <cell r="C1183">
            <v>9</v>
          </cell>
          <cell r="F1183">
            <v>855.97299999999996</v>
          </cell>
        </row>
        <row r="1184">
          <cell r="B1184">
            <v>118</v>
          </cell>
          <cell r="C1184">
            <v>10</v>
          </cell>
          <cell r="F1184">
            <v>862.29070000000002</v>
          </cell>
        </row>
        <row r="1185">
          <cell r="B1185">
            <v>119</v>
          </cell>
          <cell r="C1185">
            <v>1</v>
          </cell>
          <cell r="F1185">
            <v>655.66049999999996</v>
          </cell>
        </row>
        <row r="1186">
          <cell r="B1186">
            <v>119</v>
          </cell>
          <cell r="C1186">
            <v>2</v>
          </cell>
          <cell r="F1186">
            <v>697.48709999999994</v>
          </cell>
        </row>
        <row r="1187">
          <cell r="B1187">
            <v>119</v>
          </cell>
          <cell r="C1187">
            <v>3</v>
          </cell>
          <cell r="F1187">
            <v>744.95749999999998</v>
          </cell>
        </row>
        <row r="1188">
          <cell r="B1188">
            <v>119</v>
          </cell>
          <cell r="C1188">
            <v>4</v>
          </cell>
          <cell r="F1188">
            <v>789.428</v>
          </cell>
        </row>
        <row r="1189">
          <cell r="B1189">
            <v>119</v>
          </cell>
          <cell r="C1189">
            <v>5</v>
          </cell>
          <cell r="F1189">
            <v>835.89729999999997</v>
          </cell>
        </row>
        <row r="1190">
          <cell r="B1190">
            <v>119</v>
          </cell>
          <cell r="C1190">
            <v>6</v>
          </cell>
          <cell r="F1190">
            <v>841.80970000000002</v>
          </cell>
        </row>
        <row r="1191">
          <cell r="B1191">
            <v>119</v>
          </cell>
          <cell r="C1191">
            <v>7</v>
          </cell>
          <cell r="F1191">
            <v>850.20159999999998</v>
          </cell>
        </row>
        <row r="1192">
          <cell r="B1192">
            <v>119</v>
          </cell>
          <cell r="C1192">
            <v>8</v>
          </cell>
          <cell r="F1192">
            <v>856.52289999999994</v>
          </cell>
        </row>
        <row r="1193">
          <cell r="B1193">
            <v>119</v>
          </cell>
          <cell r="C1193">
            <v>9</v>
          </cell>
          <cell r="F1193">
            <v>862.84820000000002</v>
          </cell>
        </row>
        <row r="1194">
          <cell r="B1194">
            <v>119</v>
          </cell>
          <cell r="C1194">
            <v>10</v>
          </cell>
          <cell r="F1194">
            <v>869.16589999999997</v>
          </cell>
        </row>
        <row r="1195">
          <cell r="B1195">
            <v>120</v>
          </cell>
          <cell r="C1195">
            <v>1</v>
          </cell>
          <cell r="F1195">
            <v>661.16070000000002</v>
          </cell>
        </row>
        <row r="1196">
          <cell r="B1196">
            <v>120</v>
          </cell>
          <cell r="C1196">
            <v>2</v>
          </cell>
          <cell r="F1196">
            <v>703.33100000000002</v>
          </cell>
        </row>
        <row r="1197">
          <cell r="B1197">
            <v>120</v>
          </cell>
          <cell r="C1197">
            <v>3</v>
          </cell>
          <cell r="F1197">
            <v>751.14519999999993</v>
          </cell>
        </row>
        <row r="1198">
          <cell r="B1198">
            <v>120</v>
          </cell>
          <cell r="C1198">
            <v>4</v>
          </cell>
          <cell r="F1198">
            <v>795.95939999999996</v>
          </cell>
        </row>
        <row r="1199">
          <cell r="B1199">
            <v>120</v>
          </cell>
          <cell r="C1199">
            <v>5</v>
          </cell>
          <cell r="F1199">
            <v>842.77249999999992</v>
          </cell>
        </row>
        <row r="1200">
          <cell r="B1200">
            <v>120</v>
          </cell>
          <cell r="C1200">
            <v>6</v>
          </cell>
          <cell r="F1200">
            <v>848.68489999999997</v>
          </cell>
        </row>
        <row r="1201">
          <cell r="B1201">
            <v>120</v>
          </cell>
          <cell r="C1201">
            <v>7</v>
          </cell>
          <cell r="F1201">
            <v>857.07679999999993</v>
          </cell>
        </row>
        <row r="1202">
          <cell r="B1202">
            <v>120</v>
          </cell>
          <cell r="C1202">
            <v>8</v>
          </cell>
          <cell r="F1202">
            <v>863.39800000000002</v>
          </cell>
        </row>
        <row r="1203">
          <cell r="B1203">
            <v>120</v>
          </cell>
          <cell r="C1203">
            <v>9</v>
          </cell>
          <cell r="F1203">
            <v>869.72339999999997</v>
          </cell>
        </row>
        <row r="1204">
          <cell r="B1204">
            <v>120</v>
          </cell>
          <cell r="C1204">
            <v>10</v>
          </cell>
          <cell r="F1204">
            <v>876.04099999999994</v>
          </cell>
        </row>
      </sheetData>
      <sheetData sheetId="1">
        <row r="10">
          <cell r="N10">
            <v>2</v>
          </cell>
          <cell r="O10">
            <v>1</v>
          </cell>
        </row>
        <row r="11">
          <cell r="N11">
            <v>3</v>
          </cell>
          <cell r="O11">
            <v>2</v>
          </cell>
        </row>
        <row r="12">
          <cell r="N12">
            <v>4</v>
          </cell>
          <cell r="O12">
            <v>3</v>
          </cell>
        </row>
        <row r="13">
          <cell r="N13">
            <v>4</v>
          </cell>
          <cell r="O13">
            <v>4</v>
          </cell>
        </row>
        <row r="14">
          <cell r="N14">
            <v>5</v>
          </cell>
          <cell r="O14">
            <v>5</v>
          </cell>
        </row>
        <row r="15">
          <cell r="N15">
            <v>6</v>
          </cell>
          <cell r="O15">
            <v>6</v>
          </cell>
        </row>
        <row r="16">
          <cell r="N16">
            <v>7</v>
          </cell>
          <cell r="O16">
            <v>7</v>
          </cell>
        </row>
        <row r="17">
          <cell r="N17">
            <v>8</v>
          </cell>
          <cell r="O17">
            <v>8</v>
          </cell>
        </row>
        <row r="18">
          <cell r="N18">
            <v>9</v>
          </cell>
          <cell r="O18">
            <v>9</v>
          </cell>
        </row>
        <row r="19">
          <cell r="N19">
            <v>10</v>
          </cell>
          <cell r="O19">
            <v>10</v>
          </cell>
        </row>
        <row r="20">
          <cell r="N20">
            <v>9</v>
          </cell>
          <cell r="O20">
            <v>11</v>
          </cell>
        </row>
        <row r="21">
          <cell r="N21">
            <v>10</v>
          </cell>
          <cell r="O21">
            <v>12</v>
          </cell>
        </row>
        <row r="22">
          <cell r="N22">
            <v>9</v>
          </cell>
          <cell r="O22">
            <v>13</v>
          </cell>
        </row>
        <row r="23">
          <cell r="N23">
            <v>9</v>
          </cell>
          <cell r="O23">
            <v>14</v>
          </cell>
        </row>
        <row r="24">
          <cell r="N24">
            <v>10</v>
          </cell>
          <cell r="O24">
            <v>15</v>
          </cell>
        </row>
        <row r="25">
          <cell r="N25">
            <v>9</v>
          </cell>
          <cell r="O25">
            <v>16</v>
          </cell>
        </row>
        <row r="26">
          <cell r="N26">
            <v>10</v>
          </cell>
          <cell r="O26">
            <v>17</v>
          </cell>
        </row>
        <row r="27">
          <cell r="N27">
            <v>9</v>
          </cell>
          <cell r="O27">
            <v>18</v>
          </cell>
        </row>
        <row r="28">
          <cell r="N28">
            <v>9</v>
          </cell>
          <cell r="O28">
            <v>19</v>
          </cell>
        </row>
        <row r="29">
          <cell r="N29">
            <v>10</v>
          </cell>
          <cell r="O29">
            <v>20</v>
          </cell>
        </row>
        <row r="30">
          <cell r="N30">
            <v>9</v>
          </cell>
          <cell r="O30">
            <v>21</v>
          </cell>
        </row>
        <row r="31">
          <cell r="N31">
            <v>10</v>
          </cell>
          <cell r="O31">
            <v>22</v>
          </cell>
        </row>
        <row r="32">
          <cell r="N32">
            <v>9</v>
          </cell>
          <cell r="O32">
            <v>23</v>
          </cell>
        </row>
        <row r="33">
          <cell r="N33">
            <v>9</v>
          </cell>
          <cell r="O33">
            <v>24</v>
          </cell>
        </row>
        <row r="34">
          <cell r="N34">
            <v>10</v>
          </cell>
          <cell r="O34">
            <v>25</v>
          </cell>
        </row>
        <row r="35">
          <cell r="N35">
            <v>9</v>
          </cell>
          <cell r="O35">
            <v>26</v>
          </cell>
        </row>
        <row r="36">
          <cell r="N36">
            <v>10</v>
          </cell>
          <cell r="O36">
            <v>27</v>
          </cell>
        </row>
        <row r="37">
          <cell r="N37">
            <v>9</v>
          </cell>
          <cell r="O37">
            <v>28</v>
          </cell>
        </row>
        <row r="38">
          <cell r="N38">
            <v>9</v>
          </cell>
          <cell r="O38">
            <v>29</v>
          </cell>
        </row>
        <row r="39">
          <cell r="N39">
            <v>10</v>
          </cell>
          <cell r="O39">
            <v>30</v>
          </cell>
        </row>
        <row r="40">
          <cell r="N40">
            <v>9</v>
          </cell>
          <cell r="O40">
            <v>31</v>
          </cell>
        </row>
        <row r="41">
          <cell r="N41">
            <v>10</v>
          </cell>
          <cell r="O41">
            <v>32</v>
          </cell>
        </row>
        <row r="42">
          <cell r="N42">
            <v>9</v>
          </cell>
          <cell r="O42">
            <v>33</v>
          </cell>
        </row>
        <row r="43">
          <cell r="N43">
            <v>9</v>
          </cell>
          <cell r="O43">
            <v>34</v>
          </cell>
        </row>
        <row r="44">
          <cell r="N44">
            <v>10</v>
          </cell>
          <cell r="O44">
            <v>35</v>
          </cell>
        </row>
        <row r="45">
          <cell r="N45">
            <v>9</v>
          </cell>
          <cell r="O45">
            <v>36</v>
          </cell>
        </row>
        <row r="46">
          <cell r="N46">
            <v>10</v>
          </cell>
          <cell r="O46">
            <v>37</v>
          </cell>
        </row>
        <row r="47">
          <cell r="N47">
            <v>9</v>
          </cell>
          <cell r="O47">
            <v>38</v>
          </cell>
        </row>
        <row r="48">
          <cell r="N48">
            <v>9</v>
          </cell>
          <cell r="O48">
            <v>39</v>
          </cell>
        </row>
        <row r="49">
          <cell r="N49">
            <v>10</v>
          </cell>
          <cell r="O49">
            <v>40</v>
          </cell>
        </row>
        <row r="50">
          <cell r="N50">
            <v>9</v>
          </cell>
          <cell r="O50">
            <v>41</v>
          </cell>
        </row>
        <row r="51">
          <cell r="N51">
            <v>10</v>
          </cell>
          <cell r="O51">
            <v>42</v>
          </cell>
        </row>
        <row r="52">
          <cell r="N52">
            <v>9</v>
          </cell>
          <cell r="O52">
            <v>43</v>
          </cell>
        </row>
        <row r="53">
          <cell r="N53">
            <v>9</v>
          </cell>
          <cell r="O53">
            <v>44</v>
          </cell>
        </row>
        <row r="54">
          <cell r="N54">
            <v>10</v>
          </cell>
          <cell r="O54">
            <v>45</v>
          </cell>
        </row>
        <row r="55">
          <cell r="N55">
            <v>9</v>
          </cell>
          <cell r="O55">
            <v>46</v>
          </cell>
        </row>
        <row r="56">
          <cell r="N56">
            <v>10</v>
          </cell>
          <cell r="O56">
            <v>47</v>
          </cell>
        </row>
        <row r="57">
          <cell r="N57">
            <v>9</v>
          </cell>
          <cell r="O57">
            <v>48</v>
          </cell>
        </row>
        <row r="58">
          <cell r="N58">
            <v>9</v>
          </cell>
          <cell r="O58">
            <v>49</v>
          </cell>
        </row>
        <row r="59">
          <cell r="N59">
            <v>10</v>
          </cell>
          <cell r="O59">
            <v>50</v>
          </cell>
        </row>
        <row r="60">
          <cell r="N60">
            <v>9</v>
          </cell>
          <cell r="O60">
            <v>51</v>
          </cell>
        </row>
        <row r="61">
          <cell r="N61">
            <v>10</v>
          </cell>
          <cell r="O61">
            <v>52</v>
          </cell>
        </row>
        <row r="62">
          <cell r="N62">
            <v>9</v>
          </cell>
          <cell r="O62">
            <v>53</v>
          </cell>
        </row>
        <row r="63">
          <cell r="N63">
            <v>9</v>
          </cell>
          <cell r="O63">
            <v>54</v>
          </cell>
        </row>
        <row r="64">
          <cell r="N64">
            <v>10</v>
          </cell>
          <cell r="O64">
            <v>55</v>
          </cell>
        </row>
        <row r="65">
          <cell r="N65">
            <v>9</v>
          </cell>
          <cell r="O65">
            <v>56</v>
          </cell>
        </row>
        <row r="66">
          <cell r="N66">
            <v>10</v>
          </cell>
          <cell r="O66">
            <v>57</v>
          </cell>
        </row>
        <row r="67">
          <cell r="N67">
            <v>9</v>
          </cell>
          <cell r="O67">
            <v>58</v>
          </cell>
        </row>
        <row r="68">
          <cell r="N68">
            <v>9</v>
          </cell>
          <cell r="O68">
            <v>59</v>
          </cell>
        </row>
        <row r="69">
          <cell r="N69">
            <v>10</v>
          </cell>
          <cell r="O69">
            <v>60</v>
          </cell>
        </row>
        <row r="70">
          <cell r="N70">
            <v>9</v>
          </cell>
          <cell r="O70">
            <v>61</v>
          </cell>
        </row>
        <row r="71">
          <cell r="N71">
            <v>10</v>
          </cell>
          <cell r="O71">
            <v>62</v>
          </cell>
        </row>
        <row r="72">
          <cell r="N72">
            <v>9</v>
          </cell>
          <cell r="O72">
            <v>63</v>
          </cell>
        </row>
        <row r="73">
          <cell r="N73">
            <v>9</v>
          </cell>
          <cell r="O73">
            <v>64</v>
          </cell>
        </row>
        <row r="74">
          <cell r="N74">
            <v>10</v>
          </cell>
          <cell r="O74">
            <v>65</v>
          </cell>
        </row>
        <row r="75">
          <cell r="N75">
            <v>9</v>
          </cell>
          <cell r="O75">
            <v>66</v>
          </cell>
        </row>
        <row r="76">
          <cell r="N76">
            <v>10</v>
          </cell>
          <cell r="O76">
            <v>67</v>
          </cell>
        </row>
        <row r="77">
          <cell r="N77">
            <v>9</v>
          </cell>
          <cell r="O77">
            <v>68</v>
          </cell>
        </row>
        <row r="78">
          <cell r="N78">
            <v>9</v>
          </cell>
          <cell r="O78">
            <v>69</v>
          </cell>
        </row>
        <row r="79">
          <cell r="N79">
            <v>10</v>
          </cell>
          <cell r="O79">
            <v>70</v>
          </cell>
        </row>
        <row r="80">
          <cell r="N80">
            <v>9</v>
          </cell>
          <cell r="O80">
            <v>71</v>
          </cell>
        </row>
        <row r="81">
          <cell r="N81">
            <v>10</v>
          </cell>
          <cell r="O81">
            <v>72</v>
          </cell>
        </row>
        <row r="82">
          <cell r="N82">
            <v>9</v>
          </cell>
          <cell r="O82">
            <v>73</v>
          </cell>
        </row>
        <row r="83">
          <cell r="N83">
            <v>9</v>
          </cell>
          <cell r="O83">
            <v>74</v>
          </cell>
        </row>
        <row r="84">
          <cell r="N84">
            <v>10</v>
          </cell>
          <cell r="O84">
            <v>75</v>
          </cell>
        </row>
        <row r="85">
          <cell r="N85">
            <v>9</v>
          </cell>
          <cell r="O85">
            <v>76</v>
          </cell>
        </row>
        <row r="86">
          <cell r="N86">
            <v>10</v>
          </cell>
          <cell r="O86">
            <v>77</v>
          </cell>
        </row>
        <row r="87">
          <cell r="N87">
            <v>9</v>
          </cell>
          <cell r="O87">
            <v>78</v>
          </cell>
        </row>
        <row r="88">
          <cell r="N88">
            <v>9</v>
          </cell>
          <cell r="O88">
            <v>79</v>
          </cell>
        </row>
        <row r="89">
          <cell r="N89">
            <v>10</v>
          </cell>
          <cell r="O89">
            <v>80</v>
          </cell>
        </row>
        <row r="90">
          <cell r="N90">
            <v>9</v>
          </cell>
          <cell r="O90">
            <v>81</v>
          </cell>
        </row>
        <row r="91">
          <cell r="N91">
            <v>10</v>
          </cell>
          <cell r="O91">
            <v>82</v>
          </cell>
        </row>
        <row r="92">
          <cell r="N92">
            <v>9</v>
          </cell>
          <cell r="O92">
            <v>83</v>
          </cell>
        </row>
        <row r="93">
          <cell r="N93">
            <v>9</v>
          </cell>
          <cell r="O93">
            <v>84</v>
          </cell>
        </row>
        <row r="94">
          <cell r="N94">
            <v>10</v>
          </cell>
          <cell r="O94">
            <v>85</v>
          </cell>
        </row>
        <row r="95">
          <cell r="N95">
            <v>9</v>
          </cell>
          <cell r="O95">
            <v>86</v>
          </cell>
        </row>
        <row r="96">
          <cell r="N96">
            <v>10</v>
          </cell>
          <cell r="O96">
            <v>87</v>
          </cell>
        </row>
        <row r="97">
          <cell r="N97">
            <v>9</v>
          </cell>
          <cell r="O97">
            <v>88</v>
          </cell>
        </row>
        <row r="98">
          <cell r="N98">
            <v>9</v>
          </cell>
          <cell r="O98">
            <v>89</v>
          </cell>
        </row>
        <row r="99">
          <cell r="N99">
            <v>10</v>
          </cell>
          <cell r="O99">
            <v>90</v>
          </cell>
        </row>
        <row r="100">
          <cell r="N100">
            <v>9</v>
          </cell>
          <cell r="O100">
            <v>91</v>
          </cell>
        </row>
        <row r="101">
          <cell r="N101">
            <v>10</v>
          </cell>
          <cell r="O101">
            <v>92</v>
          </cell>
        </row>
        <row r="102">
          <cell r="N102">
            <v>9</v>
          </cell>
          <cell r="O102">
            <v>93</v>
          </cell>
        </row>
        <row r="103">
          <cell r="N103">
            <v>9</v>
          </cell>
          <cell r="O103">
            <v>94</v>
          </cell>
        </row>
        <row r="104">
          <cell r="N104">
            <v>10</v>
          </cell>
          <cell r="O104">
            <v>95</v>
          </cell>
        </row>
        <row r="105">
          <cell r="N105">
            <v>9</v>
          </cell>
          <cell r="O105">
            <v>96</v>
          </cell>
        </row>
        <row r="106">
          <cell r="N106">
            <v>10</v>
          </cell>
          <cell r="O106">
            <v>97</v>
          </cell>
        </row>
        <row r="107">
          <cell r="N107">
            <v>9</v>
          </cell>
          <cell r="O107">
            <v>98</v>
          </cell>
        </row>
        <row r="108">
          <cell r="N108">
            <v>9</v>
          </cell>
          <cell r="O108">
            <v>99</v>
          </cell>
        </row>
        <row r="109">
          <cell r="N109">
            <v>10</v>
          </cell>
          <cell r="O109">
            <v>100</v>
          </cell>
        </row>
        <row r="110">
          <cell r="N110">
            <v>9</v>
          </cell>
          <cell r="O110">
            <v>101</v>
          </cell>
        </row>
        <row r="111">
          <cell r="N111">
            <v>10</v>
          </cell>
          <cell r="O111">
            <v>102</v>
          </cell>
        </row>
        <row r="112">
          <cell r="N112">
            <v>9</v>
          </cell>
          <cell r="O112">
            <v>103</v>
          </cell>
        </row>
        <row r="113">
          <cell r="N113">
            <v>9</v>
          </cell>
          <cell r="O113">
            <v>104</v>
          </cell>
        </row>
        <row r="114">
          <cell r="N114">
            <v>10</v>
          </cell>
          <cell r="O114">
            <v>105</v>
          </cell>
        </row>
        <row r="115">
          <cell r="N115">
            <v>9</v>
          </cell>
          <cell r="O115">
            <v>106</v>
          </cell>
        </row>
        <row r="116">
          <cell r="N116">
            <v>10</v>
          </cell>
          <cell r="O116">
            <v>107</v>
          </cell>
        </row>
        <row r="117">
          <cell r="N117">
            <v>9</v>
          </cell>
          <cell r="O117">
            <v>108</v>
          </cell>
        </row>
        <row r="118">
          <cell r="N118">
            <v>9</v>
          </cell>
          <cell r="O118">
            <v>109</v>
          </cell>
        </row>
        <row r="119">
          <cell r="N119">
            <v>10</v>
          </cell>
          <cell r="O119">
            <v>110</v>
          </cell>
        </row>
        <row r="120">
          <cell r="N120">
            <v>9</v>
          </cell>
          <cell r="O120">
            <v>111</v>
          </cell>
        </row>
        <row r="121">
          <cell r="N121">
            <v>10</v>
          </cell>
          <cell r="O121">
            <v>112</v>
          </cell>
        </row>
        <row r="122">
          <cell r="N122">
            <v>9</v>
          </cell>
          <cell r="O122">
            <v>113</v>
          </cell>
        </row>
        <row r="123">
          <cell r="N123">
            <v>9</v>
          </cell>
          <cell r="O123">
            <v>114</v>
          </cell>
        </row>
        <row r="124">
          <cell r="N124">
            <v>10</v>
          </cell>
          <cell r="O124">
            <v>115</v>
          </cell>
        </row>
        <row r="125">
          <cell r="N125">
            <v>9</v>
          </cell>
          <cell r="O125">
            <v>116</v>
          </cell>
        </row>
        <row r="126">
          <cell r="N126">
            <v>10</v>
          </cell>
          <cell r="O126">
            <v>117</v>
          </cell>
        </row>
        <row r="127">
          <cell r="N127">
            <v>9</v>
          </cell>
          <cell r="O127">
            <v>118</v>
          </cell>
        </row>
        <row r="128">
          <cell r="N128">
            <v>9</v>
          </cell>
          <cell r="O128">
            <v>119</v>
          </cell>
        </row>
        <row r="129">
          <cell r="N129">
            <v>10</v>
          </cell>
          <cell r="O129">
            <v>120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F0594-A014-4892-9257-B5A449510004}">
  <dimension ref="A1:H1054"/>
  <sheetViews>
    <sheetView tabSelected="1" workbookViewId="0">
      <pane xSplit="2" ySplit="4" topLeftCell="C5" activePane="bottomRight" state="frozen"/>
      <selection pane="topRight"/>
      <selection pane="bottomLeft"/>
      <selection pane="bottomRight" activeCell="F7" sqref="F7"/>
    </sheetView>
  </sheetViews>
  <sheetFormatPr defaultColWidth="9" defaultRowHeight="13.5" x14ac:dyDescent="0.15"/>
  <cols>
    <col min="1" max="1" width="9.125" style="2" customWidth="1"/>
    <col min="2" max="2" width="15.875" style="2" customWidth="1"/>
    <col min="3" max="7" width="16.25" style="2" customWidth="1"/>
    <col min="8" max="8" width="59.375" style="2" bestFit="1" customWidth="1"/>
  </cols>
  <sheetData>
    <row r="1" spans="1:8" x14ac:dyDescent="0.15">
      <c r="A1" s="1" t="s">
        <v>0</v>
      </c>
      <c r="B1" s="1" t="s">
        <v>8</v>
      </c>
      <c r="C1" s="1" t="s">
        <v>12</v>
      </c>
      <c r="D1" s="1" t="s">
        <v>38</v>
      </c>
      <c r="E1" s="1" t="s">
        <v>39</v>
      </c>
      <c r="F1" s="1" t="s">
        <v>20</v>
      </c>
      <c r="G1" s="1" t="s">
        <v>10</v>
      </c>
      <c r="H1" s="1" t="s">
        <v>17</v>
      </c>
    </row>
    <row r="2" spans="1:8" x14ac:dyDescent="0.15">
      <c r="A2" s="1" t="s">
        <v>1</v>
      </c>
      <c r="B2" s="1" t="s">
        <v>1</v>
      </c>
      <c r="C2" s="1" t="s">
        <v>1</v>
      </c>
      <c r="D2" s="1" t="s">
        <v>1</v>
      </c>
      <c r="E2" s="1" t="s">
        <v>35</v>
      </c>
      <c r="F2" s="1" t="s">
        <v>21</v>
      </c>
      <c r="G2" s="1" t="s">
        <v>1</v>
      </c>
      <c r="H2" s="1" t="s">
        <v>11</v>
      </c>
    </row>
    <row r="3" spans="1:8" x14ac:dyDescent="0.15">
      <c r="A3" s="1" t="s">
        <v>2</v>
      </c>
      <c r="B3" s="1" t="s">
        <v>9</v>
      </c>
      <c r="C3" s="1" t="s">
        <v>13</v>
      </c>
      <c r="D3" s="1" t="s">
        <v>40</v>
      </c>
      <c r="E3" s="1" t="s">
        <v>36</v>
      </c>
      <c r="F3" s="1" t="s">
        <v>22</v>
      </c>
      <c r="G3" s="1" t="s">
        <v>15</v>
      </c>
      <c r="H3" s="1" t="s">
        <v>18</v>
      </c>
    </row>
    <row r="4" spans="1:8" s="3" customFormat="1" ht="246" customHeight="1" x14ac:dyDescent="0.15">
      <c r="A4" s="4" t="s">
        <v>3</v>
      </c>
      <c r="B4" s="4" t="s">
        <v>9</v>
      </c>
      <c r="C4" s="4" t="s">
        <v>14</v>
      </c>
      <c r="D4" s="4" t="s">
        <v>41</v>
      </c>
      <c r="E4" s="4" t="s">
        <v>37</v>
      </c>
      <c r="F4" s="4" t="s">
        <v>23</v>
      </c>
      <c r="G4" s="4" t="s">
        <v>16</v>
      </c>
      <c r="H4" s="1" t="s">
        <v>19</v>
      </c>
    </row>
    <row r="5" spans="1:8" x14ac:dyDescent="0.15">
      <c r="A5" s="2">
        <f t="shared" ref="A5:A6" si="0">B5</f>
        <v>1</v>
      </c>
      <c r="B5" s="2">
        <v>1</v>
      </c>
      <c r="C5" s="2">
        <f t="shared" ref="C5:C68" si="1">ROUND(D5+1.1^(F5/10),4)</f>
        <v>5.3315999999999999</v>
      </c>
      <c r="D5" s="2" cm="1">
        <f t="array" ref="D5">ROUND(_xlfn.XLOOKUP(E5*10000+G5,[1]配置!$B$5:$B$10000*10000+[1]配置!$C$5:$C$10000,[1]配置!$F$5:$F$10000),4)</f>
        <v>4.3220000000000001</v>
      </c>
      <c r="E5" s="2">
        <f>COUNTIFS([1]中转!$N$10:$N$129,"&gt;="&amp;G5,[1]中转!$O$10:$O$129,"&lt;="&amp;COUNTIFS($G$5:G5,G5))</f>
        <v>1</v>
      </c>
      <c r="F5" s="2">
        <f>COUNTIFS($G$5:G5,G5,$E$5:E5,"&gt;"&amp;0)</f>
        <v>1</v>
      </c>
      <c r="G5" s="2">
        <v>1</v>
      </c>
      <c r="H5" s="2" t="s">
        <v>34</v>
      </c>
    </row>
    <row r="6" spans="1:8" x14ac:dyDescent="0.15">
      <c r="A6" s="2">
        <f t="shared" si="0"/>
        <v>2</v>
      </c>
      <c r="B6" s="3">
        <v>2</v>
      </c>
      <c r="C6" s="2">
        <f t="shared" si="1"/>
        <v>13.434900000000001</v>
      </c>
      <c r="D6" s="2" cm="1">
        <f t="array" ref="D6">ROUND(_xlfn.XLOOKUP(E6*10000+G6,[1]配置!$B$5:$B$10000*10000+[1]配置!$C$5:$C$10000,[1]配置!$F$5:$F$10000),4)</f>
        <v>12.4253</v>
      </c>
      <c r="E6" s="2">
        <f>COUNTIFS([1]中转!$N$10:$N$129,"&gt;="&amp;G6,[1]中转!$O$10:$O$129,"&lt;="&amp;COUNTIFS($G$5:G6,G6))</f>
        <v>1</v>
      </c>
      <c r="F6" s="2">
        <f>COUNTIFS($G$5:G6,G6,$E$5:E6,"&gt;"&amp;0)</f>
        <v>1</v>
      </c>
      <c r="G6" s="2">
        <v>2</v>
      </c>
      <c r="H6" s="2" t="str">
        <f t="shared" ref="H6:H14" si="2">H5</f>
        <v>{"IntervalReduce":1}</v>
      </c>
    </row>
    <row r="7" spans="1:8" x14ac:dyDescent="0.15">
      <c r="A7" s="2" t="str">
        <f>IF(E7=0,"//"&amp;B7,B7)</f>
        <v>//3</v>
      </c>
      <c r="B7" s="2">
        <v>3</v>
      </c>
      <c r="C7" s="2" t="e">
        <f t="shared" si="1"/>
        <v>#N/A</v>
      </c>
      <c r="D7" s="2" t="e" cm="1">
        <f t="array" ref="D7">ROUND(_xlfn.XLOOKUP(E7*10000+G7,[1]配置!$B$5:$B$10000*10000+[1]配置!$C$5:$C$10000,[1]配置!$F$5:$F$10000),4)</f>
        <v>#N/A</v>
      </c>
      <c r="E7" s="2">
        <f>COUNTIFS([1]中转!$N$10:$N$129,"&gt;="&amp;G7,[1]中转!$O$10:$O$129,"&lt;="&amp;COUNTIFS($G$5:G7,G7))</f>
        <v>0</v>
      </c>
      <c r="F7" s="2">
        <f>COUNTIFS($G$5:G7,G7,$E$5:E7,"&gt;"&amp;0)</f>
        <v>0</v>
      </c>
      <c r="G7" s="2">
        <v>3</v>
      </c>
      <c r="H7" s="2" t="str">
        <f t="shared" si="2"/>
        <v>{"IntervalReduce":1}</v>
      </c>
    </row>
    <row r="8" spans="1:8" x14ac:dyDescent="0.15">
      <c r="A8" s="2" t="str">
        <f t="shared" ref="A8:A71" si="3">IF(E8=0,"//"&amp;B8,B8)</f>
        <v>//4</v>
      </c>
      <c r="B8" s="3">
        <v>4</v>
      </c>
      <c r="C8" s="2" t="e">
        <f t="shared" si="1"/>
        <v>#N/A</v>
      </c>
      <c r="D8" s="2" t="e" cm="1">
        <f t="array" ref="D8">ROUND(_xlfn.XLOOKUP(E8*10000+G8,[1]配置!$B$5:$B$10000*10000+[1]配置!$C$5:$C$10000,[1]配置!$F$5:$F$10000),4)</f>
        <v>#N/A</v>
      </c>
      <c r="E8" s="2">
        <f>COUNTIFS([1]中转!$N$10:$N$129,"&gt;="&amp;G8,[1]中转!$O$10:$O$129,"&lt;="&amp;COUNTIFS($G$5:G8,G8))</f>
        <v>0</v>
      </c>
      <c r="F8" s="2">
        <f>COUNTIFS($G$5:G8,G8,$E$5:E8,"&gt;"&amp;0)</f>
        <v>0</v>
      </c>
      <c r="G8" s="2">
        <v>4</v>
      </c>
      <c r="H8" s="2" t="str">
        <f t="shared" si="2"/>
        <v>{"IntervalReduce":1}</v>
      </c>
    </row>
    <row r="9" spans="1:8" x14ac:dyDescent="0.15">
      <c r="A9" s="2" t="str">
        <f t="shared" si="3"/>
        <v>//5</v>
      </c>
      <c r="B9" s="2">
        <v>5</v>
      </c>
      <c r="C9" s="2" t="e">
        <f t="shared" si="1"/>
        <v>#N/A</v>
      </c>
      <c r="D9" s="2" t="e" cm="1">
        <f t="array" ref="D9">ROUND(_xlfn.XLOOKUP(E9*10000+G9,[1]配置!$B$5:$B$10000*10000+[1]配置!$C$5:$C$10000,[1]配置!$F$5:$F$10000),4)</f>
        <v>#N/A</v>
      </c>
      <c r="E9" s="2">
        <f>COUNTIFS([1]中转!$N$10:$N$129,"&gt;="&amp;G9,[1]中转!$O$10:$O$129,"&lt;="&amp;COUNTIFS($G$5:G9,G9))</f>
        <v>0</v>
      </c>
      <c r="F9" s="2">
        <f>COUNTIFS($G$5:G9,G9,$E$5:E9,"&gt;"&amp;0)</f>
        <v>0</v>
      </c>
      <c r="G9" s="2">
        <v>5</v>
      </c>
      <c r="H9" s="2" t="str">
        <f t="shared" si="2"/>
        <v>{"IntervalReduce":1}</v>
      </c>
    </row>
    <row r="10" spans="1:8" x14ac:dyDescent="0.15">
      <c r="A10" s="2" t="str">
        <f t="shared" si="3"/>
        <v>//6</v>
      </c>
      <c r="B10" s="3">
        <v>6</v>
      </c>
      <c r="C10" s="2" t="e">
        <f t="shared" si="1"/>
        <v>#N/A</v>
      </c>
      <c r="D10" s="2" t="e" cm="1">
        <f t="array" ref="D10">ROUND(_xlfn.XLOOKUP(E10*10000+G10,[1]配置!$B$5:$B$10000*10000+[1]配置!$C$5:$C$10000,[1]配置!$F$5:$F$10000),4)</f>
        <v>#N/A</v>
      </c>
      <c r="E10" s="2">
        <f>COUNTIFS([1]中转!$N$10:$N$129,"&gt;="&amp;G10,[1]中转!$O$10:$O$129,"&lt;="&amp;COUNTIFS($G$5:G10,G10))</f>
        <v>0</v>
      </c>
      <c r="F10" s="2">
        <f>COUNTIFS($G$5:G10,G10,$E$5:E10,"&gt;"&amp;0)</f>
        <v>0</v>
      </c>
      <c r="G10" s="2">
        <v>6</v>
      </c>
      <c r="H10" s="2" t="str">
        <f t="shared" si="2"/>
        <v>{"IntervalReduce":1}</v>
      </c>
    </row>
    <row r="11" spans="1:8" x14ac:dyDescent="0.15">
      <c r="A11" s="2" t="str">
        <f t="shared" si="3"/>
        <v>//7</v>
      </c>
      <c r="B11" s="2">
        <v>7</v>
      </c>
      <c r="C11" s="2" t="e">
        <f t="shared" si="1"/>
        <v>#N/A</v>
      </c>
      <c r="D11" s="2" t="e" cm="1">
        <f t="array" ref="D11">ROUND(_xlfn.XLOOKUP(E11*10000+G11,[1]配置!$B$5:$B$10000*10000+[1]配置!$C$5:$C$10000,[1]配置!$F$5:$F$10000),4)</f>
        <v>#N/A</v>
      </c>
      <c r="E11" s="2">
        <f>COUNTIFS([1]中转!$N$10:$N$129,"&gt;="&amp;G11,[1]中转!$O$10:$O$129,"&lt;="&amp;COUNTIFS($G$5:G11,G11))</f>
        <v>0</v>
      </c>
      <c r="F11" s="2">
        <f>COUNTIFS($G$5:G11,G11,$E$5:E11,"&gt;"&amp;0)</f>
        <v>0</v>
      </c>
      <c r="G11" s="2">
        <v>7</v>
      </c>
      <c r="H11" s="2" t="str">
        <f t="shared" si="2"/>
        <v>{"IntervalReduce":1}</v>
      </c>
    </row>
    <row r="12" spans="1:8" x14ac:dyDescent="0.15">
      <c r="A12" s="2" t="str">
        <f t="shared" si="3"/>
        <v>//8</v>
      </c>
      <c r="B12" s="3">
        <v>8</v>
      </c>
      <c r="C12" s="2" t="e">
        <f t="shared" si="1"/>
        <v>#N/A</v>
      </c>
      <c r="D12" s="2" t="e" cm="1">
        <f t="array" ref="D12">ROUND(_xlfn.XLOOKUP(E12*10000+G12,[1]配置!$B$5:$B$10000*10000+[1]配置!$C$5:$C$10000,[1]配置!$F$5:$F$10000),4)</f>
        <v>#N/A</v>
      </c>
      <c r="E12" s="2">
        <f>COUNTIFS([1]中转!$N$10:$N$129,"&gt;="&amp;G12,[1]中转!$O$10:$O$129,"&lt;="&amp;COUNTIFS($G$5:G12,G12))</f>
        <v>0</v>
      </c>
      <c r="F12" s="2">
        <f>COUNTIFS($G$5:G12,G12,$E$5:E12,"&gt;"&amp;0)</f>
        <v>0</v>
      </c>
      <c r="G12" s="2">
        <v>8</v>
      </c>
      <c r="H12" s="2" t="str">
        <f t="shared" si="2"/>
        <v>{"IntervalReduce":1}</v>
      </c>
    </row>
    <row r="13" spans="1:8" x14ac:dyDescent="0.15">
      <c r="A13" s="2" t="str">
        <f t="shared" si="3"/>
        <v>//9</v>
      </c>
      <c r="B13" s="2">
        <v>9</v>
      </c>
      <c r="C13" s="2" t="e">
        <f t="shared" si="1"/>
        <v>#N/A</v>
      </c>
      <c r="D13" s="2" t="e" cm="1">
        <f t="array" ref="D13">ROUND(_xlfn.XLOOKUP(E13*10000+G13,[1]配置!$B$5:$B$10000*10000+[1]配置!$C$5:$C$10000,[1]配置!$F$5:$F$10000),4)</f>
        <v>#N/A</v>
      </c>
      <c r="E13" s="2">
        <f>COUNTIFS([1]中转!$N$10:$N$129,"&gt;="&amp;G13,[1]中转!$O$10:$O$129,"&lt;="&amp;COUNTIFS($G$5:G13,G13))</f>
        <v>0</v>
      </c>
      <c r="F13" s="2">
        <f>COUNTIFS($G$5:G13,G13,$E$5:E13,"&gt;"&amp;0)</f>
        <v>0</v>
      </c>
      <c r="G13" s="2">
        <v>9</v>
      </c>
      <c r="H13" s="2" t="str">
        <f t="shared" si="2"/>
        <v>{"IntervalReduce":1}</v>
      </c>
    </row>
    <row r="14" spans="1:8" x14ac:dyDescent="0.15">
      <c r="A14" s="2" t="str">
        <f t="shared" si="3"/>
        <v>//10</v>
      </c>
      <c r="B14" s="3">
        <v>10</v>
      </c>
      <c r="C14" s="2" t="e">
        <f t="shared" si="1"/>
        <v>#N/A</v>
      </c>
      <c r="D14" s="2" t="e" cm="1">
        <f t="array" ref="D14">ROUND(_xlfn.XLOOKUP(E14*10000+G14,[1]配置!$B$5:$B$10000*10000+[1]配置!$C$5:$C$10000,[1]配置!$F$5:$F$10000),4)</f>
        <v>#N/A</v>
      </c>
      <c r="E14" s="2">
        <f>COUNTIFS([1]中转!$N$10:$N$129,"&gt;="&amp;G14,[1]中转!$O$10:$O$129,"&lt;="&amp;COUNTIFS($G$5:G14,G14))</f>
        <v>0</v>
      </c>
      <c r="F14" s="2">
        <f>COUNTIFS($G$5:G14,G14,$E$5:E14,"&gt;"&amp;0)</f>
        <v>0</v>
      </c>
      <c r="G14" s="2">
        <v>10</v>
      </c>
      <c r="H14" s="2" t="str">
        <f t="shared" si="2"/>
        <v>{"IntervalReduce":1}</v>
      </c>
    </row>
    <row r="15" spans="1:8" x14ac:dyDescent="0.15">
      <c r="A15" s="2">
        <f t="shared" si="3"/>
        <v>11</v>
      </c>
      <c r="B15" s="2">
        <v>11</v>
      </c>
      <c r="C15" s="2">
        <f t="shared" si="1"/>
        <v>18.663399999999999</v>
      </c>
      <c r="D15" s="2" cm="1">
        <f t="array" ref="D15">ROUND(_xlfn.XLOOKUP(E15*10000+G15,[1]配置!$B$5:$B$10000*10000+[1]配置!$C$5:$C$10000,[1]配置!$F$5:$F$10000),4)</f>
        <v>17.644200000000001</v>
      </c>
      <c r="E15" s="2">
        <f>COUNTIFS([1]中转!$N$10:$N$129,"&gt;="&amp;G15,[1]中转!$O$10:$O$129,"&lt;="&amp;COUNTIFS($G$5:G15,G15))</f>
        <v>2</v>
      </c>
      <c r="F15" s="2">
        <f>COUNTIFS($G$5:G15,G15,$E$5:E15,"&gt;"&amp;0)</f>
        <v>2</v>
      </c>
      <c r="G15" s="2">
        <v>1</v>
      </c>
      <c r="H15" s="2" t="s">
        <v>32</v>
      </c>
    </row>
    <row r="16" spans="1:8" x14ac:dyDescent="0.15">
      <c r="A16" s="2">
        <f t="shared" si="3"/>
        <v>12</v>
      </c>
      <c r="B16" s="3">
        <v>12</v>
      </c>
      <c r="C16" s="2">
        <f t="shared" si="1"/>
        <v>20.613900000000001</v>
      </c>
      <c r="D16" s="2" cm="1">
        <f t="array" ref="D16">ROUND(_xlfn.XLOOKUP(E16*10000+G16,[1]配置!$B$5:$B$10000*10000+[1]配置!$C$5:$C$10000,[1]配置!$F$5:$F$10000),4)</f>
        <v>19.5947</v>
      </c>
      <c r="E16" s="2">
        <f>COUNTIFS([1]中转!$N$10:$N$129,"&gt;="&amp;G16,[1]中转!$O$10:$O$129,"&lt;="&amp;COUNTIFS($G$5:G16,G16))</f>
        <v>2</v>
      </c>
      <c r="F16" s="2">
        <f>COUNTIFS($G$5:G16,G16,$E$5:E16,"&gt;"&amp;0)</f>
        <v>2</v>
      </c>
      <c r="G16" s="2">
        <v>2</v>
      </c>
      <c r="H16" s="2" t="str">
        <f t="shared" ref="H16:H24" si="4">H15</f>
        <v>{"CardMulti":1}</v>
      </c>
    </row>
    <row r="17" spans="1:8" x14ac:dyDescent="0.15">
      <c r="A17" s="2">
        <f t="shared" si="3"/>
        <v>13</v>
      </c>
      <c r="B17" s="2">
        <v>13</v>
      </c>
      <c r="C17" s="2">
        <f t="shared" si="1"/>
        <v>26.126200000000001</v>
      </c>
      <c r="D17" s="2" cm="1">
        <f t="array" ref="D17">ROUND(_xlfn.XLOOKUP(E17*10000+G17,[1]配置!$B$5:$B$10000*10000+[1]配置!$C$5:$C$10000,[1]配置!$F$5:$F$10000),4)</f>
        <v>25.116599999999998</v>
      </c>
      <c r="E17" s="2">
        <f>COUNTIFS([1]中转!$N$10:$N$129,"&gt;="&amp;G17,[1]中转!$O$10:$O$129,"&lt;="&amp;COUNTIFS($G$5:G17,G17))</f>
        <v>1</v>
      </c>
      <c r="F17" s="2">
        <f>COUNTIFS($G$5:G17,G17,$E$5:E17,"&gt;"&amp;0)</f>
        <v>1</v>
      </c>
      <c r="G17" s="2">
        <v>3</v>
      </c>
      <c r="H17" s="2" t="str">
        <f t="shared" si="4"/>
        <v>{"CardMulti":1}</v>
      </c>
    </row>
    <row r="18" spans="1:8" x14ac:dyDescent="0.15">
      <c r="A18" s="2" t="str">
        <f t="shared" si="3"/>
        <v>//14</v>
      </c>
      <c r="B18" s="3">
        <v>14</v>
      </c>
      <c r="C18" s="2" t="e">
        <f t="shared" si="1"/>
        <v>#N/A</v>
      </c>
      <c r="D18" s="2" t="e" cm="1">
        <f t="array" ref="D18">ROUND(_xlfn.XLOOKUP(E18*10000+G18,[1]配置!$B$5:$B$10000*10000+[1]配置!$C$5:$C$10000,[1]配置!$F$5:$F$10000),4)</f>
        <v>#N/A</v>
      </c>
      <c r="E18" s="2">
        <f>COUNTIFS([1]中转!$N$10:$N$129,"&gt;="&amp;G18,[1]中转!$O$10:$O$129,"&lt;="&amp;COUNTIFS($G$5:G18,G18))</f>
        <v>0</v>
      </c>
      <c r="F18" s="2">
        <f>COUNTIFS($G$5:G18,G18,$E$5:E18,"&gt;"&amp;0)</f>
        <v>0</v>
      </c>
      <c r="G18" s="2">
        <v>4</v>
      </c>
      <c r="H18" s="2" t="str">
        <f t="shared" si="4"/>
        <v>{"CardMulti":1}</v>
      </c>
    </row>
    <row r="19" spans="1:8" x14ac:dyDescent="0.15">
      <c r="A19" s="2" t="str">
        <f t="shared" si="3"/>
        <v>//15</v>
      </c>
      <c r="B19" s="2">
        <v>15</v>
      </c>
      <c r="C19" s="2" t="e">
        <f t="shared" si="1"/>
        <v>#N/A</v>
      </c>
      <c r="D19" s="2" t="e" cm="1">
        <f t="array" ref="D19">ROUND(_xlfn.XLOOKUP(E19*10000+G19,[1]配置!$B$5:$B$10000*10000+[1]配置!$C$5:$C$10000,[1]配置!$F$5:$F$10000),4)</f>
        <v>#N/A</v>
      </c>
      <c r="E19" s="2">
        <f>COUNTIFS([1]中转!$N$10:$N$129,"&gt;="&amp;G19,[1]中转!$O$10:$O$129,"&lt;="&amp;COUNTIFS($G$5:G19,G19))</f>
        <v>0</v>
      </c>
      <c r="F19" s="2">
        <f>COUNTIFS($G$5:G19,G19,$E$5:E19,"&gt;"&amp;0)</f>
        <v>0</v>
      </c>
      <c r="G19" s="2">
        <v>5</v>
      </c>
      <c r="H19" s="2" t="str">
        <f t="shared" si="4"/>
        <v>{"CardMulti":1}</v>
      </c>
    </row>
    <row r="20" spans="1:8" x14ac:dyDescent="0.15">
      <c r="A20" s="2" t="str">
        <f t="shared" si="3"/>
        <v>//16</v>
      </c>
      <c r="B20" s="3">
        <v>16</v>
      </c>
      <c r="C20" s="2" t="e">
        <f t="shared" si="1"/>
        <v>#N/A</v>
      </c>
      <c r="D20" s="2" t="e" cm="1">
        <f t="array" ref="D20">ROUND(_xlfn.XLOOKUP(E20*10000+G20,[1]配置!$B$5:$B$10000*10000+[1]配置!$C$5:$C$10000,[1]配置!$F$5:$F$10000),4)</f>
        <v>#N/A</v>
      </c>
      <c r="E20" s="2">
        <f>COUNTIFS([1]中转!$N$10:$N$129,"&gt;="&amp;G20,[1]中转!$O$10:$O$129,"&lt;="&amp;COUNTIFS($G$5:G20,G20))</f>
        <v>0</v>
      </c>
      <c r="F20" s="2">
        <f>COUNTIFS($G$5:G20,G20,$E$5:E20,"&gt;"&amp;0)</f>
        <v>0</v>
      </c>
      <c r="G20" s="2">
        <v>6</v>
      </c>
      <c r="H20" s="2" t="str">
        <f t="shared" si="4"/>
        <v>{"CardMulti":1}</v>
      </c>
    </row>
    <row r="21" spans="1:8" x14ac:dyDescent="0.15">
      <c r="A21" s="2" t="str">
        <f t="shared" si="3"/>
        <v>//17</v>
      </c>
      <c r="B21" s="2">
        <v>17</v>
      </c>
      <c r="C21" s="2" t="e">
        <f t="shared" si="1"/>
        <v>#N/A</v>
      </c>
      <c r="D21" s="2" t="e" cm="1">
        <f t="array" ref="D21">ROUND(_xlfn.XLOOKUP(E21*10000+G21,[1]配置!$B$5:$B$10000*10000+[1]配置!$C$5:$C$10000,[1]配置!$F$5:$F$10000),4)</f>
        <v>#N/A</v>
      </c>
      <c r="E21" s="2">
        <f>COUNTIFS([1]中转!$N$10:$N$129,"&gt;="&amp;G21,[1]中转!$O$10:$O$129,"&lt;="&amp;COUNTIFS($G$5:G21,G21))</f>
        <v>0</v>
      </c>
      <c r="F21" s="2">
        <f>COUNTIFS($G$5:G21,G21,$E$5:E21,"&gt;"&amp;0)</f>
        <v>0</v>
      </c>
      <c r="G21" s="2">
        <v>7</v>
      </c>
      <c r="H21" s="2" t="str">
        <f t="shared" si="4"/>
        <v>{"CardMulti":1}</v>
      </c>
    </row>
    <row r="22" spans="1:8" x14ac:dyDescent="0.15">
      <c r="A22" s="2" t="str">
        <f t="shared" si="3"/>
        <v>//18</v>
      </c>
      <c r="B22" s="3">
        <v>18</v>
      </c>
      <c r="C22" s="2" t="e">
        <f t="shared" si="1"/>
        <v>#N/A</v>
      </c>
      <c r="D22" s="2" t="e" cm="1">
        <f t="array" ref="D22">ROUND(_xlfn.XLOOKUP(E22*10000+G22,[1]配置!$B$5:$B$10000*10000+[1]配置!$C$5:$C$10000,[1]配置!$F$5:$F$10000),4)</f>
        <v>#N/A</v>
      </c>
      <c r="E22" s="2">
        <f>COUNTIFS([1]中转!$N$10:$N$129,"&gt;="&amp;G22,[1]中转!$O$10:$O$129,"&lt;="&amp;COUNTIFS($G$5:G22,G22))</f>
        <v>0</v>
      </c>
      <c r="F22" s="2">
        <f>COUNTIFS($G$5:G22,G22,$E$5:E22,"&gt;"&amp;0)</f>
        <v>0</v>
      </c>
      <c r="G22" s="2">
        <v>8</v>
      </c>
      <c r="H22" s="2" t="str">
        <f t="shared" si="4"/>
        <v>{"CardMulti":1}</v>
      </c>
    </row>
    <row r="23" spans="1:8" x14ac:dyDescent="0.15">
      <c r="A23" s="2" t="str">
        <f t="shared" si="3"/>
        <v>//19</v>
      </c>
      <c r="B23" s="2">
        <v>19</v>
      </c>
      <c r="C23" s="2" t="e">
        <f t="shared" si="1"/>
        <v>#N/A</v>
      </c>
      <c r="D23" s="2" t="e" cm="1">
        <f t="array" ref="D23">ROUND(_xlfn.XLOOKUP(E23*10000+G23,[1]配置!$B$5:$B$10000*10000+[1]配置!$C$5:$C$10000,[1]配置!$F$5:$F$10000),4)</f>
        <v>#N/A</v>
      </c>
      <c r="E23" s="2">
        <f>COUNTIFS([1]中转!$N$10:$N$129,"&gt;="&amp;G23,[1]中转!$O$10:$O$129,"&lt;="&amp;COUNTIFS($G$5:G23,G23))</f>
        <v>0</v>
      </c>
      <c r="F23" s="2">
        <f>COUNTIFS($G$5:G23,G23,$E$5:E23,"&gt;"&amp;0)</f>
        <v>0</v>
      </c>
      <c r="G23" s="2">
        <v>9</v>
      </c>
      <c r="H23" s="2" t="str">
        <f t="shared" si="4"/>
        <v>{"CardMulti":1}</v>
      </c>
    </row>
    <row r="24" spans="1:8" x14ac:dyDescent="0.15">
      <c r="A24" s="2" t="str">
        <f t="shared" si="3"/>
        <v>//20</v>
      </c>
      <c r="B24" s="3">
        <v>20</v>
      </c>
      <c r="C24" s="2" t="e">
        <f t="shared" si="1"/>
        <v>#N/A</v>
      </c>
      <c r="D24" s="2" t="e" cm="1">
        <f t="array" ref="D24">ROUND(_xlfn.XLOOKUP(E24*10000+G24,[1]配置!$B$5:$B$10000*10000+[1]配置!$C$5:$C$10000,[1]配置!$F$5:$F$10000),4)</f>
        <v>#N/A</v>
      </c>
      <c r="E24" s="2">
        <f>COUNTIFS([1]中转!$N$10:$N$129,"&gt;="&amp;G24,[1]中转!$O$10:$O$129,"&lt;="&amp;COUNTIFS($G$5:G24,G24))</f>
        <v>0</v>
      </c>
      <c r="F24" s="2">
        <f>COUNTIFS($G$5:G24,G24,$E$5:E24,"&gt;"&amp;0)</f>
        <v>0</v>
      </c>
      <c r="G24" s="2">
        <v>10</v>
      </c>
      <c r="H24" s="2" t="str">
        <f t="shared" si="4"/>
        <v>{"CardMulti":1}</v>
      </c>
    </row>
    <row r="25" spans="1:8" x14ac:dyDescent="0.15">
      <c r="A25" s="2">
        <f t="shared" si="3"/>
        <v>21</v>
      </c>
      <c r="B25" s="2">
        <v>21</v>
      </c>
      <c r="C25" s="2">
        <f t="shared" si="1"/>
        <v>24.173300000000001</v>
      </c>
      <c r="D25" s="2" cm="1">
        <f t="array" ref="D25">ROUND(_xlfn.XLOOKUP(E25*10000+G25,[1]配置!$B$5:$B$10000*10000+[1]配置!$C$5:$C$10000,[1]配置!$F$5:$F$10000),4)</f>
        <v>23.144300000000001</v>
      </c>
      <c r="E25" s="2">
        <f>COUNTIFS([1]中转!$N$10:$N$129,"&gt;="&amp;G25,[1]中转!$O$10:$O$129,"&lt;="&amp;COUNTIFS($G$5:G25,G25))</f>
        <v>3</v>
      </c>
      <c r="F25" s="2">
        <f>COUNTIFS($G$5:G25,G25,$E$5:E25,"&gt;"&amp;0)</f>
        <v>3</v>
      </c>
      <c r="G25" s="2">
        <v>1</v>
      </c>
      <c r="H25" s="2" t="s">
        <v>33</v>
      </c>
    </row>
    <row r="26" spans="1:8" x14ac:dyDescent="0.15">
      <c r="A26" s="2">
        <f t="shared" si="3"/>
        <v>22</v>
      </c>
      <c r="B26" s="3">
        <v>22</v>
      </c>
      <c r="C26" s="2">
        <f t="shared" si="1"/>
        <v>26.467600000000001</v>
      </c>
      <c r="D26" s="2" cm="1">
        <f t="array" ref="D26">ROUND(_xlfn.XLOOKUP(E26*10000+G26,[1]配置!$B$5:$B$10000*10000+[1]配置!$C$5:$C$10000,[1]配置!$F$5:$F$10000),4)</f>
        <v>25.438600000000001</v>
      </c>
      <c r="E26" s="2">
        <f>COUNTIFS([1]中转!$N$10:$N$129,"&gt;="&amp;G26,[1]中转!$O$10:$O$129,"&lt;="&amp;COUNTIFS($G$5:G26,G26))</f>
        <v>3</v>
      </c>
      <c r="F26" s="2">
        <f>COUNTIFS($G$5:G26,G26,$E$5:E26,"&gt;"&amp;0)</f>
        <v>3</v>
      </c>
      <c r="G26" s="2">
        <v>2</v>
      </c>
      <c r="H26" s="2" t="str">
        <f t="shared" ref="H26:H34" si="5">H25</f>
        <v>{"CostReduce":1}</v>
      </c>
    </row>
    <row r="27" spans="1:8" x14ac:dyDescent="0.15">
      <c r="A27" s="2">
        <f t="shared" si="3"/>
        <v>23</v>
      </c>
      <c r="B27" s="2">
        <v>23</v>
      </c>
      <c r="C27" s="2">
        <f t="shared" si="1"/>
        <v>28.208300000000001</v>
      </c>
      <c r="D27" s="2" cm="1">
        <f t="array" ref="D27">ROUND(_xlfn.XLOOKUP(E27*10000+G27,[1]配置!$B$5:$B$10000*10000+[1]配置!$C$5:$C$10000,[1]配置!$F$5:$F$10000),4)</f>
        <v>27.1891</v>
      </c>
      <c r="E27" s="2">
        <f>COUNTIFS([1]中转!$N$10:$N$129,"&gt;="&amp;G27,[1]中转!$O$10:$O$129,"&lt;="&amp;COUNTIFS($G$5:G27,G27))</f>
        <v>2</v>
      </c>
      <c r="F27" s="2">
        <f>COUNTIFS($G$5:G27,G27,$E$5:E27,"&gt;"&amp;0)</f>
        <v>2</v>
      </c>
      <c r="G27" s="2">
        <v>3</v>
      </c>
      <c r="H27" s="2" t="str">
        <f t="shared" si="5"/>
        <v>{"CostReduce":1}</v>
      </c>
    </row>
    <row r="28" spans="1:8" x14ac:dyDescent="0.15">
      <c r="A28" s="2">
        <f t="shared" si="3"/>
        <v>24</v>
      </c>
      <c r="B28" s="3">
        <v>24</v>
      </c>
      <c r="C28" s="2">
        <f t="shared" si="1"/>
        <v>39.9084</v>
      </c>
      <c r="D28" s="2" cm="1">
        <f t="array" ref="D28">ROUND(_xlfn.XLOOKUP(E28*10000+G28,[1]配置!$B$5:$B$10000*10000+[1]配置!$C$5:$C$10000,[1]配置!$F$5:$F$10000),4)</f>
        <v>38.898800000000001</v>
      </c>
      <c r="E28" s="2">
        <f>COUNTIFS([1]中转!$N$10:$N$129,"&gt;="&amp;G28,[1]中转!$O$10:$O$129,"&lt;="&amp;COUNTIFS($G$5:G28,G28))</f>
        <v>1</v>
      </c>
      <c r="F28" s="2">
        <f>COUNTIFS($G$5:G28,G28,$E$5:E28,"&gt;"&amp;0)</f>
        <v>1</v>
      </c>
      <c r="G28" s="2">
        <v>4</v>
      </c>
      <c r="H28" s="2" t="str">
        <f t="shared" si="5"/>
        <v>{"CostReduce":1}</v>
      </c>
    </row>
    <row r="29" spans="1:8" x14ac:dyDescent="0.15">
      <c r="A29" s="2" t="str">
        <f t="shared" si="3"/>
        <v>//25</v>
      </c>
      <c r="B29" s="2">
        <v>25</v>
      </c>
      <c r="C29" s="2" t="e">
        <f t="shared" si="1"/>
        <v>#N/A</v>
      </c>
      <c r="D29" s="2" t="e" cm="1">
        <f t="array" ref="D29">ROUND(_xlfn.XLOOKUP(E29*10000+G29,[1]配置!$B$5:$B$10000*10000+[1]配置!$C$5:$C$10000,[1]配置!$F$5:$F$10000),4)</f>
        <v>#N/A</v>
      </c>
      <c r="E29" s="2">
        <f>COUNTIFS([1]中转!$N$10:$N$129,"&gt;="&amp;G29,[1]中转!$O$10:$O$129,"&lt;="&amp;COUNTIFS($G$5:G29,G29))</f>
        <v>0</v>
      </c>
      <c r="F29" s="2">
        <f>COUNTIFS($G$5:G29,G29,$E$5:E29,"&gt;"&amp;0)</f>
        <v>0</v>
      </c>
      <c r="G29" s="2">
        <v>5</v>
      </c>
      <c r="H29" s="2" t="str">
        <f t="shared" si="5"/>
        <v>{"CostReduce":1}</v>
      </c>
    </row>
    <row r="30" spans="1:8" x14ac:dyDescent="0.15">
      <c r="A30" s="2" t="str">
        <f t="shared" si="3"/>
        <v>//26</v>
      </c>
      <c r="B30" s="3">
        <v>26</v>
      </c>
      <c r="C30" s="2" t="e">
        <f t="shared" si="1"/>
        <v>#N/A</v>
      </c>
      <c r="D30" s="2" t="e" cm="1">
        <f t="array" ref="D30">ROUND(_xlfn.XLOOKUP(E30*10000+G30,[1]配置!$B$5:$B$10000*10000+[1]配置!$C$5:$C$10000,[1]配置!$F$5:$F$10000),4)</f>
        <v>#N/A</v>
      </c>
      <c r="E30" s="2">
        <f>COUNTIFS([1]中转!$N$10:$N$129,"&gt;="&amp;G30,[1]中转!$O$10:$O$129,"&lt;="&amp;COUNTIFS($G$5:G30,G30))</f>
        <v>0</v>
      </c>
      <c r="F30" s="2">
        <f>COUNTIFS($G$5:G30,G30,$E$5:E30,"&gt;"&amp;0)</f>
        <v>0</v>
      </c>
      <c r="G30" s="2">
        <v>6</v>
      </c>
      <c r="H30" s="2" t="str">
        <f t="shared" si="5"/>
        <v>{"CostReduce":1}</v>
      </c>
    </row>
    <row r="31" spans="1:8" x14ac:dyDescent="0.15">
      <c r="A31" s="2" t="str">
        <f t="shared" si="3"/>
        <v>//27</v>
      </c>
      <c r="B31" s="2">
        <v>27</v>
      </c>
      <c r="C31" s="2" t="e">
        <f t="shared" si="1"/>
        <v>#N/A</v>
      </c>
      <c r="D31" s="2" t="e" cm="1">
        <f t="array" ref="D31">ROUND(_xlfn.XLOOKUP(E31*10000+G31,[1]配置!$B$5:$B$10000*10000+[1]配置!$C$5:$C$10000,[1]配置!$F$5:$F$10000),4)</f>
        <v>#N/A</v>
      </c>
      <c r="E31" s="2">
        <f>COUNTIFS([1]中转!$N$10:$N$129,"&gt;="&amp;G31,[1]中转!$O$10:$O$129,"&lt;="&amp;COUNTIFS($G$5:G31,G31))</f>
        <v>0</v>
      </c>
      <c r="F31" s="2">
        <f>COUNTIFS($G$5:G31,G31,$E$5:E31,"&gt;"&amp;0)</f>
        <v>0</v>
      </c>
      <c r="G31" s="2">
        <v>7</v>
      </c>
      <c r="H31" s="2" t="str">
        <f t="shared" si="5"/>
        <v>{"CostReduce":1}</v>
      </c>
    </row>
    <row r="32" spans="1:8" x14ac:dyDescent="0.15">
      <c r="A32" s="2" t="str">
        <f t="shared" si="3"/>
        <v>//28</v>
      </c>
      <c r="B32" s="3">
        <v>28</v>
      </c>
      <c r="C32" s="2" t="e">
        <f t="shared" si="1"/>
        <v>#N/A</v>
      </c>
      <c r="D32" s="2" t="e" cm="1">
        <f t="array" ref="D32">ROUND(_xlfn.XLOOKUP(E32*10000+G32,[1]配置!$B$5:$B$10000*10000+[1]配置!$C$5:$C$10000,[1]配置!$F$5:$F$10000),4)</f>
        <v>#N/A</v>
      </c>
      <c r="E32" s="2">
        <f>COUNTIFS([1]中转!$N$10:$N$129,"&gt;="&amp;G32,[1]中转!$O$10:$O$129,"&lt;="&amp;COUNTIFS($G$5:G32,G32))</f>
        <v>0</v>
      </c>
      <c r="F32" s="2">
        <f>COUNTIFS($G$5:G32,G32,$E$5:E32,"&gt;"&amp;0)</f>
        <v>0</v>
      </c>
      <c r="G32" s="2">
        <v>8</v>
      </c>
      <c r="H32" s="2" t="str">
        <f t="shared" si="5"/>
        <v>{"CostReduce":1}</v>
      </c>
    </row>
    <row r="33" spans="1:8" x14ac:dyDescent="0.15">
      <c r="A33" s="2" t="str">
        <f t="shared" si="3"/>
        <v>//29</v>
      </c>
      <c r="B33" s="2">
        <v>29</v>
      </c>
      <c r="C33" s="2" t="e">
        <f t="shared" si="1"/>
        <v>#N/A</v>
      </c>
      <c r="D33" s="2" t="e" cm="1">
        <f t="array" ref="D33">ROUND(_xlfn.XLOOKUP(E33*10000+G33,[1]配置!$B$5:$B$10000*10000+[1]配置!$C$5:$C$10000,[1]配置!$F$5:$F$10000),4)</f>
        <v>#N/A</v>
      </c>
      <c r="E33" s="2">
        <f>COUNTIFS([1]中转!$N$10:$N$129,"&gt;="&amp;G33,[1]中转!$O$10:$O$129,"&lt;="&amp;COUNTIFS($G$5:G33,G33))</f>
        <v>0</v>
      </c>
      <c r="F33" s="2">
        <f>COUNTIFS($G$5:G33,G33,$E$5:E33,"&gt;"&amp;0)</f>
        <v>0</v>
      </c>
      <c r="G33" s="2">
        <v>9</v>
      </c>
      <c r="H33" s="2" t="str">
        <f t="shared" si="5"/>
        <v>{"CostReduce":1}</v>
      </c>
    </row>
    <row r="34" spans="1:8" x14ac:dyDescent="0.15">
      <c r="A34" s="2" t="str">
        <f t="shared" si="3"/>
        <v>//30</v>
      </c>
      <c r="B34" s="3">
        <v>30</v>
      </c>
      <c r="C34" s="2" t="e">
        <f t="shared" si="1"/>
        <v>#N/A</v>
      </c>
      <c r="D34" s="2" t="e" cm="1">
        <f t="array" ref="D34">ROUND(_xlfn.XLOOKUP(E34*10000+G34,[1]配置!$B$5:$B$10000*10000+[1]配置!$C$5:$C$10000,[1]配置!$F$5:$F$10000),4)</f>
        <v>#N/A</v>
      </c>
      <c r="E34" s="2">
        <f>COUNTIFS([1]中转!$N$10:$N$129,"&gt;="&amp;G34,[1]中转!$O$10:$O$129,"&lt;="&amp;COUNTIFS($G$5:G34,G34))</f>
        <v>0</v>
      </c>
      <c r="F34" s="2">
        <f>COUNTIFS($G$5:G34,G34,$E$5:E34,"&gt;"&amp;0)</f>
        <v>0</v>
      </c>
      <c r="G34" s="2">
        <v>10</v>
      </c>
      <c r="H34" s="2" t="str">
        <f t="shared" si="5"/>
        <v>{"CostReduce":1}</v>
      </c>
    </row>
    <row r="35" spans="1:8" x14ac:dyDescent="0.15">
      <c r="A35" s="2">
        <f t="shared" si="3"/>
        <v>31</v>
      </c>
      <c r="B35" s="2">
        <v>31</v>
      </c>
      <c r="C35" s="2">
        <f t="shared" si="1"/>
        <v>29.683399999999999</v>
      </c>
      <c r="D35" s="2" cm="1">
        <f t="array" ref="D35">ROUND(_xlfn.XLOOKUP(E35*10000+G35,[1]配置!$B$5:$B$10000*10000+[1]配置!$C$5:$C$10000,[1]配置!$F$5:$F$10000),4)</f>
        <v>28.644500000000001</v>
      </c>
      <c r="E35" s="2">
        <f>COUNTIFS([1]中转!$N$10:$N$129,"&gt;="&amp;G35,[1]中转!$O$10:$O$129,"&lt;="&amp;COUNTIFS($G$5:G35,G35))</f>
        <v>4</v>
      </c>
      <c r="F35" s="2">
        <f>COUNTIFS($G$5:G35,G35,$E$5:E35,"&gt;"&amp;0)</f>
        <v>4</v>
      </c>
      <c r="G35" s="2">
        <v>1</v>
      </c>
      <c r="H35" s="2" t="s">
        <v>32</v>
      </c>
    </row>
    <row r="36" spans="1:8" x14ac:dyDescent="0.15">
      <c r="A36" s="2">
        <f t="shared" si="3"/>
        <v>32</v>
      </c>
      <c r="B36" s="3">
        <v>32</v>
      </c>
      <c r="C36" s="2">
        <f t="shared" si="1"/>
        <v>32.321399999999997</v>
      </c>
      <c r="D36" s="2" cm="1">
        <f t="array" ref="D36">ROUND(_xlfn.XLOOKUP(E36*10000+G36,[1]配置!$B$5:$B$10000*10000+[1]配置!$C$5:$C$10000,[1]配置!$F$5:$F$10000),4)</f>
        <v>31.282499999999999</v>
      </c>
      <c r="E36" s="2">
        <f>COUNTIFS([1]中转!$N$10:$N$129,"&gt;="&amp;G36,[1]中转!$O$10:$O$129,"&lt;="&amp;COUNTIFS($G$5:G36,G36))</f>
        <v>4</v>
      </c>
      <c r="F36" s="2">
        <f>COUNTIFS($G$5:G36,G36,$E$5:E36,"&gt;"&amp;0)</f>
        <v>4</v>
      </c>
      <c r="G36" s="2">
        <v>2</v>
      </c>
      <c r="H36" s="2" t="str">
        <f t="shared" ref="H36:H44" si="6">H35</f>
        <v>{"CardMulti":1}</v>
      </c>
    </row>
    <row r="37" spans="1:8" x14ac:dyDescent="0.15">
      <c r="A37" s="2">
        <f t="shared" si="3"/>
        <v>33</v>
      </c>
      <c r="B37" s="2">
        <v>33</v>
      </c>
      <c r="C37" s="2">
        <f t="shared" si="1"/>
        <v>34.405799999999999</v>
      </c>
      <c r="D37" s="2" cm="1">
        <f t="array" ref="D37">ROUND(_xlfn.XLOOKUP(E37*10000+G37,[1]配置!$B$5:$B$10000*10000+[1]配置!$C$5:$C$10000,[1]配置!$F$5:$F$10000),4)</f>
        <v>33.376800000000003</v>
      </c>
      <c r="E37" s="2">
        <f>COUNTIFS([1]中转!$N$10:$N$129,"&gt;="&amp;G37,[1]中转!$O$10:$O$129,"&lt;="&amp;COUNTIFS($G$5:G37,G37))</f>
        <v>3</v>
      </c>
      <c r="F37" s="2">
        <f>COUNTIFS($G$5:G37,G37,$E$5:E37,"&gt;"&amp;0)</f>
        <v>3</v>
      </c>
      <c r="G37" s="2">
        <v>3</v>
      </c>
      <c r="H37" s="2" t="str">
        <f t="shared" si="6"/>
        <v>{"CardMulti":1}</v>
      </c>
    </row>
    <row r="38" spans="1:8" x14ac:dyDescent="0.15">
      <c r="A38" s="2">
        <f t="shared" si="3"/>
        <v>34</v>
      </c>
      <c r="B38" s="3">
        <v>34</v>
      </c>
      <c r="C38" s="2">
        <f t="shared" si="1"/>
        <v>32.802799999999998</v>
      </c>
      <c r="D38" s="2" cm="1">
        <f t="array" ref="D38">ROUND(_xlfn.XLOOKUP(E38*10000+G38,[1]配置!$B$5:$B$10000*10000+[1]配置!$C$5:$C$10000,[1]配置!$F$5:$F$10000),4)</f>
        <v>31.7836</v>
      </c>
      <c r="E38" s="2">
        <f>COUNTIFS([1]中转!$N$10:$N$129,"&gt;="&amp;G38,[1]中转!$O$10:$O$129,"&lt;="&amp;COUNTIFS($G$5:G38,G38))</f>
        <v>2</v>
      </c>
      <c r="F38" s="2">
        <f>COUNTIFS($G$5:G38,G38,$E$5:E38,"&gt;"&amp;0)</f>
        <v>2</v>
      </c>
      <c r="G38" s="2">
        <v>4</v>
      </c>
      <c r="H38" s="2" t="str">
        <f t="shared" si="6"/>
        <v>{"CardMulti":1}</v>
      </c>
    </row>
    <row r="39" spans="1:8" x14ac:dyDescent="0.15">
      <c r="A39" s="2" t="str">
        <f t="shared" si="3"/>
        <v>//35</v>
      </c>
      <c r="B39" s="2">
        <v>35</v>
      </c>
      <c r="C39" s="2" t="e">
        <f t="shared" si="1"/>
        <v>#N/A</v>
      </c>
      <c r="D39" s="2" t="e" cm="1">
        <f t="array" ref="D39">ROUND(_xlfn.XLOOKUP(E39*10000+G39,[1]配置!$B$5:$B$10000*10000+[1]配置!$C$5:$C$10000,[1]配置!$F$5:$F$10000),4)</f>
        <v>#N/A</v>
      </c>
      <c r="E39" s="2">
        <f>COUNTIFS([1]中转!$N$10:$N$129,"&gt;="&amp;G39,[1]中转!$O$10:$O$129,"&lt;="&amp;COUNTIFS($G$5:G39,G39))</f>
        <v>0</v>
      </c>
      <c r="F39" s="2">
        <f>COUNTIFS($G$5:G39,G39,$E$5:E39,"&gt;"&amp;0)</f>
        <v>0</v>
      </c>
      <c r="G39" s="2">
        <v>5</v>
      </c>
      <c r="H39" s="2" t="str">
        <f t="shared" si="6"/>
        <v>{"CardMulti":1}</v>
      </c>
    </row>
    <row r="40" spans="1:8" x14ac:dyDescent="0.15">
      <c r="A40" s="2" t="str">
        <f t="shared" si="3"/>
        <v>//36</v>
      </c>
      <c r="B40" s="3">
        <v>36</v>
      </c>
      <c r="C40" s="2" t="e">
        <f t="shared" si="1"/>
        <v>#N/A</v>
      </c>
      <c r="D40" s="2" t="e" cm="1">
        <f t="array" ref="D40">ROUND(_xlfn.XLOOKUP(E40*10000+G40,[1]配置!$B$5:$B$10000*10000+[1]配置!$C$5:$C$10000,[1]配置!$F$5:$F$10000),4)</f>
        <v>#N/A</v>
      </c>
      <c r="E40" s="2">
        <f>COUNTIFS([1]中转!$N$10:$N$129,"&gt;="&amp;G40,[1]中转!$O$10:$O$129,"&lt;="&amp;COUNTIFS($G$5:G40,G40))</f>
        <v>0</v>
      </c>
      <c r="F40" s="2">
        <f>COUNTIFS($G$5:G40,G40,$E$5:E40,"&gt;"&amp;0)</f>
        <v>0</v>
      </c>
      <c r="G40" s="2">
        <v>6</v>
      </c>
      <c r="H40" s="2" t="str">
        <f t="shared" si="6"/>
        <v>{"CardMulti":1}</v>
      </c>
    </row>
    <row r="41" spans="1:8" x14ac:dyDescent="0.15">
      <c r="A41" s="2" t="str">
        <f t="shared" si="3"/>
        <v>//37</v>
      </c>
      <c r="B41" s="2">
        <v>37</v>
      </c>
      <c r="C41" s="2" t="e">
        <f t="shared" si="1"/>
        <v>#N/A</v>
      </c>
      <c r="D41" s="2" t="e" cm="1">
        <f t="array" ref="D41">ROUND(_xlfn.XLOOKUP(E41*10000+G41,[1]配置!$B$5:$B$10000*10000+[1]配置!$C$5:$C$10000,[1]配置!$F$5:$F$10000),4)</f>
        <v>#N/A</v>
      </c>
      <c r="E41" s="2">
        <f>COUNTIFS([1]中转!$N$10:$N$129,"&gt;="&amp;G41,[1]中转!$O$10:$O$129,"&lt;="&amp;COUNTIFS($G$5:G41,G41))</f>
        <v>0</v>
      </c>
      <c r="F41" s="2">
        <f>COUNTIFS($G$5:G41,G41,$E$5:E41,"&gt;"&amp;0)</f>
        <v>0</v>
      </c>
      <c r="G41" s="2">
        <v>7</v>
      </c>
      <c r="H41" s="2" t="str">
        <f t="shared" si="6"/>
        <v>{"CardMulti":1}</v>
      </c>
    </row>
    <row r="42" spans="1:8" x14ac:dyDescent="0.15">
      <c r="A42" s="2" t="str">
        <f t="shared" si="3"/>
        <v>//38</v>
      </c>
      <c r="B42" s="3">
        <v>38</v>
      </c>
      <c r="C42" s="2" t="e">
        <f t="shared" si="1"/>
        <v>#N/A</v>
      </c>
      <c r="D42" s="2" t="e" cm="1">
        <f t="array" ref="D42">ROUND(_xlfn.XLOOKUP(E42*10000+G42,[1]配置!$B$5:$B$10000*10000+[1]配置!$C$5:$C$10000,[1]配置!$F$5:$F$10000),4)</f>
        <v>#N/A</v>
      </c>
      <c r="E42" s="2">
        <f>COUNTIFS([1]中转!$N$10:$N$129,"&gt;="&amp;G42,[1]中转!$O$10:$O$129,"&lt;="&amp;COUNTIFS($G$5:G42,G42))</f>
        <v>0</v>
      </c>
      <c r="F42" s="2">
        <f>COUNTIFS($G$5:G42,G42,$E$5:E42,"&gt;"&amp;0)</f>
        <v>0</v>
      </c>
      <c r="G42" s="2">
        <v>8</v>
      </c>
      <c r="H42" s="2" t="str">
        <f t="shared" si="6"/>
        <v>{"CardMulti":1}</v>
      </c>
    </row>
    <row r="43" spans="1:8" x14ac:dyDescent="0.15">
      <c r="A43" s="2" t="str">
        <f t="shared" si="3"/>
        <v>//39</v>
      </c>
      <c r="B43" s="2">
        <v>39</v>
      </c>
      <c r="C43" s="2" t="e">
        <f t="shared" si="1"/>
        <v>#N/A</v>
      </c>
      <c r="D43" s="2" t="e" cm="1">
        <f t="array" ref="D43">ROUND(_xlfn.XLOOKUP(E43*10000+G43,[1]配置!$B$5:$B$10000*10000+[1]配置!$C$5:$C$10000,[1]配置!$F$5:$F$10000),4)</f>
        <v>#N/A</v>
      </c>
      <c r="E43" s="2">
        <f>COUNTIFS([1]中转!$N$10:$N$129,"&gt;="&amp;G43,[1]中转!$O$10:$O$129,"&lt;="&amp;COUNTIFS($G$5:G43,G43))</f>
        <v>0</v>
      </c>
      <c r="F43" s="2">
        <f>COUNTIFS($G$5:G43,G43,$E$5:E43,"&gt;"&amp;0)</f>
        <v>0</v>
      </c>
      <c r="G43" s="2">
        <v>9</v>
      </c>
      <c r="H43" s="2" t="str">
        <f t="shared" si="6"/>
        <v>{"CardMulti":1}</v>
      </c>
    </row>
    <row r="44" spans="1:8" x14ac:dyDescent="0.15">
      <c r="A44" s="2" t="str">
        <f t="shared" si="3"/>
        <v>//40</v>
      </c>
      <c r="B44" s="3">
        <v>40</v>
      </c>
      <c r="C44" s="2" t="e">
        <f t="shared" si="1"/>
        <v>#N/A</v>
      </c>
      <c r="D44" s="2" t="e" cm="1">
        <f t="array" ref="D44">ROUND(_xlfn.XLOOKUP(E44*10000+G44,[1]配置!$B$5:$B$10000*10000+[1]配置!$C$5:$C$10000,[1]配置!$F$5:$F$10000),4)</f>
        <v>#N/A</v>
      </c>
      <c r="E44" s="2">
        <f>COUNTIFS([1]中转!$N$10:$N$129,"&gt;="&amp;G44,[1]中转!$O$10:$O$129,"&lt;="&amp;COUNTIFS($G$5:G44,G44))</f>
        <v>0</v>
      </c>
      <c r="F44" s="2">
        <f>COUNTIFS($G$5:G44,G44,$E$5:E44,"&gt;"&amp;0)</f>
        <v>0</v>
      </c>
      <c r="G44" s="2">
        <v>10</v>
      </c>
      <c r="H44" s="2" t="str">
        <f t="shared" si="6"/>
        <v>{"CardMulti":1}</v>
      </c>
    </row>
    <row r="45" spans="1:8" x14ac:dyDescent="0.15">
      <c r="A45" s="2">
        <f t="shared" si="3"/>
        <v>41</v>
      </c>
      <c r="B45" s="2">
        <v>41</v>
      </c>
      <c r="C45" s="2">
        <f t="shared" si="1"/>
        <v>32.993400000000001</v>
      </c>
      <c r="D45" s="2" cm="1">
        <f t="array" ref="D45">ROUND(_xlfn.XLOOKUP(E45*10000+G45,[1]配置!$B$5:$B$10000*10000+[1]配置!$C$5:$C$10000,[1]配置!$F$5:$F$10000),4)</f>
        <v>31.944600000000001</v>
      </c>
      <c r="E45" s="2">
        <f>COUNTIFS([1]中转!$N$10:$N$129,"&gt;="&amp;G45,[1]中转!$O$10:$O$129,"&lt;="&amp;COUNTIFS($G$5:G45,G45))</f>
        <v>5</v>
      </c>
      <c r="F45" s="2">
        <f>COUNTIFS($G$5:G45,G45,$E$5:E45,"&gt;"&amp;0)</f>
        <v>5</v>
      </c>
      <c r="G45" s="2">
        <v>1</v>
      </c>
      <c r="H45" s="2" t="str">
        <f t="shared" ref="H45:H108" si="7">H15</f>
        <v>{"CardMulti":1}</v>
      </c>
    </row>
    <row r="46" spans="1:8" x14ac:dyDescent="0.15">
      <c r="A46" s="2">
        <f t="shared" si="3"/>
        <v>42</v>
      </c>
      <c r="B46" s="3">
        <v>42</v>
      </c>
      <c r="C46" s="2">
        <f t="shared" si="1"/>
        <v>35.837699999999998</v>
      </c>
      <c r="D46" s="2" cm="1">
        <f t="array" ref="D46">ROUND(_xlfn.XLOOKUP(E46*10000+G46,[1]配置!$B$5:$B$10000*10000+[1]配置!$C$5:$C$10000,[1]配置!$F$5:$F$10000),4)</f>
        <v>34.788899999999998</v>
      </c>
      <c r="E46" s="2">
        <f>COUNTIFS([1]中转!$N$10:$N$129,"&gt;="&amp;G46,[1]中转!$O$10:$O$129,"&lt;="&amp;COUNTIFS($G$5:G46,G46))</f>
        <v>5</v>
      </c>
      <c r="F46" s="2">
        <f>COUNTIFS($G$5:G46,G46,$E$5:E46,"&gt;"&amp;0)</f>
        <v>5</v>
      </c>
      <c r="G46" s="2">
        <v>2</v>
      </c>
      <c r="H46" s="2" t="str">
        <f t="shared" si="7"/>
        <v>{"CardMulti":1}</v>
      </c>
    </row>
    <row r="47" spans="1:8" x14ac:dyDescent="0.15">
      <c r="A47" s="2">
        <f t="shared" si="3"/>
        <v>43</v>
      </c>
      <c r="B47" s="2">
        <v>43</v>
      </c>
      <c r="C47" s="2">
        <f t="shared" si="1"/>
        <v>40.603400000000001</v>
      </c>
      <c r="D47" s="2" cm="1">
        <f t="array" ref="D47">ROUND(_xlfn.XLOOKUP(E47*10000+G47,[1]配置!$B$5:$B$10000*10000+[1]配置!$C$5:$C$10000,[1]配置!$F$5:$F$10000),4)</f>
        <v>39.564500000000002</v>
      </c>
      <c r="E47" s="2">
        <f>COUNTIFS([1]中转!$N$10:$N$129,"&gt;="&amp;G47,[1]中转!$O$10:$O$129,"&lt;="&amp;COUNTIFS($G$5:G47,G47))</f>
        <v>4</v>
      </c>
      <c r="F47" s="2">
        <f>COUNTIFS($G$5:G47,G47,$E$5:E47,"&gt;"&amp;0)</f>
        <v>4</v>
      </c>
      <c r="G47" s="2">
        <v>3</v>
      </c>
      <c r="H47" s="2" t="str">
        <f t="shared" si="7"/>
        <v>{"CardMulti":1}</v>
      </c>
    </row>
    <row r="48" spans="1:8" x14ac:dyDescent="0.15">
      <c r="A48" s="2">
        <f t="shared" si="3"/>
        <v>44</v>
      </c>
      <c r="B48" s="3">
        <v>44</v>
      </c>
      <c r="C48" s="2">
        <f t="shared" si="1"/>
        <v>39.344000000000001</v>
      </c>
      <c r="D48" s="2" cm="1">
        <f t="array" ref="D48">ROUND(_xlfn.XLOOKUP(E48*10000+G48,[1]配置!$B$5:$B$10000*10000+[1]配置!$C$5:$C$10000,[1]配置!$F$5:$F$10000),4)</f>
        <v>38.314999999999998</v>
      </c>
      <c r="E48" s="2">
        <f>COUNTIFS([1]中转!$N$10:$N$129,"&gt;="&amp;G48,[1]中转!$O$10:$O$129,"&lt;="&amp;COUNTIFS($G$5:G48,G48))</f>
        <v>3</v>
      </c>
      <c r="F48" s="2">
        <f>COUNTIFS($G$5:G48,G48,$E$5:E48,"&gt;"&amp;0)</f>
        <v>3</v>
      </c>
      <c r="G48" s="2">
        <v>4</v>
      </c>
      <c r="H48" s="2" t="str">
        <f t="shared" si="7"/>
        <v>{"CardMulti":1}</v>
      </c>
    </row>
    <row r="49" spans="1:8" x14ac:dyDescent="0.15">
      <c r="A49" s="2">
        <f t="shared" si="3"/>
        <v>45</v>
      </c>
      <c r="B49" s="2">
        <v>45</v>
      </c>
      <c r="C49" s="2">
        <f t="shared" si="1"/>
        <v>50.6905</v>
      </c>
      <c r="D49" s="2" cm="1">
        <f t="array" ref="D49">ROUND(_xlfn.XLOOKUP(E49*10000+G49,[1]配置!$B$5:$B$10000*10000+[1]配置!$C$5:$C$10000,[1]配置!$F$5:$F$10000),4)</f>
        <v>49.680900000000001</v>
      </c>
      <c r="E49" s="2">
        <f>COUNTIFS([1]中转!$N$10:$N$129,"&gt;="&amp;G49,[1]中转!$O$10:$O$129,"&lt;="&amp;COUNTIFS($G$5:G49,G49))</f>
        <v>1</v>
      </c>
      <c r="F49" s="2">
        <f>COUNTIFS($G$5:G49,G49,$E$5:E49,"&gt;"&amp;0)</f>
        <v>1</v>
      </c>
      <c r="G49" s="2">
        <v>5</v>
      </c>
      <c r="H49" s="2" t="str">
        <f t="shared" si="7"/>
        <v>{"CardMulti":1}</v>
      </c>
    </row>
    <row r="50" spans="1:8" x14ac:dyDescent="0.15">
      <c r="A50" s="2" t="str">
        <f t="shared" si="3"/>
        <v>//46</v>
      </c>
      <c r="B50" s="3">
        <v>46</v>
      </c>
      <c r="C50" s="2" t="e">
        <f t="shared" si="1"/>
        <v>#N/A</v>
      </c>
      <c r="D50" s="2" t="e" cm="1">
        <f t="array" ref="D50">ROUND(_xlfn.XLOOKUP(E50*10000+G50,[1]配置!$B$5:$B$10000*10000+[1]配置!$C$5:$C$10000,[1]配置!$F$5:$F$10000),4)</f>
        <v>#N/A</v>
      </c>
      <c r="E50" s="2">
        <f>COUNTIFS([1]中转!$N$10:$N$129,"&gt;="&amp;G50,[1]中转!$O$10:$O$129,"&lt;="&amp;COUNTIFS($G$5:G50,G50))</f>
        <v>0</v>
      </c>
      <c r="F50" s="2">
        <f>COUNTIFS($G$5:G50,G50,$E$5:E50,"&gt;"&amp;0)</f>
        <v>0</v>
      </c>
      <c r="G50" s="2">
        <v>6</v>
      </c>
      <c r="H50" s="2" t="str">
        <f t="shared" si="7"/>
        <v>{"CardMulti":1}</v>
      </c>
    </row>
    <row r="51" spans="1:8" x14ac:dyDescent="0.15">
      <c r="A51" s="2" t="str">
        <f t="shared" si="3"/>
        <v>//47</v>
      </c>
      <c r="B51" s="2">
        <v>47</v>
      </c>
      <c r="C51" s="2" t="e">
        <f t="shared" si="1"/>
        <v>#N/A</v>
      </c>
      <c r="D51" s="2" t="e" cm="1">
        <f t="array" ref="D51">ROUND(_xlfn.XLOOKUP(E51*10000+G51,[1]配置!$B$5:$B$10000*10000+[1]配置!$C$5:$C$10000,[1]配置!$F$5:$F$10000),4)</f>
        <v>#N/A</v>
      </c>
      <c r="E51" s="2">
        <f>COUNTIFS([1]中转!$N$10:$N$129,"&gt;="&amp;G51,[1]中转!$O$10:$O$129,"&lt;="&amp;COUNTIFS($G$5:G51,G51))</f>
        <v>0</v>
      </c>
      <c r="F51" s="2">
        <f>COUNTIFS($G$5:G51,G51,$E$5:E51,"&gt;"&amp;0)</f>
        <v>0</v>
      </c>
      <c r="G51" s="2">
        <v>7</v>
      </c>
      <c r="H51" s="2" t="str">
        <f t="shared" si="7"/>
        <v>{"CardMulti":1}</v>
      </c>
    </row>
    <row r="52" spans="1:8" x14ac:dyDescent="0.15">
      <c r="A52" s="2" t="str">
        <f t="shared" si="3"/>
        <v>//48</v>
      </c>
      <c r="B52" s="3">
        <v>48</v>
      </c>
      <c r="C52" s="2" t="e">
        <f t="shared" si="1"/>
        <v>#N/A</v>
      </c>
      <c r="D52" s="2" t="e" cm="1">
        <f t="array" ref="D52">ROUND(_xlfn.XLOOKUP(E52*10000+G52,[1]配置!$B$5:$B$10000*10000+[1]配置!$C$5:$C$10000,[1]配置!$F$5:$F$10000),4)</f>
        <v>#N/A</v>
      </c>
      <c r="E52" s="2">
        <f>COUNTIFS([1]中转!$N$10:$N$129,"&gt;="&amp;G52,[1]中转!$O$10:$O$129,"&lt;="&amp;COUNTIFS($G$5:G52,G52))</f>
        <v>0</v>
      </c>
      <c r="F52" s="2">
        <f>COUNTIFS($G$5:G52,G52,$E$5:E52,"&gt;"&amp;0)</f>
        <v>0</v>
      </c>
      <c r="G52" s="2">
        <v>8</v>
      </c>
      <c r="H52" s="2" t="str">
        <f t="shared" si="7"/>
        <v>{"CardMulti":1}</v>
      </c>
    </row>
    <row r="53" spans="1:8" x14ac:dyDescent="0.15">
      <c r="A53" s="2" t="str">
        <f t="shared" si="3"/>
        <v>//49</v>
      </c>
      <c r="B53" s="2">
        <v>49</v>
      </c>
      <c r="C53" s="2" t="e">
        <f t="shared" si="1"/>
        <v>#N/A</v>
      </c>
      <c r="D53" s="2" t="e" cm="1">
        <f t="array" ref="D53">ROUND(_xlfn.XLOOKUP(E53*10000+G53,[1]配置!$B$5:$B$10000*10000+[1]配置!$C$5:$C$10000,[1]配置!$F$5:$F$10000),4)</f>
        <v>#N/A</v>
      </c>
      <c r="E53" s="2">
        <f>COUNTIFS([1]中转!$N$10:$N$129,"&gt;="&amp;G53,[1]中转!$O$10:$O$129,"&lt;="&amp;COUNTIFS($G$5:G53,G53))</f>
        <v>0</v>
      </c>
      <c r="F53" s="2">
        <f>COUNTIFS($G$5:G53,G53,$E$5:E53,"&gt;"&amp;0)</f>
        <v>0</v>
      </c>
      <c r="G53" s="2">
        <v>9</v>
      </c>
      <c r="H53" s="2" t="str">
        <f t="shared" si="7"/>
        <v>{"CardMulti":1}</v>
      </c>
    </row>
    <row r="54" spans="1:8" x14ac:dyDescent="0.15">
      <c r="A54" s="2" t="str">
        <f t="shared" si="3"/>
        <v>//50</v>
      </c>
      <c r="B54" s="3">
        <v>50</v>
      </c>
      <c r="C54" s="2" t="e">
        <f t="shared" si="1"/>
        <v>#N/A</v>
      </c>
      <c r="D54" s="2" t="e" cm="1">
        <f t="array" ref="D54">ROUND(_xlfn.XLOOKUP(E54*10000+G54,[1]配置!$B$5:$B$10000*10000+[1]配置!$C$5:$C$10000,[1]配置!$F$5:$F$10000),4)</f>
        <v>#N/A</v>
      </c>
      <c r="E54" s="2">
        <f>COUNTIFS([1]中转!$N$10:$N$129,"&gt;="&amp;G54,[1]中转!$O$10:$O$129,"&lt;="&amp;COUNTIFS($G$5:G54,G54))</f>
        <v>0</v>
      </c>
      <c r="F54" s="2">
        <f>COUNTIFS($G$5:G54,G54,$E$5:E54,"&gt;"&amp;0)</f>
        <v>0</v>
      </c>
      <c r="G54" s="2">
        <v>10</v>
      </c>
      <c r="H54" s="2" t="str">
        <f t="shared" si="7"/>
        <v>{"CardMulti":1}</v>
      </c>
    </row>
    <row r="55" spans="1:8" x14ac:dyDescent="0.15">
      <c r="A55" s="2">
        <f t="shared" si="3"/>
        <v>51</v>
      </c>
      <c r="B55" s="2">
        <v>51</v>
      </c>
      <c r="C55" s="2">
        <f t="shared" si="1"/>
        <v>40.5229</v>
      </c>
      <c r="D55" s="2" cm="1">
        <f t="array" ref="D55">ROUND(_xlfn.XLOOKUP(E55*10000+G55,[1]配置!$B$5:$B$10000*10000+[1]配置!$C$5:$C$10000,[1]配置!$F$5:$F$10000),4)</f>
        <v>39.463999999999999</v>
      </c>
      <c r="E55" s="2">
        <f>COUNTIFS([1]中转!$N$10:$N$129,"&gt;="&amp;G55,[1]中转!$O$10:$O$129,"&lt;="&amp;COUNTIFS($G$5:G55,G55))</f>
        <v>6</v>
      </c>
      <c r="F55" s="2">
        <f>COUNTIFS($G$5:G55,G55,$E$5:E55,"&gt;"&amp;0)</f>
        <v>6</v>
      </c>
      <c r="G55" s="2">
        <v>2</v>
      </c>
      <c r="H55" s="2" t="str">
        <f t="shared" si="7"/>
        <v>{"CostReduce":1}</v>
      </c>
    </row>
    <row r="56" spans="1:8" x14ac:dyDescent="0.15">
      <c r="A56" s="2">
        <f t="shared" si="3"/>
        <v>52</v>
      </c>
      <c r="B56" s="3">
        <v>52</v>
      </c>
      <c r="C56" s="2">
        <f t="shared" si="1"/>
        <v>44.325899999999997</v>
      </c>
      <c r="D56" s="2" cm="1">
        <f t="array" ref="D56">ROUND(_xlfn.XLOOKUP(E56*10000+G56,[1]配置!$B$5:$B$10000*10000+[1]配置!$C$5:$C$10000,[1]配置!$F$5:$F$10000),4)</f>
        <v>43.277099999999997</v>
      </c>
      <c r="E56" s="2">
        <f>COUNTIFS([1]中转!$N$10:$N$129,"&gt;="&amp;G56,[1]中转!$O$10:$O$129,"&lt;="&amp;COUNTIFS($G$5:G56,G56))</f>
        <v>5</v>
      </c>
      <c r="F56" s="2">
        <f>COUNTIFS($G$5:G56,G56,$E$5:E56,"&gt;"&amp;0)</f>
        <v>5</v>
      </c>
      <c r="G56" s="2">
        <v>3</v>
      </c>
      <c r="H56" s="2" t="str">
        <f t="shared" si="7"/>
        <v>{"CostReduce":1}</v>
      </c>
    </row>
    <row r="57" spans="1:8" x14ac:dyDescent="0.15">
      <c r="A57" s="2">
        <f t="shared" si="3"/>
        <v>53</v>
      </c>
      <c r="B57" s="2">
        <v>53</v>
      </c>
      <c r="C57" s="2">
        <f t="shared" si="1"/>
        <v>45.885300000000001</v>
      </c>
      <c r="D57" s="2" cm="1">
        <f t="array" ref="D57">ROUND(_xlfn.XLOOKUP(E57*10000+G57,[1]配置!$B$5:$B$10000*10000+[1]配置!$C$5:$C$10000,[1]配置!$F$5:$F$10000),4)</f>
        <v>44.846400000000003</v>
      </c>
      <c r="E57" s="2">
        <f>COUNTIFS([1]中转!$N$10:$N$129,"&gt;="&amp;G57,[1]中转!$O$10:$O$129,"&lt;="&amp;COUNTIFS($G$5:G57,G57))</f>
        <v>4</v>
      </c>
      <c r="F57" s="2">
        <f>COUNTIFS($G$5:G57,G57,$E$5:E57,"&gt;"&amp;0)</f>
        <v>4</v>
      </c>
      <c r="G57" s="2">
        <v>4</v>
      </c>
      <c r="H57" s="2" t="str">
        <f t="shared" si="7"/>
        <v>{"CostReduce":1}</v>
      </c>
    </row>
    <row r="58" spans="1:8" x14ac:dyDescent="0.15">
      <c r="A58" s="2">
        <f t="shared" si="3"/>
        <v>54</v>
      </c>
      <c r="B58" s="3">
        <v>54</v>
      </c>
      <c r="C58" s="2">
        <f t="shared" si="1"/>
        <v>39.396099999999997</v>
      </c>
      <c r="D58" s="2" cm="1">
        <f t="array" ref="D58">ROUND(_xlfn.XLOOKUP(E58*10000+G58,[1]配置!$B$5:$B$10000*10000+[1]配置!$C$5:$C$10000,[1]配置!$F$5:$F$10000),4)</f>
        <v>38.376899999999999</v>
      </c>
      <c r="E58" s="2">
        <f>COUNTIFS([1]中转!$N$10:$N$129,"&gt;="&amp;G58,[1]中转!$O$10:$O$129,"&lt;="&amp;COUNTIFS($G$5:G58,G58))</f>
        <v>2</v>
      </c>
      <c r="F58" s="2">
        <f>COUNTIFS($G$5:G58,G58,$E$5:E58,"&gt;"&amp;0)</f>
        <v>2</v>
      </c>
      <c r="G58" s="2">
        <v>5</v>
      </c>
      <c r="H58" s="2" t="str">
        <f t="shared" si="7"/>
        <v>{"CostReduce":1}</v>
      </c>
    </row>
    <row r="59" spans="1:8" x14ac:dyDescent="0.15">
      <c r="A59" s="2">
        <f t="shared" si="3"/>
        <v>55</v>
      </c>
      <c r="B59" s="2">
        <v>55</v>
      </c>
      <c r="C59" s="2">
        <f t="shared" si="1"/>
        <v>63.471400000000003</v>
      </c>
      <c r="D59" s="2" cm="1">
        <f t="array" ref="D59">ROUND(_xlfn.XLOOKUP(E59*10000+G59,[1]配置!$B$5:$B$10000*10000+[1]配置!$C$5:$C$10000,[1]配置!$F$5:$F$10000),4)</f>
        <v>62.461799999999997</v>
      </c>
      <c r="E59" s="2">
        <f>COUNTIFS([1]中转!$N$10:$N$129,"&gt;="&amp;G59,[1]中转!$O$10:$O$129,"&lt;="&amp;COUNTIFS($G$5:G59,G59))</f>
        <v>1</v>
      </c>
      <c r="F59" s="2">
        <f>COUNTIFS($G$5:G59,G59,$E$5:E59,"&gt;"&amp;0)</f>
        <v>1</v>
      </c>
      <c r="G59" s="2">
        <v>6</v>
      </c>
      <c r="H59" s="2" t="str">
        <f t="shared" si="7"/>
        <v>{"CostReduce":1}</v>
      </c>
    </row>
    <row r="60" spans="1:8" x14ac:dyDescent="0.15">
      <c r="A60" s="2" t="str">
        <f t="shared" si="3"/>
        <v>//56</v>
      </c>
      <c r="B60" s="3">
        <v>56</v>
      </c>
      <c r="C60" s="2" t="e">
        <f t="shared" si="1"/>
        <v>#N/A</v>
      </c>
      <c r="D60" s="2" t="e" cm="1">
        <f t="array" ref="D60">ROUND(_xlfn.XLOOKUP(E60*10000+G60,[1]配置!$B$5:$B$10000*10000+[1]配置!$C$5:$C$10000,[1]配置!$F$5:$F$10000),4)</f>
        <v>#N/A</v>
      </c>
      <c r="E60" s="2">
        <f>COUNTIFS([1]中转!$N$10:$N$129,"&gt;="&amp;G60,[1]中转!$O$10:$O$129,"&lt;="&amp;COUNTIFS($G$5:G60,G60))</f>
        <v>0</v>
      </c>
      <c r="F60" s="2">
        <f>COUNTIFS($G$5:G60,G60,$E$5:E60,"&gt;"&amp;0)</f>
        <v>0</v>
      </c>
      <c r="G60" s="2">
        <v>7</v>
      </c>
      <c r="H60" s="2" t="str">
        <f t="shared" si="7"/>
        <v>{"CostReduce":1}</v>
      </c>
    </row>
    <row r="61" spans="1:8" x14ac:dyDescent="0.15">
      <c r="A61" s="2" t="str">
        <f t="shared" si="3"/>
        <v>//57</v>
      </c>
      <c r="B61" s="2">
        <v>57</v>
      </c>
      <c r="C61" s="2" t="e">
        <f t="shared" si="1"/>
        <v>#N/A</v>
      </c>
      <c r="D61" s="2" t="e" cm="1">
        <f t="array" ref="D61">ROUND(_xlfn.XLOOKUP(E61*10000+G61,[1]配置!$B$5:$B$10000*10000+[1]配置!$C$5:$C$10000,[1]配置!$F$5:$F$10000),4)</f>
        <v>#N/A</v>
      </c>
      <c r="E61" s="2">
        <f>COUNTIFS([1]中转!$N$10:$N$129,"&gt;="&amp;G61,[1]中转!$O$10:$O$129,"&lt;="&amp;COUNTIFS($G$5:G61,G61))</f>
        <v>0</v>
      </c>
      <c r="F61" s="2">
        <f>COUNTIFS($G$5:G61,G61,$E$5:E61,"&gt;"&amp;0)</f>
        <v>0</v>
      </c>
      <c r="G61" s="2">
        <v>8</v>
      </c>
      <c r="H61" s="2" t="str">
        <f t="shared" si="7"/>
        <v>{"CostReduce":1}</v>
      </c>
    </row>
    <row r="62" spans="1:8" x14ac:dyDescent="0.15">
      <c r="A62" s="2" t="str">
        <f t="shared" si="3"/>
        <v>//58</v>
      </c>
      <c r="B62" s="3">
        <v>58</v>
      </c>
      <c r="C62" s="2" t="e">
        <f t="shared" si="1"/>
        <v>#N/A</v>
      </c>
      <c r="D62" s="2" t="e" cm="1">
        <f t="array" ref="D62">ROUND(_xlfn.XLOOKUP(E62*10000+G62,[1]配置!$B$5:$B$10000*10000+[1]配置!$C$5:$C$10000,[1]配置!$F$5:$F$10000),4)</f>
        <v>#N/A</v>
      </c>
      <c r="E62" s="2">
        <f>COUNTIFS([1]中转!$N$10:$N$129,"&gt;="&amp;G62,[1]中转!$O$10:$O$129,"&lt;="&amp;COUNTIFS($G$5:G62,G62))</f>
        <v>0</v>
      </c>
      <c r="F62" s="2">
        <f>COUNTIFS($G$5:G62,G62,$E$5:E62,"&gt;"&amp;0)</f>
        <v>0</v>
      </c>
      <c r="G62" s="2">
        <v>9</v>
      </c>
      <c r="H62" s="2" t="str">
        <f t="shared" si="7"/>
        <v>{"CostReduce":1}</v>
      </c>
    </row>
    <row r="63" spans="1:8" x14ac:dyDescent="0.15">
      <c r="A63" s="2" t="str">
        <f t="shared" si="3"/>
        <v>//59</v>
      </c>
      <c r="B63" s="2">
        <v>59</v>
      </c>
      <c r="C63" s="2" t="e">
        <f t="shared" si="1"/>
        <v>#N/A</v>
      </c>
      <c r="D63" s="2" t="e" cm="1">
        <f t="array" ref="D63">ROUND(_xlfn.XLOOKUP(E63*10000+G63,[1]配置!$B$5:$B$10000*10000+[1]配置!$C$5:$C$10000,[1]配置!$F$5:$F$10000),4)</f>
        <v>#N/A</v>
      </c>
      <c r="E63" s="2">
        <f>COUNTIFS([1]中转!$N$10:$N$129,"&gt;="&amp;G63,[1]中转!$O$10:$O$129,"&lt;="&amp;COUNTIFS($G$5:G63,G63))</f>
        <v>0</v>
      </c>
      <c r="F63" s="2">
        <f>COUNTIFS($G$5:G63,G63,$E$5:E63,"&gt;"&amp;0)</f>
        <v>0</v>
      </c>
      <c r="G63" s="2">
        <v>10</v>
      </c>
      <c r="H63" s="2" t="str">
        <f t="shared" si="7"/>
        <v>{"CostReduce":1}</v>
      </c>
    </row>
    <row r="64" spans="1:8" x14ac:dyDescent="0.15">
      <c r="A64" s="2">
        <f t="shared" si="3"/>
        <v>60</v>
      </c>
      <c r="B64" s="3">
        <v>60</v>
      </c>
      <c r="C64" s="2">
        <f t="shared" si="1"/>
        <v>37.403599999999997</v>
      </c>
      <c r="D64" s="2" cm="1">
        <f t="array" ref="D64">ROUND(_xlfn.XLOOKUP(E64*10000+G64,[1]配置!$B$5:$B$10000*10000+[1]配置!$C$5:$C$10000,[1]配置!$F$5:$F$10000),4)</f>
        <v>36.344700000000003</v>
      </c>
      <c r="E64" s="2">
        <f>COUNTIFS([1]中转!$N$10:$N$129,"&gt;="&amp;G64,[1]中转!$O$10:$O$129,"&lt;="&amp;COUNTIFS($G$5:G64,G64))</f>
        <v>6</v>
      </c>
      <c r="F64" s="2">
        <f>COUNTIFS($G$5:G64,G64,$E$5:E64,"&gt;"&amp;0)</f>
        <v>6</v>
      </c>
      <c r="G64" s="2">
        <v>1</v>
      </c>
      <c r="H64" s="2" t="str">
        <f t="shared" si="7"/>
        <v>{"CostReduce":1}</v>
      </c>
    </row>
    <row r="65" spans="1:8" x14ac:dyDescent="0.15">
      <c r="A65" s="2">
        <f t="shared" si="3"/>
        <v>61</v>
      </c>
      <c r="B65" s="2">
        <v>61</v>
      </c>
      <c r="C65" s="2">
        <f t="shared" si="1"/>
        <v>45.208100000000002</v>
      </c>
      <c r="D65" s="2" cm="1">
        <f t="array" ref="D65">ROUND(_xlfn.XLOOKUP(E65*10000+G65,[1]配置!$B$5:$B$10000*10000+[1]配置!$C$5:$C$10000,[1]配置!$F$5:$F$10000),4)</f>
        <v>44.139099999999999</v>
      </c>
      <c r="E65" s="2">
        <f>COUNTIFS([1]中转!$N$10:$N$129,"&gt;="&amp;G65,[1]中转!$O$10:$O$129,"&lt;="&amp;COUNTIFS($G$5:G65,G65))</f>
        <v>7</v>
      </c>
      <c r="F65" s="2">
        <f>COUNTIFS($G$5:G65,G65,$E$5:E65,"&gt;"&amp;0)</f>
        <v>7</v>
      </c>
      <c r="G65" s="2">
        <v>2</v>
      </c>
      <c r="H65" s="2" t="str">
        <f t="shared" si="7"/>
        <v>{"CardMulti":1}</v>
      </c>
    </row>
    <row r="66" spans="1:8" x14ac:dyDescent="0.15">
      <c r="A66" s="2">
        <f t="shared" si="3"/>
        <v>62</v>
      </c>
      <c r="B66" s="3">
        <v>62</v>
      </c>
      <c r="C66" s="2">
        <f t="shared" si="1"/>
        <v>49.286099999999998</v>
      </c>
      <c r="D66" s="2" cm="1">
        <f t="array" ref="D66">ROUND(_xlfn.XLOOKUP(E66*10000+G66,[1]配置!$B$5:$B$10000*10000+[1]配置!$C$5:$C$10000,[1]配置!$F$5:$F$10000),4)</f>
        <v>48.227200000000003</v>
      </c>
      <c r="E66" s="2">
        <f>COUNTIFS([1]中转!$N$10:$N$129,"&gt;="&amp;G66,[1]中转!$O$10:$O$129,"&lt;="&amp;COUNTIFS($G$5:G66,G66))</f>
        <v>6</v>
      </c>
      <c r="F66" s="2">
        <f>COUNTIFS($G$5:G66,G66,$E$5:E66,"&gt;"&amp;0)</f>
        <v>6</v>
      </c>
      <c r="G66" s="2">
        <v>3</v>
      </c>
      <c r="H66" s="2" t="str">
        <f t="shared" si="7"/>
        <v>{"CardMulti":1}</v>
      </c>
    </row>
    <row r="67" spans="1:8" x14ac:dyDescent="0.15">
      <c r="A67" s="2">
        <f t="shared" si="3"/>
        <v>63</v>
      </c>
      <c r="B67" s="2">
        <v>63</v>
      </c>
      <c r="C67" s="2">
        <f t="shared" si="1"/>
        <v>49.814</v>
      </c>
      <c r="D67" s="2" cm="1">
        <f t="array" ref="D67">ROUND(_xlfn.XLOOKUP(E67*10000+G67,[1]配置!$B$5:$B$10000*10000+[1]配置!$C$5:$C$10000,[1]配置!$F$5:$F$10000),4)</f>
        <v>48.7652</v>
      </c>
      <c r="E67" s="2">
        <f>COUNTIFS([1]中转!$N$10:$N$129,"&gt;="&amp;G67,[1]中转!$O$10:$O$129,"&lt;="&amp;COUNTIFS($G$5:G67,G67))</f>
        <v>5</v>
      </c>
      <c r="F67" s="2">
        <f>COUNTIFS($G$5:G67,G67,$E$5:E67,"&gt;"&amp;0)</f>
        <v>5</v>
      </c>
      <c r="G67" s="2">
        <v>4</v>
      </c>
      <c r="H67" s="2" t="str">
        <f t="shared" si="7"/>
        <v>{"CardMulti":1}</v>
      </c>
    </row>
    <row r="68" spans="1:8" x14ac:dyDescent="0.15">
      <c r="A68" s="2">
        <f t="shared" si="3"/>
        <v>64</v>
      </c>
      <c r="B68" s="3">
        <v>64</v>
      </c>
      <c r="C68" s="2">
        <f t="shared" si="1"/>
        <v>46.280999999999999</v>
      </c>
      <c r="D68" s="2" cm="1">
        <f t="array" ref="D68">ROUND(_xlfn.XLOOKUP(E68*10000+G68,[1]配置!$B$5:$B$10000*10000+[1]配置!$C$5:$C$10000,[1]配置!$F$5:$F$10000),4)</f>
        <v>45.252000000000002</v>
      </c>
      <c r="E68" s="2">
        <f>COUNTIFS([1]中转!$N$10:$N$129,"&gt;="&amp;G68,[1]中转!$O$10:$O$129,"&lt;="&amp;COUNTIFS($G$5:G68,G68))</f>
        <v>3</v>
      </c>
      <c r="F68" s="2">
        <f>COUNTIFS($G$5:G68,G68,$E$5:E68,"&gt;"&amp;0)</f>
        <v>3</v>
      </c>
      <c r="G68" s="2">
        <v>5</v>
      </c>
      <c r="H68" s="2" t="str">
        <f t="shared" si="7"/>
        <v>{"CardMulti":1}</v>
      </c>
    </row>
    <row r="69" spans="1:8" x14ac:dyDescent="0.15">
      <c r="A69" s="2">
        <f t="shared" si="3"/>
        <v>65</v>
      </c>
      <c r="B69" s="2">
        <v>65</v>
      </c>
      <c r="C69" s="2">
        <f t="shared" ref="C69:C132" si="8">ROUND(D69+1.1^(F69/10),4)</f>
        <v>45.308500000000002</v>
      </c>
      <c r="D69" s="2" cm="1">
        <f t="array" ref="D69">ROUND(_xlfn.XLOOKUP(E69*10000+G69,[1]配置!$B$5:$B$10000*10000+[1]配置!$C$5:$C$10000,[1]配置!$F$5:$F$10000),4)</f>
        <v>44.289299999999997</v>
      </c>
      <c r="E69" s="2">
        <f>COUNTIFS([1]中转!$N$10:$N$129,"&gt;="&amp;G69,[1]中转!$O$10:$O$129,"&lt;="&amp;COUNTIFS($G$5:G69,G69))</f>
        <v>2</v>
      </c>
      <c r="F69" s="2">
        <f>COUNTIFS($G$5:G69,G69,$E$5:E69,"&gt;"&amp;0)</f>
        <v>2</v>
      </c>
      <c r="G69" s="2">
        <v>6</v>
      </c>
      <c r="H69" s="2" t="str">
        <f t="shared" si="7"/>
        <v>{"CardMulti":1}</v>
      </c>
    </row>
    <row r="70" spans="1:8" x14ac:dyDescent="0.15">
      <c r="A70" s="2">
        <f t="shared" si="3"/>
        <v>66</v>
      </c>
      <c r="B70" s="3">
        <v>66</v>
      </c>
      <c r="C70" s="2">
        <f t="shared" si="8"/>
        <v>76.259</v>
      </c>
      <c r="D70" s="2" cm="1">
        <f t="array" ref="D70">ROUND(_xlfn.XLOOKUP(E70*10000+G70,[1]配置!$B$5:$B$10000*10000+[1]配置!$C$5:$C$10000,[1]配置!$F$5:$F$10000),4)</f>
        <v>75.249399999999994</v>
      </c>
      <c r="E70" s="2">
        <f>COUNTIFS([1]中转!$N$10:$N$129,"&gt;="&amp;G70,[1]中转!$O$10:$O$129,"&lt;="&amp;COUNTIFS($G$5:G70,G70))</f>
        <v>1</v>
      </c>
      <c r="F70" s="2">
        <f>COUNTIFS($G$5:G70,G70,$E$5:E70,"&gt;"&amp;0)</f>
        <v>1</v>
      </c>
      <c r="G70" s="2">
        <v>7</v>
      </c>
      <c r="H70" s="2" t="str">
        <f t="shared" si="7"/>
        <v>{"CardMulti":1}</v>
      </c>
    </row>
    <row r="71" spans="1:8" x14ac:dyDescent="0.15">
      <c r="A71" s="2" t="str">
        <f t="shared" si="3"/>
        <v>//67</v>
      </c>
      <c r="B71" s="2">
        <v>67</v>
      </c>
      <c r="C71" s="2" t="e">
        <f t="shared" si="8"/>
        <v>#N/A</v>
      </c>
      <c r="D71" s="2" t="e" cm="1">
        <f t="array" ref="D71">ROUND(_xlfn.XLOOKUP(E71*10000+G71,[1]配置!$B$5:$B$10000*10000+[1]配置!$C$5:$C$10000,[1]配置!$F$5:$F$10000),4)</f>
        <v>#N/A</v>
      </c>
      <c r="E71" s="2">
        <f>COUNTIFS([1]中转!$N$10:$N$129,"&gt;="&amp;G71,[1]中转!$O$10:$O$129,"&lt;="&amp;COUNTIFS($G$5:G71,G71))</f>
        <v>0</v>
      </c>
      <c r="F71" s="2">
        <f>COUNTIFS($G$5:G71,G71,$E$5:E71,"&gt;"&amp;0)</f>
        <v>0</v>
      </c>
      <c r="G71" s="2">
        <v>8</v>
      </c>
      <c r="H71" s="2" t="str">
        <f t="shared" si="7"/>
        <v>{"CardMulti":1}</v>
      </c>
    </row>
    <row r="72" spans="1:8" x14ac:dyDescent="0.15">
      <c r="A72" s="2" t="str">
        <f t="shared" ref="A72:A135" si="9">IF(E72=0,"//"&amp;B72,B72)</f>
        <v>//68</v>
      </c>
      <c r="B72" s="3">
        <v>68</v>
      </c>
      <c r="C72" s="2" t="e">
        <f t="shared" si="8"/>
        <v>#N/A</v>
      </c>
      <c r="D72" s="2" t="e" cm="1">
        <f t="array" ref="D72">ROUND(_xlfn.XLOOKUP(E72*10000+G72,[1]配置!$B$5:$B$10000*10000+[1]配置!$C$5:$C$10000,[1]配置!$F$5:$F$10000),4)</f>
        <v>#N/A</v>
      </c>
      <c r="E72" s="2">
        <f>COUNTIFS([1]中转!$N$10:$N$129,"&gt;="&amp;G72,[1]中转!$O$10:$O$129,"&lt;="&amp;COUNTIFS($G$5:G72,G72))</f>
        <v>0</v>
      </c>
      <c r="F72" s="2">
        <f>COUNTIFS($G$5:G72,G72,$E$5:E72,"&gt;"&amp;0)</f>
        <v>0</v>
      </c>
      <c r="G72" s="2">
        <v>9</v>
      </c>
      <c r="H72" s="2" t="str">
        <f t="shared" si="7"/>
        <v>{"CardMulti":1}</v>
      </c>
    </row>
    <row r="73" spans="1:8" x14ac:dyDescent="0.15">
      <c r="A73" s="2" t="str">
        <f t="shared" si="9"/>
        <v>//69</v>
      </c>
      <c r="B73" s="2">
        <v>69</v>
      </c>
      <c r="C73" s="2" t="e">
        <f t="shared" si="8"/>
        <v>#N/A</v>
      </c>
      <c r="D73" s="2" t="e" cm="1">
        <f t="array" ref="D73">ROUND(_xlfn.XLOOKUP(E73*10000+G73,[1]配置!$B$5:$B$10000*10000+[1]配置!$C$5:$C$10000,[1]配置!$F$5:$F$10000),4)</f>
        <v>#N/A</v>
      </c>
      <c r="E73" s="2">
        <f>COUNTIFS([1]中转!$N$10:$N$129,"&gt;="&amp;G73,[1]中转!$O$10:$O$129,"&lt;="&amp;COUNTIFS($G$5:G73,G73))</f>
        <v>0</v>
      </c>
      <c r="F73" s="2">
        <f>COUNTIFS($G$5:G73,G73,$E$5:E73,"&gt;"&amp;0)</f>
        <v>0</v>
      </c>
      <c r="G73" s="2">
        <v>10</v>
      </c>
      <c r="H73" s="2" t="str">
        <f t="shared" si="7"/>
        <v>{"CardMulti":1}</v>
      </c>
    </row>
    <row r="74" spans="1:8" x14ac:dyDescent="0.15">
      <c r="A74" s="2">
        <f t="shared" si="9"/>
        <v>70</v>
      </c>
      <c r="B74" s="3">
        <v>70</v>
      </c>
      <c r="C74" s="2">
        <f t="shared" si="8"/>
        <v>41.813800000000001</v>
      </c>
      <c r="D74" s="2" cm="1">
        <f t="array" ref="D74">ROUND(_xlfn.XLOOKUP(E74*10000+G74,[1]配置!$B$5:$B$10000*10000+[1]配置!$C$5:$C$10000,[1]配置!$F$5:$F$10000),4)</f>
        <v>40.744799999999998</v>
      </c>
      <c r="E74" s="2">
        <f>COUNTIFS([1]中转!$N$10:$N$129,"&gt;="&amp;G74,[1]中转!$O$10:$O$129,"&lt;="&amp;COUNTIFS($G$5:G74,G74))</f>
        <v>7</v>
      </c>
      <c r="F74" s="2">
        <f>COUNTIFS($G$5:G74,G74,$E$5:E74,"&gt;"&amp;0)</f>
        <v>7</v>
      </c>
      <c r="G74" s="2">
        <v>1</v>
      </c>
      <c r="H74" s="2" t="str">
        <f t="shared" si="7"/>
        <v>{"CardMulti":1}</v>
      </c>
    </row>
    <row r="75" spans="1:8" x14ac:dyDescent="0.15">
      <c r="A75" s="2">
        <f t="shared" si="9"/>
        <v>71</v>
      </c>
      <c r="B75" s="2">
        <v>71</v>
      </c>
      <c r="C75" s="2">
        <f t="shared" si="8"/>
        <v>49.8934</v>
      </c>
      <c r="D75" s="2" cm="1">
        <f t="array" ref="D75">ROUND(_xlfn.XLOOKUP(E75*10000+G75,[1]配置!$B$5:$B$10000*10000+[1]配置!$C$5:$C$10000,[1]配置!$F$5:$F$10000),4)</f>
        <v>48.8142</v>
      </c>
      <c r="E75" s="2">
        <f>COUNTIFS([1]中转!$N$10:$N$129,"&gt;="&amp;G75,[1]中转!$O$10:$O$129,"&lt;="&amp;COUNTIFS($G$5:G75,G75))</f>
        <v>8</v>
      </c>
      <c r="F75" s="2">
        <f>COUNTIFS($G$5:G75,G75,$E$5:E75,"&gt;"&amp;0)</f>
        <v>8</v>
      </c>
      <c r="G75" s="2">
        <v>2</v>
      </c>
      <c r="H75" s="2" t="str">
        <f t="shared" si="7"/>
        <v>{"CardMulti":1}</v>
      </c>
    </row>
    <row r="76" spans="1:8" x14ac:dyDescent="0.15">
      <c r="A76" s="2">
        <f t="shared" si="9"/>
        <v>72</v>
      </c>
      <c r="B76" s="3">
        <v>72</v>
      </c>
      <c r="C76" s="2">
        <f t="shared" si="8"/>
        <v>54.246299999999998</v>
      </c>
      <c r="D76" s="2" cm="1">
        <f t="array" ref="D76">ROUND(_xlfn.XLOOKUP(E76*10000+G76,[1]配置!$B$5:$B$10000*10000+[1]配置!$C$5:$C$10000,[1]配置!$F$5:$F$10000),4)</f>
        <v>53.177300000000002</v>
      </c>
      <c r="E76" s="2">
        <f>COUNTIFS([1]中转!$N$10:$N$129,"&gt;="&amp;G76,[1]中转!$O$10:$O$129,"&lt;="&amp;COUNTIFS($G$5:G76,G76))</f>
        <v>7</v>
      </c>
      <c r="F76" s="2">
        <f>COUNTIFS($G$5:G76,G76,$E$5:E76,"&gt;"&amp;0)</f>
        <v>7</v>
      </c>
      <c r="G76" s="2">
        <v>3</v>
      </c>
      <c r="H76" s="2" t="str">
        <f t="shared" si="7"/>
        <v>{"CardMulti":1}</v>
      </c>
    </row>
    <row r="77" spans="1:8" x14ac:dyDescent="0.15">
      <c r="A77" s="2">
        <f t="shared" si="9"/>
        <v>73</v>
      </c>
      <c r="B77" s="2">
        <v>73</v>
      </c>
      <c r="C77" s="2">
        <f t="shared" si="8"/>
        <v>55.049300000000002</v>
      </c>
      <c r="D77" s="2" cm="1">
        <f t="array" ref="D77">ROUND(_xlfn.XLOOKUP(E77*10000+G77,[1]配置!$B$5:$B$10000*10000+[1]配置!$C$5:$C$10000,[1]配置!$F$5:$F$10000),4)</f>
        <v>53.990400000000001</v>
      </c>
      <c r="E77" s="2">
        <f>COUNTIFS([1]中转!$N$10:$N$129,"&gt;="&amp;G77,[1]中转!$O$10:$O$129,"&lt;="&amp;COUNTIFS($G$5:G77,G77))</f>
        <v>6</v>
      </c>
      <c r="F77" s="2">
        <f>COUNTIFS($G$5:G77,G77,$E$5:E77,"&gt;"&amp;0)</f>
        <v>6</v>
      </c>
      <c r="G77" s="2">
        <v>4</v>
      </c>
      <c r="H77" s="2" t="str">
        <f t="shared" si="7"/>
        <v>{"CardMulti":1}</v>
      </c>
    </row>
    <row r="78" spans="1:8" x14ac:dyDescent="0.15">
      <c r="A78" s="2">
        <f t="shared" si="9"/>
        <v>74</v>
      </c>
      <c r="B78" s="3">
        <v>74</v>
      </c>
      <c r="C78" s="2">
        <f t="shared" si="8"/>
        <v>53.1661</v>
      </c>
      <c r="D78" s="2" cm="1">
        <f t="array" ref="D78">ROUND(_xlfn.XLOOKUP(E78*10000+G78,[1]配置!$B$5:$B$10000*10000+[1]配置!$C$5:$C$10000,[1]配置!$F$5:$F$10000),4)</f>
        <v>52.127200000000002</v>
      </c>
      <c r="E78" s="2">
        <f>COUNTIFS([1]中转!$N$10:$N$129,"&gt;="&amp;G78,[1]中转!$O$10:$O$129,"&lt;="&amp;COUNTIFS($G$5:G78,G78))</f>
        <v>4</v>
      </c>
      <c r="F78" s="2">
        <f>COUNTIFS($G$5:G78,G78,$E$5:E78,"&gt;"&amp;0)</f>
        <v>4</v>
      </c>
      <c r="G78" s="2">
        <v>5</v>
      </c>
      <c r="H78" s="2" t="str">
        <f t="shared" si="7"/>
        <v>{"CardMulti":1}</v>
      </c>
    </row>
    <row r="79" spans="1:8" x14ac:dyDescent="0.15">
      <c r="A79" s="2">
        <f t="shared" si="9"/>
        <v>75</v>
      </c>
      <c r="B79" s="2">
        <v>75</v>
      </c>
      <c r="C79" s="2">
        <f t="shared" si="8"/>
        <v>52.1935</v>
      </c>
      <c r="D79" s="2" cm="1">
        <f t="array" ref="D79">ROUND(_xlfn.XLOOKUP(E79*10000+G79,[1]配置!$B$5:$B$10000*10000+[1]配置!$C$5:$C$10000,[1]配置!$F$5:$F$10000),4)</f>
        <v>51.164499999999997</v>
      </c>
      <c r="E79" s="2">
        <f>COUNTIFS([1]中转!$N$10:$N$129,"&gt;="&amp;G79,[1]中转!$O$10:$O$129,"&lt;="&amp;COUNTIFS($G$5:G79,G79))</f>
        <v>3</v>
      </c>
      <c r="F79" s="2">
        <f>COUNTIFS($G$5:G79,G79,$E$5:E79,"&gt;"&amp;0)</f>
        <v>3</v>
      </c>
      <c r="G79" s="2">
        <v>6</v>
      </c>
      <c r="H79" s="2" t="str">
        <f t="shared" si="7"/>
        <v>{"CardMulti":1}</v>
      </c>
    </row>
    <row r="80" spans="1:8" x14ac:dyDescent="0.15">
      <c r="A80" s="2">
        <f t="shared" si="9"/>
        <v>76</v>
      </c>
      <c r="B80" s="3">
        <v>76</v>
      </c>
      <c r="C80" s="2">
        <f t="shared" si="8"/>
        <v>53.700400000000002</v>
      </c>
      <c r="D80" s="2" cm="1">
        <f t="array" ref="D80">ROUND(_xlfn.XLOOKUP(E80*10000+G80,[1]配置!$B$5:$B$10000*10000+[1]配置!$C$5:$C$10000,[1]配置!$F$5:$F$10000),4)</f>
        <v>52.681199999999997</v>
      </c>
      <c r="E80" s="2">
        <f>COUNTIFS([1]中转!$N$10:$N$129,"&gt;="&amp;G80,[1]中转!$O$10:$O$129,"&lt;="&amp;COUNTIFS($G$5:G80,G80))</f>
        <v>2</v>
      </c>
      <c r="F80" s="2">
        <f>COUNTIFS($G$5:G80,G80,$E$5:E80,"&gt;"&amp;0)</f>
        <v>2</v>
      </c>
      <c r="G80" s="2">
        <v>7</v>
      </c>
      <c r="H80" s="2" t="str">
        <f t="shared" si="7"/>
        <v>{"CardMulti":1}</v>
      </c>
    </row>
    <row r="81" spans="1:8" x14ac:dyDescent="0.15">
      <c r="A81" s="2">
        <f t="shared" si="9"/>
        <v>77</v>
      </c>
      <c r="B81" s="2">
        <v>77</v>
      </c>
      <c r="C81" s="2">
        <f t="shared" si="8"/>
        <v>91.5261</v>
      </c>
      <c r="D81" s="2" cm="1">
        <f t="array" ref="D81">ROUND(_xlfn.XLOOKUP(E81*10000+G81,[1]配置!$B$5:$B$10000*10000+[1]配置!$C$5:$C$10000,[1]配置!$F$5:$F$10000),4)</f>
        <v>90.516499999999994</v>
      </c>
      <c r="E81" s="2">
        <f>COUNTIFS([1]中转!$N$10:$N$129,"&gt;="&amp;G81,[1]中转!$O$10:$O$129,"&lt;="&amp;COUNTIFS($G$5:G81,G81))</f>
        <v>1</v>
      </c>
      <c r="F81" s="2">
        <f>COUNTIFS($G$5:G81,G81,$E$5:E81,"&gt;"&amp;0)</f>
        <v>1</v>
      </c>
      <c r="G81" s="2">
        <v>8</v>
      </c>
      <c r="H81" s="2" t="str">
        <f t="shared" si="7"/>
        <v>{"CardMulti":1}</v>
      </c>
    </row>
    <row r="82" spans="1:8" x14ac:dyDescent="0.15">
      <c r="A82" s="2" t="str">
        <f t="shared" si="9"/>
        <v>//78</v>
      </c>
      <c r="B82" s="3">
        <v>78</v>
      </c>
      <c r="C82" s="2" t="e">
        <f t="shared" si="8"/>
        <v>#N/A</v>
      </c>
      <c r="D82" s="2" t="e" cm="1">
        <f t="array" ref="D82">ROUND(_xlfn.XLOOKUP(E82*10000+G82,[1]配置!$B$5:$B$10000*10000+[1]配置!$C$5:$C$10000,[1]配置!$F$5:$F$10000),4)</f>
        <v>#N/A</v>
      </c>
      <c r="E82" s="2">
        <f>COUNTIFS([1]中转!$N$10:$N$129,"&gt;="&amp;G82,[1]中转!$O$10:$O$129,"&lt;="&amp;COUNTIFS($G$5:G82,G82))</f>
        <v>0</v>
      </c>
      <c r="F82" s="2">
        <f>COUNTIFS($G$5:G82,G82,$E$5:E82,"&gt;"&amp;0)</f>
        <v>0</v>
      </c>
      <c r="G82" s="2">
        <v>9</v>
      </c>
      <c r="H82" s="2" t="str">
        <f t="shared" si="7"/>
        <v>{"CardMulti":1}</v>
      </c>
    </row>
    <row r="83" spans="1:8" x14ac:dyDescent="0.15">
      <c r="A83" s="2" t="str">
        <f t="shared" si="9"/>
        <v>//79</v>
      </c>
      <c r="B83" s="2">
        <v>79</v>
      </c>
      <c r="C83" s="2" t="e">
        <f t="shared" si="8"/>
        <v>#N/A</v>
      </c>
      <c r="D83" s="2" t="e" cm="1">
        <f t="array" ref="D83">ROUND(_xlfn.XLOOKUP(E83*10000+G83,[1]配置!$B$5:$B$10000*10000+[1]配置!$C$5:$C$10000,[1]配置!$F$5:$F$10000),4)</f>
        <v>#N/A</v>
      </c>
      <c r="E83" s="2">
        <f>COUNTIFS([1]中转!$N$10:$N$129,"&gt;="&amp;G83,[1]中转!$O$10:$O$129,"&lt;="&amp;COUNTIFS($G$5:G83,G83))</f>
        <v>0</v>
      </c>
      <c r="F83" s="2">
        <f>COUNTIFS($G$5:G83,G83,$E$5:E83,"&gt;"&amp;0)</f>
        <v>0</v>
      </c>
      <c r="G83" s="2">
        <v>10</v>
      </c>
      <c r="H83" s="2" t="str">
        <f t="shared" si="7"/>
        <v>{"CardMulti":1}</v>
      </c>
    </row>
    <row r="84" spans="1:8" x14ac:dyDescent="0.15">
      <c r="A84" s="2">
        <f t="shared" si="9"/>
        <v>80</v>
      </c>
      <c r="B84" s="3">
        <v>80</v>
      </c>
      <c r="C84" s="2">
        <f t="shared" si="8"/>
        <v>46.2241</v>
      </c>
      <c r="D84" s="2" cm="1">
        <f t="array" ref="D84">ROUND(_xlfn.XLOOKUP(E84*10000+G84,[1]配置!$B$5:$B$10000*10000+[1]配置!$C$5:$C$10000,[1]配置!$F$5:$F$10000),4)</f>
        <v>45.1449</v>
      </c>
      <c r="E84" s="2">
        <f>COUNTIFS([1]中转!$N$10:$N$129,"&gt;="&amp;G84,[1]中转!$O$10:$O$129,"&lt;="&amp;COUNTIFS($G$5:G84,G84))</f>
        <v>8</v>
      </c>
      <c r="F84" s="2">
        <f>COUNTIFS($G$5:G84,G84,$E$5:E84,"&gt;"&amp;0)</f>
        <v>8</v>
      </c>
      <c r="G84" s="2">
        <v>1</v>
      </c>
      <c r="H84" s="2" t="str">
        <f t="shared" si="7"/>
        <v>{"CardMulti":1}</v>
      </c>
    </row>
    <row r="85" spans="1:8" x14ac:dyDescent="0.15">
      <c r="A85" s="2">
        <f t="shared" si="9"/>
        <v>81</v>
      </c>
      <c r="B85" s="2">
        <v>81</v>
      </c>
      <c r="C85" s="2">
        <f t="shared" si="8"/>
        <v>55.747700000000002</v>
      </c>
      <c r="D85" s="2" cm="1">
        <f t="array" ref="D85">ROUND(_xlfn.XLOOKUP(E85*10000+G85,[1]配置!$B$5:$B$10000*10000+[1]配置!$C$5:$C$10000,[1]配置!$F$5:$F$10000),4)</f>
        <v>54.658099999999997</v>
      </c>
      <c r="E85" s="2">
        <f>COUNTIFS([1]中转!$N$10:$N$129,"&gt;="&amp;G85,[1]中转!$O$10:$O$129,"&lt;="&amp;COUNTIFS($G$5:G85,G85))</f>
        <v>9</v>
      </c>
      <c r="F85" s="2">
        <f>COUNTIFS($G$5:G85,G85,$E$5:E85,"&gt;"&amp;0)</f>
        <v>9</v>
      </c>
      <c r="G85" s="2">
        <v>2</v>
      </c>
      <c r="H85" s="2" t="str">
        <f t="shared" si="7"/>
        <v>{"CostReduce":1}</v>
      </c>
    </row>
    <row r="86" spans="1:8" x14ac:dyDescent="0.15">
      <c r="A86" s="2">
        <f t="shared" si="9"/>
        <v>82</v>
      </c>
      <c r="B86" s="3">
        <v>82</v>
      </c>
      <c r="C86" s="2">
        <f t="shared" si="8"/>
        <v>59.206600000000002</v>
      </c>
      <c r="D86" s="2" cm="1">
        <f t="array" ref="D86">ROUND(_xlfn.XLOOKUP(E86*10000+G86,[1]配置!$B$5:$B$10000*10000+[1]配置!$C$5:$C$10000,[1]配置!$F$5:$F$10000),4)</f>
        <v>58.127400000000002</v>
      </c>
      <c r="E86" s="2">
        <f>COUNTIFS([1]中转!$N$10:$N$129,"&gt;="&amp;G86,[1]中转!$O$10:$O$129,"&lt;="&amp;COUNTIFS($G$5:G86,G86))</f>
        <v>8</v>
      </c>
      <c r="F86" s="2">
        <f>COUNTIFS($G$5:G86,G86,$E$5:E86,"&gt;"&amp;0)</f>
        <v>8</v>
      </c>
      <c r="G86" s="2">
        <v>3</v>
      </c>
      <c r="H86" s="2" t="str">
        <f t="shared" si="7"/>
        <v>{"CostReduce":1}</v>
      </c>
    </row>
    <row r="87" spans="1:8" x14ac:dyDescent="0.15">
      <c r="A87" s="2">
        <f t="shared" si="9"/>
        <v>83</v>
      </c>
      <c r="B87" s="2">
        <v>83</v>
      </c>
      <c r="C87" s="2">
        <f t="shared" si="8"/>
        <v>60.284500000000001</v>
      </c>
      <c r="D87" s="2" cm="1">
        <f t="array" ref="D87">ROUND(_xlfn.XLOOKUP(E87*10000+G87,[1]配置!$B$5:$B$10000*10000+[1]配置!$C$5:$C$10000,[1]配置!$F$5:$F$10000),4)</f>
        <v>59.215499999999999</v>
      </c>
      <c r="E87" s="2">
        <f>COUNTIFS([1]中转!$N$10:$N$129,"&gt;="&amp;G87,[1]中转!$O$10:$O$129,"&lt;="&amp;COUNTIFS($G$5:G87,G87))</f>
        <v>7</v>
      </c>
      <c r="F87" s="2">
        <f>COUNTIFS($G$5:G87,G87,$E$5:E87,"&gt;"&amp;0)</f>
        <v>7</v>
      </c>
      <c r="G87" s="2">
        <v>4</v>
      </c>
      <c r="H87" s="2" t="str">
        <f t="shared" si="7"/>
        <v>{"CostReduce":1}</v>
      </c>
    </row>
    <row r="88" spans="1:8" x14ac:dyDescent="0.15">
      <c r="A88" s="2">
        <f t="shared" si="9"/>
        <v>84</v>
      </c>
      <c r="B88" s="3">
        <v>84</v>
      </c>
      <c r="C88" s="2">
        <f t="shared" si="8"/>
        <v>57.301099999999998</v>
      </c>
      <c r="D88" s="2" cm="1">
        <f t="array" ref="D88">ROUND(_xlfn.XLOOKUP(E88*10000+G88,[1]配置!$B$5:$B$10000*10000+[1]配置!$C$5:$C$10000,[1]配置!$F$5:$F$10000),4)</f>
        <v>56.252299999999998</v>
      </c>
      <c r="E88" s="2">
        <f>COUNTIFS([1]中转!$N$10:$N$129,"&gt;="&amp;G88,[1]中转!$O$10:$O$129,"&lt;="&amp;COUNTIFS($G$5:G88,G88))</f>
        <v>5</v>
      </c>
      <c r="F88" s="2">
        <f>COUNTIFS($G$5:G88,G88,$E$5:E88,"&gt;"&amp;0)</f>
        <v>5</v>
      </c>
      <c r="G88" s="2">
        <v>5</v>
      </c>
      <c r="H88" s="2" t="str">
        <f t="shared" si="7"/>
        <v>{"CostReduce":1}</v>
      </c>
    </row>
    <row r="89" spans="1:8" x14ac:dyDescent="0.15">
      <c r="A89" s="2">
        <f t="shared" si="9"/>
        <v>85</v>
      </c>
      <c r="B89" s="2">
        <v>85</v>
      </c>
      <c r="C89" s="2">
        <f t="shared" si="8"/>
        <v>59.078600000000002</v>
      </c>
      <c r="D89" s="2" cm="1">
        <f t="array" ref="D89">ROUND(_xlfn.XLOOKUP(E89*10000+G89,[1]配置!$B$5:$B$10000*10000+[1]配置!$C$5:$C$10000,[1]配置!$F$5:$F$10000),4)</f>
        <v>58.039700000000003</v>
      </c>
      <c r="E89" s="2">
        <f>COUNTIFS([1]中转!$N$10:$N$129,"&gt;="&amp;G89,[1]中转!$O$10:$O$129,"&lt;="&amp;COUNTIFS($G$5:G89,G89))</f>
        <v>4</v>
      </c>
      <c r="F89" s="2">
        <f>COUNTIFS($G$5:G89,G89,$E$5:E89,"&gt;"&amp;0)</f>
        <v>4</v>
      </c>
      <c r="G89" s="2">
        <v>6</v>
      </c>
      <c r="H89" s="2" t="str">
        <f t="shared" si="7"/>
        <v>{"CostReduce":1}</v>
      </c>
    </row>
    <row r="90" spans="1:8" x14ac:dyDescent="0.15">
      <c r="A90" s="2">
        <f t="shared" si="9"/>
        <v>86</v>
      </c>
      <c r="B90" s="3">
        <v>86</v>
      </c>
      <c r="C90" s="2">
        <f t="shared" si="8"/>
        <v>60.5854</v>
      </c>
      <c r="D90" s="2" cm="1">
        <f t="array" ref="D90">ROUND(_xlfn.XLOOKUP(E90*10000+G90,[1]配置!$B$5:$B$10000*10000+[1]配置!$C$5:$C$10000,[1]配置!$F$5:$F$10000),4)</f>
        <v>59.556399999999996</v>
      </c>
      <c r="E90" s="2">
        <f>COUNTIFS([1]中转!$N$10:$N$129,"&gt;="&amp;G90,[1]中转!$O$10:$O$129,"&lt;="&amp;COUNTIFS($G$5:G90,G90))</f>
        <v>3</v>
      </c>
      <c r="F90" s="2">
        <f>COUNTIFS($G$5:G90,G90,$E$5:E90,"&gt;"&amp;0)</f>
        <v>3</v>
      </c>
      <c r="G90" s="2">
        <v>7</v>
      </c>
      <c r="H90" s="2" t="str">
        <f t="shared" si="7"/>
        <v>{"CostReduce":1}</v>
      </c>
    </row>
    <row r="91" spans="1:8" x14ac:dyDescent="0.15">
      <c r="A91" s="2">
        <f t="shared" si="9"/>
        <v>87</v>
      </c>
      <c r="B91" s="2">
        <v>87</v>
      </c>
      <c r="C91" s="2">
        <f t="shared" si="8"/>
        <v>60.021599999999999</v>
      </c>
      <c r="D91" s="2" cm="1">
        <f t="array" ref="D91">ROUND(_xlfn.XLOOKUP(E91*10000+G91,[1]配置!$B$5:$B$10000*10000+[1]配置!$C$5:$C$10000,[1]配置!$F$5:$F$10000),4)</f>
        <v>59.002400000000002</v>
      </c>
      <c r="E91" s="2">
        <f>COUNTIFS([1]中转!$N$10:$N$129,"&gt;="&amp;G91,[1]中转!$O$10:$O$129,"&lt;="&amp;COUNTIFS($G$5:G91,G91))</f>
        <v>2</v>
      </c>
      <c r="F91" s="2">
        <f>COUNTIFS($G$5:G91,G91,$E$5:E91,"&gt;"&amp;0)</f>
        <v>2</v>
      </c>
      <c r="G91" s="2">
        <v>8</v>
      </c>
      <c r="H91" s="2" t="str">
        <f t="shared" si="7"/>
        <v>{"CostReduce":1}</v>
      </c>
    </row>
    <row r="92" spans="1:8" x14ac:dyDescent="0.15">
      <c r="A92" s="2">
        <f t="shared" si="9"/>
        <v>88</v>
      </c>
      <c r="B92" s="3">
        <v>88</v>
      </c>
      <c r="C92" s="2">
        <f t="shared" si="8"/>
        <v>104.7225</v>
      </c>
      <c r="D92" s="2" cm="1">
        <f t="array" ref="D92">ROUND(_xlfn.XLOOKUP(E92*10000+G92,[1]配置!$B$5:$B$10000*10000+[1]配置!$C$5:$C$10000,[1]配置!$F$5:$F$10000),4)</f>
        <v>103.7129</v>
      </c>
      <c r="E92" s="2">
        <f>COUNTIFS([1]中转!$N$10:$N$129,"&gt;="&amp;G92,[1]中转!$O$10:$O$129,"&lt;="&amp;COUNTIFS($G$5:G92,G92))</f>
        <v>1</v>
      </c>
      <c r="F92" s="2">
        <f>COUNTIFS($G$5:G92,G92,$E$5:E92,"&gt;"&amp;0)</f>
        <v>1</v>
      </c>
      <c r="G92" s="2">
        <v>9</v>
      </c>
      <c r="H92" s="2" t="str">
        <f t="shared" si="7"/>
        <v>{"CostReduce":1}</v>
      </c>
    </row>
    <row r="93" spans="1:8" x14ac:dyDescent="0.15">
      <c r="A93" s="2" t="str">
        <f t="shared" si="9"/>
        <v>//89</v>
      </c>
      <c r="B93" s="2">
        <v>89</v>
      </c>
      <c r="C93" s="2" t="e">
        <f t="shared" si="8"/>
        <v>#N/A</v>
      </c>
      <c r="D93" s="2" t="e" cm="1">
        <f t="array" ref="D93">ROUND(_xlfn.XLOOKUP(E93*10000+G93,[1]配置!$B$5:$B$10000*10000+[1]配置!$C$5:$C$10000,[1]配置!$F$5:$F$10000),4)</f>
        <v>#N/A</v>
      </c>
      <c r="E93" s="2">
        <f>COUNTIFS([1]中转!$N$10:$N$129,"&gt;="&amp;G93,[1]中转!$O$10:$O$129,"&lt;="&amp;COUNTIFS($G$5:G93,G93))</f>
        <v>0</v>
      </c>
      <c r="F93" s="2">
        <f>COUNTIFS($G$5:G93,G93,$E$5:E93,"&gt;"&amp;0)</f>
        <v>0</v>
      </c>
      <c r="G93" s="2">
        <v>10</v>
      </c>
      <c r="H93" s="2" t="str">
        <f t="shared" si="7"/>
        <v>{"CostReduce":1}</v>
      </c>
    </row>
    <row r="94" spans="1:8" x14ac:dyDescent="0.15">
      <c r="A94" s="2">
        <f t="shared" si="9"/>
        <v>90</v>
      </c>
      <c r="B94" s="3">
        <v>90</v>
      </c>
      <c r="C94" s="2">
        <f t="shared" si="8"/>
        <v>51.7346</v>
      </c>
      <c r="D94" s="2" cm="1">
        <f t="array" ref="D94">ROUND(_xlfn.XLOOKUP(E94*10000+G94,[1]配置!$B$5:$B$10000*10000+[1]配置!$C$5:$C$10000,[1]配置!$F$5:$F$10000),4)</f>
        <v>50.645000000000003</v>
      </c>
      <c r="E94" s="2">
        <f>COUNTIFS([1]中转!$N$10:$N$129,"&gt;="&amp;G94,[1]中转!$O$10:$O$129,"&lt;="&amp;COUNTIFS($G$5:G94,G94))</f>
        <v>9</v>
      </c>
      <c r="F94" s="2">
        <f>COUNTIFS($G$5:G94,G94,$E$5:E94,"&gt;"&amp;0)</f>
        <v>9</v>
      </c>
      <c r="G94" s="2">
        <v>1</v>
      </c>
      <c r="H94" s="2" t="str">
        <f t="shared" si="7"/>
        <v>{"CostReduce":1}</v>
      </c>
    </row>
    <row r="95" spans="1:8" x14ac:dyDescent="0.15">
      <c r="A95" s="2">
        <f t="shared" si="9"/>
        <v>91</v>
      </c>
      <c r="B95" s="2">
        <v>91</v>
      </c>
      <c r="C95" s="2">
        <f t="shared" si="8"/>
        <v>61.601999999999997</v>
      </c>
      <c r="D95" s="2" cm="1">
        <f t="array" ref="D95">ROUND(_xlfn.XLOOKUP(E95*10000+G95,[1]配置!$B$5:$B$10000*10000+[1]配置!$C$5:$C$10000,[1]配置!$F$5:$F$10000),4)</f>
        <v>60.502000000000002</v>
      </c>
      <c r="E95" s="2">
        <f>COUNTIFS([1]中转!$N$10:$N$129,"&gt;="&amp;G95,[1]中转!$O$10:$O$129,"&lt;="&amp;COUNTIFS($G$5:G95,G95))</f>
        <v>10</v>
      </c>
      <c r="F95" s="2">
        <f>COUNTIFS($G$5:G95,G95,$E$5:E95,"&gt;"&amp;0)</f>
        <v>10</v>
      </c>
      <c r="G95" s="2">
        <v>2</v>
      </c>
      <c r="H95" s="2" t="str">
        <f t="shared" si="7"/>
        <v>{"CardMulti":1}</v>
      </c>
    </row>
    <row r="96" spans="1:8" x14ac:dyDescent="0.15">
      <c r="A96" s="2">
        <f t="shared" si="9"/>
        <v>92</v>
      </c>
      <c r="B96" s="3">
        <v>92</v>
      </c>
      <c r="C96" s="2">
        <f t="shared" si="8"/>
        <v>65.404700000000005</v>
      </c>
      <c r="D96" s="2" cm="1">
        <f t="array" ref="D96">ROUND(_xlfn.XLOOKUP(E96*10000+G96,[1]配置!$B$5:$B$10000*10000+[1]配置!$C$5:$C$10000,[1]配置!$F$5:$F$10000),4)</f>
        <v>64.315100000000001</v>
      </c>
      <c r="E96" s="2">
        <f>COUNTIFS([1]中转!$N$10:$N$129,"&gt;="&amp;G96,[1]中转!$O$10:$O$129,"&lt;="&amp;COUNTIFS($G$5:G96,G96))</f>
        <v>9</v>
      </c>
      <c r="F96" s="2">
        <f>COUNTIFS($G$5:G96,G96,$E$5:E96,"&gt;"&amp;0)</f>
        <v>9</v>
      </c>
      <c r="G96" s="2">
        <v>3</v>
      </c>
      <c r="H96" s="2" t="str">
        <f t="shared" si="7"/>
        <v>{"CardMulti":1}</v>
      </c>
    </row>
    <row r="97" spans="1:8" x14ac:dyDescent="0.15">
      <c r="A97" s="2">
        <f t="shared" si="9"/>
        <v>93</v>
      </c>
      <c r="B97" s="2">
        <v>93</v>
      </c>
      <c r="C97" s="2">
        <f t="shared" si="8"/>
        <v>65.519800000000004</v>
      </c>
      <c r="D97" s="2" cm="1">
        <f t="array" ref="D97">ROUND(_xlfn.XLOOKUP(E97*10000+G97,[1]配置!$B$5:$B$10000*10000+[1]配置!$C$5:$C$10000,[1]配置!$F$5:$F$10000),4)</f>
        <v>64.440600000000003</v>
      </c>
      <c r="E97" s="2">
        <f>COUNTIFS([1]中转!$N$10:$N$129,"&gt;="&amp;G97,[1]中转!$O$10:$O$129,"&lt;="&amp;COUNTIFS($G$5:G97,G97))</f>
        <v>8</v>
      </c>
      <c r="F97" s="2">
        <f>COUNTIFS($G$5:G97,G97,$E$5:E97,"&gt;"&amp;0)</f>
        <v>8</v>
      </c>
      <c r="G97" s="2">
        <v>4</v>
      </c>
      <c r="H97" s="2" t="str">
        <f t="shared" si="7"/>
        <v>{"CardMulti":1}</v>
      </c>
    </row>
    <row r="98" spans="1:8" x14ac:dyDescent="0.15">
      <c r="A98" s="2">
        <f t="shared" si="9"/>
        <v>94</v>
      </c>
      <c r="B98" s="3">
        <v>94</v>
      </c>
      <c r="C98" s="2">
        <f t="shared" si="8"/>
        <v>62.811399999999999</v>
      </c>
      <c r="D98" s="2" cm="1">
        <f t="array" ref="D98">ROUND(_xlfn.XLOOKUP(E98*10000+G98,[1]配置!$B$5:$B$10000*10000+[1]配置!$C$5:$C$10000,[1]配置!$F$5:$F$10000),4)</f>
        <v>61.752499999999998</v>
      </c>
      <c r="E98" s="2">
        <f>COUNTIFS([1]中转!$N$10:$N$129,"&gt;="&amp;G98,[1]中转!$O$10:$O$129,"&lt;="&amp;COUNTIFS($G$5:G98,G98))</f>
        <v>6</v>
      </c>
      <c r="F98" s="2">
        <f>COUNTIFS($G$5:G98,G98,$E$5:E98,"&gt;"&amp;0)</f>
        <v>6</v>
      </c>
      <c r="G98" s="2">
        <v>5</v>
      </c>
      <c r="H98" s="2" t="str">
        <f t="shared" si="7"/>
        <v>{"CardMulti":1}</v>
      </c>
    </row>
    <row r="99" spans="1:8" x14ac:dyDescent="0.15">
      <c r="A99" s="2">
        <f t="shared" si="9"/>
        <v>95</v>
      </c>
      <c r="B99" s="2">
        <v>95</v>
      </c>
      <c r="C99" s="2">
        <f t="shared" si="8"/>
        <v>63.2136</v>
      </c>
      <c r="D99" s="2" cm="1">
        <f t="array" ref="D99">ROUND(_xlfn.XLOOKUP(E99*10000+G99,[1]配置!$B$5:$B$10000*10000+[1]配置!$C$5:$C$10000,[1]配置!$F$5:$F$10000),4)</f>
        <v>62.1648</v>
      </c>
      <c r="E99" s="2">
        <f>COUNTIFS([1]中转!$N$10:$N$129,"&gt;="&amp;G99,[1]中转!$O$10:$O$129,"&lt;="&amp;COUNTIFS($G$5:G99,G99))</f>
        <v>5</v>
      </c>
      <c r="F99" s="2">
        <f>COUNTIFS($G$5:G99,G99,$E$5:E99,"&gt;"&amp;0)</f>
        <v>5</v>
      </c>
      <c r="G99" s="2">
        <v>6</v>
      </c>
      <c r="H99" s="2" t="str">
        <f t="shared" si="7"/>
        <v>{"CardMulti":1}</v>
      </c>
    </row>
    <row r="100" spans="1:8" x14ac:dyDescent="0.15">
      <c r="A100" s="2">
        <f t="shared" si="9"/>
        <v>96</v>
      </c>
      <c r="B100" s="3">
        <v>96</v>
      </c>
      <c r="C100" s="2">
        <f t="shared" si="8"/>
        <v>67.470399999999998</v>
      </c>
      <c r="D100" s="2" cm="1">
        <f t="array" ref="D100">ROUND(_xlfn.XLOOKUP(E100*10000+G100,[1]配置!$B$5:$B$10000*10000+[1]配置!$C$5:$C$10000,[1]配置!$F$5:$F$10000),4)</f>
        <v>66.4315</v>
      </c>
      <c r="E100" s="2">
        <f>COUNTIFS([1]中转!$N$10:$N$129,"&gt;="&amp;G100,[1]中转!$O$10:$O$129,"&lt;="&amp;COUNTIFS($G$5:G100,G100))</f>
        <v>4</v>
      </c>
      <c r="F100" s="2">
        <f>COUNTIFS($G$5:G100,G100,$E$5:E100,"&gt;"&amp;0)</f>
        <v>4</v>
      </c>
      <c r="G100" s="2">
        <v>7</v>
      </c>
      <c r="H100" s="2" t="str">
        <f t="shared" si="7"/>
        <v>{"CardMulti":1}</v>
      </c>
    </row>
    <row r="101" spans="1:8" x14ac:dyDescent="0.15">
      <c r="A101" s="2">
        <f t="shared" si="9"/>
        <v>97</v>
      </c>
      <c r="B101" s="2">
        <v>97</v>
      </c>
      <c r="C101" s="2">
        <f t="shared" si="8"/>
        <v>66.906599999999997</v>
      </c>
      <c r="D101" s="2" cm="1">
        <f t="array" ref="D101">ROUND(_xlfn.XLOOKUP(E101*10000+G101,[1]配置!$B$5:$B$10000*10000+[1]配置!$C$5:$C$10000,[1]配置!$F$5:$F$10000),4)</f>
        <v>65.877600000000001</v>
      </c>
      <c r="E101" s="2">
        <f>COUNTIFS([1]中转!$N$10:$N$129,"&gt;="&amp;G101,[1]中转!$O$10:$O$129,"&lt;="&amp;COUNTIFS($G$5:G101,G101))</f>
        <v>3</v>
      </c>
      <c r="F101" s="2">
        <f>COUNTIFS($G$5:G101,G101,$E$5:E101,"&gt;"&amp;0)</f>
        <v>3</v>
      </c>
      <c r="G101" s="2">
        <v>8</v>
      </c>
      <c r="H101" s="2" t="str">
        <f t="shared" si="7"/>
        <v>{"CardMulti":1}</v>
      </c>
    </row>
    <row r="102" spans="1:8" x14ac:dyDescent="0.15">
      <c r="A102" s="2">
        <f t="shared" si="9"/>
        <v>98</v>
      </c>
      <c r="B102" s="3">
        <v>98</v>
      </c>
      <c r="C102" s="2">
        <f t="shared" si="8"/>
        <v>66.346999999999994</v>
      </c>
      <c r="D102" s="2" cm="1">
        <f t="array" ref="D102">ROUND(_xlfn.XLOOKUP(E102*10000+G102,[1]配置!$B$5:$B$10000*10000+[1]配置!$C$5:$C$10000,[1]配置!$F$5:$F$10000),4)</f>
        <v>65.327799999999996</v>
      </c>
      <c r="E102" s="2">
        <f>COUNTIFS([1]中转!$N$10:$N$129,"&gt;="&amp;G102,[1]中转!$O$10:$O$129,"&lt;="&amp;COUNTIFS($G$5:G102,G102))</f>
        <v>2</v>
      </c>
      <c r="F102" s="2">
        <f>COUNTIFS($G$5:G102,G102,$E$5:E102,"&gt;"&amp;0)</f>
        <v>2</v>
      </c>
      <c r="G102" s="2">
        <v>9</v>
      </c>
      <c r="H102" s="2" t="str">
        <f t="shared" si="7"/>
        <v>{"CardMulti":1}</v>
      </c>
    </row>
    <row r="103" spans="1:8" x14ac:dyDescent="0.15">
      <c r="A103" s="2">
        <f t="shared" si="9"/>
        <v>99</v>
      </c>
      <c r="B103" s="2">
        <v>99</v>
      </c>
      <c r="C103" s="2">
        <f t="shared" si="8"/>
        <v>124.79819999999999</v>
      </c>
      <c r="D103" s="2" cm="1">
        <f t="array" ref="D103">ROUND(_xlfn.XLOOKUP(E103*10000+G103,[1]配置!$B$5:$B$10000*10000+[1]配置!$C$5:$C$10000,[1]配置!$F$5:$F$10000),4)</f>
        <v>123.7886</v>
      </c>
      <c r="E103" s="2">
        <f>COUNTIFS([1]中转!$N$10:$N$129,"&gt;="&amp;G103,[1]中转!$O$10:$O$129,"&lt;="&amp;COUNTIFS($G$5:G103,G103))</f>
        <v>1</v>
      </c>
      <c r="F103" s="2">
        <f>COUNTIFS($G$5:G103,G103,$E$5:E103,"&gt;"&amp;0)</f>
        <v>1</v>
      </c>
      <c r="G103" s="2">
        <v>10</v>
      </c>
      <c r="H103" s="2" t="str">
        <f t="shared" si="7"/>
        <v>{"CardMulti":1}</v>
      </c>
    </row>
    <row r="104" spans="1:8" x14ac:dyDescent="0.15">
      <c r="A104" s="2">
        <f t="shared" si="9"/>
        <v>100</v>
      </c>
      <c r="B104" s="3">
        <v>100</v>
      </c>
      <c r="C104" s="2">
        <f t="shared" si="8"/>
        <v>57.245199999999997</v>
      </c>
      <c r="D104" s="2" cm="1">
        <f t="array" ref="D104">ROUND(_xlfn.XLOOKUP(E104*10000+G104,[1]配置!$B$5:$B$10000*10000+[1]配置!$C$5:$C$10000,[1]配置!$F$5:$F$10000),4)</f>
        <v>56.145200000000003</v>
      </c>
      <c r="E104" s="2">
        <f>COUNTIFS([1]中转!$N$10:$N$129,"&gt;="&amp;G104,[1]中转!$O$10:$O$129,"&lt;="&amp;COUNTIFS($G$5:G104,G104))</f>
        <v>10</v>
      </c>
      <c r="F104" s="2">
        <f>COUNTIFS($G$5:G104,G104,$E$5:E104,"&gt;"&amp;0)</f>
        <v>10</v>
      </c>
      <c r="G104" s="2">
        <v>1</v>
      </c>
      <c r="H104" s="2" t="str">
        <f t="shared" si="7"/>
        <v>{"CardMulti":1}</v>
      </c>
    </row>
    <row r="105" spans="1:8" x14ac:dyDescent="0.15">
      <c r="A105" s="2">
        <f t="shared" si="9"/>
        <v>101</v>
      </c>
      <c r="B105" s="2">
        <v>101</v>
      </c>
      <c r="C105" s="2">
        <f t="shared" si="8"/>
        <v>71.602800000000002</v>
      </c>
      <c r="D105" s="2" cm="1">
        <f t="array" ref="D105">ROUND(_xlfn.XLOOKUP(E105*10000+G105,[1]配置!$B$5:$B$10000*10000+[1]配置!$C$5:$C$10000,[1]配置!$F$5:$F$10000),4)</f>
        <v>70.502799999999993</v>
      </c>
      <c r="E105" s="2">
        <f>COUNTIFS([1]中转!$N$10:$N$129,"&gt;="&amp;G105,[1]中转!$O$10:$O$129,"&lt;="&amp;COUNTIFS($G$5:G105,G105))</f>
        <v>10</v>
      </c>
      <c r="F105" s="2">
        <f>COUNTIFS($G$5:G105,G105,$E$5:E105,"&gt;"&amp;0)</f>
        <v>10</v>
      </c>
      <c r="G105" s="2">
        <v>3</v>
      </c>
      <c r="H105" s="2" t="str">
        <f t="shared" si="7"/>
        <v>{"CardMulti":1}</v>
      </c>
    </row>
    <row r="106" spans="1:8" x14ac:dyDescent="0.15">
      <c r="A106" s="2">
        <f t="shared" si="9"/>
        <v>102</v>
      </c>
      <c r="B106" s="3">
        <v>102</v>
      </c>
      <c r="C106" s="2">
        <f t="shared" si="8"/>
        <v>77.800899999999999</v>
      </c>
      <c r="D106" s="2" cm="1">
        <f t="array" ref="D106">ROUND(_xlfn.XLOOKUP(E106*10000+G106,[1]配置!$B$5:$B$10000*10000+[1]配置!$C$5:$C$10000,[1]配置!$F$5:$F$10000),4)</f>
        <v>76.690399999999997</v>
      </c>
      <c r="E106" s="2">
        <f>COUNTIFS([1]中转!$N$10:$N$129,"&gt;="&amp;G106,[1]中转!$O$10:$O$129,"&lt;="&amp;COUNTIFS($G$5:G106,G106))</f>
        <v>11</v>
      </c>
      <c r="F106" s="2">
        <f>COUNTIFS($G$5:G106,G106,$E$5:E106,"&gt;"&amp;0)</f>
        <v>11</v>
      </c>
      <c r="G106" s="2">
        <v>3</v>
      </c>
      <c r="H106" s="2" t="str">
        <f t="shared" si="7"/>
        <v>{"CardMulti":1}</v>
      </c>
    </row>
    <row r="107" spans="1:8" x14ac:dyDescent="0.15">
      <c r="A107" s="2">
        <f t="shared" si="9"/>
        <v>103</v>
      </c>
      <c r="B107" s="2">
        <v>103</v>
      </c>
      <c r="C107" s="2">
        <f t="shared" si="8"/>
        <v>83.999300000000005</v>
      </c>
      <c r="D107" s="2" cm="1">
        <f t="array" ref="D107">ROUND(_xlfn.XLOOKUP(E107*10000+G107,[1]配置!$B$5:$B$10000*10000+[1]配置!$C$5:$C$10000,[1]配置!$F$5:$F$10000),4)</f>
        <v>82.878100000000003</v>
      </c>
      <c r="E107" s="2">
        <f>COUNTIFS([1]中转!$N$10:$N$129,"&gt;="&amp;G107,[1]中转!$O$10:$O$129,"&lt;="&amp;COUNTIFS($G$5:G107,G107))</f>
        <v>12</v>
      </c>
      <c r="F107" s="2">
        <f>COUNTIFS($G$5:G107,G107,$E$5:E107,"&gt;"&amp;0)</f>
        <v>12</v>
      </c>
      <c r="G107" s="2">
        <v>3</v>
      </c>
      <c r="H107" s="2" t="str">
        <f t="shared" si="7"/>
        <v>{"CardMulti":1}</v>
      </c>
    </row>
    <row r="108" spans="1:8" x14ac:dyDescent="0.15">
      <c r="A108" s="2">
        <f t="shared" si="9"/>
        <v>104</v>
      </c>
      <c r="B108" s="3">
        <v>104</v>
      </c>
      <c r="C108" s="2">
        <f t="shared" si="8"/>
        <v>72.061700000000002</v>
      </c>
      <c r="D108" s="2" cm="1">
        <f t="array" ref="D108">ROUND(_xlfn.XLOOKUP(E108*10000+G108,[1]配置!$B$5:$B$10000*10000+[1]配置!$C$5:$C$10000,[1]配置!$F$5:$F$10000),4)</f>
        <v>70.972099999999998</v>
      </c>
      <c r="E108" s="2">
        <f>COUNTIFS([1]中转!$N$10:$N$129,"&gt;="&amp;G108,[1]中转!$O$10:$O$129,"&lt;="&amp;COUNTIFS($G$5:G108,G108))</f>
        <v>9</v>
      </c>
      <c r="F108" s="2">
        <f>COUNTIFS($G$5:G108,G108,$E$5:E108,"&gt;"&amp;0)</f>
        <v>9</v>
      </c>
      <c r="G108" s="2">
        <v>4</v>
      </c>
      <c r="H108" s="2" t="str">
        <f t="shared" si="7"/>
        <v>{"CardMulti":1}</v>
      </c>
    </row>
    <row r="109" spans="1:8" x14ac:dyDescent="0.15">
      <c r="A109" s="2">
        <f t="shared" si="9"/>
        <v>105</v>
      </c>
      <c r="B109" s="2">
        <v>105</v>
      </c>
      <c r="C109" s="2">
        <f t="shared" si="8"/>
        <v>78.603499999999997</v>
      </c>
      <c r="D109" s="2" cm="1">
        <f t="array" ref="D109">ROUND(_xlfn.XLOOKUP(E109*10000+G109,[1]配置!$B$5:$B$10000*10000+[1]配置!$C$5:$C$10000,[1]配置!$F$5:$F$10000),4)</f>
        <v>77.503500000000003</v>
      </c>
      <c r="E109" s="2">
        <f>COUNTIFS([1]中转!$N$10:$N$129,"&gt;="&amp;G109,[1]中转!$O$10:$O$129,"&lt;="&amp;COUNTIFS($G$5:G109,G109))</f>
        <v>10</v>
      </c>
      <c r="F109" s="2">
        <f>COUNTIFS($G$5:G109,G109,$E$5:E109,"&gt;"&amp;0)</f>
        <v>10</v>
      </c>
      <c r="G109" s="2">
        <v>4</v>
      </c>
      <c r="H109" s="2" t="str">
        <f t="shared" ref="H109:H172" si="10">H79</f>
        <v>{"CardMulti":1}</v>
      </c>
    </row>
    <row r="110" spans="1:8" x14ac:dyDescent="0.15">
      <c r="A110" s="2">
        <f t="shared" si="9"/>
        <v>106</v>
      </c>
      <c r="B110" s="3">
        <v>106</v>
      </c>
      <c r="C110" s="2">
        <f t="shared" si="8"/>
        <v>85.145399999999995</v>
      </c>
      <c r="D110" s="2" cm="1">
        <f t="array" ref="D110">ROUND(_xlfn.XLOOKUP(E110*10000+G110,[1]配置!$B$5:$B$10000*10000+[1]配置!$C$5:$C$10000,[1]配置!$F$5:$F$10000),4)</f>
        <v>84.034899999999993</v>
      </c>
      <c r="E110" s="2">
        <f>COUNTIFS([1]中转!$N$10:$N$129,"&gt;="&amp;G110,[1]中转!$O$10:$O$129,"&lt;="&amp;COUNTIFS($G$5:G110,G110))</f>
        <v>11</v>
      </c>
      <c r="F110" s="2">
        <f>COUNTIFS($G$5:G110,G110,$E$5:E110,"&gt;"&amp;0)</f>
        <v>11</v>
      </c>
      <c r="G110" s="2">
        <v>4</v>
      </c>
      <c r="H110" s="2" t="str">
        <f t="shared" si="10"/>
        <v>{"CardMulti":1}</v>
      </c>
    </row>
    <row r="111" spans="1:8" x14ac:dyDescent="0.15">
      <c r="A111" s="2">
        <f t="shared" si="9"/>
        <v>107</v>
      </c>
      <c r="B111" s="2">
        <v>107</v>
      </c>
      <c r="C111" s="2">
        <f t="shared" si="8"/>
        <v>68.321600000000004</v>
      </c>
      <c r="D111" s="2" cm="1">
        <f t="array" ref="D111">ROUND(_xlfn.XLOOKUP(E111*10000+G111,[1]配置!$B$5:$B$10000*10000+[1]配置!$C$5:$C$10000,[1]配置!$F$5:$F$10000),4)</f>
        <v>67.252600000000001</v>
      </c>
      <c r="E111" s="2">
        <f>COUNTIFS([1]中转!$N$10:$N$129,"&gt;="&amp;G111,[1]中转!$O$10:$O$129,"&lt;="&amp;COUNTIFS($G$5:G111,G111))</f>
        <v>7</v>
      </c>
      <c r="F111" s="2">
        <f>COUNTIFS($G$5:G111,G111,$E$5:E111,"&gt;"&amp;0)</f>
        <v>7</v>
      </c>
      <c r="G111" s="2">
        <v>5</v>
      </c>
      <c r="H111" s="2" t="str">
        <f t="shared" si="10"/>
        <v>{"CardMulti":1}</v>
      </c>
    </row>
    <row r="112" spans="1:8" x14ac:dyDescent="0.15">
      <c r="A112" s="2">
        <f t="shared" si="9"/>
        <v>108</v>
      </c>
      <c r="B112" s="3">
        <v>108</v>
      </c>
      <c r="C112" s="2">
        <f t="shared" si="8"/>
        <v>73.831900000000005</v>
      </c>
      <c r="D112" s="2" cm="1">
        <f t="array" ref="D112">ROUND(_xlfn.XLOOKUP(E112*10000+G112,[1]配置!$B$5:$B$10000*10000+[1]配置!$C$5:$C$10000,[1]配置!$F$5:$F$10000),4)</f>
        <v>72.752700000000004</v>
      </c>
      <c r="E112" s="2">
        <f>COUNTIFS([1]中转!$N$10:$N$129,"&gt;="&amp;G112,[1]中转!$O$10:$O$129,"&lt;="&amp;COUNTIFS($G$5:G112,G112))</f>
        <v>8</v>
      </c>
      <c r="F112" s="2">
        <f>COUNTIFS($G$5:G112,G112,$E$5:E112,"&gt;"&amp;0)</f>
        <v>8</v>
      </c>
      <c r="G112" s="2">
        <v>5</v>
      </c>
      <c r="H112" s="2" t="str">
        <f t="shared" si="10"/>
        <v>{"CardMulti":1}</v>
      </c>
    </row>
    <row r="113" spans="1:8" x14ac:dyDescent="0.15">
      <c r="A113" s="2">
        <f t="shared" si="9"/>
        <v>109</v>
      </c>
      <c r="B113" s="2">
        <v>109</v>
      </c>
      <c r="C113" s="2">
        <f t="shared" si="8"/>
        <v>80.717500000000001</v>
      </c>
      <c r="D113" s="2" cm="1">
        <f t="array" ref="D113">ROUND(_xlfn.XLOOKUP(E113*10000+G113,[1]配置!$B$5:$B$10000*10000+[1]配置!$C$5:$C$10000,[1]配置!$F$5:$F$10000),4)</f>
        <v>79.627899999999997</v>
      </c>
      <c r="E113" s="2">
        <f>COUNTIFS([1]中转!$N$10:$N$129,"&gt;="&amp;G113,[1]中转!$O$10:$O$129,"&lt;="&amp;COUNTIFS($G$5:G113,G113))</f>
        <v>9</v>
      </c>
      <c r="F113" s="2">
        <f>COUNTIFS($G$5:G113,G113,$E$5:E113,"&gt;"&amp;0)</f>
        <v>9</v>
      </c>
      <c r="G113" s="2">
        <v>5</v>
      </c>
      <c r="H113" s="2" t="str">
        <f t="shared" si="10"/>
        <v>{"CardMulti":1}</v>
      </c>
    </row>
    <row r="114" spans="1:8" x14ac:dyDescent="0.15">
      <c r="A114" s="2">
        <f t="shared" si="9"/>
        <v>110</v>
      </c>
      <c r="B114" s="3">
        <v>110</v>
      </c>
      <c r="C114" s="2">
        <f t="shared" si="8"/>
        <v>68.723799999999997</v>
      </c>
      <c r="D114" s="2" cm="1">
        <f t="array" ref="D114">ROUND(_xlfn.XLOOKUP(E114*10000+G114,[1]配置!$B$5:$B$10000*10000+[1]配置!$C$5:$C$10000,[1]配置!$F$5:$F$10000),4)</f>
        <v>67.664900000000003</v>
      </c>
      <c r="E114" s="2">
        <f>COUNTIFS([1]中转!$N$10:$N$129,"&gt;="&amp;G114,[1]中转!$O$10:$O$129,"&lt;="&amp;COUNTIFS($G$5:G114,G114))</f>
        <v>6</v>
      </c>
      <c r="F114" s="2">
        <f>COUNTIFS($G$5:G114,G114,$E$5:E114,"&gt;"&amp;0)</f>
        <v>6</v>
      </c>
      <c r="G114" s="2">
        <v>6</v>
      </c>
      <c r="H114" s="2" t="str">
        <f t="shared" si="10"/>
        <v>{"CardMulti":1}</v>
      </c>
    </row>
    <row r="115" spans="1:8" x14ac:dyDescent="0.15">
      <c r="A115" s="2">
        <f t="shared" si="9"/>
        <v>111</v>
      </c>
      <c r="B115" s="2">
        <v>111</v>
      </c>
      <c r="C115" s="2">
        <f t="shared" si="8"/>
        <v>74.233999999999995</v>
      </c>
      <c r="D115" s="2" cm="1">
        <f t="array" ref="D115">ROUND(_xlfn.XLOOKUP(E115*10000+G115,[1]配置!$B$5:$B$10000*10000+[1]配置!$C$5:$C$10000,[1]配置!$F$5:$F$10000),4)</f>
        <v>73.165000000000006</v>
      </c>
      <c r="E115" s="2">
        <f>COUNTIFS([1]中转!$N$10:$N$129,"&gt;="&amp;G115,[1]中转!$O$10:$O$129,"&lt;="&amp;COUNTIFS($G$5:G115,G115))</f>
        <v>7</v>
      </c>
      <c r="F115" s="2">
        <f>COUNTIFS($G$5:G115,G115,$E$5:E115,"&gt;"&amp;0)</f>
        <v>7</v>
      </c>
      <c r="G115" s="2">
        <v>6</v>
      </c>
      <c r="H115" s="2" t="str">
        <f t="shared" si="10"/>
        <v>{"CostReduce":1}</v>
      </c>
    </row>
    <row r="116" spans="1:8" x14ac:dyDescent="0.15">
      <c r="A116" s="2">
        <f t="shared" si="9"/>
        <v>112</v>
      </c>
      <c r="B116" s="3">
        <v>112</v>
      </c>
      <c r="C116" s="2">
        <f t="shared" si="8"/>
        <v>79.744399999999999</v>
      </c>
      <c r="D116" s="2" cm="1">
        <f t="array" ref="D116">ROUND(_xlfn.XLOOKUP(E116*10000+G116,[1]配置!$B$5:$B$10000*10000+[1]配置!$C$5:$C$10000,[1]配置!$F$5:$F$10000),4)</f>
        <v>78.665199999999999</v>
      </c>
      <c r="E116" s="2">
        <f>COUNTIFS([1]中转!$N$10:$N$129,"&gt;="&amp;G116,[1]中转!$O$10:$O$129,"&lt;="&amp;COUNTIFS($G$5:G116,G116))</f>
        <v>8</v>
      </c>
      <c r="F116" s="2">
        <f>COUNTIFS($G$5:G116,G116,$E$5:E116,"&gt;"&amp;0)</f>
        <v>8</v>
      </c>
      <c r="G116" s="2">
        <v>6</v>
      </c>
      <c r="H116" s="2" t="str">
        <f t="shared" si="10"/>
        <v>{"CostReduce":1}</v>
      </c>
    </row>
    <row r="117" spans="1:8" x14ac:dyDescent="0.15">
      <c r="A117" s="2">
        <f t="shared" si="9"/>
        <v>113</v>
      </c>
      <c r="B117" s="2">
        <v>113</v>
      </c>
      <c r="C117" s="2">
        <f t="shared" si="8"/>
        <v>71.605400000000003</v>
      </c>
      <c r="D117" s="2" cm="1">
        <f t="array" ref="D117">ROUND(_xlfn.XLOOKUP(E117*10000+G117,[1]配置!$B$5:$B$10000*10000+[1]配置!$C$5:$C$10000,[1]配置!$F$5:$F$10000),4)</f>
        <v>70.556600000000003</v>
      </c>
      <c r="E117" s="2">
        <f>COUNTIFS([1]中转!$N$10:$N$129,"&gt;="&amp;G117,[1]中转!$O$10:$O$129,"&lt;="&amp;COUNTIFS($G$5:G117,G117))</f>
        <v>5</v>
      </c>
      <c r="F117" s="2">
        <f>COUNTIFS($G$5:G117,G117,$E$5:E117,"&gt;"&amp;0)</f>
        <v>5</v>
      </c>
      <c r="G117" s="2">
        <v>7</v>
      </c>
      <c r="H117" s="2" t="str">
        <f t="shared" si="10"/>
        <v>{"CostReduce":1}</v>
      </c>
    </row>
    <row r="118" spans="1:8" x14ac:dyDescent="0.15">
      <c r="A118" s="2">
        <f t="shared" si="9"/>
        <v>114</v>
      </c>
      <c r="B118" s="3">
        <v>114</v>
      </c>
      <c r="C118" s="2">
        <f t="shared" si="8"/>
        <v>77.115700000000004</v>
      </c>
      <c r="D118" s="2" cm="1">
        <f t="array" ref="D118">ROUND(_xlfn.XLOOKUP(E118*10000+G118,[1]配置!$B$5:$B$10000*10000+[1]配置!$C$5:$C$10000,[1]配置!$F$5:$F$10000),4)</f>
        <v>76.056799999999996</v>
      </c>
      <c r="E118" s="2">
        <f>COUNTIFS([1]中转!$N$10:$N$129,"&gt;="&amp;G118,[1]中转!$O$10:$O$129,"&lt;="&amp;COUNTIFS($G$5:G118,G118))</f>
        <v>6</v>
      </c>
      <c r="F118" s="2">
        <f>COUNTIFS($G$5:G118,G118,$E$5:E118,"&gt;"&amp;0)</f>
        <v>6</v>
      </c>
      <c r="G118" s="2">
        <v>7</v>
      </c>
      <c r="H118" s="2" t="str">
        <f t="shared" si="10"/>
        <v>{"CostReduce":1}</v>
      </c>
    </row>
    <row r="119" spans="1:8" x14ac:dyDescent="0.15">
      <c r="A119" s="2">
        <f t="shared" si="9"/>
        <v>115</v>
      </c>
      <c r="B119" s="2">
        <v>115</v>
      </c>
      <c r="C119" s="2">
        <f t="shared" si="8"/>
        <v>82.625900000000001</v>
      </c>
      <c r="D119" s="2" cm="1">
        <f t="array" ref="D119">ROUND(_xlfn.XLOOKUP(E119*10000+G119,[1]配置!$B$5:$B$10000*10000+[1]配置!$C$5:$C$10000,[1]配置!$F$5:$F$10000),4)</f>
        <v>81.556899999999999</v>
      </c>
      <c r="E119" s="2">
        <f>COUNTIFS([1]中转!$N$10:$N$129,"&gt;="&amp;G119,[1]中转!$O$10:$O$129,"&lt;="&amp;COUNTIFS($G$5:G119,G119))</f>
        <v>7</v>
      </c>
      <c r="F119" s="2">
        <f>COUNTIFS($G$5:G119,G119,$E$5:E119,"&gt;"&amp;0)</f>
        <v>7</v>
      </c>
      <c r="G119" s="2">
        <v>7</v>
      </c>
      <c r="H119" s="2" t="str">
        <f t="shared" si="10"/>
        <v>{"CostReduce":1}</v>
      </c>
    </row>
    <row r="120" spans="1:8" x14ac:dyDescent="0.15">
      <c r="A120" s="2">
        <f t="shared" si="9"/>
        <v>116</v>
      </c>
      <c r="B120" s="3">
        <v>116</v>
      </c>
      <c r="C120" s="2">
        <f t="shared" si="8"/>
        <v>73.791700000000006</v>
      </c>
      <c r="D120" s="2" cm="1">
        <f t="array" ref="D120">ROUND(_xlfn.XLOOKUP(E120*10000+G120,[1]配置!$B$5:$B$10000*10000+[1]配置!$C$5:$C$10000,[1]配置!$F$5:$F$10000),4)</f>
        <v>72.752799999999993</v>
      </c>
      <c r="E120" s="2">
        <f>COUNTIFS([1]中转!$N$10:$N$129,"&gt;="&amp;G120,[1]中转!$O$10:$O$129,"&lt;="&amp;COUNTIFS($G$5:G120,G120))</f>
        <v>4</v>
      </c>
      <c r="F120" s="2">
        <f>COUNTIFS($G$5:G120,G120,$E$5:E120,"&gt;"&amp;0)</f>
        <v>4</v>
      </c>
      <c r="G120" s="2">
        <v>8</v>
      </c>
      <c r="H120" s="2" t="str">
        <f t="shared" si="10"/>
        <v>{"CostReduce":1}</v>
      </c>
    </row>
    <row r="121" spans="1:8" x14ac:dyDescent="0.15">
      <c r="A121" s="2">
        <f t="shared" si="9"/>
        <v>117</v>
      </c>
      <c r="B121" s="2">
        <v>117</v>
      </c>
      <c r="C121" s="2">
        <f t="shared" si="8"/>
        <v>77.926699999999997</v>
      </c>
      <c r="D121" s="2" cm="1">
        <f t="array" ref="D121">ROUND(_xlfn.XLOOKUP(E121*10000+G121,[1]配置!$B$5:$B$10000*10000+[1]配置!$C$5:$C$10000,[1]配置!$F$5:$F$10000),4)</f>
        <v>76.877899999999997</v>
      </c>
      <c r="E121" s="2">
        <f>COUNTIFS([1]中转!$N$10:$N$129,"&gt;="&amp;G121,[1]中转!$O$10:$O$129,"&lt;="&amp;COUNTIFS($G$5:G121,G121))</f>
        <v>5</v>
      </c>
      <c r="F121" s="2">
        <f>COUNTIFS($G$5:G121,G121,$E$5:E121,"&gt;"&amp;0)</f>
        <v>5</v>
      </c>
      <c r="G121" s="2">
        <v>8</v>
      </c>
      <c r="H121" s="2" t="str">
        <f t="shared" si="10"/>
        <v>{"CostReduce":1}</v>
      </c>
    </row>
    <row r="122" spans="1:8" x14ac:dyDescent="0.15">
      <c r="A122" s="2">
        <f t="shared" si="9"/>
        <v>118</v>
      </c>
      <c r="B122" s="3">
        <v>118</v>
      </c>
      <c r="C122" s="2">
        <f t="shared" si="8"/>
        <v>83.436899999999994</v>
      </c>
      <c r="D122" s="2" cm="1">
        <f t="array" ref="D122">ROUND(_xlfn.XLOOKUP(E122*10000+G122,[1]配置!$B$5:$B$10000*10000+[1]配置!$C$5:$C$10000,[1]配置!$F$5:$F$10000),4)</f>
        <v>82.378</v>
      </c>
      <c r="E122" s="2">
        <f>COUNTIFS([1]中转!$N$10:$N$129,"&gt;="&amp;G122,[1]中转!$O$10:$O$129,"&lt;="&amp;COUNTIFS($G$5:G122,G122))</f>
        <v>6</v>
      </c>
      <c r="F122" s="2">
        <f>COUNTIFS($G$5:G122,G122,$E$5:E122,"&gt;"&amp;0)</f>
        <v>6</v>
      </c>
      <c r="G122" s="2">
        <v>8</v>
      </c>
      <c r="H122" s="2" t="str">
        <f t="shared" si="10"/>
        <v>{"CostReduce":1}</v>
      </c>
    </row>
    <row r="123" spans="1:8" x14ac:dyDescent="0.15">
      <c r="A123" s="2">
        <f t="shared" si="9"/>
        <v>119</v>
      </c>
      <c r="B123" s="2">
        <v>119</v>
      </c>
      <c r="C123" s="2">
        <f t="shared" si="8"/>
        <v>73.231999999999999</v>
      </c>
      <c r="D123" s="2" cm="1">
        <f t="array" ref="D123">ROUND(_xlfn.XLOOKUP(E123*10000+G123,[1]配置!$B$5:$B$10000*10000+[1]配置!$C$5:$C$10000,[1]配置!$F$5:$F$10000),4)</f>
        <v>72.203000000000003</v>
      </c>
      <c r="E123" s="2">
        <f>COUNTIFS([1]中转!$N$10:$N$129,"&gt;="&amp;G123,[1]中转!$O$10:$O$129,"&lt;="&amp;COUNTIFS($G$5:G123,G123))</f>
        <v>3</v>
      </c>
      <c r="F123" s="2">
        <f>COUNTIFS($G$5:G123,G123,$E$5:E123,"&gt;"&amp;0)</f>
        <v>3</v>
      </c>
      <c r="G123" s="2">
        <v>9</v>
      </c>
      <c r="H123" s="2" t="str">
        <f t="shared" si="10"/>
        <v>{"CostReduce":1}</v>
      </c>
    </row>
    <row r="124" spans="1:8" x14ac:dyDescent="0.15">
      <c r="A124" s="2">
        <f t="shared" si="9"/>
        <v>120</v>
      </c>
      <c r="B124" s="3">
        <v>120</v>
      </c>
      <c r="C124" s="2">
        <f t="shared" si="8"/>
        <v>80.117000000000004</v>
      </c>
      <c r="D124" s="2" cm="1">
        <f t="array" ref="D124">ROUND(_xlfn.XLOOKUP(E124*10000+G124,[1]配置!$B$5:$B$10000*10000+[1]配置!$C$5:$C$10000,[1]配置!$F$5:$F$10000),4)</f>
        <v>79.078100000000006</v>
      </c>
      <c r="E124" s="2">
        <f>COUNTIFS([1]中转!$N$10:$N$129,"&gt;="&amp;G124,[1]中转!$O$10:$O$129,"&lt;="&amp;COUNTIFS($G$5:G124,G124))</f>
        <v>4</v>
      </c>
      <c r="F124" s="2">
        <f>COUNTIFS($G$5:G124,G124,$E$5:E124,"&gt;"&amp;0)</f>
        <v>4</v>
      </c>
      <c r="G124" s="2">
        <v>9</v>
      </c>
      <c r="H124" s="2" t="str">
        <f t="shared" si="10"/>
        <v>{"CostReduce":1}</v>
      </c>
    </row>
    <row r="125" spans="1:8" x14ac:dyDescent="0.15">
      <c r="A125" s="2">
        <f t="shared" si="9"/>
        <v>121</v>
      </c>
      <c r="B125" s="2">
        <v>121</v>
      </c>
      <c r="C125" s="2">
        <f t="shared" si="8"/>
        <v>84.251999999999995</v>
      </c>
      <c r="D125" s="2" cm="1">
        <f t="array" ref="D125">ROUND(_xlfn.XLOOKUP(E125*10000+G125,[1]配置!$B$5:$B$10000*10000+[1]配置!$C$5:$C$10000,[1]配置!$F$5:$F$10000),4)</f>
        <v>83.203199999999995</v>
      </c>
      <c r="E125" s="2">
        <f>COUNTIFS([1]中转!$N$10:$N$129,"&gt;="&amp;G125,[1]中转!$O$10:$O$129,"&lt;="&amp;COUNTIFS($G$5:G125,G125))</f>
        <v>5</v>
      </c>
      <c r="F125" s="2">
        <f>COUNTIFS($G$5:G125,G125,$E$5:E125,"&gt;"&amp;0)</f>
        <v>5</v>
      </c>
      <c r="G125" s="2">
        <v>9</v>
      </c>
      <c r="H125" s="2" t="str">
        <f t="shared" si="10"/>
        <v>{"CardMulti":1}</v>
      </c>
    </row>
    <row r="126" spans="1:8" x14ac:dyDescent="0.15">
      <c r="A126" s="2">
        <f t="shared" si="9"/>
        <v>122</v>
      </c>
      <c r="B126" s="3">
        <v>122</v>
      </c>
      <c r="C126" s="2">
        <f t="shared" si="8"/>
        <v>124.8078</v>
      </c>
      <c r="D126" s="2" cm="1">
        <f t="array" ref="D126">ROUND(_xlfn.XLOOKUP(E126*10000+G126,[1]配置!$B$5:$B$10000*10000+[1]配置!$C$5:$C$10000,[1]配置!$F$5:$F$10000),4)</f>
        <v>123.7886</v>
      </c>
      <c r="E126" s="2">
        <f>COUNTIFS([1]中转!$N$10:$N$129,"&gt;="&amp;G126,[1]中转!$O$10:$O$129,"&lt;="&amp;COUNTIFS($G$5:G126,G126))</f>
        <v>1</v>
      </c>
      <c r="F126" s="2">
        <f>COUNTIFS($G$5:G126,G126,$E$5:E126,"&gt;"&amp;0)</f>
        <v>2</v>
      </c>
      <c r="G126" s="2">
        <v>10</v>
      </c>
      <c r="H126" s="2" t="str">
        <f t="shared" si="10"/>
        <v>{"CardMulti":1}</v>
      </c>
    </row>
    <row r="127" spans="1:8" x14ac:dyDescent="0.15">
      <c r="A127" s="2">
        <f t="shared" si="9"/>
        <v>123</v>
      </c>
      <c r="B127" s="2">
        <v>123</v>
      </c>
      <c r="C127" s="2">
        <f t="shared" si="8"/>
        <v>72.674400000000006</v>
      </c>
      <c r="D127" s="2" cm="1">
        <f t="array" ref="D127">ROUND(_xlfn.XLOOKUP(E127*10000+G127,[1]配置!$B$5:$B$10000*10000+[1]配置!$C$5:$C$10000,[1]配置!$F$5:$F$10000),4)</f>
        <v>71.645399999999995</v>
      </c>
      <c r="E127" s="2">
        <f>COUNTIFS([1]中转!$N$10:$N$129,"&gt;="&amp;G127,[1]中转!$O$10:$O$129,"&lt;="&amp;COUNTIFS($G$5:G127,G127))</f>
        <v>2</v>
      </c>
      <c r="F127" s="2">
        <f>COUNTIFS($G$5:G127,G127,$E$5:E127,"&gt;"&amp;0)</f>
        <v>3</v>
      </c>
      <c r="G127" s="2">
        <v>10</v>
      </c>
      <c r="H127" s="2" t="str">
        <f t="shared" si="10"/>
        <v>{"CardMulti":1}</v>
      </c>
    </row>
    <row r="128" spans="1:8" x14ac:dyDescent="0.15">
      <c r="A128" s="2">
        <f t="shared" si="9"/>
        <v>124</v>
      </c>
      <c r="B128" s="3">
        <v>124</v>
      </c>
      <c r="C128" s="2">
        <f t="shared" si="8"/>
        <v>72.684299999999993</v>
      </c>
      <c r="D128" s="2" cm="1">
        <f t="array" ref="D128">ROUND(_xlfn.XLOOKUP(E128*10000+G128,[1]配置!$B$5:$B$10000*10000+[1]配置!$C$5:$C$10000,[1]配置!$F$5:$F$10000),4)</f>
        <v>71.645399999999995</v>
      </c>
      <c r="E128" s="2">
        <f>COUNTIFS([1]中转!$N$10:$N$129,"&gt;="&amp;G128,[1]中转!$O$10:$O$129,"&lt;="&amp;COUNTIFS($G$5:G128,G128))</f>
        <v>2</v>
      </c>
      <c r="F128" s="2">
        <f>COUNTIFS($G$5:G128,G128,$E$5:E128,"&gt;"&amp;0)</f>
        <v>4</v>
      </c>
      <c r="G128" s="2">
        <v>10</v>
      </c>
      <c r="H128" s="2" t="str">
        <f t="shared" si="10"/>
        <v>{"CardMulti":1}</v>
      </c>
    </row>
    <row r="129" spans="1:8" x14ac:dyDescent="0.15">
      <c r="A129" s="2">
        <f t="shared" si="9"/>
        <v>125</v>
      </c>
      <c r="B129" s="2">
        <v>125</v>
      </c>
      <c r="C129" s="2">
        <f t="shared" si="8"/>
        <v>62.755800000000001</v>
      </c>
      <c r="D129" s="2" cm="1">
        <f t="array" ref="D129">ROUND(_xlfn.XLOOKUP(E129*10000+G129,[1]配置!$B$5:$B$10000*10000+[1]配置!$C$5:$C$10000,[1]配置!$F$5:$F$10000),4)</f>
        <v>61.645299999999999</v>
      </c>
      <c r="E129" s="2">
        <f>COUNTIFS([1]中转!$N$10:$N$129,"&gt;="&amp;G129,[1]中转!$O$10:$O$129,"&lt;="&amp;COUNTIFS($G$5:G129,G129))</f>
        <v>11</v>
      </c>
      <c r="F129" s="2">
        <f>COUNTIFS($G$5:G129,G129,$E$5:E129,"&gt;"&amp;0)</f>
        <v>11</v>
      </c>
      <c r="G129" s="2">
        <v>1</v>
      </c>
      <c r="H129" s="2" t="str">
        <f t="shared" si="10"/>
        <v>{"CardMulti":1}</v>
      </c>
    </row>
    <row r="130" spans="1:8" x14ac:dyDescent="0.15">
      <c r="A130" s="2">
        <f t="shared" si="9"/>
        <v>126</v>
      </c>
      <c r="B130" s="3">
        <v>126</v>
      </c>
      <c r="C130" s="2">
        <f t="shared" si="8"/>
        <v>68.2667</v>
      </c>
      <c r="D130" s="2" cm="1">
        <f t="array" ref="D130">ROUND(_xlfn.XLOOKUP(E130*10000+G130,[1]配置!$B$5:$B$10000*10000+[1]配置!$C$5:$C$10000,[1]配置!$F$5:$F$10000),4)</f>
        <v>67.145499999999998</v>
      </c>
      <c r="E130" s="2">
        <f>COUNTIFS([1]中转!$N$10:$N$129,"&gt;="&amp;G130,[1]中转!$O$10:$O$129,"&lt;="&amp;COUNTIFS($G$5:G130,G130))</f>
        <v>12</v>
      </c>
      <c r="F130" s="2">
        <f>COUNTIFS($G$5:G130,G130,$E$5:E130,"&gt;"&amp;0)</f>
        <v>12</v>
      </c>
      <c r="G130" s="2">
        <v>1</v>
      </c>
      <c r="H130" s="2" t="str">
        <f t="shared" si="10"/>
        <v>{"CardMulti":1}</v>
      </c>
    </row>
    <row r="131" spans="1:8" x14ac:dyDescent="0.15">
      <c r="A131" s="2">
        <f t="shared" si="9"/>
        <v>127</v>
      </c>
      <c r="B131" s="2">
        <v>127</v>
      </c>
      <c r="C131" s="2">
        <f t="shared" si="8"/>
        <v>73.777500000000003</v>
      </c>
      <c r="D131" s="2" cm="1">
        <f t="array" ref="D131">ROUND(_xlfn.XLOOKUP(E131*10000+G131,[1]配置!$B$5:$B$10000*10000+[1]配置!$C$5:$C$10000,[1]配置!$F$5:$F$10000),4)</f>
        <v>72.645600000000002</v>
      </c>
      <c r="E131" s="2">
        <f>COUNTIFS([1]中转!$N$10:$N$129,"&gt;="&amp;G131,[1]中转!$O$10:$O$129,"&lt;="&amp;COUNTIFS($G$5:G131,G131))</f>
        <v>13</v>
      </c>
      <c r="F131" s="2">
        <f>COUNTIFS($G$5:G131,G131,$E$5:E131,"&gt;"&amp;0)</f>
        <v>13</v>
      </c>
      <c r="G131" s="2">
        <v>1</v>
      </c>
      <c r="H131" s="2" t="str">
        <f t="shared" si="10"/>
        <v>{"CardMulti":1}</v>
      </c>
    </row>
    <row r="132" spans="1:8" x14ac:dyDescent="0.15">
      <c r="A132" s="2">
        <f t="shared" si="9"/>
        <v>128</v>
      </c>
      <c r="B132" s="3">
        <v>128</v>
      </c>
      <c r="C132" s="2">
        <f t="shared" si="8"/>
        <v>67.456400000000002</v>
      </c>
      <c r="D132" s="2" cm="1">
        <f t="array" ref="D132">ROUND(_xlfn.XLOOKUP(E132*10000+G132,[1]配置!$B$5:$B$10000*10000+[1]配置!$C$5:$C$10000,[1]配置!$F$5:$F$10000),4)</f>
        <v>66.3459</v>
      </c>
      <c r="E132" s="2">
        <f>COUNTIFS([1]中转!$N$10:$N$129,"&gt;="&amp;G132,[1]中转!$O$10:$O$129,"&lt;="&amp;COUNTIFS($G$5:G132,G132))</f>
        <v>11</v>
      </c>
      <c r="F132" s="2">
        <f>COUNTIFS($G$5:G132,G132,$E$5:E132,"&gt;"&amp;0)</f>
        <v>11</v>
      </c>
      <c r="G132" s="2">
        <v>2</v>
      </c>
      <c r="H132" s="2" t="str">
        <f t="shared" si="10"/>
        <v>{"CardMulti":1}</v>
      </c>
    </row>
    <row r="133" spans="1:8" x14ac:dyDescent="0.15">
      <c r="A133" s="2">
        <f t="shared" si="9"/>
        <v>129</v>
      </c>
      <c r="B133" s="2">
        <v>129</v>
      </c>
      <c r="C133" s="2">
        <f t="shared" ref="C133:C196" si="11">ROUND(D133+1.1^(F133/10),4)</f>
        <v>73.311000000000007</v>
      </c>
      <c r="D133" s="2" cm="1">
        <f t="array" ref="D133">ROUND(_xlfn.XLOOKUP(E133*10000+G133,[1]配置!$B$5:$B$10000*10000+[1]配置!$C$5:$C$10000,[1]配置!$F$5:$F$10000),4)</f>
        <v>72.189800000000005</v>
      </c>
      <c r="E133" s="2">
        <f>COUNTIFS([1]中转!$N$10:$N$129,"&gt;="&amp;G133,[1]中转!$O$10:$O$129,"&lt;="&amp;COUNTIFS($G$5:G133,G133))</f>
        <v>12</v>
      </c>
      <c r="F133" s="2">
        <f>COUNTIFS($G$5:G133,G133,$E$5:E133,"&gt;"&amp;0)</f>
        <v>12</v>
      </c>
      <c r="G133" s="2">
        <v>2</v>
      </c>
      <c r="H133" s="2" t="str">
        <f t="shared" si="10"/>
        <v>{"CardMulti":1}</v>
      </c>
    </row>
    <row r="134" spans="1:8" x14ac:dyDescent="0.15">
      <c r="A134" s="2">
        <f t="shared" si="9"/>
        <v>130</v>
      </c>
      <c r="B134" s="3">
        <v>130</v>
      </c>
      <c r="C134" s="2">
        <f t="shared" si="11"/>
        <v>79.165599999999998</v>
      </c>
      <c r="D134" s="2" cm="1">
        <f t="array" ref="D134">ROUND(_xlfn.XLOOKUP(E134*10000+G134,[1]配置!$B$5:$B$10000*10000+[1]配置!$C$5:$C$10000,[1]配置!$F$5:$F$10000),4)</f>
        <v>78.033699999999996</v>
      </c>
      <c r="E134" s="2">
        <f>COUNTIFS([1]中转!$N$10:$N$129,"&gt;="&amp;G134,[1]中转!$O$10:$O$129,"&lt;="&amp;COUNTIFS($G$5:G134,G134))</f>
        <v>13</v>
      </c>
      <c r="F134" s="2">
        <f>COUNTIFS($G$5:G134,G134,$E$5:E134,"&gt;"&amp;0)</f>
        <v>13</v>
      </c>
      <c r="G134" s="2">
        <v>2</v>
      </c>
      <c r="H134" s="2" t="str">
        <f t="shared" si="10"/>
        <v>{"CardMulti":1}</v>
      </c>
    </row>
    <row r="135" spans="1:8" x14ac:dyDescent="0.15">
      <c r="A135" s="2">
        <f t="shared" si="9"/>
        <v>131</v>
      </c>
      <c r="B135" s="2">
        <v>131</v>
      </c>
      <c r="C135" s="2">
        <f t="shared" si="11"/>
        <v>85.020300000000006</v>
      </c>
      <c r="D135" s="2" cm="1">
        <f t="array" ref="D135">ROUND(_xlfn.XLOOKUP(E135*10000+G135,[1]配置!$B$5:$B$10000*10000+[1]配置!$C$5:$C$10000,[1]配置!$F$5:$F$10000),4)</f>
        <v>83.877600000000001</v>
      </c>
      <c r="E135" s="2">
        <f>COUNTIFS([1]中转!$N$10:$N$129,"&gt;="&amp;G135,[1]中转!$O$10:$O$129,"&lt;="&amp;COUNTIFS($G$5:G135,G135))</f>
        <v>14</v>
      </c>
      <c r="F135" s="2">
        <f>COUNTIFS($G$5:G135,G135,$E$5:E135,"&gt;"&amp;0)</f>
        <v>14</v>
      </c>
      <c r="G135" s="2">
        <v>2</v>
      </c>
      <c r="H135" s="2" t="str">
        <f t="shared" si="10"/>
        <v>{"CardMulti":1}</v>
      </c>
    </row>
    <row r="136" spans="1:8" x14ac:dyDescent="0.15">
      <c r="A136" s="2">
        <f t="shared" ref="A136:A199" si="12">IF(E136=0,"//"&amp;B136,B136)</f>
        <v>132</v>
      </c>
      <c r="B136" s="3">
        <v>132</v>
      </c>
      <c r="C136" s="2">
        <f t="shared" si="11"/>
        <v>90.197599999999994</v>
      </c>
      <c r="D136" s="2" cm="1">
        <f t="array" ref="D136">ROUND(_xlfn.XLOOKUP(E136*10000+G136,[1]配置!$B$5:$B$10000*10000+[1]配置!$C$5:$C$10000,[1]配置!$F$5:$F$10000),4)</f>
        <v>89.065700000000007</v>
      </c>
      <c r="E136" s="2">
        <f>COUNTIFS([1]中转!$N$10:$N$129,"&gt;="&amp;G136,[1]中转!$O$10:$O$129,"&lt;="&amp;COUNTIFS($G$5:G136,G136))</f>
        <v>13</v>
      </c>
      <c r="F136" s="2">
        <f>COUNTIFS($G$5:G136,G136,$E$5:E136,"&gt;"&amp;0)</f>
        <v>13</v>
      </c>
      <c r="G136" s="2">
        <v>3</v>
      </c>
      <c r="H136" s="2" t="str">
        <f t="shared" si="10"/>
        <v>{"CardMulti":1}</v>
      </c>
    </row>
    <row r="137" spans="1:8" x14ac:dyDescent="0.15">
      <c r="A137" s="2">
        <f t="shared" si="12"/>
        <v>133</v>
      </c>
      <c r="B137" s="2">
        <v>133</v>
      </c>
      <c r="C137" s="2">
        <f t="shared" si="11"/>
        <v>91.6875</v>
      </c>
      <c r="D137" s="2" cm="1">
        <f t="array" ref="D137">ROUND(_xlfn.XLOOKUP(E137*10000+G137,[1]配置!$B$5:$B$10000*10000+[1]配置!$C$5:$C$10000,[1]配置!$F$5:$F$10000),4)</f>
        <v>90.566299999999998</v>
      </c>
      <c r="E137" s="2">
        <f>COUNTIFS([1]中转!$N$10:$N$129,"&gt;="&amp;G137,[1]中转!$O$10:$O$129,"&lt;="&amp;COUNTIFS($G$5:G137,G137))</f>
        <v>12</v>
      </c>
      <c r="F137" s="2">
        <f>COUNTIFS($G$5:G137,G137,$E$5:E137,"&gt;"&amp;0)</f>
        <v>12</v>
      </c>
      <c r="G137" s="2">
        <v>4</v>
      </c>
      <c r="H137" s="2" t="str">
        <f t="shared" si="10"/>
        <v>{"CardMulti":1}</v>
      </c>
    </row>
    <row r="138" spans="1:8" x14ac:dyDescent="0.15">
      <c r="A138" s="2">
        <f t="shared" si="12"/>
        <v>134</v>
      </c>
      <c r="B138" s="3">
        <v>134</v>
      </c>
      <c r="C138" s="2">
        <f t="shared" si="11"/>
        <v>87.603099999999998</v>
      </c>
      <c r="D138" s="2" cm="1">
        <f t="array" ref="D138">ROUND(_xlfn.XLOOKUP(E138*10000+G138,[1]配置!$B$5:$B$10000*10000+[1]配置!$C$5:$C$10000,[1]配置!$F$5:$F$10000),4)</f>
        <v>86.503100000000003</v>
      </c>
      <c r="E138" s="2">
        <f>COUNTIFS([1]中转!$N$10:$N$129,"&gt;="&amp;G138,[1]中转!$O$10:$O$129,"&lt;="&amp;COUNTIFS($G$5:G138,G138))</f>
        <v>10</v>
      </c>
      <c r="F138" s="2">
        <f>COUNTIFS($G$5:G138,G138,$E$5:E138,"&gt;"&amp;0)</f>
        <v>10</v>
      </c>
      <c r="G138" s="2">
        <v>5</v>
      </c>
      <c r="H138" s="2" t="str">
        <f t="shared" si="10"/>
        <v>{"CardMulti":1}</v>
      </c>
    </row>
    <row r="139" spans="1:8" x14ac:dyDescent="0.15">
      <c r="A139" s="2">
        <f t="shared" si="12"/>
        <v>135</v>
      </c>
      <c r="B139" s="2">
        <v>135</v>
      </c>
      <c r="C139" s="2">
        <f t="shared" si="11"/>
        <v>86.63</v>
      </c>
      <c r="D139" s="2" cm="1">
        <f t="array" ref="D139">ROUND(_xlfn.XLOOKUP(E139*10000+G139,[1]配置!$B$5:$B$10000*10000+[1]配置!$C$5:$C$10000,[1]配置!$F$5:$F$10000),4)</f>
        <v>85.540400000000005</v>
      </c>
      <c r="E139" s="2">
        <f>COUNTIFS([1]中转!$N$10:$N$129,"&gt;="&amp;G139,[1]中转!$O$10:$O$129,"&lt;="&amp;COUNTIFS($G$5:G139,G139))</f>
        <v>9</v>
      </c>
      <c r="F139" s="2">
        <f>COUNTIFS($G$5:G139,G139,$E$5:E139,"&gt;"&amp;0)</f>
        <v>9</v>
      </c>
      <c r="G139" s="2">
        <v>6</v>
      </c>
      <c r="H139" s="2" t="str">
        <f t="shared" si="10"/>
        <v>{"CardMulti":1}</v>
      </c>
    </row>
    <row r="140" spans="1:8" x14ac:dyDescent="0.15">
      <c r="A140" s="2">
        <f t="shared" si="12"/>
        <v>136</v>
      </c>
      <c r="B140" s="3">
        <v>136</v>
      </c>
      <c r="C140" s="2">
        <f t="shared" si="11"/>
        <v>88.136300000000006</v>
      </c>
      <c r="D140" s="2" cm="1">
        <f t="array" ref="D140">ROUND(_xlfn.XLOOKUP(E140*10000+G140,[1]配置!$B$5:$B$10000*10000+[1]配置!$C$5:$C$10000,[1]配置!$F$5:$F$10000),4)</f>
        <v>87.057100000000005</v>
      </c>
      <c r="E140" s="2">
        <f>COUNTIFS([1]中转!$N$10:$N$129,"&gt;="&amp;G140,[1]中转!$O$10:$O$129,"&lt;="&amp;COUNTIFS($G$5:G140,G140))</f>
        <v>8</v>
      </c>
      <c r="F140" s="2">
        <f>COUNTIFS($G$5:G140,G140,$E$5:E140,"&gt;"&amp;0)</f>
        <v>8</v>
      </c>
      <c r="G140" s="2">
        <v>7</v>
      </c>
      <c r="H140" s="2" t="str">
        <f t="shared" si="10"/>
        <v>{"CardMulti":1}</v>
      </c>
    </row>
    <row r="141" spans="1:8" x14ac:dyDescent="0.15">
      <c r="A141" s="2">
        <f t="shared" si="12"/>
        <v>137</v>
      </c>
      <c r="B141" s="2">
        <v>137</v>
      </c>
      <c r="C141" s="2">
        <f t="shared" si="11"/>
        <v>88.947199999999995</v>
      </c>
      <c r="D141" s="2" cm="1">
        <f t="array" ref="D141">ROUND(_xlfn.XLOOKUP(E141*10000+G141,[1]配置!$B$5:$B$10000*10000+[1]配置!$C$5:$C$10000,[1]配置!$F$5:$F$10000),4)</f>
        <v>87.878200000000007</v>
      </c>
      <c r="E141" s="2">
        <f>COUNTIFS([1]中转!$N$10:$N$129,"&gt;="&amp;G141,[1]中转!$O$10:$O$129,"&lt;="&amp;COUNTIFS($G$5:G141,G141))</f>
        <v>7</v>
      </c>
      <c r="F141" s="2">
        <f>COUNTIFS($G$5:G141,G141,$E$5:E141,"&gt;"&amp;0)</f>
        <v>7</v>
      </c>
      <c r="G141" s="2">
        <v>8</v>
      </c>
      <c r="H141" s="2" t="str">
        <f t="shared" si="10"/>
        <v>{"CardMulti":1}</v>
      </c>
    </row>
    <row r="142" spans="1:8" x14ac:dyDescent="0.15">
      <c r="A142" s="2">
        <f t="shared" si="12"/>
        <v>138</v>
      </c>
      <c r="B142" s="3">
        <v>138</v>
      </c>
      <c r="C142" s="2">
        <f t="shared" si="11"/>
        <v>89.762299999999996</v>
      </c>
      <c r="D142" s="2" cm="1">
        <f t="array" ref="D142">ROUND(_xlfn.XLOOKUP(E142*10000+G142,[1]配置!$B$5:$B$10000*10000+[1]配置!$C$5:$C$10000,[1]配置!$F$5:$F$10000),4)</f>
        <v>88.703400000000002</v>
      </c>
      <c r="E142" s="2">
        <f>COUNTIFS([1]中转!$N$10:$N$129,"&gt;="&amp;G142,[1]中转!$O$10:$O$129,"&lt;="&amp;COUNTIFS($G$5:G142,G142))</f>
        <v>6</v>
      </c>
      <c r="F142" s="2">
        <f>COUNTIFS($G$5:G142,G142,$E$5:E142,"&gt;"&amp;0)</f>
        <v>6</v>
      </c>
      <c r="G142" s="2">
        <v>9</v>
      </c>
      <c r="H142" s="2" t="str">
        <f t="shared" si="10"/>
        <v>{"CardMulti":1}</v>
      </c>
    </row>
    <row r="143" spans="1:8" x14ac:dyDescent="0.15">
      <c r="A143" s="2">
        <f t="shared" si="12"/>
        <v>139</v>
      </c>
      <c r="B143" s="2">
        <v>139</v>
      </c>
      <c r="C143" s="2">
        <f t="shared" si="11"/>
        <v>72.694199999999995</v>
      </c>
      <c r="D143" s="2" cm="1">
        <f t="array" ref="D143">ROUND(_xlfn.XLOOKUP(E143*10000+G143,[1]配置!$B$5:$B$10000*10000+[1]配置!$C$5:$C$10000,[1]配置!$F$5:$F$10000),4)</f>
        <v>71.645399999999995</v>
      </c>
      <c r="E143" s="2">
        <f>COUNTIFS([1]中转!$N$10:$N$129,"&gt;="&amp;G143,[1]中转!$O$10:$O$129,"&lt;="&amp;COUNTIFS($G$5:G143,G143))</f>
        <v>2</v>
      </c>
      <c r="F143" s="2">
        <f>COUNTIFS($G$5:G143,G143,$E$5:E143,"&gt;"&amp;0)</f>
        <v>5</v>
      </c>
      <c r="G143" s="2">
        <v>10</v>
      </c>
      <c r="H143" s="2" t="str">
        <f t="shared" si="10"/>
        <v>{"CardMulti":1}</v>
      </c>
    </row>
    <row r="144" spans="1:8" x14ac:dyDescent="0.15">
      <c r="A144" s="2">
        <f t="shared" si="12"/>
        <v>140</v>
      </c>
      <c r="B144" s="3">
        <v>140</v>
      </c>
      <c r="C144" s="2">
        <f t="shared" si="11"/>
        <v>79.288399999999996</v>
      </c>
      <c r="D144" s="2" cm="1">
        <f t="array" ref="D144">ROUND(_xlfn.XLOOKUP(E144*10000+G144,[1]配置!$B$5:$B$10000*10000+[1]配置!$C$5:$C$10000,[1]配置!$F$5:$F$10000),4)</f>
        <v>78.145700000000005</v>
      </c>
      <c r="E144" s="2">
        <f>COUNTIFS([1]中转!$N$10:$N$129,"&gt;="&amp;G144,[1]中转!$O$10:$O$129,"&lt;="&amp;COUNTIFS($G$5:G144,G144))</f>
        <v>14</v>
      </c>
      <c r="F144" s="2">
        <f>COUNTIFS($G$5:G144,G144,$E$5:E144,"&gt;"&amp;0)</f>
        <v>14</v>
      </c>
      <c r="G144" s="2">
        <v>1</v>
      </c>
      <c r="H144" s="2" t="str">
        <f t="shared" si="10"/>
        <v>{"CardMulti":1}</v>
      </c>
    </row>
    <row r="145" spans="1:8" x14ac:dyDescent="0.15">
      <c r="A145" s="2">
        <f t="shared" si="12"/>
        <v>141</v>
      </c>
      <c r="B145" s="2">
        <v>141</v>
      </c>
      <c r="C145" s="2">
        <f t="shared" si="11"/>
        <v>90.875200000000007</v>
      </c>
      <c r="D145" s="2" cm="1">
        <f t="array" ref="D145">ROUND(_xlfn.XLOOKUP(E145*10000+G145,[1]配置!$B$5:$B$10000*10000+[1]配置!$C$5:$C$10000,[1]配置!$F$5:$F$10000),4)</f>
        <v>89.721500000000006</v>
      </c>
      <c r="E145" s="2">
        <f>COUNTIFS([1]中转!$N$10:$N$129,"&gt;="&amp;G145,[1]中转!$O$10:$O$129,"&lt;="&amp;COUNTIFS($G$5:G145,G145))</f>
        <v>15</v>
      </c>
      <c r="F145" s="2">
        <f>COUNTIFS($G$5:G145,G145,$E$5:E145,"&gt;"&amp;0)</f>
        <v>15</v>
      </c>
      <c r="G145" s="2">
        <v>2</v>
      </c>
      <c r="H145" s="2" t="str">
        <f t="shared" si="10"/>
        <v>{"CostReduce":1}</v>
      </c>
    </row>
    <row r="146" spans="1:8" x14ac:dyDescent="0.15">
      <c r="A146" s="2">
        <f t="shared" si="12"/>
        <v>142</v>
      </c>
      <c r="B146" s="3">
        <v>142</v>
      </c>
      <c r="C146" s="2">
        <f t="shared" si="11"/>
        <v>96.396100000000004</v>
      </c>
      <c r="D146" s="2" cm="1">
        <f t="array" ref="D146">ROUND(_xlfn.XLOOKUP(E146*10000+G146,[1]配置!$B$5:$B$10000*10000+[1]配置!$C$5:$C$10000,[1]配置!$F$5:$F$10000),4)</f>
        <v>95.253399999999999</v>
      </c>
      <c r="E146" s="2">
        <f>COUNTIFS([1]中转!$N$10:$N$129,"&gt;="&amp;G146,[1]中转!$O$10:$O$129,"&lt;="&amp;COUNTIFS($G$5:G146,G146))</f>
        <v>14</v>
      </c>
      <c r="F146" s="2">
        <f>COUNTIFS($G$5:G146,G146,$E$5:E146,"&gt;"&amp;0)</f>
        <v>14</v>
      </c>
      <c r="G146" s="2">
        <v>3</v>
      </c>
      <c r="H146" s="2" t="str">
        <f t="shared" si="10"/>
        <v>{"CostReduce":1}</v>
      </c>
    </row>
    <row r="147" spans="1:8" x14ac:dyDescent="0.15">
      <c r="A147" s="2">
        <f t="shared" si="12"/>
        <v>143</v>
      </c>
      <c r="B147" s="2">
        <v>143</v>
      </c>
      <c r="C147" s="2">
        <f t="shared" si="11"/>
        <v>98.229600000000005</v>
      </c>
      <c r="D147" s="2" cm="1">
        <f t="array" ref="D147">ROUND(_xlfn.XLOOKUP(E147*10000+G147,[1]配置!$B$5:$B$10000*10000+[1]配置!$C$5:$C$10000,[1]配置!$F$5:$F$10000),4)</f>
        <v>97.097700000000003</v>
      </c>
      <c r="E147" s="2">
        <f>COUNTIFS([1]中转!$N$10:$N$129,"&gt;="&amp;G147,[1]中转!$O$10:$O$129,"&lt;="&amp;COUNTIFS($G$5:G147,G147))</f>
        <v>13</v>
      </c>
      <c r="F147" s="2">
        <f>COUNTIFS($G$5:G147,G147,$E$5:E147,"&gt;"&amp;0)</f>
        <v>13</v>
      </c>
      <c r="G147" s="2">
        <v>4</v>
      </c>
      <c r="H147" s="2" t="str">
        <f t="shared" si="10"/>
        <v>{"CostReduce":1}</v>
      </c>
    </row>
    <row r="148" spans="1:8" x14ac:dyDescent="0.15">
      <c r="A148" s="2">
        <f t="shared" si="12"/>
        <v>144</v>
      </c>
      <c r="B148" s="3">
        <v>144</v>
      </c>
      <c r="C148" s="2">
        <f t="shared" si="11"/>
        <v>94.488799999999998</v>
      </c>
      <c r="D148" s="2" cm="1">
        <f t="array" ref="D148">ROUND(_xlfn.XLOOKUP(E148*10000+G148,[1]配置!$B$5:$B$10000*10000+[1]配置!$C$5:$C$10000,[1]配置!$F$5:$F$10000),4)</f>
        <v>93.378299999999996</v>
      </c>
      <c r="E148" s="2">
        <f>COUNTIFS([1]中转!$N$10:$N$129,"&gt;="&amp;G148,[1]中转!$O$10:$O$129,"&lt;="&amp;COUNTIFS($G$5:G148,G148))</f>
        <v>11</v>
      </c>
      <c r="F148" s="2">
        <f>COUNTIFS($G$5:G148,G148,$E$5:E148,"&gt;"&amp;0)</f>
        <v>11</v>
      </c>
      <c r="G148" s="2">
        <v>5</v>
      </c>
      <c r="H148" s="2" t="str">
        <f t="shared" si="10"/>
        <v>{"CostReduce":1}</v>
      </c>
    </row>
    <row r="149" spans="1:8" x14ac:dyDescent="0.15">
      <c r="A149" s="2">
        <f t="shared" si="12"/>
        <v>145</v>
      </c>
      <c r="B149" s="2">
        <v>145</v>
      </c>
      <c r="C149" s="2">
        <f t="shared" si="11"/>
        <v>93.515500000000003</v>
      </c>
      <c r="D149" s="2" cm="1">
        <f t="array" ref="D149">ROUND(_xlfn.XLOOKUP(E149*10000+G149,[1]配置!$B$5:$B$10000*10000+[1]配置!$C$5:$C$10000,[1]配置!$F$5:$F$10000),4)</f>
        <v>92.415499999999994</v>
      </c>
      <c r="E149" s="2">
        <f>COUNTIFS([1]中转!$N$10:$N$129,"&gt;="&amp;G149,[1]中转!$O$10:$O$129,"&lt;="&amp;COUNTIFS($G$5:G149,G149))</f>
        <v>10</v>
      </c>
      <c r="F149" s="2">
        <f>COUNTIFS($G$5:G149,G149,$E$5:E149,"&gt;"&amp;0)</f>
        <v>10</v>
      </c>
      <c r="G149" s="2">
        <v>6</v>
      </c>
      <c r="H149" s="2" t="str">
        <f t="shared" si="10"/>
        <v>{"CostReduce":1}</v>
      </c>
    </row>
    <row r="150" spans="1:8" x14ac:dyDescent="0.15">
      <c r="A150" s="2">
        <f t="shared" si="12"/>
        <v>146</v>
      </c>
      <c r="B150" s="3">
        <v>146</v>
      </c>
      <c r="C150" s="2">
        <f t="shared" si="11"/>
        <v>95.021799999999999</v>
      </c>
      <c r="D150" s="2" cm="1">
        <f t="array" ref="D150">ROUND(_xlfn.XLOOKUP(E150*10000+G150,[1]配置!$B$5:$B$10000*10000+[1]配置!$C$5:$C$10000,[1]配置!$F$5:$F$10000),4)</f>
        <v>93.932199999999995</v>
      </c>
      <c r="E150" s="2">
        <f>COUNTIFS([1]中转!$N$10:$N$129,"&gt;="&amp;G150,[1]中转!$O$10:$O$129,"&lt;="&amp;COUNTIFS($G$5:G150,G150))</f>
        <v>9</v>
      </c>
      <c r="F150" s="2">
        <f>COUNTIFS($G$5:G150,G150,$E$5:E150,"&gt;"&amp;0)</f>
        <v>9</v>
      </c>
      <c r="G150" s="2">
        <v>7</v>
      </c>
      <c r="H150" s="2" t="str">
        <f t="shared" si="10"/>
        <v>{"CostReduce":1}</v>
      </c>
    </row>
    <row r="151" spans="1:8" x14ac:dyDescent="0.15">
      <c r="A151" s="2">
        <f t="shared" si="12"/>
        <v>147</v>
      </c>
      <c r="B151" s="2">
        <v>147</v>
      </c>
      <c r="C151" s="2">
        <f t="shared" si="11"/>
        <v>94.457499999999996</v>
      </c>
      <c r="D151" s="2" cm="1">
        <f t="array" ref="D151">ROUND(_xlfn.XLOOKUP(E151*10000+G151,[1]配置!$B$5:$B$10000*10000+[1]配置!$C$5:$C$10000,[1]配置!$F$5:$F$10000),4)</f>
        <v>93.378299999999996</v>
      </c>
      <c r="E151" s="2">
        <f>COUNTIFS([1]中转!$N$10:$N$129,"&gt;="&amp;G151,[1]中转!$O$10:$O$129,"&lt;="&amp;COUNTIFS($G$5:G151,G151))</f>
        <v>8</v>
      </c>
      <c r="F151" s="2">
        <f>COUNTIFS($G$5:G151,G151,$E$5:E151,"&gt;"&amp;0)</f>
        <v>8</v>
      </c>
      <c r="G151" s="2">
        <v>8</v>
      </c>
      <c r="H151" s="2" t="str">
        <f t="shared" si="10"/>
        <v>{"CostReduce":1}</v>
      </c>
    </row>
    <row r="152" spans="1:8" x14ac:dyDescent="0.15">
      <c r="A152" s="2">
        <f t="shared" si="12"/>
        <v>148</v>
      </c>
      <c r="B152" s="3">
        <v>148</v>
      </c>
      <c r="C152" s="2">
        <f t="shared" si="11"/>
        <v>95.272499999999994</v>
      </c>
      <c r="D152" s="2" cm="1">
        <f t="array" ref="D152">ROUND(_xlfn.XLOOKUP(E152*10000+G152,[1]配置!$B$5:$B$10000*10000+[1]配置!$C$5:$C$10000,[1]配置!$F$5:$F$10000),4)</f>
        <v>94.203500000000005</v>
      </c>
      <c r="E152" s="2">
        <f>COUNTIFS([1]中转!$N$10:$N$129,"&gt;="&amp;G152,[1]中转!$O$10:$O$129,"&lt;="&amp;COUNTIFS($G$5:G152,G152))</f>
        <v>7</v>
      </c>
      <c r="F152" s="2">
        <f>COUNTIFS($G$5:G152,G152,$E$5:E152,"&gt;"&amp;0)</f>
        <v>7</v>
      </c>
      <c r="G152" s="2">
        <v>9</v>
      </c>
      <c r="H152" s="2" t="str">
        <f t="shared" si="10"/>
        <v>{"CostReduce":1}</v>
      </c>
    </row>
    <row r="153" spans="1:8" x14ac:dyDescent="0.15">
      <c r="A153" s="2">
        <f t="shared" si="12"/>
        <v>149</v>
      </c>
      <c r="B153" s="2">
        <v>149</v>
      </c>
      <c r="C153" s="2">
        <f t="shared" si="11"/>
        <v>79.579499999999996</v>
      </c>
      <c r="D153" s="2" cm="1">
        <f t="array" ref="D153">ROUND(_xlfn.XLOOKUP(E153*10000+G153,[1]配置!$B$5:$B$10000*10000+[1]配置!$C$5:$C$10000,[1]配置!$F$5:$F$10000),4)</f>
        <v>78.520600000000002</v>
      </c>
      <c r="E153" s="2">
        <f>COUNTIFS([1]中转!$N$10:$N$129,"&gt;="&amp;G153,[1]中转!$O$10:$O$129,"&lt;="&amp;COUNTIFS($G$5:G153,G153))</f>
        <v>3</v>
      </c>
      <c r="F153" s="2">
        <f>COUNTIFS($G$5:G153,G153,$E$5:E153,"&gt;"&amp;0)</f>
        <v>6</v>
      </c>
      <c r="G153" s="2">
        <v>10</v>
      </c>
      <c r="H153" s="2" t="str">
        <f t="shared" si="10"/>
        <v>{"CostReduce":1}</v>
      </c>
    </row>
    <row r="154" spans="1:8" x14ac:dyDescent="0.15">
      <c r="A154" s="2">
        <f t="shared" si="12"/>
        <v>150</v>
      </c>
      <c r="B154" s="3">
        <v>150</v>
      </c>
      <c r="C154" s="2">
        <f t="shared" si="11"/>
        <v>84.799599999999998</v>
      </c>
      <c r="D154" s="2" cm="1">
        <f t="array" ref="D154">ROUND(_xlfn.XLOOKUP(E154*10000+G154,[1]配置!$B$5:$B$10000*10000+[1]配置!$C$5:$C$10000,[1]配置!$F$5:$F$10000),4)</f>
        <v>83.645899999999997</v>
      </c>
      <c r="E154" s="2">
        <f>COUNTIFS([1]中转!$N$10:$N$129,"&gt;="&amp;G154,[1]中转!$O$10:$O$129,"&lt;="&amp;COUNTIFS($G$5:G154,G154))</f>
        <v>15</v>
      </c>
      <c r="F154" s="2">
        <f>COUNTIFS($G$5:G154,G154,$E$5:E154,"&gt;"&amp;0)</f>
        <v>15</v>
      </c>
      <c r="G154" s="2">
        <v>1</v>
      </c>
      <c r="H154" s="2" t="str">
        <f t="shared" si="10"/>
        <v>{"CostReduce":1}</v>
      </c>
    </row>
    <row r="155" spans="1:8" x14ac:dyDescent="0.15">
      <c r="A155" s="2">
        <f t="shared" si="12"/>
        <v>151</v>
      </c>
      <c r="B155" s="2">
        <v>151</v>
      </c>
      <c r="C155" s="2">
        <f t="shared" si="11"/>
        <v>102.59480000000001</v>
      </c>
      <c r="D155" s="2" cm="1">
        <f t="array" ref="D155">ROUND(_xlfn.XLOOKUP(E155*10000+G155,[1]配置!$B$5:$B$10000*10000+[1]配置!$C$5:$C$10000,[1]配置!$F$5:$F$10000),4)</f>
        <v>101.44110000000001</v>
      </c>
      <c r="E155" s="2">
        <f>COUNTIFS([1]中转!$N$10:$N$129,"&gt;="&amp;G155,[1]中转!$O$10:$O$129,"&lt;="&amp;COUNTIFS($G$5:G155,G155))</f>
        <v>15</v>
      </c>
      <c r="F155" s="2">
        <f>COUNTIFS($G$5:G155,G155,$E$5:E155,"&gt;"&amp;0)</f>
        <v>15</v>
      </c>
      <c r="G155" s="2">
        <v>3</v>
      </c>
      <c r="H155" s="2" t="str">
        <f t="shared" si="10"/>
        <v>{"CardMulti":1}</v>
      </c>
    </row>
    <row r="156" spans="1:8" x14ac:dyDescent="0.15">
      <c r="A156" s="2">
        <f t="shared" si="12"/>
        <v>152</v>
      </c>
      <c r="B156" s="3">
        <v>152</v>
      </c>
      <c r="C156" s="2">
        <f t="shared" si="11"/>
        <v>100.7829</v>
      </c>
      <c r="D156" s="2" cm="1">
        <f t="array" ref="D156">ROUND(_xlfn.XLOOKUP(E156*10000+G156,[1]配置!$B$5:$B$10000*10000+[1]配置!$C$5:$C$10000,[1]配置!$F$5:$F$10000),4)</f>
        <v>99.703699999999998</v>
      </c>
      <c r="E156" s="2">
        <f>COUNTIFS([1]中转!$N$10:$N$129,"&gt;="&amp;G156,[1]中转!$O$10:$O$129,"&lt;="&amp;COUNTIFS($G$5:G156,G156))</f>
        <v>8</v>
      </c>
      <c r="F156" s="2">
        <f>COUNTIFS($G$5:G156,G156,$E$5:E156,"&gt;"&amp;0)</f>
        <v>8</v>
      </c>
      <c r="G156" s="2">
        <v>9</v>
      </c>
      <c r="H156" s="2" t="str">
        <f t="shared" si="10"/>
        <v>{"CardMulti":1}</v>
      </c>
    </row>
    <row r="157" spans="1:8" x14ac:dyDescent="0.15">
      <c r="A157" s="2">
        <f t="shared" si="12"/>
        <v>153</v>
      </c>
      <c r="B157" s="2">
        <v>153</v>
      </c>
      <c r="C157" s="2">
        <f t="shared" si="11"/>
        <v>104.7718</v>
      </c>
      <c r="D157" s="2" cm="1">
        <f t="array" ref="D157">ROUND(_xlfn.XLOOKUP(E157*10000+G157,[1]配置!$B$5:$B$10000*10000+[1]配置!$C$5:$C$10000,[1]配置!$F$5:$F$10000),4)</f>
        <v>103.62909999999999</v>
      </c>
      <c r="E157" s="2">
        <f>COUNTIFS([1]中转!$N$10:$N$129,"&gt;="&amp;G157,[1]中转!$O$10:$O$129,"&lt;="&amp;COUNTIFS($G$5:G157,G157))</f>
        <v>14</v>
      </c>
      <c r="F157" s="2">
        <f>COUNTIFS($G$5:G157,G157,$E$5:E157,"&gt;"&amp;0)</f>
        <v>14</v>
      </c>
      <c r="G157" s="2">
        <v>4</v>
      </c>
      <c r="H157" s="2" t="str">
        <f t="shared" si="10"/>
        <v>{"CardMulti":1}</v>
      </c>
    </row>
    <row r="158" spans="1:8" x14ac:dyDescent="0.15">
      <c r="A158" s="2">
        <f t="shared" si="12"/>
        <v>154</v>
      </c>
      <c r="B158" s="3">
        <v>154</v>
      </c>
      <c r="C158" s="2">
        <f t="shared" si="11"/>
        <v>79.589600000000004</v>
      </c>
      <c r="D158" s="2" cm="1">
        <f t="array" ref="D158">ROUND(_xlfn.XLOOKUP(E158*10000+G158,[1]配置!$B$5:$B$10000*10000+[1]配置!$C$5:$C$10000,[1]配置!$F$5:$F$10000),4)</f>
        <v>78.520600000000002</v>
      </c>
      <c r="E158" s="2">
        <f>COUNTIFS([1]中转!$N$10:$N$129,"&gt;="&amp;G158,[1]中转!$O$10:$O$129,"&lt;="&amp;COUNTIFS($G$5:G158,G158))</f>
        <v>3</v>
      </c>
      <c r="F158" s="2">
        <f>COUNTIFS($G$5:G158,G158,$E$5:E158,"&gt;"&amp;0)</f>
        <v>7</v>
      </c>
      <c r="G158" s="2">
        <v>10</v>
      </c>
      <c r="H158" s="2" t="str">
        <f t="shared" si="10"/>
        <v>{"CardMulti":1}</v>
      </c>
    </row>
    <row r="159" spans="1:8" x14ac:dyDescent="0.15">
      <c r="A159" s="2">
        <f t="shared" si="12"/>
        <v>155</v>
      </c>
      <c r="B159" s="2">
        <v>155</v>
      </c>
      <c r="C159" s="2">
        <f t="shared" si="11"/>
        <v>90.310699999999997</v>
      </c>
      <c r="D159" s="2" cm="1">
        <f t="array" ref="D159">ROUND(_xlfn.XLOOKUP(E159*10000+G159,[1]配置!$B$5:$B$10000*10000+[1]配置!$C$5:$C$10000,[1]配置!$F$5:$F$10000),4)</f>
        <v>89.146000000000001</v>
      </c>
      <c r="E159" s="2">
        <f>COUNTIFS([1]中转!$N$10:$N$129,"&gt;="&amp;G159,[1]中转!$O$10:$O$129,"&lt;="&amp;COUNTIFS($G$5:G159,G159))</f>
        <v>16</v>
      </c>
      <c r="F159" s="2">
        <f>COUNTIFS($G$5:G159,G159,$E$5:E159,"&gt;"&amp;0)</f>
        <v>16</v>
      </c>
      <c r="G159" s="2">
        <v>1</v>
      </c>
      <c r="H159" s="2" t="str">
        <f t="shared" si="10"/>
        <v>{"CardMulti":1}</v>
      </c>
    </row>
    <row r="160" spans="1:8" x14ac:dyDescent="0.15">
      <c r="A160" s="2">
        <f t="shared" si="12"/>
        <v>156</v>
      </c>
      <c r="B160" s="3">
        <v>156</v>
      </c>
      <c r="C160" s="2">
        <f t="shared" si="11"/>
        <v>101.9074</v>
      </c>
      <c r="D160" s="2" cm="1">
        <f t="array" ref="D160">ROUND(_xlfn.XLOOKUP(E160*10000+G160,[1]配置!$B$5:$B$10000*10000+[1]配置!$C$5:$C$10000,[1]配置!$F$5:$F$10000),4)</f>
        <v>100.8074</v>
      </c>
      <c r="E160" s="2">
        <f>COUNTIFS([1]中转!$N$10:$N$129,"&gt;="&amp;G160,[1]中转!$O$10:$O$129,"&lt;="&amp;COUNTIFS($G$5:G160,G160))</f>
        <v>10</v>
      </c>
      <c r="F160" s="2">
        <f>COUNTIFS($G$5:G160,G160,$E$5:E160,"&gt;"&amp;0)</f>
        <v>10</v>
      </c>
      <c r="G160" s="2">
        <v>7</v>
      </c>
      <c r="H160" s="2" t="str">
        <f t="shared" si="10"/>
        <v>{"CardMulti":1}</v>
      </c>
    </row>
    <row r="161" spans="1:8" x14ac:dyDescent="0.15">
      <c r="A161" s="2">
        <f t="shared" si="12"/>
        <v>157</v>
      </c>
      <c r="B161" s="2">
        <v>157</v>
      </c>
      <c r="C161" s="2">
        <f t="shared" si="11"/>
        <v>96.730099999999993</v>
      </c>
      <c r="D161" s="2" cm="1">
        <f t="array" ref="D161">ROUND(_xlfn.XLOOKUP(E161*10000+G161,[1]配置!$B$5:$B$10000*10000+[1]配置!$C$5:$C$10000,[1]配置!$F$5:$F$10000),4)</f>
        <v>95.565399999999997</v>
      </c>
      <c r="E161" s="2">
        <f>COUNTIFS([1]中转!$N$10:$N$129,"&gt;="&amp;G161,[1]中转!$O$10:$O$129,"&lt;="&amp;COUNTIFS($G$5:G161,G161))</f>
        <v>16</v>
      </c>
      <c r="F161" s="2">
        <f>COUNTIFS($G$5:G161,G161,$E$5:E161,"&gt;"&amp;0)</f>
        <v>16</v>
      </c>
      <c r="G161" s="2">
        <v>2</v>
      </c>
      <c r="H161" s="2" t="str">
        <f t="shared" si="10"/>
        <v>{"CardMulti":1}</v>
      </c>
    </row>
    <row r="162" spans="1:8" x14ac:dyDescent="0.15">
      <c r="A162" s="2">
        <f t="shared" si="12"/>
        <v>158</v>
      </c>
      <c r="B162" s="3">
        <v>158</v>
      </c>
      <c r="C162" s="2">
        <f t="shared" si="11"/>
        <v>101.34310000000001</v>
      </c>
      <c r="D162" s="2" cm="1">
        <f t="array" ref="D162">ROUND(_xlfn.XLOOKUP(E162*10000+G162,[1]配置!$B$5:$B$10000*10000+[1]配置!$C$5:$C$10000,[1]配置!$F$5:$F$10000),4)</f>
        <v>100.2535</v>
      </c>
      <c r="E162" s="2">
        <f>COUNTIFS([1]中转!$N$10:$N$129,"&gt;="&amp;G162,[1]中转!$O$10:$O$129,"&lt;="&amp;COUNTIFS($G$5:G162,G162))</f>
        <v>9</v>
      </c>
      <c r="F162" s="2">
        <f>COUNTIFS($G$5:G162,G162,$E$5:E162,"&gt;"&amp;0)</f>
        <v>9</v>
      </c>
      <c r="G162" s="2">
        <v>8</v>
      </c>
      <c r="H162" s="2" t="str">
        <f t="shared" si="10"/>
        <v>{"CardMulti":1}</v>
      </c>
    </row>
    <row r="163" spans="1:8" x14ac:dyDescent="0.15">
      <c r="A163" s="2">
        <f t="shared" si="12"/>
        <v>159</v>
      </c>
      <c r="B163" s="2">
        <v>159</v>
      </c>
      <c r="C163" s="2">
        <f t="shared" si="11"/>
        <v>101.3746</v>
      </c>
      <c r="D163" s="2" cm="1">
        <f t="array" ref="D163">ROUND(_xlfn.XLOOKUP(E163*10000+G163,[1]配置!$B$5:$B$10000*10000+[1]配置!$C$5:$C$10000,[1]配置!$F$5:$F$10000),4)</f>
        <v>100.2534</v>
      </c>
      <c r="E163" s="2">
        <f>COUNTIFS([1]中转!$N$10:$N$129,"&gt;="&amp;G163,[1]中转!$O$10:$O$129,"&lt;="&amp;COUNTIFS($G$5:G163,G163))</f>
        <v>12</v>
      </c>
      <c r="F163" s="2">
        <f>COUNTIFS($G$5:G163,G163,$E$5:E163,"&gt;"&amp;0)</f>
        <v>12</v>
      </c>
      <c r="G163" s="2">
        <v>5</v>
      </c>
      <c r="H163" s="2" t="str">
        <f t="shared" si="10"/>
        <v>{"CardMulti":1}</v>
      </c>
    </row>
    <row r="164" spans="1:8" x14ac:dyDescent="0.15">
      <c r="A164" s="2">
        <f t="shared" si="12"/>
        <v>160</v>
      </c>
      <c r="B164" s="3">
        <v>160</v>
      </c>
      <c r="C164" s="2">
        <f t="shared" si="11"/>
        <v>100.4012</v>
      </c>
      <c r="D164" s="2" cm="1">
        <f t="array" ref="D164">ROUND(_xlfn.XLOOKUP(E164*10000+G164,[1]配置!$B$5:$B$10000*10000+[1]配置!$C$5:$C$10000,[1]配置!$F$5:$F$10000),4)</f>
        <v>99.290700000000001</v>
      </c>
      <c r="E164" s="2">
        <f>COUNTIFS([1]中转!$N$10:$N$129,"&gt;="&amp;G164,[1]中转!$O$10:$O$129,"&lt;="&amp;COUNTIFS($G$5:G164,G164))</f>
        <v>11</v>
      </c>
      <c r="F164" s="2">
        <f>COUNTIFS($G$5:G164,G164,$E$5:E164,"&gt;"&amp;0)</f>
        <v>11</v>
      </c>
      <c r="G164" s="2">
        <v>6</v>
      </c>
      <c r="H164" s="2" t="str">
        <f t="shared" si="10"/>
        <v>{"CardMulti":1}</v>
      </c>
    </row>
    <row r="165" spans="1:8" x14ac:dyDescent="0.15">
      <c r="A165" s="2">
        <f t="shared" si="12"/>
        <v>161</v>
      </c>
      <c r="B165" s="2">
        <v>161</v>
      </c>
      <c r="C165" s="2">
        <f t="shared" si="11"/>
        <v>102.5852</v>
      </c>
      <c r="D165" s="2" cm="1">
        <f t="array" ref="D165">ROUND(_xlfn.XLOOKUP(E165*10000+G165,[1]配置!$B$5:$B$10000*10000+[1]配置!$C$5:$C$10000,[1]配置!$F$5:$F$10000),4)</f>
        <v>101.4093</v>
      </c>
      <c r="E165" s="2">
        <f>COUNTIFS([1]中转!$N$10:$N$129,"&gt;="&amp;G165,[1]中转!$O$10:$O$129,"&lt;="&amp;COUNTIFS($G$5:G165,G165))</f>
        <v>17</v>
      </c>
      <c r="F165" s="2">
        <f>COUNTIFS($G$5:G165,G165,$E$5:E165,"&gt;"&amp;0)</f>
        <v>17</v>
      </c>
      <c r="G165" s="2">
        <v>2</v>
      </c>
      <c r="H165" s="2" t="str">
        <f t="shared" si="10"/>
        <v>{"CardMulti":1}</v>
      </c>
    </row>
    <row r="166" spans="1:8" x14ac:dyDescent="0.15">
      <c r="A166" s="2">
        <f t="shared" si="12"/>
        <v>162</v>
      </c>
      <c r="B166" s="3">
        <v>162</v>
      </c>
      <c r="C166" s="2">
        <f t="shared" si="11"/>
        <v>108.79340000000001</v>
      </c>
      <c r="D166" s="2" cm="1">
        <f t="array" ref="D166">ROUND(_xlfn.XLOOKUP(E166*10000+G166,[1]配置!$B$5:$B$10000*10000+[1]配置!$C$5:$C$10000,[1]配置!$F$5:$F$10000),4)</f>
        <v>107.62869999999999</v>
      </c>
      <c r="E166" s="2">
        <f>COUNTIFS([1]中转!$N$10:$N$129,"&gt;="&amp;G166,[1]中转!$O$10:$O$129,"&lt;="&amp;COUNTIFS($G$5:G166,G166))</f>
        <v>16</v>
      </c>
      <c r="F166" s="2">
        <f>COUNTIFS($G$5:G166,G166,$E$5:E166,"&gt;"&amp;0)</f>
        <v>16</v>
      </c>
      <c r="G166" s="2">
        <v>3</v>
      </c>
      <c r="H166" s="2" t="str">
        <f t="shared" si="10"/>
        <v>{"CardMulti":1}</v>
      </c>
    </row>
    <row r="167" spans="1:8" x14ac:dyDescent="0.15">
      <c r="A167" s="2">
        <f t="shared" si="12"/>
        <v>163</v>
      </c>
      <c r="B167" s="2">
        <v>163</v>
      </c>
      <c r="C167" s="2">
        <f t="shared" si="11"/>
        <v>111.3143</v>
      </c>
      <c r="D167" s="2" cm="1">
        <f t="array" ref="D167">ROUND(_xlfn.XLOOKUP(E167*10000+G167,[1]配置!$B$5:$B$10000*10000+[1]配置!$C$5:$C$10000,[1]配置!$F$5:$F$10000),4)</f>
        <v>110.1606</v>
      </c>
      <c r="E167" s="2">
        <f>COUNTIFS([1]中转!$N$10:$N$129,"&gt;="&amp;G167,[1]中转!$O$10:$O$129,"&lt;="&amp;COUNTIFS($G$5:G167,G167))</f>
        <v>15</v>
      </c>
      <c r="F167" s="2">
        <f>COUNTIFS($G$5:G167,G167,$E$5:E167,"&gt;"&amp;0)</f>
        <v>15</v>
      </c>
      <c r="G167" s="2">
        <v>4</v>
      </c>
      <c r="H167" s="2" t="str">
        <f t="shared" si="10"/>
        <v>{"CardMulti":1}</v>
      </c>
    </row>
    <row r="168" spans="1:8" x14ac:dyDescent="0.15">
      <c r="A168" s="2">
        <f t="shared" si="12"/>
        <v>164</v>
      </c>
      <c r="B168" s="3">
        <v>164</v>
      </c>
      <c r="C168" s="2">
        <f t="shared" si="11"/>
        <v>108.26049999999999</v>
      </c>
      <c r="D168" s="2" cm="1">
        <f t="array" ref="D168">ROUND(_xlfn.XLOOKUP(E168*10000+G168,[1]配置!$B$5:$B$10000*10000+[1]配置!$C$5:$C$10000,[1]配置!$F$5:$F$10000),4)</f>
        <v>107.12860000000001</v>
      </c>
      <c r="E168" s="2">
        <f>COUNTIFS([1]中转!$N$10:$N$129,"&gt;="&amp;G168,[1]中转!$O$10:$O$129,"&lt;="&amp;COUNTIFS($G$5:G168,G168))</f>
        <v>13</v>
      </c>
      <c r="F168" s="2">
        <f>COUNTIFS($G$5:G168,G168,$E$5:E168,"&gt;"&amp;0)</f>
        <v>13</v>
      </c>
      <c r="G168" s="2">
        <v>5</v>
      </c>
      <c r="H168" s="2" t="str">
        <f t="shared" si="10"/>
        <v>{"CardMulti":1}</v>
      </c>
    </row>
    <row r="169" spans="1:8" x14ac:dyDescent="0.15">
      <c r="A169" s="2">
        <f t="shared" si="12"/>
        <v>165</v>
      </c>
      <c r="B169" s="2">
        <v>165</v>
      </c>
      <c r="C169" s="2">
        <f t="shared" si="11"/>
        <v>107.2871</v>
      </c>
      <c r="D169" s="2" cm="1">
        <f t="array" ref="D169">ROUND(_xlfn.XLOOKUP(E169*10000+G169,[1]配置!$B$5:$B$10000*10000+[1]配置!$C$5:$C$10000,[1]配置!$F$5:$F$10000),4)</f>
        <v>106.16589999999999</v>
      </c>
      <c r="E169" s="2">
        <f>COUNTIFS([1]中转!$N$10:$N$129,"&gt;="&amp;G169,[1]中转!$O$10:$O$129,"&lt;="&amp;COUNTIFS($G$5:G169,G169))</f>
        <v>12</v>
      </c>
      <c r="F169" s="2">
        <f>COUNTIFS($G$5:G169,G169,$E$5:E169,"&gt;"&amp;0)</f>
        <v>12</v>
      </c>
      <c r="G169" s="2">
        <v>6</v>
      </c>
      <c r="H169" s="2" t="str">
        <f t="shared" si="10"/>
        <v>{"CardMulti":1}</v>
      </c>
    </row>
    <row r="170" spans="1:8" x14ac:dyDescent="0.15">
      <c r="A170" s="2">
        <f t="shared" si="12"/>
        <v>166</v>
      </c>
      <c r="B170" s="3">
        <v>166</v>
      </c>
      <c r="C170" s="2">
        <f t="shared" si="11"/>
        <v>108.7931</v>
      </c>
      <c r="D170" s="2" cm="1">
        <f t="array" ref="D170">ROUND(_xlfn.XLOOKUP(E170*10000+G170,[1]配置!$B$5:$B$10000*10000+[1]配置!$C$5:$C$10000,[1]配置!$F$5:$F$10000),4)</f>
        <v>107.68259999999999</v>
      </c>
      <c r="E170" s="2">
        <f>COUNTIFS([1]中转!$N$10:$N$129,"&gt;="&amp;G170,[1]中转!$O$10:$O$129,"&lt;="&amp;COUNTIFS($G$5:G170,G170))</f>
        <v>11</v>
      </c>
      <c r="F170" s="2">
        <f>COUNTIFS($G$5:G170,G170,$E$5:E170,"&gt;"&amp;0)</f>
        <v>11</v>
      </c>
      <c r="G170" s="2">
        <v>7</v>
      </c>
      <c r="H170" s="2" t="str">
        <f t="shared" si="10"/>
        <v>{"CardMulti":1}</v>
      </c>
    </row>
    <row r="171" spans="1:8" x14ac:dyDescent="0.15">
      <c r="A171" s="2">
        <f t="shared" si="12"/>
        <v>167</v>
      </c>
      <c r="B171" s="2">
        <v>167</v>
      </c>
      <c r="C171" s="2">
        <f t="shared" si="11"/>
        <v>108.2287</v>
      </c>
      <c r="D171" s="2" cm="1">
        <f t="array" ref="D171">ROUND(_xlfn.XLOOKUP(E171*10000+G171,[1]配置!$B$5:$B$10000*10000+[1]配置!$C$5:$C$10000,[1]配置!$F$5:$F$10000),4)</f>
        <v>107.12869999999999</v>
      </c>
      <c r="E171" s="2">
        <f>COUNTIFS([1]中转!$N$10:$N$129,"&gt;="&amp;G171,[1]中转!$O$10:$O$129,"&lt;="&amp;COUNTIFS($G$5:G171,G171))</f>
        <v>10</v>
      </c>
      <c r="F171" s="2">
        <f>COUNTIFS($G$5:G171,G171,$E$5:E171,"&gt;"&amp;0)</f>
        <v>10</v>
      </c>
      <c r="G171" s="2">
        <v>8</v>
      </c>
      <c r="H171" s="2" t="str">
        <f t="shared" si="10"/>
        <v>{"CardMulti":1}</v>
      </c>
    </row>
    <row r="172" spans="1:8" x14ac:dyDescent="0.15">
      <c r="A172" s="2">
        <f t="shared" si="12"/>
        <v>168</v>
      </c>
      <c r="B172" s="3">
        <v>168</v>
      </c>
      <c r="C172" s="2">
        <f t="shared" si="11"/>
        <v>107.66840000000001</v>
      </c>
      <c r="D172" s="2" cm="1">
        <f t="array" ref="D172">ROUND(_xlfn.XLOOKUP(E172*10000+G172,[1]配置!$B$5:$B$10000*10000+[1]配置!$C$5:$C$10000,[1]配置!$F$5:$F$10000),4)</f>
        <v>106.5788</v>
      </c>
      <c r="E172" s="2">
        <f>COUNTIFS([1]中转!$N$10:$N$129,"&gt;="&amp;G172,[1]中转!$O$10:$O$129,"&lt;="&amp;COUNTIFS($G$5:G172,G172))</f>
        <v>9</v>
      </c>
      <c r="F172" s="2">
        <f>COUNTIFS($G$5:G172,G172,$E$5:E172,"&gt;"&amp;0)</f>
        <v>9</v>
      </c>
      <c r="G172" s="2">
        <v>9</v>
      </c>
      <c r="H172" s="2" t="str">
        <f t="shared" si="10"/>
        <v>{"CardMulti":1}</v>
      </c>
    </row>
    <row r="173" spans="1:8" x14ac:dyDescent="0.15">
      <c r="A173" s="2">
        <f t="shared" si="12"/>
        <v>169</v>
      </c>
      <c r="B173" s="2">
        <v>169</v>
      </c>
      <c r="C173" s="2">
        <f t="shared" si="11"/>
        <v>86.474999999999994</v>
      </c>
      <c r="D173" s="2" cm="1">
        <f t="array" ref="D173">ROUND(_xlfn.XLOOKUP(E173*10000+G173,[1]配置!$B$5:$B$10000*10000+[1]配置!$C$5:$C$10000,[1]配置!$F$5:$F$10000),4)</f>
        <v>85.395799999999994</v>
      </c>
      <c r="E173" s="2">
        <f>COUNTIFS([1]中转!$N$10:$N$129,"&gt;="&amp;G173,[1]中转!$O$10:$O$129,"&lt;="&amp;COUNTIFS($G$5:G173,G173))</f>
        <v>4</v>
      </c>
      <c r="F173" s="2">
        <f>COUNTIFS($G$5:G173,G173,$E$5:E173,"&gt;"&amp;0)</f>
        <v>8</v>
      </c>
      <c r="G173" s="2">
        <v>10</v>
      </c>
      <c r="H173" s="2" t="str">
        <f t="shared" ref="H173:H236" si="13">H143</f>
        <v>{"CardMulti":1}</v>
      </c>
    </row>
    <row r="174" spans="1:8" x14ac:dyDescent="0.15">
      <c r="A174" s="2">
        <f t="shared" si="12"/>
        <v>170</v>
      </c>
      <c r="B174" s="3">
        <v>170</v>
      </c>
      <c r="C174" s="2">
        <f t="shared" si="11"/>
        <v>95.822100000000006</v>
      </c>
      <c r="D174" s="2" cm="1">
        <f t="array" ref="D174">ROUND(_xlfn.XLOOKUP(E174*10000+G174,[1]配置!$B$5:$B$10000*10000+[1]配置!$C$5:$C$10000,[1]配置!$F$5:$F$10000),4)</f>
        <v>94.646199999999993</v>
      </c>
      <c r="E174" s="2">
        <f>COUNTIFS([1]中转!$N$10:$N$129,"&gt;="&amp;G174,[1]中转!$O$10:$O$129,"&lt;="&amp;COUNTIFS($G$5:G174,G174))</f>
        <v>17</v>
      </c>
      <c r="F174" s="2">
        <f>COUNTIFS($G$5:G174,G174,$E$5:E174,"&gt;"&amp;0)</f>
        <v>17</v>
      </c>
      <c r="G174" s="2">
        <v>1</v>
      </c>
      <c r="H174" s="2" t="str">
        <f t="shared" si="13"/>
        <v>{"CardMulti":1}</v>
      </c>
    </row>
    <row r="175" spans="1:8" x14ac:dyDescent="0.15">
      <c r="A175" s="2">
        <f t="shared" si="12"/>
        <v>171</v>
      </c>
      <c r="B175" s="2">
        <v>171</v>
      </c>
      <c r="C175" s="2">
        <f t="shared" si="11"/>
        <v>108.4404</v>
      </c>
      <c r="D175" s="2" cm="1">
        <f t="array" ref="D175">ROUND(_xlfn.XLOOKUP(E175*10000+G175,[1]配置!$B$5:$B$10000*10000+[1]配置!$C$5:$C$10000,[1]配置!$F$5:$F$10000),4)</f>
        <v>107.25320000000001</v>
      </c>
      <c r="E175" s="2">
        <f>COUNTIFS([1]中转!$N$10:$N$129,"&gt;="&amp;G175,[1]中转!$O$10:$O$129,"&lt;="&amp;COUNTIFS($G$5:G175,G175))</f>
        <v>18</v>
      </c>
      <c r="F175" s="2">
        <f>COUNTIFS($G$5:G175,G175,$E$5:E175,"&gt;"&amp;0)</f>
        <v>18</v>
      </c>
      <c r="G175" s="2">
        <v>2</v>
      </c>
      <c r="H175" s="2" t="str">
        <f t="shared" si="13"/>
        <v>{"CostReduce":1}</v>
      </c>
    </row>
    <row r="176" spans="1:8" x14ac:dyDescent="0.15">
      <c r="A176" s="2">
        <f t="shared" si="12"/>
        <v>172</v>
      </c>
      <c r="B176" s="3">
        <v>172</v>
      </c>
      <c r="C176" s="2">
        <f t="shared" si="11"/>
        <v>114.9923</v>
      </c>
      <c r="D176" s="2" cm="1">
        <f t="array" ref="D176">ROUND(_xlfn.XLOOKUP(E176*10000+G176,[1]配置!$B$5:$B$10000*10000+[1]配置!$C$5:$C$10000,[1]配置!$F$5:$F$10000),4)</f>
        <v>113.8164</v>
      </c>
      <c r="E176" s="2">
        <f>COUNTIFS([1]中转!$N$10:$N$129,"&gt;="&amp;G176,[1]中转!$O$10:$O$129,"&lt;="&amp;COUNTIFS($G$5:G176,G176))</f>
        <v>17</v>
      </c>
      <c r="F176" s="2">
        <f>COUNTIFS($G$5:G176,G176,$E$5:E176,"&gt;"&amp;0)</f>
        <v>17</v>
      </c>
      <c r="G176" s="2">
        <v>3</v>
      </c>
      <c r="H176" s="2" t="str">
        <f t="shared" si="13"/>
        <v>{"CostReduce":1}</v>
      </c>
    </row>
    <row r="177" spans="1:8" x14ac:dyDescent="0.15">
      <c r="A177" s="2">
        <f t="shared" si="12"/>
        <v>173</v>
      </c>
      <c r="B177" s="2">
        <v>173</v>
      </c>
      <c r="C177" s="2">
        <f t="shared" si="11"/>
        <v>117.8567</v>
      </c>
      <c r="D177" s="2" cm="1">
        <f t="array" ref="D177">ROUND(_xlfn.XLOOKUP(E177*10000+G177,[1]配置!$B$5:$B$10000*10000+[1]配置!$C$5:$C$10000,[1]配置!$F$5:$F$10000),4)</f>
        <v>116.69199999999999</v>
      </c>
      <c r="E177" s="2">
        <f>COUNTIFS([1]中转!$N$10:$N$129,"&gt;="&amp;G177,[1]中转!$O$10:$O$129,"&lt;="&amp;COUNTIFS($G$5:G177,G177))</f>
        <v>16</v>
      </c>
      <c r="F177" s="2">
        <f>COUNTIFS($G$5:G177,G177,$E$5:E177,"&gt;"&amp;0)</f>
        <v>16</v>
      </c>
      <c r="G177" s="2">
        <v>4</v>
      </c>
      <c r="H177" s="2" t="str">
        <f t="shared" si="13"/>
        <v>{"CostReduce":1}</v>
      </c>
    </row>
    <row r="178" spans="1:8" x14ac:dyDescent="0.15">
      <c r="A178" s="2">
        <f t="shared" si="12"/>
        <v>174</v>
      </c>
      <c r="B178" s="3">
        <v>174</v>
      </c>
      <c r="C178" s="2">
        <f t="shared" si="11"/>
        <v>115.1465</v>
      </c>
      <c r="D178" s="2" cm="1">
        <f t="array" ref="D178">ROUND(_xlfn.XLOOKUP(E178*10000+G178,[1]配置!$B$5:$B$10000*10000+[1]配置!$C$5:$C$10000,[1]配置!$F$5:$F$10000),4)</f>
        <v>114.0038</v>
      </c>
      <c r="E178" s="2">
        <f>COUNTIFS([1]中转!$N$10:$N$129,"&gt;="&amp;G178,[1]中转!$O$10:$O$129,"&lt;="&amp;COUNTIFS($G$5:G178,G178))</f>
        <v>14</v>
      </c>
      <c r="F178" s="2">
        <f>COUNTIFS($G$5:G178,G178,$E$5:E178,"&gt;"&amp;0)</f>
        <v>14</v>
      </c>
      <c r="G178" s="2">
        <v>5</v>
      </c>
      <c r="H178" s="2" t="str">
        <f t="shared" si="13"/>
        <v>{"CostReduce":1}</v>
      </c>
    </row>
    <row r="179" spans="1:8" x14ac:dyDescent="0.15">
      <c r="A179" s="2">
        <f t="shared" si="12"/>
        <v>175</v>
      </c>
      <c r="B179" s="2">
        <v>175</v>
      </c>
      <c r="C179" s="2">
        <f t="shared" si="11"/>
        <v>114.173</v>
      </c>
      <c r="D179" s="2" cm="1">
        <f t="array" ref="D179">ROUND(_xlfn.XLOOKUP(E179*10000+G179,[1]配置!$B$5:$B$10000*10000+[1]配置!$C$5:$C$10000,[1]配置!$F$5:$F$10000),4)</f>
        <v>113.0411</v>
      </c>
      <c r="E179" s="2">
        <f>COUNTIFS([1]中转!$N$10:$N$129,"&gt;="&amp;G179,[1]中转!$O$10:$O$129,"&lt;="&amp;COUNTIFS($G$5:G179,G179))</f>
        <v>13</v>
      </c>
      <c r="F179" s="2">
        <f>COUNTIFS($G$5:G179,G179,$E$5:E179,"&gt;"&amp;0)</f>
        <v>13</v>
      </c>
      <c r="G179" s="2">
        <v>6</v>
      </c>
      <c r="H179" s="2" t="str">
        <f t="shared" si="13"/>
        <v>{"CostReduce":1}</v>
      </c>
    </row>
    <row r="180" spans="1:8" x14ac:dyDescent="0.15">
      <c r="A180" s="2">
        <f t="shared" si="12"/>
        <v>176</v>
      </c>
      <c r="B180" s="3">
        <v>176</v>
      </c>
      <c r="C180" s="2">
        <f t="shared" si="11"/>
        <v>115.679</v>
      </c>
      <c r="D180" s="2" cm="1">
        <f t="array" ref="D180">ROUND(_xlfn.XLOOKUP(E180*10000+G180,[1]配置!$B$5:$B$10000*10000+[1]配置!$C$5:$C$10000,[1]配置!$F$5:$F$10000),4)</f>
        <v>114.5578</v>
      </c>
      <c r="E180" s="2">
        <f>COUNTIFS([1]中转!$N$10:$N$129,"&gt;="&amp;G180,[1]中转!$O$10:$O$129,"&lt;="&amp;COUNTIFS($G$5:G180,G180))</f>
        <v>12</v>
      </c>
      <c r="F180" s="2">
        <f>COUNTIFS($G$5:G180,G180,$E$5:E180,"&gt;"&amp;0)</f>
        <v>12</v>
      </c>
      <c r="G180" s="2">
        <v>7</v>
      </c>
      <c r="H180" s="2" t="str">
        <f t="shared" si="13"/>
        <v>{"CostReduce":1}</v>
      </c>
    </row>
    <row r="181" spans="1:8" x14ac:dyDescent="0.15">
      <c r="A181" s="2">
        <f t="shared" si="12"/>
        <v>177</v>
      </c>
      <c r="B181" s="2">
        <v>177</v>
      </c>
      <c r="C181" s="2">
        <f t="shared" si="11"/>
        <v>115.1143</v>
      </c>
      <c r="D181" s="2" cm="1">
        <f t="array" ref="D181">ROUND(_xlfn.XLOOKUP(E181*10000+G181,[1]配置!$B$5:$B$10000*10000+[1]配置!$C$5:$C$10000,[1]配置!$F$5:$F$10000),4)</f>
        <v>114.0038</v>
      </c>
      <c r="E181" s="2">
        <f>COUNTIFS([1]中转!$N$10:$N$129,"&gt;="&amp;G181,[1]中转!$O$10:$O$129,"&lt;="&amp;COUNTIFS($G$5:G181,G181))</f>
        <v>11</v>
      </c>
      <c r="F181" s="2">
        <f>COUNTIFS($G$5:G181,G181,$E$5:E181,"&gt;"&amp;0)</f>
        <v>11</v>
      </c>
      <c r="G181" s="2">
        <v>8</v>
      </c>
      <c r="H181" s="2" t="str">
        <f t="shared" si="13"/>
        <v>{"CostReduce":1}</v>
      </c>
    </row>
    <row r="182" spans="1:8" x14ac:dyDescent="0.15">
      <c r="A182" s="2">
        <f t="shared" si="12"/>
        <v>178</v>
      </c>
      <c r="B182" s="3">
        <v>178</v>
      </c>
      <c r="C182" s="2">
        <f t="shared" si="11"/>
        <v>114.554</v>
      </c>
      <c r="D182" s="2" cm="1">
        <f t="array" ref="D182">ROUND(_xlfn.XLOOKUP(E182*10000+G182,[1]配置!$B$5:$B$10000*10000+[1]配置!$C$5:$C$10000,[1]配置!$F$5:$F$10000),4)</f>
        <v>113.45399999999999</v>
      </c>
      <c r="E182" s="2">
        <f>COUNTIFS([1]中转!$N$10:$N$129,"&gt;="&amp;G182,[1]中转!$O$10:$O$129,"&lt;="&amp;COUNTIFS($G$5:G182,G182))</f>
        <v>10</v>
      </c>
      <c r="F182" s="2">
        <f>COUNTIFS($G$5:G182,G182,$E$5:E182,"&gt;"&amp;0)</f>
        <v>10</v>
      </c>
      <c r="G182" s="2">
        <v>9</v>
      </c>
      <c r="H182" s="2" t="str">
        <f t="shared" si="13"/>
        <v>{"CostReduce":1}</v>
      </c>
    </row>
    <row r="183" spans="1:8" x14ac:dyDescent="0.15">
      <c r="A183" s="2">
        <f t="shared" si="12"/>
        <v>179</v>
      </c>
      <c r="B183" s="2">
        <v>179</v>
      </c>
      <c r="C183" s="2">
        <f t="shared" si="11"/>
        <v>86.485399999999998</v>
      </c>
      <c r="D183" s="2" cm="1">
        <f t="array" ref="D183">ROUND(_xlfn.XLOOKUP(E183*10000+G183,[1]配置!$B$5:$B$10000*10000+[1]配置!$C$5:$C$10000,[1]配置!$F$5:$F$10000),4)</f>
        <v>85.395799999999994</v>
      </c>
      <c r="E183" s="2">
        <f>COUNTIFS([1]中转!$N$10:$N$129,"&gt;="&amp;G183,[1]中转!$O$10:$O$129,"&lt;="&amp;COUNTIFS($G$5:G183,G183))</f>
        <v>4</v>
      </c>
      <c r="F183" s="2">
        <f>COUNTIFS($G$5:G183,G183,$E$5:E183,"&gt;"&amp;0)</f>
        <v>9</v>
      </c>
      <c r="G183" s="2">
        <v>10</v>
      </c>
      <c r="H183" s="2" t="str">
        <f t="shared" si="13"/>
        <v>{"CostReduce":1}</v>
      </c>
    </row>
    <row r="184" spans="1:8" x14ac:dyDescent="0.15">
      <c r="A184" s="2">
        <f t="shared" si="12"/>
        <v>180</v>
      </c>
      <c r="B184" s="3">
        <v>180</v>
      </c>
      <c r="C184" s="2">
        <f t="shared" si="11"/>
        <v>101.3335</v>
      </c>
      <c r="D184" s="2" cm="1">
        <f t="array" ref="D184">ROUND(_xlfn.XLOOKUP(E184*10000+G184,[1]配置!$B$5:$B$10000*10000+[1]配置!$C$5:$C$10000,[1]配置!$F$5:$F$10000),4)</f>
        <v>100.1463</v>
      </c>
      <c r="E184" s="2">
        <f>COUNTIFS([1]中转!$N$10:$N$129,"&gt;="&amp;G184,[1]中转!$O$10:$O$129,"&lt;="&amp;COUNTIFS($G$5:G184,G184))</f>
        <v>18</v>
      </c>
      <c r="F184" s="2">
        <f>COUNTIFS($G$5:G184,G184,$E$5:E184,"&gt;"&amp;0)</f>
        <v>18</v>
      </c>
      <c r="G184" s="2">
        <v>1</v>
      </c>
      <c r="H184" s="2" t="str">
        <f t="shared" si="13"/>
        <v>{"CostReduce":1}</v>
      </c>
    </row>
    <row r="185" spans="1:8" x14ac:dyDescent="0.15">
      <c r="A185" s="2">
        <f t="shared" si="12"/>
        <v>181</v>
      </c>
      <c r="B185" s="2">
        <v>181</v>
      </c>
      <c r="C185" s="2">
        <f t="shared" si="11"/>
        <v>114.29559999999999</v>
      </c>
      <c r="D185" s="2" cm="1">
        <f t="array" ref="D185">ROUND(_xlfn.XLOOKUP(E185*10000+G185,[1]配置!$B$5:$B$10000*10000+[1]配置!$C$5:$C$10000,[1]配置!$F$5:$F$10000),4)</f>
        <v>113.0971</v>
      </c>
      <c r="E185" s="2">
        <f>COUNTIFS([1]中转!$N$10:$N$129,"&gt;="&amp;G185,[1]中转!$O$10:$O$129,"&lt;="&amp;COUNTIFS($G$5:G185,G185))</f>
        <v>19</v>
      </c>
      <c r="F185" s="2">
        <f>COUNTIFS($G$5:G185,G185,$E$5:E185,"&gt;"&amp;0)</f>
        <v>19</v>
      </c>
      <c r="G185" s="2">
        <v>2</v>
      </c>
      <c r="H185" s="2" t="str">
        <f t="shared" si="13"/>
        <v>{"CardMulti":1}</v>
      </c>
    </row>
    <row r="186" spans="1:8" x14ac:dyDescent="0.15">
      <c r="A186" s="2">
        <f t="shared" si="12"/>
        <v>182</v>
      </c>
      <c r="B186" s="3">
        <v>182</v>
      </c>
      <c r="C186" s="2">
        <f t="shared" si="11"/>
        <v>121.19119999999999</v>
      </c>
      <c r="D186" s="2" cm="1">
        <f t="array" ref="D186">ROUND(_xlfn.XLOOKUP(E186*10000+G186,[1]配置!$B$5:$B$10000*10000+[1]配置!$C$5:$C$10000,[1]配置!$F$5:$F$10000),4)</f>
        <v>120.004</v>
      </c>
      <c r="E186" s="2">
        <f>COUNTIFS([1]中转!$N$10:$N$129,"&gt;="&amp;G186,[1]中转!$O$10:$O$129,"&lt;="&amp;COUNTIFS($G$5:G186,G186))</f>
        <v>18</v>
      </c>
      <c r="F186" s="2">
        <f>COUNTIFS($G$5:G186,G186,$E$5:E186,"&gt;"&amp;0)</f>
        <v>18</v>
      </c>
      <c r="G186" s="2">
        <v>3</v>
      </c>
      <c r="H186" s="2" t="str">
        <f t="shared" si="13"/>
        <v>{"CardMulti":1}</v>
      </c>
    </row>
    <row r="187" spans="1:8" x14ac:dyDescent="0.15">
      <c r="A187" s="2">
        <f t="shared" si="12"/>
        <v>183</v>
      </c>
      <c r="B187" s="2">
        <v>183</v>
      </c>
      <c r="C187" s="2">
        <f t="shared" si="11"/>
        <v>124.3993</v>
      </c>
      <c r="D187" s="2" cm="1">
        <f t="array" ref="D187">ROUND(_xlfn.XLOOKUP(E187*10000+G187,[1]配置!$B$5:$B$10000*10000+[1]配置!$C$5:$C$10000,[1]配置!$F$5:$F$10000),4)</f>
        <v>123.2234</v>
      </c>
      <c r="E187" s="2">
        <f>COUNTIFS([1]中转!$N$10:$N$129,"&gt;="&amp;G187,[1]中转!$O$10:$O$129,"&lt;="&amp;COUNTIFS($G$5:G187,G187))</f>
        <v>17</v>
      </c>
      <c r="F187" s="2">
        <f>COUNTIFS($G$5:G187,G187,$E$5:E187,"&gt;"&amp;0)</f>
        <v>17</v>
      </c>
      <c r="G187" s="2">
        <v>4</v>
      </c>
      <c r="H187" s="2" t="str">
        <f t="shared" si="13"/>
        <v>{"CardMulti":1}</v>
      </c>
    </row>
    <row r="188" spans="1:8" x14ac:dyDescent="0.15">
      <c r="A188" s="2">
        <f t="shared" si="12"/>
        <v>184</v>
      </c>
      <c r="B188" s="3">
        <v>184</v>
      </c>
      <c r="C188" s="2">
        <f t="shared" si="11"/>
        <v>122.03270000000001</v>
      </c>
      <c r="D188" s="2" cm="1">
        <f t="array" ref="D188">ROUND(_xlfn.XLOOKUP(E188*10000+G188,[1]配置!$B$5:$B$10000*10000+[1]配置!$C$5:$C$10000,[1]配置!$F$5:$F$10000),4)</f>
        <v>120.879</v>
      </c>
      <c r="E188" s="2">
        <f>COUNTIFS([1]中转!$N$10:$N$129,"&gt;="&amp;G188,[1]中转!$O$10:$O$129,"&lt;="&amp;COUNTIFS($G$5:G188,G188))</f>
        <v>15</v>
      </c>
      <c r="F188" s="2">
        <f>COUNTIFS($G$5:G188,G188,$E$5:E188,"&gt;"&amp;0)</f>
        <v>15</v>
      </c>
      <c r="G188" s="2">
        <v>5</v>
      </c>
      <c r="H188" s="2" t="str">
        <f t="shared" si="13"/>
        <v>{"CardMulti":1}</v>
      </c>
    </row>
    <row r="189" spans="1:8" x14ac:dyDescent="0.15">
      <c r="A189" s="2">
        <f t="shared" si="12"/>
        <v>185</v>
      </c>
      <c r="B189" s="2">
        <v>185</v>
      </c>
      <c r="C189" s="2">
        <f t="shared" si="11"/>
        <v>121.05889999999999</v>
      </c>
      <c r="D189" s="2" cm="1">
        <f t="array" ref="D189">ROUND(_xlfn.XLOOKUP(E189*10000+G189,[1]配置!$B$5:$B$10000*10000+[1]配置!$C$5:$C$10000,[1]配置!$F$5:$F$10000),4)</f>
        <v>119.9162</v>
      </c>
      <c r="E189" s="2">
        <f>COUNTIFS([1]中转!$N$10:$N$129,"&gt;="&amp;G189,[1]中转!$O$10:$O$129,"&lt;="&amp;COUNTIFS($G$5:G189,G189))</f>
        <v>14</v>
      </c>
      <c r="F189" s="2">
        <f>COUNTIFS($G$5:G189,G189,$E$5:E189,"&gt;"&amp;0)</f>
        <v>14</v>
      </c>
      <c r="G189" s="2">
        <v>6</v>
      </c>
      <c r="H189" s="2" t="str">
        <f t="shared" si="13"/>
        <v>{"CardMulti":1}</v>
      </c>
    </row>
    <row r="190" spans="1:8" x14ac:dyDescent="0.15">
      <c r="A190" s="2">
        <f t="shared" si="12"/>
        <v>186</v>
      </c>
      <c r="B190" s="3">
        <v>186</v>
      </c>
      <c r="C190" s="2">
        <f t="shared" si="11"/>
        <v>122.56480000000001</v>
      </c>
      <c r="D190" s="2" cm="1">
        <f t="array" ref="D190">ROUND(_xlfn.XLOOKUP(E190*10000+G190,[1]配置!$B$5:$B$10000*10000+[1]配置!$C$5:$C$10000,[1]配置!$F$5:$F$10000),4)</f>
        <v>121.4329</v>
      </c>
      <c r="E190" s="2">
        <f>COUNTIFS([1]中转!$N$10:$N$129,"&gt;="&amp;G190,[1]中转!$O$10:$O$129,"&lt;="&amp;COUNTIFS($G$5:G190,G190))</f>
        <v>13</v>
      </c>
      <c r="F190" s="2">
        <f>COUNTIFS($G$5:G190,G190,$E$5:E190,"&gt;"&amp;0)</f>
        <v>13</v>
      </c>
      <c r="G190" s="2">
        <v>7</v>
      </c>
      <c r="H190" s="2" t="str">
        <f t="shared" si="13"/>
        <v>{"CardMulti":1}</v>
      </c>
    </row>
    <row r="191" spans="1:8" x14ac:dyDescent="0.15">
      <c r="A191" s="2">
        <f t="shared" si="12"/>
        <v>187</v>
      </c>
      <c r="B191" s="2">
        <v>187</v>
      </c>
      <c r="C191" s="2">
        <f t="shared" si="11"/>
        <v>122.00020000000001</v>
      </c>
      <c r="D191" s="2" cm="1">
        <f t="array" ref="D191">ROUND(_xlfn.XLOOKUP(E191*10000+G191,[1]配置!$B$5:$B$10000*10000+[1]配置!$C$5:$C$10000,[1]配置!$F$5:$F$10000),4)</f>
        <v>120.879</v>
      </c>
      <c r="E191" s="2">
        <f>COUNTIFS([1]中转!$N$10:$N$129,"&gt;="&amp;G191,[1]中转!$O$10:$O$129,"&lt;="&amp;COUNTIFS($G$5:G191,G191))</f>
        <v>12</v>
      </c>
      <c r="F191" s="2">
        <f>COUNTIFS($G$5:G191,G191,$E$5:E191,"&gt;"&amp;0)</f>
        <v>12</v>
      </c>
      <c r="G191" s="2">
        <v>8</v>
      </c>
      <c r="H191" s="2" t="str">
        <f t="shared" si="13"/>
        <v>{"CardMulti":1}</v>
      </c>
    </row>
    <row r="192" spans="1:8" x14ac:dyDescent="0.15">
      <c r="A192" s="2">
        <f t="shared" si="12"/>
        <v>188</v>
      </c>
      <c r="B192" s="3">
        <v>188</v>
      </c>
      <c r="C192" s="2">
        <f t="shared" si="11"/>
        <v>121.4397</v>
      </c>
      <c r="D192" s="2" cm="1">
        <f t="array" ref="D192">ROUND(_xlfn.XLOOKUP(E192*10000+G192,[1]配置!$B$5:$B$10000*10000+[1]配置!$C$5:$C$10000,[1]配置!$F$5:$F$10000),4)</f>
        <v>120.3292</v>
      </c>
      <c r="E192" s="2">
        <f>COUNTIFS([1]中转!$N$10:$N$129,"&gt;="&amp;G192,[1]中转!$O$10:$O$129,"&lt;="&amp;COUNTIFS($G$5:G192,G192))</f>
        <v>11</v>
      </c>
      <c r="F192" s="2">
        <f>COUNTIFS($G$5:G192,G192,$E$5:E192,"&gt;"&amp;0)</f>
        <v>11</v>
      </c>
      <c r="G192" s="2">
        <v>9</v>
      </c>
      <c r="H192" s="2" t="str">
        <f t="shared" si="13"/>
        <v>{"CardMulti":1}</v>
      </c>
    </row>
    <row r="193" spans="1:8" x14ac:dyDescent="0.15">
      <c r="A193" s="2">
        <f t="shared" si="12"/>
        <v>189</v>
      </c>
      <c r="B193" s="2">
        <v>189</v>
      </c>
      <c r="C193" s="2">
        <f t="shared" si="11"/>
        <v>86.495800000000003</v>
      </c>
      <c r="D193" s="2" cm="1">
        <f t="array" ref="D193">ROUND(_xlfn.XLOOKUP(E193*10000+G193,[1]配置!$B$5:$B$10000*10000+[1]配置!$C$5:$C$10000,[1]配置!$F$5:$F$10000),4)</f>
        <v>85.395799999999994</v>
      </c>
      <c r="E193" s="2">
        <f>COUNTIFS([1]中转!$N$10:$N$129,"&gt;="&amp;G193,[1]中转!$O$10:$O$129,"&lt;="&amp;COUNTIFS($G$5:G193,G193))</f>
        <v>4</v>
      </c>
      <c r="F193" s="2">
        <f>COUNTIFS($G$5:G193,G193,$E$5:E193,"&gt;"&amp;0)</f>
        <v>10</v>
      </c>
      <c r="G193" s="2">
        <v>10</v>
      </c>
      <c r="H193" s="2" t="str">
        <f t="shared" si="13"/>
        <v>{"CardMulti":1}</v>
      </c>
    </row>
    <row r="194" spans="1:8" x14ac:dyDescent="0.15">
      <c r="A194" s="2">
        <f t="shared" si="12"/>
        <v>190</v>
      </c>
      <c r="B194" s="3">
        <v>190</v>
      </c>
      <c r="C194" s="2">
        <f t="shared" si="11"/>
        <v>106.8449</v>
      </c>
      <c r="D194" s="2" cm="1">
        <f t="array" ref="D194">ROUND(_xlfn.XLOOKUP(E194*10000+G194,[1]配置!$B$5:$B$10000*10000+[1]配置!$C$5:$C$10000,[1]配置!$F$5:$F$10000),4)</f>
        <v>105.6464</v>
      </c>
      <c r="E194" s="2">
        <f>COUNTIFS([1]中转!$N$10:$N$129,"&gt;="&amp;G194,[1]中转!$O$10:$O$129,"&lt;="&amp;COUNTIFS($G$5:G194,G194))</f>
        <v>19</v>
      </c>
      <c r="F194" s="2">
        <f>COUNTIFS($G$5:G194,G194,$E$5:E194,"&gt;"&amp;0)</f>
        <v>19</v>
      </c>
      <c r="G194" s="2">
        <v>1</v>
      </c>
      <c r="H194" s="2" t="str">
        <f t="shared" si="13"/>
        <v>{"CardMulti":1}</v>
      </c>
    </row>
    <row r="195" spans="1:8" x14ac:dyDescent="0.15">
      <c r="A195" s="2">
        <f t="shared" si="12"/>
        <v>191</v>
      </c>
      <c r="B195" s="2">
        <v>191</v>
      </c>
      <c r="C195" s="2">
        <f t="shared" si="11"/>
        <v>127.9451</v>
      </c>
      <c r="D195" s="2" cm="1">
        <f t="array" ref="D195">ROUND(_xlfn.XLOOKUP(E195*10000+G195,[1]配置!$B$5:$B$10000*10000+[1]配置!$C$5:$C$10000,[1]配置!$F$5:$F$10000),4)</f>
        <v>126.7914</v>
      </c>
      <c r="E195" s="2">
        <f>COUNTIFS([1]中转!$N$10:$N$129,"&gt;="&amp;G195,[1]中转!$O$10:$O$129,"&lt;="&amp;COUNTIFS($G$5:G195,G195))</f>
        <v>15</v>
      </c>
      <c r="F195" s="2">
        <f>COUNTIFS($G$5:G195,G195,$E$5:E195,"&gt;"&amp;0)</f>
        <v>15</v>
      </c>
      <c r="G195" s="2">
        <v>6</v>
      </c>
      <c r="H195" s="2" t="str">
        <f t="shared" si="13"/>
        <v>{"CardMulti":1}</v>
      </c>
    </row>
    <row r="196" spans="1:8" x14ac:dyDescent="0.15">
      <c r="A196" s="2">
        <f t="shared" si="12"/>
        <v>192</v>
      </c>
      <c r="B196" s="3">
        <v>192</v>
      </c>
      <c r="C196" s="2">
        <f t="shared" si="11"/>
        <v>120.151</v>
      </c>
      <c r="D196" s="2" cm="1">
        <f t="array" ref="D196">ROUND(_xlfn.XLOOKUP(E196*10000+G196,[1]配置!$B$5:$B$10000*10000+[1]配置!$C$5:$C$10000,[1]配置!$F$5:$F$10000),4)</f>
        <v>118.941</v>
      </c>
      <c r="E196" s="2">
        <f>COUNTIFS([1]中转!$N$10:$N$129,"&gt;="&amp;G196,[1]中转!$O$10:$O$129,"&lt;="&amp;COUNTIFS($G$5:G196,G196))</f>
        <v>20</v>
      </c>
      <c r="F196" s="2">
        <f>COUNTIFS($G$5:G196,G196,$E$5:E196,"&gt;"&amp;0)</f>
        <v>20</v>
      </c>
      <c r="G196" s="2">
        <v>2</v>
      </c>
      <c r="H196" s="2" t="str">
        <f t="shared" si="13"/>
        <v>{"CardMulti":1}</v>
      </c>
    </row>
    <row r="197" spans="1:8" x14ac:dyDescent="0.15">
      <c r="A197" s="2">
        <f t="shared" si="12"/>
        <v>193</v>
      </c>
      <c r="B197" s="2">
        <v>193</v>
      </c>
      <c r="C197" s="2">
        <f t="shared" ref="C197:C260" si="14">ROUND(D197+1.1^(F197/10),4)</f>
        <v>127.39019999999999</v>
      </c>
      <c r="D197" s="2" cm="1">
        <f t="array" ref="D197">ROUND(_xlfn.XLOOKUP(E197*10000+G197,[1]配置!$B$5:$B$10000*10000+[1]配置!$C$5:$C$10000,[1]配置!$F$5:$F$10000),4)</f>
        <v>126.1917</v>
      </c>
      <c r="E197" s="2">
        <f>COUNTIFS([1]中转!$N$10:$N$129,"&gt;="&amp;G197,[1]中转!$O$10:$O$129,"&lt;="&amp;COUNTIFS($G$5:G197,G197))</f>
        <v>19</v>
      </c>
      <c r="F197" s="2">
        <f>COUNTIFS($G$5:G197,G197,$E$5:E197,"&gt;"&amp;0)</f>
        <v>19</v>
      </c>
      <c r="G197" s="2">
        <v>3</v>
      </c>
      <c r="H197" s="2" t="str">
        <f t="shared" si="13"/>
        <v>{"CardMulti":1}</v>
      </c>
    </row>
    <row r="198" spans="1:8" x14ac:dyDescent="0.15">
      <c r="A198" s="2">
        <f t="shared" si="12"/>
        <v>194</v>
      </c>
      <c r="B198" s="3">
        <v>194</v>
      </c>
      <c r="C198" s="2">
        <f t="shared" si="14"/>
        <v>128.32560000000001</v>
      </c>
      <c r="D198" s="2" cm="1">
        <f t="array" ref="D198">ROUND(_xlfn.XLOOKUP(E198*10000+G198,[1]配置!$B$5:$B$10000*10000+[1]配置!$C$5:$C$10000,[1]配置!$F$5:$F$10000),4)</f>
        <v>127.20440000000001</v>
      </c>
      <c r="E198" s="2">
        <f>COUNTIFS([1]中转!$N$10:$N$129,"&gt;="&amp;G198,[1]中转!$O$10:$O$129,"&lt;="&amp;COUNTIFS($G$5:G198,G198))</f>
        <v>12</v>
      </c>
      <c r="F198" s="2">
        <f>COUNTIFS($G$5:G198,G198,$E$5:E198,"&gt;"&amp;0)</f>
        <v>12</v>
      </c>
      <c r="G198" s="2">
        <v>9</v>
      </c>
      <c r="H198" s="2" t="str">
        <f t="shared" si="13"/>
        <v>{"CardMulti":1}</v>
      </c>
    </row>
    <row r="199" spans="1:8" x14ac:dyDescent="0.15">
      <c r="A199" s="2">
        <f t="shared" si="12"/>
        <v>195</v>
      </c>
      <c r="B199" s="2">
        <v>195</v>
      </c>
      <c r="C199" s="2">
        <f t="shared" si="14"/>
        <v>130.94200000000001</v>
      </c>
      <c r="D199" s="2" cm="1">
        <f t="array" ref="D199">ROUND(_xlfn.XLOOKUP(E199*10000+G199,[1]配置!$B$5:$B$10000*10000+[1]配置!$C$5:$C$10000,[1]配置!$F$5:$F$10000),4)</f>
        <v>129.75479999999999</v>
      </c>
      <c r="E199" s="2">
        <f>COUNTIFS([1]中转!$N$10:$N$129,"&gt;="&amp;G199,[1]中转!$O$10:$O$129,"&lt;="&amp;COUNTIFS($G$5:G199,G199))</f>
        <v>18</v>
      </c>
      <c r="F199" s="2">
        <f>COUNTIFS($G$5:G199,G199,$E$5:E199,"&gt;"&amp;0)</f>
        <v>18</v>
      </c>
      <c r="G199" s="2">
        <v>4</v>
      </c>
      <c r="H199" s="2" t="str">
        <f t="shared" si="13"/>
        <v>{"CardMulti":1}</v>
      </c>
    </row>
    <row r="200" spans="1:8" x14ac:dyDescent="0.15">
      <c r="A200" s="2">
        <f t="shared" ref="A200:A263" si="15">IF(E200=0,"//"&amp;B200,B200)</f>
        <v>196</v>
      </c>
      <c r="B200" s="3">
        <v>196</v>
      </c>
      <c r="C200" s="2">
        <f t="shared" si="14"/>
        <v>90.631399999999999</v>
      </c>
      <c r="D200" s="2" cm="1">
        <f t="array" ref="D200">ROUND(_xlfn.XLOOKUP(E200*10000+G200,[1]配置!$B$5:$B$10000*10000+[1]配置!$C$5:$C$10000,[1]配置!$F$5:$F$10000),4)</f>
        <v>89.520899999999997</v>
      </c>
      <c r="E200" s="2">
        <f>COUNTIFS([1]中转!$N$10:$N$129,"&gt;="&amp;G200,[1]中转!$O$10:$O$129,"&lt;="&amp;COUNTIFS($G$5:G200,G200))</f>
        <v>5</v>
      </c>
      <c r="F200" s="2">
        <f>COUNTIFS($G$5:G200,G200,$E$5:E200,"&gt;"&amp;0)</f>
        <v>11</v>
      </c>
      <c r="G200" s="2">
        <v>10</v>
      </c>
      <c r="H200" s="2" t="str">
        <f t="shared" si="13"/>
        <v>{"CardMulti":1}</v>
      </c>
    </row>
    <row r="201" spans="1:8" x14ac:dyDescent="0.15">
      <c r="A201" s="2">
        <f t="shared" si="15"/>
        <v>197</v>
      </c>
      <c r="B201" s="2">
        <v>197</v>
      </c>
      <c r="C201" s="2">
        <f t="shared" si="14"/>
        <v>128.9188</v>
      </c>
      <c r="D201" s="2" cm="1">
        <f t="array" ref="D201">ROUND(_xlfn.XLOOKUP(E201*10000+G201,[1]配置!$B$5:$B$10000*10000+[1]配置!$C$5:$C$10000,[1]配置!$F$5:$F$10000),4)</f>
        <v>127.75409999999999</v>
      </c>
      <c r="E201" s="2">
        <f>COUNTIFS([1]中转!$N$10:$N$129,"&gt;="&amp;G201,[1]中转!$O$10:$O$129,"&lt;="&amp;COUNTIFS($G$5:G201,G201))</f>
        <v>16</v>
      </c>
      <c r="F201" s="2">
        <f>COUNTIFS($G$5:G201,G201,$E$5:E201,"&gt;"&amp;0)</f>
        <v>16</v>
      </c>
      <c r="G201" s="2">
        <v>5</v>
      </c>
      <c r="H201" s="2" t="str">
        <f t="shared" si="13"/>
        <v>{"CardMulti":1}</v>
      </c>
    </row>
    <row r="202" spans="1:8" x14ac:dyDescent="0.15">
      <c r="A202" s="2">
        <f t="shared" si="15"/>
        <v>198</v>
      </c>
      <c r="B202" s="3">
        <v>198</v>
      </c>
      <c r="C202" s="2">
        <f t="shared" si="14"/>
        <v>112.3566</v>
      </c>
      <c r="D202" s="2" cm="1">
        <f t="array" ref="D202">ROUND(_xlfn.XLOOKUP(E202*10000+G202,[1]配置!$B$5:$B$10000*10000+[1]配置!$C$5:$C$10000,[1]配置!$F$5:$F$10000),4)</f>
        <v>111.14660000000001</v>
      </c>
      <c r="E202" s="2">
        <f>COUNTIFS([1]中转!$N$10:$N$129,"&gt;="&amp;G202,[1]中转!$O$10:$O$129,"&lt;="&amp;COUNTIFS($G$5:G202,G202))</f>
        <v>20</v>
      </c>
      <c r="F202" s="2">
        <f>COUNTIFS($G$5:G202,G202,$E$5:E202,"&gt;"&amp;0)</f>
        <v>20</v>
      </c>
      <c r="G202" s="2">
        <v>1</v>
      </c>
      <c r="H202" s="2" t="str">
        <f t="shared" si="13"/>
        <v>{"CardMulti":1}</v>
      </c>
    </row>
    <row r="203" spans="1:8" x14ac:dyDescent="0.15">
      <c r="A203" s="2">
        <f t="shared" si="15"/>
        <v>199</v>
      </c>
      <c r="B203" s="2">
        <v>199</v>
      </c>
      <c r="C203" s="2">
        <f t="shared" si="14"/>
        <v>129.45079999999999</v>
      </c>
      <c r="D203" s="2" cm="1">
        <f t="array" ref="D203">ROUND(_xlfn.XLOOKUP(E203*10000+G203,[1]配置!$B$5:$B$10000*10000+[1]配置!$C$5:$C$10000,[1]配置!$F$5:$F$10000),4)</f>
        <v>128.3081</v>
      </c>
      <c r="E203" s="2">
        <f>COUNTIFS([1]中转!$N$10:$N$129,"&gt;="&amp;G203,[1]中转!$O$10:$O$129,"&lt;="&amp;COUNTIFS($G$5:G203,G203))</f>
        <v>14</v>
      </c>
      <c r="F203" s="2">
        <f>COUNTIFS($G$5:G203,G203,$E$5:E203,"&gt;"&amp;0)</f>
        <v>14</v>
      </c>
      <c r="G203" s="2">
        <v>7</v>
      </c>
      <c r="H203" s="2" t="str">
        <f t="shared" si="13"/>
        <v>{"CardMulti":1}</v>
      </c>
    </row>
    <row r="204" spans="1:8" x14ac:dyDescent="0.15">
      <c r="A204" s="2">
        <f t="shared" si="15"/>
        <v>200</v>
      </c>
      <c r="B204" s="3">
        <v>200</v>
      </c>
      <c r="C204" s="2">
        <f t="shared" si="14"/>
        <v>128.8861</v>
      </c>
      <c r="D204" s="2" cm="1">
        <f t="array" ref="D204">ROUND(_xlfn.XLOOKUP(E204*10000+G204,[1]配置!$B$5:$B$10000*10000+[1]配置!$C$5:$C$10000,[1]配置!$F$5:$F$10000),4)</f>
        <v>127.7542</v>
      </c>
      <c r="E204" s="2">
        <f>COUNTIFS([1]中转!$N$10:$N$129,"&gt;="&amp;G204,[1]中转!$O$10:$O$129,"&lt;="&amp;COUNTIFS($G$5:G204,G204))</f>
        <v>13</v>
      </c>
      <c r="F204" s="2">
        <f>COUNTIFS($G$5:G204,G204,$E$5:E204,"&gt;"&amp;0)</f>
        <v>13</v>
      </c>
      <c r="G204" s="2">
        <v>8</v>
      </c>
      <c r="H204" s="2" t="str">
        <f t="shared" si="13"/>
        <v>{"CardMulti":1}</v>
      </c>
    </row>
    <row r="205" spans="1:8" x14ac:dyDescent="0.15">
      <c r="A205" s="2">
        <f t="shared" si="15"/>
        <v>201</v>
      </c>
      <c r="B205" s="2">
        <v>201</v>
      </c>
      <c r="C205" s="2">
        <f t="shared" si="14"/>
        <v>134.8313</v>
      </c>
      <c r="D205" s="2" cm="1">
        <f t="array" ref="D205">ROUND(_xlfn.XLOOKUP(E205*10000+G205,[1]配置!$B$5:$B$10000*10000+[1]配置!$C$5:$C$10000,[1]配置!$F$5:$F$10000),4)</f>
        <v>133.66659999999999</v>
      </c>
      <c r="E205" s="2">
        <f>COUNTIFS([1]中转!$N$10:$N$129,"&gt;="&amp;G205,[1]中转!$O$10:$O$129,"&lt;="&amp;COUNTIFS($G$5:G205,G205))</f>
        <v>16</v>
      </c>
      <c r="F205" s="2">
        <f>COUNTIFS($G$5:G205,G205,$E$5:E205,"&gt;"&amp;0)</f>
        <v>16</v>
      </c>
      <c r="G205" s="2">
        <v>6</v>
      </c>
      <c r="H205" s="2" t="str">
        <f t="shared" si="13"/>
        <v>{"CostReduce":1}</v>
      </c>
    </row>
    <row r="206" spans="1:8" x14ac:dyDescent="0.15">
      <c r="A206" s="2">
        <f t="shared" si="15"/>
        <v>202</v>
      </c>
      <c r="B206" s="3">
        <v>202</v>
      </c>
      <c r="C206" s="2">
        <f t="shared" si="14"/>
        <v>126.0065</v>
      </c>
      <c r="D206" s="2" cm="1">
        <f t="array" ref="D206">ROUND(_xlfn.XLOOKUP(E206*10000+G206,[1]配置!$B$5:$B$10000*10000+[1]配置!$C$5:$C$10000,[1]配置!$F$5:$F$10000),4)</f>
        <v>124.78489999999999</v>
      </c>
      <c r="E206" s="2">
        <f>COUNTIFS([1]中转!$N$10:$N$129,"&gt;="&amp;G206,[1]中转!$O$10:$O$129,"&lt;="&amp;COUNTIFS($G$5:G206,G206))</f>
        <v>21</v>
      </c>
      <c r="F206" s="2">
        <f>COUNTIFS($G$5:G206,G206,$E$5:E206,"&gt;"&amp;0)</f>
        <v>21</v>
      </c>
      <c r="G206" s="2">
        <v>2</v>
      </c>
      <c r="H206" s="2" t="str">
        <f t="shared" si="13"/>
        <v>{"CostReduce":1}</v>
      </c>
    </row>
    <row r="207" spans="1:8" x14ac:dyDescent="0.15">
      <c r="A207" s="2">
        <f t="shared" si="15"/>
        <v>203</v>
      </c>
      <c r="B207" s="2">
        <v>203</v>
      </c>
      <c r="C207" s="2">
        <f t="shared" si="14"/>
        <v>133.58930000000001</v>
      </c>
      <c r="D207" s="2" cm="1">
        <f t="array" ref="D207">ROUND(_xlfn.XLOOKUP(E207*10000+G207,[1]配置!$B$5:$B$10000*10000+[1]配置!$C$5:$C$10000,[1]配置!$F$5:$F$10000),4)</f>
        <v>132.3793</v>
      </c>
      <c r="E207" s="2">
        <f>COUNTIFS([1]中转!$N$10:$N$129,"&gt;="&amp;G207,[1]中转!$O$10:$O$129,"&lt;="&amp;COUNTIFS($G$5:G207,G207))</f>
        <v>20</v>
      </c>
      <c r="F207" s="2">
        <f>COUNTIFS($G$5:G207,G207,$E$5:E207,"&gt;"&amp;0)</f>
        <v>20</v>
      </c>
      <c r="G207" s="2">
        <v>3</v>
      </c>
      <c r="H207" s="2" t="str">
        <f t="shared" si="13"/>
        <v>{"CostReduce":1}</v>
      </c>
    </row>
    <row r="208" spans="1:8" x14ac:dyDescent="0.15">
      <c r="A208" s="2">
        <f t="shared" si="15"/>
        <v>204</v>
      </c>
      <c r="B208" s="3">
        <v>204</v>
      </c>
      <c r="C208" s="2">
        <f t="shared" si="14"/>
        <v>135.2114</v>
      </c>
      <c r="D208" s="2" cm="1">
        <f t="array" ref="D208">ROUND(_xlfn.XLOOKUP(E208*10000+G208,[1]配置!$B$5:$B$10000*10000+[1]配置!$C$5:$C$10000,[1]配置!$F$5:$F$10000),4)</f>
        <v>134.0795</v>
      </c>
      <c r="E208" s="2">
        <f>COUNTIFS([1]中转!$N$10:$N$129,"&gt;="&amp;G208,[1]中转!$O$10:$O$129,"&lt;="&amp;COUNTIFS($G$5:G208,G208))</f>
        <v>13</v>
      </c>
      <c r="F208" s="2">
        <f>COUNTIFS($G$5:G208,G208,$E$5:E208,"&gt;"&amp;0)</f>
        <v>13</v>
      </c>
      <c r="G208" s="2">
        <v>9</v>
      </c>
      <c r="H208" s="2" t="str">
        <f t="shared" si="13"/>
        <v>{"CostReduce":1}</v>
      </c>
    </row>
    <row r="209" spans="1:8" x14ac:dyDescent="0.15">
      <c r="A209" s="2">
        <f t="shared" si="15"/>
        <v>205</v>
      </c>
      <c r="B209" s="2">
        <v>205</v>
      </c>
      <c r="C209" s="2">
        <f t="shared" si="14"/>
        <v>137.4847</v>
      </c>
      <c r="D209" s="2" cm="1">
        <f t="array" ref="D209">ROUND(_xlfn.XLOOKUP(E209*10000+G209,[1]配置!$B$5:$B$10000*10000+[1]配置!$C$5:$C$10000,[1]配置!$F$5:$F$10000),4)</f>
        <v>136.28620000000001</v>
      </c>
      <c r="E209" s="2">
        <f>COUNTIFS([1]中转!$N$10:$N$129,"&gt;="&amp;G209,[1]中转!$O$10:$O$129,"&lt;="&amp;COUNTIFS($G$5:G209,G209))</f>
        <v>19</v>
      </c>
      <c r="F209" s="2">
        <f>COUNTIFS($G$5:G209,G209,$E$5:E209,"&gt;"&amp;0)</f>
        <v>19</v>
      </c>
      <c r="G209" s="2">
        <v>4</v>
      </c>
      <c r="H209" s="2" t="str">
        <f t="shared" si="13"/>
        <v>{"CostReduce":1}</v>
      </c>
    </row>
    <row r="210" spans="1:8" x14ac:dyDescent="0.15">
      <c r="A210" s="2">
        <f t="shared" si="15"/>
        <v>206</v>
      </c>
      <c r="B210" s="3">
        <v>206</v>
      </c>
      <c r="C210" s="2">
        <f t="shared" si="14"/>
        <v>90.642099999999999</v>
      </c>
      <c r="D210" s="2" cm="1">
        <f t="array" ref="D210">ROUND(_xlfn.XLOOKUP(E210*10000+G210,[1]配置!$B$5:$B$10000*10000+[1]配置!$C$5:$C$10000,[1]配置!$F$5:$F$10000),4)</f>
        <v>89.520899999999997</v>
      </c>
      <c r="E210" s="2">
        <f>COUNTIFS([1]中转!$N$10:$N$129,"&gt;="&amp;G210,[1]中转!$O$10:$O$129,"&lt;="&amp;COUNTIFS($G$5:G210,G210))</f>
        <v>5</v>
      </c>
      <c r="F210" s="2">
        <f>COUNTIFS($G$5:G210,G210,$E$5:E210,"&gt;"&amp;0)</f>
        <v>12</v>
      </c>
      <c r="G210" s="2">
        <v>10</v>
      </c>
      <c r="H210" s="2" t="str">
        <f t="shared" si="13"/>
        <v>{"CostReduce":1}</v>
      </c>
    </row>
    <row r="211" spans="1:8" x14ac:dyDescent="0.15">
      <c r="A211" s="2">
        <f t="shared" si="15"/>
        <v>207</v>
      </c>
      <c r="B211" s="2">
        <v>207</v>
      </c>
      <c r="C211" s="2">
        <f t="shared" si="14"/>
        <v>135.80520000000001</v>
      </c>
      <c r="D211" s="2" cm="1">
        <f t="array" ref="D211">ROUND(_xlfn.XLOOKUP(E211*10000+G211,[1]配置!$B$5:$B$10000*10000+[1]配置!$C$5:$C$10000,[1]配置!$F$5:$F$10000),4)</f>
        <v>134.6293</v>
      </c>
      <c r="E211" s="2">
        <f>COUNTIFS([1]中转!$N$10:$N$129,"&gt;="&amp;G211,[1]中转!$O$10:$O$129,"&lt;="&amp;COUNTIFS($G$5:G211,G211))</f>
        <v>17</v>
      </c>
      <c r="F211" s="2">
        <f>COUNTIFS($G$5:G211,G211,$E$5:E211,"&gt;"&amp;0)</f>
        <v>17</v>
      </c>
      <c r="G211" s="2">
        <v>5</v>
      </c>
      <c r="H211" s="2" t="str">
        <f t="shared" si="13"/>
        <v>{"CostReduce":1}</v>
      </c>
    </row>
    <row r="212" spans="1:8" x14ac:dyDescent="0.15">
      <c r="A212" s="2">
        <f t="shared" si="15"/>
        <v>208</v>
      </c>
      <c r="B212" s="3">
        <v>208</v>
      </c>
      <c r="C212" s="2">
        <f t="shared" si="14"/>
        <v>117.8683</v>
      </c>
      <c r="D212" s="2" cm="1">
        <f t="array" ref="D212">ROUND(_xlfn.XLOOKUP(E212*10000+G212,[1]配置!$B$5:$B$10000*10000+[1]配置!$C$5:$C$10000,[1]配置!$F$5:$F$10000),4)</f>
        <v>116.6467</v>
      </c>
      <c r="E212" s="2">
        <f>COUNTIFS([1]中转!$N$10:$N$129,"&gt;="&amp;G212,[1]中转!$O$10:$O$129,"&lt;="&amp;COUNTIFS($G$5:G212,G212))</f>
        <v>21</v>
      </c>
      <c r="F212" s="2">
        <f>COUNTIFS($G$5:G212,G212,$E$5:E212,"&gt;"&amp;0)</f>
        <v>21</v>
      </c>
      <c r="G212" s="2">
        <v>1</v>
      </c>
      <c r="H212" s="2" t="str">
        <f t="shared" si="13"/>
        <v>{"CostReduce":1}</v>
      </c>
    </row>
    <row r="213" spans="1:8" x14ac:dyDescent="0.15">
      <c r="A213" s="2">
        <f t="shared" si="15"/>
        <v>209</v>
      </c>
      <c r="B213" s="2">
        <v>209</v>
      </c>
      <c r="C213" s="2">
        <f t="shared" si="14"/>
        <v>136.33699999999999</v>
      </c>
      <c r="D213" s="2" cm="1">
        <f t="array" ref="D213">ROUND(_xlfn.XLOOKUP(E213*10000+G213,[1]配置!$B$5:$B$10000*10000+[1]配置!$C$5:$C$10000,[1]配置!$F$5:$F$10000),4)</f>
        <v>135.1833</v>
      </c>
      <c r="E213" s="2">
        <f>COUNTIFS([1]中转!$N$10:$N$129,"&gt;="&amp;G213,[1]中转!$O$10:$O$129,"&lt;="&amp;COUNTIFS($G$5:G213,G213))</f>
        <v>15</v>
      </c>
      <c r="F213" s="2">
        <f>COUNTIFS($G$5:G213,G213,$E$5:E213,"&gt;"&amp;0)</f>
        <v>15</v>
      </c>
      <c r="G213" s="2">
        <v>7</v>
      </c>
      <c r="H213" s="2" t="str">
        <f t="shared" si="13"/>
        <v>{"CostReduce":1}</v>
      </c>
    </row>
    <row r="214" spans="1:8" x14ac:dyDescent="0.15">
      <c r="A214" s="2">
        <f t="shared" si="15"/>
        <v>210</v>
      </c>
      <c r="B214" s="3">
        <v>210</v>
      </c>
      <c r="C214" s="2">
        <f t="shared" si="14"/>
        <v>135.77209999999999</v>
      </c>
      <c r="D214" s="2" cm="1">
        <f t="array" ref="D214">ROUND(_xlfn.XLOOKUP(E214*10000+G214,[1]配置!$B$5:$B$10000*10000+[1]配置!$C$5:$C$10000,[1]配置!$F$5:$F$10000),4)</f>
        <v>134.6294</v>
      </c>
      <c r="E214" s="2">
        <f>COUNTIFS([1]中转!$N$10:$N$129,"&gt;="&amp;G214,[1]中转!$O$10:$O$129,"&lt;="&amp;COUNTIFS($G$5:G214,G214))</f>
        <v>14</v>
      </c>
      <c r="F214" s="2">
        <f>COUNTIFS($G$5:G214,G214,$E$5:E214,"&gt;"&amp;0)</f>
        <v>14</v>
      </c>
      <c r="G214" s="2">
        <v>8</v>
      </c>
      <c r="H214" s="2" t="str">
        <f t="shared" si="13"/>
        <v>{"CostReduce":1}</v>
      </c>
    </row>
    <row r="215" spans="1:8" x14ac:dyDescent="0.15">
      <c r="A215" s="2">
        <f t="shared" si="15"/>
        <v>211</v>
      </c>
      <c r="B215" s="2">
        <v>211</v>
      </c>
      <c r="C215" s="2">
        <f t="shared" si="14"/>
        <v>141.71770000000001</v>
      </c>
      <c r="D215" s="2" cm="1">
        <f t="array" ref="D215">ROUND(_xlfn.XLOOKUP(E215*10000+G215,[1]配置!$B$5:$B$10000*10000+[1]配置!$C$5:$C$10000,[1]配置!$F$5:$F$10000),4)</f>
        <v>140.54179999999999</v>
      </c>
      <c r="E215" s="2">
        <f>COUNTIFS([1]中转!$N$10:$N$129,"&gt;="&amp;G215,[1]中转!$O$10:$O$129,"&lt;="&amp;COUNTIFS($G$5:G215,G215))</f>
        <v>17</v>
      </c>
      <c r="F215" s="2">
        <f>COUNTIFS($G$5:G215,G215,$E$5:E215,"&gt;"&amp;0)</f>
        <v>17</v>
      </c>
      <c r="G215" s="2">
        <v>6</v>
      </c>
      <c r="H215" s="2" t="str">
        <f t="shared" si="13"/>
        <v>{"CardMulti":1}</v>
      </c>
    </row>
    <row r="216" spans="1:8" x14ac:dyDescent="0.15">
      <c r="A216" s="2">
        <f t="shared" si="15"/>
        <v>212</v>
      </c>
      <c r="B216" s="3">
        <v>212</v>
      </c>
      <c r="C216" s="2">
        <f t="shared" si="14"/>
        <v>131.8621</v>
      </c>
      <c r="D216" s="2" cm="1">
        <f t="array" ref="D216">ROUND(_xlfn.XLOOKUP(E216*10000+G216,[1]配置!$B$5:$B$10000*10000+[1]配置!$C$5:$C$10000,[1]配置!$F$5:$F$10000),4)</f>
        <v>130.62880000000001</v>
      </c>
      <c r="E216" s="2">
        <f>COUNTIFS([1]中转!$N$10:$N$129,"&gt;="&amp;G216,[1]中转!$O$10:$O$129,"&lt;="&amp;COUNTIFS($G$5:G216,G216))</f>
        <v>22</v>
      </c>
      <c r="F216" s="2">
        <f>COUNTIFS($G$5:G216,G216,$E$5:E216,"&gt;"&amp;0)</f>
        <v>22</v>
      </c>
      <c r="G216" s="2">
        <v>2</v>
      </c>
      <c r="H216" s="2" t="str">
        <f t="shared" si="13"/>
        <v>{"CardMulti":1}</v>
      </c>
    </row>
    <row r="217" spans="1:8" x14ac:dyDescent="0.15">
      <c r="A217" s="2">
        <f t="shared" si="15"/>
        <v>213</v>
      </c>
      <c r="B217" s="2">
        <v>213</v>
      </c>
      <c r="C217" s="2">
        <f t="shared" si="14"/>
        <v>139.7886</v>
      </c>
      <c r="D217" s="2" cm="1">
        <f t="array" ref="D217">ROUND(_xlfn.XLOOKUP(E217*10000+G217,[1]配置!$B$5:$B$10000*10000+[1]配置!$C$5:$C$10000,[1]配置!$F$5:$F$10000),4)</f>
        <v>138.56700000000001</v>
      </c>
      <c r="E217" s="2">
        <f>COUNTIFS([1]中转!$N$10:$N$129,"&gt;="&amp;G217,[1]中转!$O$10:$O$129,"&lt;="&amp;COUNTIFS($G$5:G217,G217))</f>
        <v>21</v>
      </c>
      <c r="F217" s="2">
        <f>COUNTIFS($G$5:G217,G217,$E$5:E217,"&gt;"&amp;0)</f>
        <v>21</v>
      </c>
      <c r="G217" s="2">
        <v>3</v>
      </c>
      <c r="H217" s="2" t="str">
        <f t="shared" si="13"/>
        <v>{"CardMulti":1}</v>
      </c>
    </row>
    <row r="218" spans="1:8" x14ac:dyDescent="0.15">
      <c r="A218" s="2">
        <f t="shared" si="15"/>
        <v>214</v>
      </c>
      <c r="B218" s="3">
        <v>214</v>
      </c>
      <c r="C218" s="2">
        <f t="shared" si="14"/>
        <v>142.09739999999999</v>
      </c>
      <c r="D218" s="2" cm="1">
        <f t="array" ref="D218">ROUND(_xlfn.XLOOKUP(E218*10000+G218,[1]配置!$B$5:$B$10000*10000+[1]配置!$C$5:$C$10000,[1]配置!$F$5:$F$10000),4)</f>
        <v>140.9547</v>
      </c>
      <c r="E218" s="2">
        <f>COUNTIFS([1]中转!$N$10:$N$129,"&gt;="&amp;G218,[1]中转!$O$10:$O$129,"&lt;="&amp;COUNTIFS($G$5:G218,G218))</f>
        <v>14</v>
      </c>
      <c r="F218" s="2">
        <f>COUNTIFS($G$5:G218,G218,$E$5:E218,"&gt;"&amp;0)</f>
        <v>14</v>
      </c>
      <c r="G218" s="2">
        <v>9</v>
      </c>
      <c r="H218" s="2" t="str">
        <f t="shared" si="13"/>
        <v>{"CardMulti":1}</v>
      </c>
    </row>
    <row r="219" spans="1:8" x14ac:dyDescent="0.15">
      <c r="A219" s="2">
        <f t="shared" si="15"/>
        <v>215</v>
      </c>
      <c r="B219" s="2">
        <v>215</v>
      </c>
      <c r="C219" s="2">
        <f t="shared" si="14"/>
        <v>144.02770000000001</v>
      </c>
      <c r="D219" s="2" cm="1">
        <f t="array" ref="D219">ROUND(_xlfn.XLOOKUP(E219*10000+G219,[1]配置!$B$5:$B$10000*10000+[1]配置!$C$5:$C$10000,[1]配置!$F$5:$F$10000),4)</f>
        <v>142.8177</v>
      </c>
      <c r="E219" s="2">
        <f>COUNTIFS([1]中转!$N$10:$N$129,"&gt;="&amp;G219,[1]中转!$O$10:$O$129,"&lt;="&amp;COUNTIFS($G$5:G219,G219))</f>
        <v>20</v>
      </c>
      <c r="F219" s="2">
        <f>COUNTIFS($G$5:G219,G219,$E$5:E219,"&gt;"&amp;0)</f>
        <v>20</v>
      </c>
      <c r="G219" s="2">
        <v>4</v>
      </c>
      <c r="H219" s="2" t="str">
        <f t="shared" si="13"/>
        <v>{"CardMulti":1}</v>
      </c>
    </row>
    <row r="220" spans="1:8" x14ac:dyDescent="0.15">
      <c r="A220" s="2">
        <f t="shared" si="15"/>
        <v>216</v>
      </c>
      <c r="B220" s="3">
        <v>216</v>
      </c>
      <c r="C220" s="2">
        <f t="shared" si="14"/>
        <v>96.152900000000002</v>
      </c>
      <c r="D220" s="2" cm="1">
        <f t="array" ref="D220">ROUND(_xlfn.XLOOKUP(E220*10000+G220,[1]配置!$B$5:$B$10000*10000+[1]配置!$C$5:$C$10000,[1]配置!$F$5:$F$10000),4)</f>
        <v>95.021000000000001</v>
      </c>
      <c r="E220" s="2">
        <f>COUNTIFS([1]中转!$N$10:$N$129,"&gt;="&amp;G220,[1]中转!$O$10:$O$129,"&lt;="&amp;COUNTIFS($G$5:G220,G220))</f>
        <v>6</v>
      </c>
      <c r="F220" s="2">
        <f>COUNTIFS($G$5:G220,G220,$E$5:E220,"&gt;"&amp;0)</f>
        <v>13</v>
      </c>
      <c r="G220" s="2">
        <v>10</v>
      </c>
      <c r="H220" s="2" t="str">
        <f t="shared" si="13"/>
        <v>{"CardMulti":1}</v>
      </c>
    </row>
    <row r="221" spans="1:8" x14ac:dyDescent="0.15">
      <c r="A221" s="2">
        <f t="shared" si="15"/>
        <v>217</v>
      </c>
      <c r="B221" s="2">
        <v>217</v>
      </c>
      <c r="C221" s="2">
        <f t="shared" si="14"/>
        <v>142.6917</v>
      </c>
      <c r="D221" s="2" cm="1">
        <f t="array" ref="D221">ROUND(_xlfn.XLOOKUP(E221*10000+G221,[1]配置!$B$5:$B$10000*10000+[1]配置!$C$5:$C$10000,[1]配置!$F$5:$F$10000),4)</f>
        <v>141.50450000000001</v>
      </c>
      <c r="E221" s="2">
        <f>COUNTIFS([1]中转!$N$10:$N$129,"&gt;="&amp;G221,[1]中转!$O$10:$O$129,"&lt;="&amp;COUNTIFS($G$5:G221,G221))</f>
        <v>18</v>
      </c>
      <c r="F221" s="2">
        <f>COUNTIFS($G$5:G221,G221,$E$5:E221,"&gt;"&amp;0)</f>
        <v>18</v>
      </c>
      <c r="G221" s="2">
        <v>5</v>
      </c>
      <c r="H221" s="2" t="str">
        <f t="shared" si="13"/>
        <v>{"CardMulti":1}</v>
      </c>
    </row>
    <row r="222" spans="1:8" x14ac:dyDescent="0.15">
      <c r="A222" s="2">
        <f t="shared" si="15"/>
        <v>218</v>
      </c>
      <c r="B222" s="3">
        <v>218</v>
      </c>
      <c r="C222" s="2">
        <f t="shared" si="14"/>
        <v>123.3802</v>
      </c>
      <c r="D222" s="2" cm="1">
        <f t="array" ref="D222">ROUND(_xlfn.XLOOKUP(E222*10000+G222,[1]配置!$B$5:$B$10000*10000+[1]配置!$C$5:$C$10000,[1]配置!$F$5:$F$10000),4)</f>
        <v>122.1469</v>
      </c>
      <c r="E222" s="2">
        <f>COUNTIFS([1]中转!$N$10:$N$129,"&gt;="&amp;G222,[1]中转!$O$10:$O$129,"&lt;="&amp;COUNTIFS($G$5:G222,G222))</f>
        <v>22</v>
      </c>
      <c r="F222" s="2">
        <f>COUNTIFS($G$5:G222,G222,$E$5:E222,"&gt;"&amp;0)</f>
        <v>22</v>
      </c>
      <c r="G222" s="2">
        <v>1</v>
      </c>
      <c r="H222" s="2" t="str">
        <f t="shared" si="13"/>
        <v>{"CardMulti":1}</v>
      </c>
    </row>
    <row r="223" spans="1:8" x14ac:dyDescent="0.15">
      <c r="A223" s="2">
        <f t="shared" si="15"/>
        <v>219</v>
      </c>
      <c r="B223" s="2">
        <v>219</v>
      </c>
      <c r="C223" s="2">
        <f t="shared" si="14"/>
        <v>143.22319999999999</v>
      </c>
      <c r="D223" s="2" cm="1">
        <f t="array" ref="D223">ROUND(_xlfn.XLOOKUP(E223*10000+G223,[1]配置!$B$5:$B$10000*10000+[1]配置!$C$5:$C$10000,[1]配置!$F$5:$F$10000),4)</f>
        <v>142.05850000000001</v>
      </c>
      <c r="E223" s="2">
        <f>COUNTIFS([1]中转!$N$10:$N$129,"&gt;="&amp;G223,[1]中转!$O$10:$O$129,"&lt;="&amp;COUNTIFS($G$5:G223,G223))</f>
        <v>16</v>
      </c>
      <c r="F223" s="2">
        <f>COUNTIFS($G$5:G223,G223,$E$5:E223,"&gt;"&amp;0)</f>
        <v>16</v>
      </c>
      <c r="G223" s="2">
        <v>7</v>
      </c>
      <c r="H223" s="2" t="str">
        <f t="shared" si="13"/>
        <v>{"CardMulti":1}</v>
      </c>
    </row>
    <row r="224" spans="1:8" x14ac:dyDescent="0.15">
      <c r="A224" s="2">
        <f t="shared" si="15"/>
        <v>220</v>
      </c>
      <c r="B224" s="3">
        <v>220</v>
      </c>
      <c r="C224" s="2">
        <f t="shared" si="14"/>
        <v>142.65819999999999</v>
      </c>
      <c r="D224" s="2" cm="1">
        <f t="array" ref="D224">ROUND(_xlfn.XLOOKUP(E224*10000+G224,[1]配置!$B$5:$B$10000*10000+[1]配置!$C$5:$C$10000,[1]配置!$F$5:$F$10000),4)</f>
        <v>141.50450000000001</v>
      </c>
      <c r="E224" s="2">
        <f>COUNTIFS([1]中转!$N$10:$N$129,"&gt;="&amp;G224,[1]中转!$O$10:$O$129,"&lt;="&amp;COUNTIFS($G$5:G224,G224))</f>
        <v>15</v>
      </c>
      <c r="F224" s="2">
        <f>COUNTIFS($G$5:G224,G224,$E$5:E224,"&gt;"&amp;0)</f>
        <v>15</v>
      </c>
      <c r="G224" s="2">
        <v>8</v>
      </c>
      <c r="H224" s="2" t="str">
        <f t="shared" si="13"/>
        <v>{"CardMulti":1}</v>
      </c>
    </row>
    <row r="225" spans="1:8" x14ac:dyDescent="0.15">
      <c r="A225" s="2">
        <f t="shared" si="15"/>
        <v>221</v>
      </c>
      <c r="B225" s="2">
        <v>221</v>
      </c>
      <c r="C225" s="2">
        <f t="shared" si="14"/>
        <v>149.5444</v>
      </c>
      <c r="D225" s="2" cm="1">
        <f t="array" ref="D225">ROUND(_xlfn.XLOOKUP(E225*10000+G225,[1]配置!$B$5:$B$10000*10000+[1]配置!$C$5:$C$10000,[1]配置!$F$5:$F$10000),4)</f>
        <v>148.37970000000001</v>
      </c>
      <c r="E225" s="2">
        <f>COUNTIFS([1]中转!$N$10:$N$129,"&gt;="&amp;G225,[1]中转!$O$10:$O$129,"&lt;="&amp;COUNTIFS($G$5:G225,G225))</f>
        <v>16</v>
      </c>
      <c r="F225" s="2">
        <f>COUNTIFS($G$5:G225,G225,$E$5:E225,"&gt;"&amp;0)</f>
        <v>16</v>
      </c>
      <c r="G225" s="2">
        <v>8</v>
      </c>
      <c r="H225" s="2" t="str">
        <f t="shared" si="13"/>
        <v>{"CardMulti":1}</v>
      </c>
    </row>
    <row r="226" spans="1:8" x14ac:dyDescent="0.15">
      <c r="A226" s="2">
        <f t="shared" si="15"/>
        <v>222</v>
      </c>
      <c r="B226" s="3">
        <v>222</v>
      </c>
      <c r="C226" s="2">
        <f t="shared" si="14"/>
        <v>137.71780000000001</v>
      </c>
      <c r="D226" s="2" cm="1">
        <f t="array" ref="D226">ROUND(_xlfn.XLOOKUP(E226*10000+G226,[1]配置!$B$5:$B$10000*10000+[1]配置!$C$5:$C$10000,[1]配置!$F$5:$F$10000),4)</f>
        <v>136.4727</v>
      </c>
      <c r="E226" s="2">
        <f>COUNTIFS([1]中转!$N$10:$N$129,"&gt;="&amp;G226,[1]中转!$O$10:$O$129,"&lt;="&amp;COUNTIFS($G$5:G226,G226))</f>
        <v>23</v>
      </c>
      <c r="F226" s="2">
        <f>COUNTIFS($G$5:G226,G226,$E$5:E226,"&gt;"&amp;0)</f>
        <v>23</v>
      </c>
      <c r="G226" s="2">
        <v>2</v>
      </c>
      <c r="H226" s="2" t="str">
        <f t="shared" si="13"/>
        <v>{"CardMulti":1}</v>
      </c>
    </row>
    <row r="227" spans="1:8" x14ac:dyDescent="0.15">
      <c r="A227" s="2">
        <f t="shared" si="15"/>
        <v>223</v>
      </c>
      <c r="B227" s="2">
        <v>223</v>
      </c>
      <c r="C227" s="2">
        <f t="shared" si="14"/>
        <v>145.988</v>
      </c>
      <c r="D227" s="2" cm="1">
        <f t="array" ref="D227">ROUND(_xlfn.XLOOKUP(E227*10000+G227,[1]配置!$B$5:$B$10000*10000+[1]配置!$C$5:$C$10000,[1]配置!$F$5:$F$10000),4)</f>
        <v>144.75470000000001</v>
      </c>
      <c r="E227" s="2">
        <f>COUNTIFS([1]中转!$N$10:$N$129,"&gt;="&amp;G227,[1]中转!$O$10:$O$129,"&lt;="&amp;COUNTIFS($G$5:G227,G227))</f>
        <v>22</v>
      </c>
      <c r="F227" s="2">
        <f>COUNTIFS($G$5:G227,G227,$E$5:E227,"&gt;"&amp;0)</f>
        <v>22</v>
      </c>
      <c r="G227" s="2">
        <v>3</v>
      </c>
      <c r="H227" s="2" t="str">
        <f t="shared" si="13"/>
        <v>{"CardMulti":1}</v>
      </c>
    </row>
    <row r="228" spans="1:8" x14ac:dyDescent="0.15">
      <c r="A228" s="2">
        <f t="shared" si="15"/>
        <v>224</v>
      </c>
      <c r="B228" s="3">
        <v>224</v>
      </c>
      <c r="C228" s="2">
        <f t="shared" si="14"/>
        <v>148.9836</v>
      </c>
      <c r="D228" s="2" cm="1">
        <f t="array" ref="D228">ROUND(_xlfn.XLOOKUP(E228*10000+G228,[1]配置!$B$5:$B$10000*10000+[1]配置!$C$5:$C$10000,[1]配置!$F$5:$F$10000),4)</f>
        <v>147.82990000000001</v>
      </c>
      <c r="E228" s="2">
        <f>COUNTIFS([1]中转!$N$10:$N$129,"&gt;="&amp;G228,[1]中转!$O$10:$O$129,"&lt;="&amp;COUNTIFS($G$5:G228,G228))</f>
        <v>15</v>
      </c>
      <c r="F228" s="2">
        <f>COUNTIFS($G$5:G228,G228,$E$5:E228,"&gt;"&amp;0)</f>
        <v>15</v>
      </c>
      <c r="G228" s="2">
        <v>9</v>
      </c>
      <c r="H228" s="2" t="str">
        <f t="shared" si="13"/>
        <v>{"CardMulti":1}</v>
      </c>
    </row>
    <row r="229" spans="1:8" x14ac:dyDescent="0.15">
      <c r="A229" s="2">
        <f t="shared" si="15"/>
        <v>225</v>
      </c>
      <c r="B229" s="2">
        <v>225</v>
      </c>
      <c r="C229" s="2">
        <f t="shared" si="14"/>
        <v>148.60409999999999</v>
      </c>
      <c r="D229" s="2" cm="1">
        <f t="array" ref="D229">ROUND(_xlfn.XLOOKUP(E229*10000+G229,[1]配置!$B$5:$B$10000*10000+[1]配置!$C$5:$C$10000,[1]配置!$F$5:$F$10000),4)</f>
        <v>147.4169</v>
      </c>
      <c r="E229" s="2">
        <f>COUNTIFS([1]中转!$N$10:$N$129,"&gt;="&amp;G229,[1]中转!$O$10:$O$129,"&lt;="&amp;COUNTIFS($G$5:G229,G229))</f>
        <v>18</v>
      </c>
      <c r="F229" s="2">
        <f>COUNTIFS($G$5:G229,G229,$E$5:E229,"&gt;"&amp;0)</f>
        <v>18</v>
      </c>
      <c r="G229" s="2">
        <v>6</v>
      </c>
      <c r="H229" s="2" t="str">
        <f t="shared" si="13"/>
        <v>{"CardMulti":1}</v>
      </c>
    </row>
    <row r="230" spans="1:8" x14ac:dyDescent="0.15">
      <c r="A230" s="2">
        <f t="shared" si="15"/>
        <v>226</v>
      </c>
      <c r="B230" s="3">
        <v>226</v>
      </c>
      <c r="C230" s="2">
        <f t="shared" si="14"/>
        <v>150.1095</v>
      </c>
      <c r="D230" s="2" cm="1">
        <f t="array" ref="D230">ROUND(_xlfn.XLOOKUP(E230*10000+G230,[1]配置!$B$5:$B$10000*10000+[1]配置!$C$5:$C$10000,[1]配置!$F$5:$F$10000),4)</f>
        <v>148.93360000000001</v>
      </c>
      <c r="E230" s="2">
        <f>COUNTIFS([1]中转!$N$10:$N$129,"&gt;="&amp;G230,[1]中转!$O$10:$O$129,"&lt;="&amp;COUNTIFS($G$5:G230,G230))</f>
        <v>17</v>
      </c>
      <c r="F230" s="2">
        <f>COUNTIFS($G$5:G230,G230,$E$5:E230,"&gt;"&amp;0)</f>
        <v>17</v>
      </c>
      <c r="G230" s="2">
        <v>7</v>
      </c>
      <c r="H230" s="2" t="str">
        <f t="shared" si="13"/>
        <v>{"CardMulti":1}</v>
      </c>
    </row>
    <row r="231" spans="1:8" x14ac:dyDescent="0.15">
      <c r="A231" s="2">
        <f t="shared" si="15"/>
        <v>227</v>
      </c>
      <c r="B231" s="2">
        <v>227</v>
      </c>
      <c r="C231" s="2">
        <f t="shared" si="14"/>
        <v>96.163700000000006</v>
      </c>
      <c r="D231" s="2" cm="1">
        <f t="array" ref="D231">ROUND(_xlfn.XLOOKUP(E231*10000+G231,[1]配置!$B$5:$B$10000*10000+[1]配置!$C$5:$C$10000,[1]配置!$F$5:$F$10000),4)</f>
        <v>95.021000000000001</v>
      </c>
      <c r="E231" s="2">
        <f>COUNTIFS([1]中转!$N$10:$N$129,"&gt;="&amp;G231,[1]中转!$O$10:$O$129,"&lt;="&amp;COUNTIFS($G$5:G231,G231))</f>
        <v>6</v>
      </c>
      <c r="F231" s="2">
        <f>COUNTIFS($G$5:G231,G231,$E$5:E231,"&gt;"&amp;0)</f>
        <v>14</v>
      </c>
      <c r="G231" s="2">
        <v>10</v>
      </c>
      <c r="H231" s="2" t="str">
        <f t="shared" si="13"/>
        <v>{"CardMulti":1}</v>
      </c>
    </row>
    <row r="232" spans="1:8" x14ac:dyDescent="0.15">
      <c r="A232" s="2">
        <f t="shared" si="15"/>
        <v>228</v>
      </c>
      <c r="B232" s="3">
        <v>228</v>
      </c>
      <c r="C232" s="2">
        <f t="shared" si="14"/>
        <v>128.8921</v>
      </c>
      <c r="D232" s="2" cm="1">
        <f t="array" ref="D232">ROUND(_xlfn.XLOOKUP(E232*10000+G232,[1]配置!$B$5:$B$10000*10000+[1]配置!$C$5:$C$10000,[1]配置!$F$5:$F$10000),4)</f>
        <v>127.64700000000001</v>
      </c>
      <c r="E232" s="2">
        <f>COUNTIFS([1]中转!$N$10:$N$129,"&gt;="&amp;G232,[1]中转!$O$10:$O$129,"&lt;="&amp;COUNTIFS($G$5:G232,G232))</f>
        <v>23</v>
      </c>
      <c r="F232" s="2">
        <f>COUNTIFS($G$5:G232,G232,$E$5:E232,"&gt;"&amp;0)</f>
        <v>23</v>
      </c>
      <c r="G232" s="2">
        <v>1</v>
      </c>
      <c r="H232" s="2" t="str">
        <f t="shared" si="13"/>
        <v>{"CardMulti":1}</v>
      </c>
    </row>
    <row r="233" spans="1:8" x14ac:dyDescent="0.15">
      <c r="A233" s="2">
        <f t="shared" si="15"/>
        <v>229</v>
      </c>
      <c r="B233" s="2">
        <v>229</v>
      </c>
      <c r="C233" s="2">
        <f t="shared" si="14"/>
        <v>150.57069999999999</v>
      </c>
      <c r="D233" s="2" cm="1">
        <f t="array" ref="D233">ROUND(_xlfn.XLOOKUP(E233*10000+G233,[1]配置!$B$5:$B$10000*10000+[1]配置!$C$5:$C$10000,[1]配置!$F$5:$F$10000),4)</f>
        <v>149.34909999999999</v>
      </c>
      <c r="E233" s="2">
        <f>COUNTIFS([1]中转!$N$10:$N$129,"&gt;="&amp;G233,[1]中转!$O$10:$O$129,"&lt;="&amp;COUNTIFS($G$5:G233,G233))</f>
        <v>21</v>
      </c>
      <c r="F233" s="2">
        <f>COUNTIFS($G$5:G233,G233,$E$5:E233,"&gt;"&amp;0)</f>
        <v>21</v>
      </c>
      <c r="G233" s="2">
        <v>4</v>
      </c>
      <c r="H233" s="2" t="str">
        <f t="shared" si="13"/>
        <v>{"CardMulti":1}</v>
      </c>
    </row>
    <row r="234" spans="1:8" x14ac:dyDescent="0.15">
      <c r="A234" s="2">
        <f t="shared" si="15"/>
        <v>230</v>
      </c>
      <c r="B234" s="3">
        <v>230</v>
      </c>
      <c r="C234" s="2">
        <f t="shared" si="14"/>
        <v>149.57820000000001</v>
      </c>
      <c r="D234" s="2" cm="1">
        <f t="array" ref="D234">ROUND(_xlfn.XLOOKUP(E234*10000+G234,[1]配置!$B$5:$B$10000*10000+[1]配置!$C$5:$C$10000,[1]配置!$F$5:$F$10000),4)</f>
        <v>148.37970000000001</v>
      </c>
      <c r="E234" s="2">
        <f>COUNTIFS([1]中转!$N$10:$N$129,"&gt;="&amp;G234,[1]中转!$O$10:$O$129,"&lt;="&amp;COUNTIFS($G$5:G234,G234))</f>
        <v>19</v>
      </c>
      <c r="F234" s="2">
        <f>COUNTIFS($G$5:G234,G234,$E$5:E234,"&gt;"&amp;0)</f>
        <v>19</v>
      </c>
      <c r="G234" s="2">
        <v>5</v>
      </c>
      <c r="H234" s="2" t="str">
        <f t="shared" si="13"/>
        <v>{"CardMulti":1}</v>
      </c>
    </row>
    <row r="235" spans="1:8" x14ac:dyDescent="0.15">
      <c r="A235" s="2">
        <f t="shared" si="15"/>
        <v>231</v>
      </c>
      <c r="B235" s="2">
        <v>231</v>
      </c>
      <c r="C235" s="2">
        <f t="shared" si="14"/>
        <v>134.4041</v>
      </c>
      <c r="D235" s="2" cm="1">
        <f t="array" ref="D235">ROUND(_xlfn.XLOOKUP(E235*10000+G235,[1]配置!$B$5:$B$10000*10000+[1]配置!$C$5:$C$10000,[1]配置!$F$5:$F$10000),4)</f>
        <v>133.14709999999999</v>
      </c>
      <c r="E235" s="2">
        <f>COUNTIFS([1]中转!$N$10:$N$129,"&gt;="&amp;G235,[1]中转!$O$10:$O$129,"&lt;="&amp;COUNTIFS($G$5:G235,G235))</f>
        <v>24</v>
      </c>
      <c r="F235" s="2">
        <f>COUNTIFS($G$5:G235,G235,$E$5:E235,"&gt;"&amp;0)</f>
        <v>24</v>
      </c>
      <c r="G235" s="2">
        <v>1</v>
      </c>
      <c r="H235" s="2" t="str">
        <f t="shared" si="13"/>
        <v>{"CostReduce":1}</v>
      </c>
    </row>
    <row r="236" spans="1:8" x14ac:dyDescent="0.15">
      <c r="A236" s="2">
        <f t="shared" si="15"/>
        <v>232</v>
      </c>
      <c r="B236" s="3">
        <v>232</v>
      </c>
      <c r="C236" s="2">
        <f t="shared" si="14"/>
        <v>143.5736</v>
      </c>
      <c r="D236" s="2" cm="1">
        <f t="array" ref="D236">ROUND(_xlfn.XLOOKUP(E236*10000+G236,[1]配置!$B$5:$B$10000*10000+[1]配置!$C$5:$C$10000,[1]配置!$F$5:$F$10000),4)</f>
        <v>142.31659999999999</v>
      </c>
      <c r="E236" s="2">
        <f>COUNTIFS([1]中转!$N$10:$N$129,"&gt;="&amp;G236,[1]中转!$O$10:$O$129,"&lt;="&amp;COUNTIFS($G$5:G236,G236))</f>
        <v>24</v>
      </c>
      <c r="F236" s="2">
        <f>COUNTIFS($G$5:G236,G236,$E$5:E236,"&gt;"&amp;0)</f>
        <v>24</v>
      </c>
      <c r="G236" s="2">
        <v>2</v>
      </c>
      <c r="H236" s="2" t="str">
        <f t="shared" si="13"/>
        <v>{"CostReduce":1}</v>
      </c>
    </row>
    <row r="237" spans="1:8" x14ac:dyDescent="0.15">
      <c r="A237" s="2">
        <f t="shared" si="15"/>
        <v>233</v>
      </c>
      <c r="B237" s="2">
        <v>233</v>
      </c>
      <c r="C237" s="2">
        <f t="shared" si="14"/>
        <v>152.1874</v>
      </c>
      <c r="D237" s="2" cm="1">
        <f t="array" ref="D237">ROUND(_xlfn.XLOOKUP(E237*10000+G237,[1]配置!$B$5:$B$10000*10000+[1]配置!$C$5:$C$10000,[1]配置!$F$5:$F$10000),4)</f>
        <v>150.94229999999999</v>
      </c>
      <c r="E237" s="2">
        <f>COUNTIFS([1]中转!$N$10:$N$129,"&gt;="&amp;G237,[1]中转!$O$10:$O$129,"&lt;="&amp;COUNTIFS($G$5:G237,G237))</f>
        <v>23</v>
      </c>
      <c r="F237" s="2">
        <f>COUNTIFS($G$5:G237,G237,$E$5:E237,"&gt;"&amp;0)</f>
        <v>23</v>
      </c>
      <c r="G237" s="2">
        <v>3</v>
      </c>
      <c r="H237" s="2" t="str">
        <f t="shared" ref="H237:H300" si="16">H207</f>
        <v>{"CostReduce":1}</v>
      </c>
    </row>
    <row r="238" spans="1:8" x14ac:dyDescent="0.15">
      <c r="A238" s="2">
        <f t="shared" si="15"/>
        <v>234</v>
      </c>
      <c r="B238" s="3">
        <v>234</v>
      </c>
      <c r="C238" s="2">
        <f t="shared" si="14"/>
        <v>157.1138</v>
      </c>
      <c r="D238" s="2" cm="1">
        <f t="array" ref="D238">ROUND(_xlfn.XLOOKUP(E238*10000+G238,[1]配置!$B$5:$B$10000*10000+[1]配置!$C$5:$C$10000,[1]配置!$F$5:$F$10000),4)</f>
        <v>155.88050000000001</v>
      </c>
      <c r="E238" s="2">
        <f>COUNTIFS([1]中转!$N$10:$N$129,"&gt;="&amp;G238,[1]中转!$O$10:$O$129,"&lt;="&amp;COUNTIFS($G$5:G238,G238))</f>
        <v>22</v>
      </c>
      <c r="F238" s="2">
        <f>COUNTIFS($G$5:G238,G238,$E$5:E238,"&gt;"&amp;0)</f>
        <v>22</v>
      </c>
      <c r="G238" s="2">
        <v>4</v>
      </c>
      <c r="H238" s="2" t="str">
        <f t="shared" si="16"/>
        <v>{"CostReduce":1}</v>
      </c>
    </row>
    <row r="239" spans="1:8" x14ac:dyDescent="0.15">
      <c r="A239" s="2">
        <f t="shared" si="15"/>
        <v>235</v>
      </c>
      <c r="B239" s="2">
        <v>235</v>
      </c>
      <c r="C239" s="2">
        <f t="shared" si="14"/>
        <v>156.4648</v>
      </c>
      <c r="D239" s="2" cm="1">
        <f t="array" ref="D239">ROUND(_xlfn.XLOOKUP(E239*10000+G239,[1]配置!$B$5:$B$10000*10000+[1]配置!$C$5:$C$10000,[1]配置!$F$5:$F$10000),4)</f>
        <v>155.25479999999999</v>
      </c>
      <c r="E239" s="2">
        <f>COUNTIFS([1]中转!$N$10:$N$129,"&gt;="&amp;G239,[1]中转!$O$10:$O$129,"&lt;="&amp;COUNTIFS($G$5:G239,G239))</f>
        <v>20</v>
      </c>
      <c r="F239" s="2">
        <f>COUNTIFS($G$5:G239,G239,$E$5:E239,"&gt;"&amp;0)</f>
        <v>20</v>
      </c>
      <c r="G239" s="2">
        <v>5</v>
      </c>
      <c r="H239" s="2" t="str">
        <f t="shared" si="16"/>
        <v>{"CostReduce":1}</v>
      </c>
    </row>
    <row r="240" spans="1:8" x14ac:dyDescent="0.15">
      <c r="A240" s="2">
        <f t="shared" si="15"/>
        <v>236</v>
      </c>
      <c r="B240" s="3">
        <v>236</v>
      </c>
      <c r="C240" s="2">
        <f t="shared" si="14"/>
        <v>155.4906</v>
      </c>
      <c r="D240" s="2" cm="1">
        <f t="array" ref="D240">ROUND(_xlfn.XLOOKUP(E240*10000+G240,[1]配置!$B$5:$B$10000*10000+[1]配置!$C$5:$C$10000,[1]配置!$F$5:$F$10000),4)</f>
        <v>154.2921</v>
      </c>
      <c r="E240" s="2">
        <f>COUNTIFS([1]中转!$N$10:$N$129,"&gt;="&amp;G240,[1]中转!$O$10:$O$129,"&lt;="&amp;COUNTIFS($G$5:G240,G240))</f>
        <v>19</v>
      </c>
      <c r="F240" s="2">
        <f>COUNTIFS($G$5:G240,G240,$E$5:E240,"&gt;"&amp;0)</f>
        <v>19</v>
      </c>
      <c r="G240" s="2">
        <v>6</v>
      </c>
      <c r="H240" s="2" t="str">
        <f t="shared" si="16"/>
        <v>{"CostReduce":1}</v>
      </c>
    </row>
    <row r="241" spans="1:8" x14ac:dyDescent="0.15">
      <c r="A241" s="2">
        <f t="shared" si="15"/>
        <v>237</v>
      </c>
      <c r="B241" s="2">
        <v>237</v>
      </c>
      <c r="C241" s="2">
        <f t="shared" si="14"/>
        <v>156.99600000000001</v>
      </c>
      <c r="D241" s="2" cm="1">
        <f t="array" ref="D241">ROUND(_xlfn.XLOOKUP(E241*10000+G241,[1]配置!$B$5:$B$10000*10000+[1]配置!$C$5:$C$10000,[1]配置!$F$5:$F$10000),4)</f>
        <v>155.80879999999999</v>
      </c>
      <c r="E241" s="2">
        <f>COUNTIFS([1]中转!$N$10:$N$129,"&gt;="&amp;G241,[1]中转!$O$10:$O$129,"&lt;="&amp;COUNTIFS($G$5:G241,G241))</f>
        <v>18</v>
      </c>
      <c r="F241" s="2">
        <f>COUNTIFS($G$5:G241,G241,$E$5:E241,"&gt;"&amp;0)</f>
        <v>18</v>
      </c>
      <c r="G241" s="2">
        <v>7</v>
      </c>
      <c r="H241" s="2" t="str">
        <f t="shared" si="16"/>
        <v>{"CostReduce":1}</v>
      </c>
    </row>
    <row r="242" spans="1:8" x14ac:dyDescent="0.15">
      <c r="A242" s="2">
        <f t="shared" si="15"/>
        <v>238</v>
      </c>
      <c r="B242" s="3">
        <v>238</v>
      </c>
      <c r="C242" s="2">
        <f t="shared" si="14"/>
        <v>156.4308</v>
      </c>
      <c r="D242" s="2" cm="1">
        <f t="array" ref="D242">ROUND(_xlfn.XLOOKUP(E242*10000+G242,[1]配置!$B$5:$B$10000*10000+[1]配置!$C$5:$C$10000,[1]配置!$F$5:$F$10000),4)</f>
        <v>155.25489999999999</v>
      </c>
      <c r="E242" s="2">
        <f>COUNTIFS([1]中转!$N$10:$N$129,"&gt;="&amp;G242,[1]中转!$O$10:$O$129,"&lt;="&amp;COUNTIFS($G$5:G242,G242))</f>
        <v>17</v>
      </c>
      <c r="F242" s="2">
        <f>COUNTIFS($G$5:G242,G242,$E$5:E242,"&gt;"&amp;0)</f>
        <v>17</v>
      </c>
      <c r="G242" s="2">
        <v>8</v>
      </c>
      <c r="H242" s="2" t="str">
        <f t="shared" si="16"/>
        <v>{"CostReduce":1}</v>
      </c>
    </row>
    <row r="243" spans="1:8" x14ac:dyDescent="0.15">
      <c r="A243" s="2">
        <f t="shared" si="15"/>
        <v>239</v>
      </c>
      <c r="B243" s="2">
        <v>239</v>
      </c>
      <c r="C243" s="2">
        <f t="shared" si="14"/>
        <v>155.8698</v>
      </c>
      <c r="D243" s="2" cm="1">
        <f t="array" ref="D243">ROUND(_xlfn.XLOOKUP(E243*10000+G243,[1]配置!$B$5:$B$10000*10000+[1]配置!$C$5:$C$10000,[1]配置!$F$5:$F$10000),4)</f>
        <v>154.70509999999999</v>
      </c>
      <c r="E243" s="2">
        <f>COUNTIFS([1]中转!$N$10:$N$129,"&gt;="&amp;G243,[1]中转!$O$10:$O$129,"&lt;="&amp;COUNTIFS($G$5:G243,G243))</f>
        <v>16</v>
      </c>
      <c r="F243" s="2">
        <f>COUNTIFS($G$5:G243,G243,$E$5:E243,"&gt;"&amp;0)</f>
        <v>16</v>
      </c>
      <c r="G243" s="2">
        <v>9</v>
      </c>
      <c r="H243" s="2" t="str">
        <f t="shared" si="16"/>
        <v>{"CostReduce":1}</v>
      </c>
    </row>
    <row r="244" spans="1:8" x14ac:dyDescent="0.15">
      <c r="A244" s="2">
        <f t="shared" si="15"/>
        <v>240</v>
      </c>
      <c r="B244" s="3">
        <v>240</v>
      </c>
      <c r="C244" s="2">
        <f t="shared" si="14"/>
        <v>96.174700000000001</v>
      </c>
      <c r="D244" s="2" cm="1">
        <f t="array" ref="D244">ROUND(_xlfn.XLOOKUP(E244*10000+G244,[1]配置!$B$5:$B$10000*10000+[1]配置!$C$5:$C$10000,[1]配置!$F$5:$F$10000),4)</f>
        <v>95.021000000000001</v>
      </c>
      <c r="E244" s="2">
        <f>COUNTIFS([1]中转!$N$10:$N$129,"&gt;="&amp;G244,[1]中转!$O$10:$O$129,"&lt;="&amp;COUNTIFS($G$5:G244,G244))</f>
        <v>6</v>
      </c>
      <c r="F244" s="2">
        <f>COUNTIFS($G$5:G244,G244,$E$5:E244,"&gt;"&amp;0)</f>
        <v>15</v>
      </c>
      <c r="G244" s="2">
        <v>10</v>
      </c>
      <c r="H244" s="2" t="str">
        <f t="shared" si="16"/>
        <v>{"CostReduce":1}</v>
      </c>
    </row>
    <row r="245" spans="1:8" x14ac:dyDescent="0.15">
      <c r="A245" s="2">
        <f t="shared" si="15"/>
        <v>241</v>
      </c>
      <c r="B245" s="2">
        <v>241</v>
      </c>
      <c r="C245" s="2">
        <f t="shared" si="14"/>
        <v>139.91640000000001</v>
      </c>
      <c r="D245" s="2" cm="1">
        <f t="array" ref="D245">ROUND(_xlfn.XLOOKUP(E245*10000+G245,[1]配置!$B$5:$B$10000*10000+[1]配置!$C$5:$C$10000,[1]配置!$F$5:$F$10000),4)</f>
        <v>138.6473</v>
      </c>
      <c r="E245" s="2">
        <f>COUNTIFS([1]中转!$N$10:$N$129,"&gt;="&amp;G245,[1]中转!$O$10:$O$129,"&lt;="&amp;COUNTIFS($G$5:G245,G245))</f>
        <v>25</v>
      </c>
      <c r="F245" s="2">
        <f>COUNTIFS($G$5:G245,G245,$E$5:E245,"&gt;"&amp;0)</f>
        <v>25</v>
      </c>
      <c r="G245" s="2">
        <v>1</v>
      </c>
      <c r="H245" s="2" t="str">
        <f t="shared" si="16"/>
        <v>{"CardMulti":1}</v>
      </c>
    </row>
    <row r="246" spans="1:8" x14ac:dyDescent="0.15">
      <c r="A246" s="2">
        <f t="shared" si="15"/>
        <v>242</v>
      </c>
      <c r="B246" s="3">
        <v>242</v>
      </c>
      <c r="C246" s="2">
        <f t="shared" si="14"/>
        <v>149.42959999999999</v>
      </c>
      <c r="D246" s="2" cm="1">
        <f t="array" ref="D246">ROUND(_xlfn.XLOOKUP(E246*10000+G246,[1]配置!$B$5:$B$10000*10000+[1]配置!$C$5:$C$10000,[1]配置!$F$5:$F$10000),4)</f>
        <v>148.16050000000001</v>
      </c>
      <c r="E246" s="2">
        <f>COUNTIFS([1]中转!$N$10:$N$129,"&gt;="&amp;G246,[1]中转!$O$10:$O$129,"&lt;="&amp;COUNTIFS($G$5:G246,G246))</f>
        <v>25</v>
      </c>
      <c r="F246" s="2">
        <f>COUNTIFS($G$5:G246,G246,$E$5:E246,"&gt;"&amp;0)</f>
        <v>25</v>
      </c>
      <c r="G246" s="2">
        <v>2</v>
      </c>
      <c r="H246" s="2" t="str">
        <f t="shared" si="16"/>
        <v>{"CardMulti":1}</v>
      </c>
    </row>
    <row r="247" spans="1:8" x14ac:dyDescent="0.15">
      <c r="A247" s="2">
        <f t="shared" si="15"/>
        <v>243</v>
      </c>
      <c r="B247" s="2">
        <v>243</v>
      </c>
      <c r="C247" s="2">
        <f t="shared" si="14"/>
        <v>158.387</v>
      </c>
      <c r="D247" s="2" cm="1">
        <f t="array" ref="D247">ROUND(_xlfn.XLOOKUP(E247*10000+G247,[1]配置!$B$5:$B$10000*10000+[1]配置!$C$5:$C$10000,[1]配置!$F$5:$F$10000),4)</f>
        <v>157.13</v>
      </c>
      <c r="E247" s="2">
        <f>COUNTIFS([1]中转!$N$10:$N$129,"&gt;="&amp;G247,[1]中转!$O$10:$O$129,"&lt;="&amp;COUNTIFS($G$5:G247,G247))</f>
        <v>24</v>
      </c>
      <c r="F247" s="2">
        <f>COUNTIFS($G$5:G247,G247,$E$5:E247,"&gt;"&amp;0)</f>
        <v>24</v>
      </c>
      <c r="G247" s="2">
        <v>3</v>
      </c>
      <c r="H247" s="2" t="str">
        <f t="shared" si="16"/>
        <v>{"CardMulti":1}</v>
      </c>
    </row>
    <row r="248" spans="1:8" x14ac:dyDescent="0.15">
      <c r="A248" s="2">
        <f t="shared" si="15"/>
        <v>244</v>
      </c>
      <c r="B248" s="3">
        <v>244</v>
      </c>
      <c r="C248" s="2">
        <f t="shared" si="14"/>
        <v>163.65700000000001</v>
      </c>
      <c r="D248" s="2" cm="1">
        <f t="array" ref="D248">ROUND(_xlfn.XLOOKUP(E248*10000+G248,[1]配置!$B$5:$B$10000*10000+[1]配置!$C$5:$C$10000,[1]配置!$F$5:$F$10000),4)</f>
        <v>162.4119</v>
      </c>
      <c r="E248" s="2">
        <f>COUNTIFS([1]中转!$N$10:$N$129,"&gt;="&amp;G248,[1]中转!$O$10:$O$129,"&lt;="&amp;COUNTIFS($G$5:G248,G248))</f>
        <v>23</v>
      </c>
      <c r="F248" s="2">
        <f>COUNTIFS($G$5:G248,G248,$E$5:E248,"&gt;"&amp;0)</f>
        <v>23</v>
      </c>
      <c r="G248" s="2">
        <v>4</v>
      </c>
      <c r="H248" s="2" t="str">
        <f t="shared" si="16"/>
        <v>{"CardMulti":1}</v>
      </c>
    </row>
    <row r="249" spans="1:8" x14ac:dyDescent="0.15">
      <c r="A249" s="2">
        <f t="shared" si="15"/>
        <v>245</v>
      </c>
      <c r="B249" s="2">
        <v>245</v>
      </c>
      <c r="C249" s="2">
        <f t="shared" si="14"/>
        <v>163.35159999999999</v>
      </c>
      <c r="D249" s="2" cm="1">
        <f t="array" ref="D249">ROUND(_xlfn.XLOOKUP(E249*10000+G249,[1]配置!$B$5:$B$10000*10000+[1]配置!$C$5:$C$10000,[1]配置!$F$5:$F$10000),4)</f>
        <v>162.13</v>
      </c>
      <c r="E249" s="2">
        <f>COUNTIFS([1]中转!$N$10:$N$129,"&gt;="&amp;G249,[1]中转!$O$10:$O$129,"&lt;="&amp;COUNTIFS($G$5:G249,G249))</f>
        <v>21</v>
      </c>
      <c r="F249" s="2">
        <f>COUNTIFS($G$5:G249,G249,$E$5:E249,"&gt;"&amp;0)</f>
        <v>21</v>
      </c>
      <c r="G249" s="2">
        <v>5</v>
      </c>
      <c r="H249" s="2" t="str">
        <f t="shared" si="16"/>
        <v>{"CardMulti":1}</v>
      </c>
    </row>
    <row r="250" spans="1:8" x14ac:dyDescent="0.15">
      <c r="A250" s="2">
        <f t="shared" si="15"/>
        <v>246</v>
      </c>
      <c r="B250" s="3">
        <v>246</v>
      </c>
      <c r="C250" s="2">
        <f t="shared" si="14"/>
        <v>162.37729999999999</v>
      </c>
      <c r="D250" s="2" cm="1">
        <f t="array" ref="D250">ROUND(_xlfn.XLOOKUP(E250*10000+G250,[1]配置!$B$5:$B$10000*10000+[1]配置!$C$5:$C$10000,[1]配置!$F$5:$F$10000),4)</f>
        <v>161.16730000000001</v>
      </c>
      <c r="E250" s="2">
        <f>COUNTIFS([1]中转!$N$10:$N$129,"&gt;="&amp;G250,[1]中转!$O$10:$O$129,"&lt;="&amp;COUNTIFS($G$5:G250,G250))</f>
        <v>20</v>
      </c>
      <c r="F250" s="2">
        <f>COUNTIFS($G$5:G250,G250,$E$5:E250,"&gt;"&amp;0)</f>
        <v>20</v>
      </c>
      <c r="G250" s="2">
        <v>6</v>
      </c>
      <c r="H250" s="2" t="str">
        <f t="shared" si="16"/>
        <v>{"CardMulti":1}</v>
      </c>
    </row>
    <row r="251" spans="1:8" x14ac:dyDescent="0.15">
      <c r="A251" s="2">
        <f t="shared" si="15"/>
        <v>247</v>
      </c>
      <c r="B251" s="2">
        <v>247</v>
      </c>
      <c r="C251" s="2">
        <f t="shared" si="14"/>
        <v>163.88249999999999</v>
      </c>
      <c r="D251" s="2" cm="1">
        <f t="array" ref="D251">ROUND(_xlfn.XLOOKUP(E251*10000+G251,[1]配置!$B$5:$B$10000*10000+[1]配置!$C$5:$C$10000,[1]配置!$F$5:$F$10000),4)</f>
        <v>162.684</v>
      </c>
      <c r="E251" s="2">
        <f>COUNTIFS([1]中转!$N$10:$N$129,"&gt;="&amp;G251,[1]中转!$O$10:$O$129,"&lt;="&amp;COUNTIFS($G$5:G251,G251))</f>
        <v>19</v>
      </c>
      <c r="F251" s="2">
        <f>COUNTIFS($G$5:G251,G251,$E$5:E251,"&gt;"&amp;0)</f>
        <v>19</v>
      </c>
      <c r="G251" s="2">
        <v>7</v>
      </c>
      <c r="H251" s="2" t="str">
        <f t="shared" si="16"/>
        <v>{"CardMulti":1}</v>
      </c>
    </row>
    <row r="252" spans="1:8" x14ac:dyDescent="0.15">
      <c r="A252" s="2">
        <f t="shared" si="15"/>
        <v>248</v>
      </c>
      <c r="B252" s="3">
        <v>248</v>
      </c>
      <c r="C252" s="2">
        <f t="shared" si="14"/>
        <v>163.31729999999999</v>
      </c>
      <c r="D252" s="2" cm="1">
        <f t="array" ref="D252">ROUND(_xlfn.XLOOKUP(E252*10000+G252,[1]配置!$B$5:$B$10000*10000+[1]配置!$C$5:$C$10000,[1]配置!$F$5:$F$10000),4)</f>
        <v>162.1301</v>
      </c>
      <c r="E252" s="2">
        <f>COUNTIFS([1]中转!$N$10:$N$129,"&gt;="&amp;G252,[1]中转!$O$10:$O$129,"&lt;="&amp;COUNTIFS($G$5:G252,G252))</f>
        <v>18</v>
      </c>
      <c r="F252" s="2">
        <f>COUNTIFS($G$5:G252,G252,$E$5:E252,"&gt;"&amp;0)</f>
        <v>18</v>
      </c>
      <c r="G252" s="2">
        <v>8</v>
      </c>
      <c r="H252" s="2" t="str">
        <f t="shared" si="16"/>
        <v>{"CardMulti":1}</v>
      </c>
    </row>
    <row r="253" spans="1:8" x14ac:dyDescent="0.15">
      <c r="A253" s="2">
        <f t="shared" si="15"/>
        <v>249</v>
      </c>
      <c r="B253" s="2">
        <v>249</v>
      </c>
      <c r="C253" s="2">
        <f t="shared" si="14"/>
        <v>162.75620000000001</v>
      </c>
      <c r="D253" s="2" cm="1">
        <f t="array" ref="D253">ROUND(_xlfn.XLOOKUP(E253*10000+G253,[1]配置!$B$5:$B$10000*10000+[1]配置!$C$5:$C$10000,[1]配置!$F$5:$F$10000),4)</f>
        <v>161.58029999999999</v>
      </c>
      <c r="E253" s="2">
        <f>COUNTIFS([1]中转!$N$10:$N$129,"&gt;="&amp;G253,[1]中转!$O$10:$O$129,"&lt;="&amp;COUNTIFS($G$5:G253,G253))</f>
        <v>17</v>
      </c>
      <c r="F253" s="2">
        <f>COUNTIFS($G$5:G253,G253,$E$5:E253,"&gt;"&amp;0)</f>
        <v>17</v>
      </c>
      <c r="G253" s="2">
        <v>9</v>
      </c>
      <c r="H253" s="2" t="str">
        <f t="shared" si="16"/>
        <v>{"CardMulti":1}</v>
      </c>
    </row>
    <row r="254" spans="1:8" x14ac:dyDescent="0.15">
      <c r="A254" s="2">
        <f t="shared" si="15"/>
        <v>250</v>
      </c>
      <c r="B254" s="3">
        <v>250</v>
      </c>
      <c r="C254" s="2">
        <f t="shared" si="14"/>
        <v>101.6859</v>
      </c>
      <c r="D254" s="2" cm="1">
        <f t="array" ref="D254">ROUND(_xlfn.XLOOKUP(E254*10000+G254,[1]配置!$B$5:$B$10000*10000+[1]配置!$C$5:$C$10000,[1]配置!$F$5:$F$10000),4)</f>
        <v>100.52119999999999</v>
      </c>
      <c r="E254" s="2">
        <f>COUNTIFS([1]中转!$N$10:$N$129,"&gt;="&amp;G254,[1]中转!$O$10:$O$129,"&lt;="&amp;COUNTIFS($G$5:G254,G254))</f>
        <v>7</v>
      </c>
      <c r="F254" s="2">
        <f>COUNTIFS($G$5:G254,G254,$E$5:E254,"&gt;"&amp;0)</f>
        <v>16</v>
      </c>
      <c r="G254" s="2">
        <v>10</v>
      </c>
      <c r="H254" s="2" t="str">
        <f t="shared" si="16"/>
        <v>{"CardMulti":1}</v>
      </c>
    </row>
    <row r="255" spans="1:8" x14ac:dyDescent="0.15">
      <c r="A255" s="2">
        <f t="shared" si="15"/>
        <v>251</v>
      </c>
      <c r="B255" s="2">
        <v>251</v>
      </c>
      <c r="C255" s="2">
        <f t="shared" si="14"/>
        <v>145.42859999999999</v>
      </c>
      <c r="D255" s="2" cm="1">
        <f t="array" ref="D255">ROUND(_xlfn.XLOOKUP(E255*10000+G255,[1]配置!$B$5:$B$10000*10000+[1]配置!$C$5:$C$10000,[1]配置!$F$5:$F$10000),4)</f>
        <v>144.1474</v>
      </c>
      <c r="E255" s="2">
        <f>COUNTIFS([1]中转!$N$10:$N$129,"&gt;="&amp;G255,[1]中转!$O$10:$O$129,"&lt;="&amp;COUNTIFS($G$5:G255,G255))</f>
        <v>26</v>
      </c>
      <c r="F255" s="2">
        <f>COUNTIFS($G$5:G255,G255,$E$5:E255,"&gt;"&amp;0)</f>
        <v>26</v>
      </c>
      <c r="G255" s="2">
        <v>1</v>
      </c>
      <c r="H255" s="2" t="str">
        <f t="shared" si="16"/>
        <v>{"CardMulti":1}</v>
      </c>
    </row>
    <row r="256" spans="1:8" x14ac:dyDescent="0.15">
      <c r="A256" s="2">
        <f t="shared" si="15"/>
        <v>252</v>
      </c>
      <c r="B256" s="3">
        <v>252</v>
      </c>
      <c r="C256" s="2">
        <f t="shared" si="14"/>
        <v>155.28559999999999</v>
      </c>
      <c r="D256" s="2" cm="1">
        <f t="array" ref="D256">ROUND(_xlfn.XLOOKUP(E256*10000+G256,[1]配置!$B$5:$B$10000*10000+[1]配置!$C$5:$C$10000,[1]配置!$F$5:$F$10000),4)</f>
        <v>154.0044</v>
      </c>
      <c r="E256" s="2">
        <f>COUNTIFS([1]中转!$N$10:$N$129,"&gt;="&amp;G256,[1]中转!$O$10:$O$129,"&lt;="&amp;COUNTIFS($G$5:G256,G256))</f>
        <v>26</v>
      </c>
      <c r="F256" s="2">
        <f>COUNTIFS($G$5:G256,G256,$E$5:E256,"&gt;"&amp;0)</f>
        <v>26</v>
      </c>
      <c r="G256" s="2">
        <v>2</v>
      </c>
      <c r="H256" s="2" t="str">
        <f t="shared" si="16"/>
        <v>{"CardMulti":1}</v>
      </c>
    </row>
    <row r="257" spans="1:8" x14ac:dyDescent="0.15">
      <c r="A257" s="2">
        <f t="shared" si="15"/>
        <v>253</v>
      </c>
      <c r="B257" s="2">
        <v>253</v>
      </c>
      <c r="C257" s="2">
        <f t="shared" si="14"/>
        <v>164.58670000000001</v>
      </c>
      <c r="D257" s="2" cm="1">
        <f t="array" ref="D257">ROUND(_xlfn.XLOOKUP(E257*10000+G257,[1]配置!$B$5:$B$10000*10000+[1]配置!$C$5:$C$10000,[1]配置!$F$5:$F$10000),4)</f>
        <v>163.3176</v>
      </c>
      <c r="E257" s="2">
        <f>COUNTIFS([1]中转!$N$10:$N$129,"&gt;="&amp;G257,[1]中转!$O$10:$O$129,"&lt;="&amp;COUNTIFS($G$5:G257,G257))</f>
        <v>25</v>
      </c>
      <c r="F257" s="2">
        <f>COUNTIFS($G$5:G257,G257,$E$5:E257,"&gt;"&amp;0)</f>
        <v>25</v>
      </c>
      <c r="G257" s="2">
        <v>3</v>
      </c>
      <c r="H257" s="2" t="str">
        <f t="shared" si="16"/>
        <v>{"CardMulti":1}</v>
      </c>
    </row>
    <row r="258" spans="1:8" x14ac:dyDescent="0.15">
      <c r="A258" s="2">
        <f t="shared" si="15"/>
        <v>254</v>
      </c>
      <c r="B258" s="3">
        <v>254</v>
      </c>
      <c r="C258" s="2">
        <f t="shared" si="14"/>
        <v>170.2003</v>
      </c>
      <c r="D258" s="2" cm="1">
        <f t="array" ref="D258">ROUND(_xlfn.XLOOKUP(E258*10000+G258,[1]配置!$B$5:$B$10000*10000+[1]配置!$C$5:$C$10000,[1]配置!$F$5:$F$10000),4)</f>
        <v>168.94329999999999</v>
      </c>
      <c r="E258" s="2">
        <f>COUNTIFS([1]中转!$N$10:$N$129,"&gt;="&amp;G258,[1]中转!$O$10:$O$129,"&lt;="&amp;COUNTIFS($G$5:G258,G258))</f>
        <v>24</v>
      </c>
      <c r="F258" s="2">
        <f>COUNTIFS($G$5:G258,G258,$E$5:E258,"&gt;"&amp;0)</f>
        <v>24</v>
      </c>
      <c r="G258" s="2">
        <v>4</v>
      </c>
      <c r="H258" s="2" t="str">
        <f t="shared" si="16"/>
        <v>{"CardMulti":1}</v>
      </c>
    </row>
    <row r="259" spans="1:8" x14ac:dyDescent="0.15">
      <c r="A259" s="2">
        <f t="shared" si="15"/>
        <v>255</v>
      </c>
      <c r="B259" s="2">
        <v>255</v>
      </c>
      <c r="C259" s="2">
        <f t="shared" si="14"/>
        <v>170.23849999999999</v>
      </c>
      <c r="D259" s="2" cm="1">
        <f t="array" ref="D259">ROUND(_xlfn.XLOOKUP(E259*10000+G259,[1]配置!$B$5:$B$10000*10000+[1]配置!$C$5:$C$10000,[1]配置!$F$5:$F$10000),4)</f>
        <v>169.0052</v>
      </c>
      <c r="E259" s="2">
        <f>COUNTIFS([1]中转!$N$10:$N$129,"&gt;="&amp;G259,[1]中转!$O$10:$O$129,"&lt;="&amp;COUNTIFS($G$5:G259,G259))</f>
        <v>22</v>
      </c>
      <c r="F259" s="2">
        <f>COUNTIFS($G$5:G259,G259,$E$5:E259,"&gt;"&amp;0)</f>
        <v>22</v>
      </c>
      <c r="G259" s="2">
        <v>5</v>
      </c>
      <c r="H259" s="2" t="str">
        <f t="shared" si="16"/>
        <v>{"CardMulti":1}</v>
      </c>
    </row>
    <row r="260" spans="1:8" x14ac:dyDescent="0.15">
      <c r="A260" s="2">
        <f t="shared" si="15"/>
        <v>256</v>
      </c>
      <c r="B260" s="3">
        <v>256</v>
      </c>
      <c r="C260" s="2">
        <f t="shared" si="14"/>
        <v>169.26410000000001</v>
      </c>
      <c r="D260" s="2" cm="1">
        <f t="array" ref="D260">ROUND(_xlfn.XLOOKUP(E260*10000+G260,[1]配置!$B$5:$B$10000*10000+[1]配置!$C$5:$C$10000,[1]配置!$F$5:$F$10000),4)</f>
        <v>168.04249999999999</v>
      </c>
      <c r="E260" s="2">
        <f>COUNTIFS([1]中转!$N$10:$N$129,"&gt;="&amp;G260,[1]中转!$O$10:$O$129,"&lt;="&amp;COUNTIFS($G$5:G260,G260))</f>
        <v>21</v>
      </c>
      <c r="F260" s="2">
        <f>COUNTIFS($G$5:G260,G260,$E$5:E260,"&gt;"&amp;0)</f>
        <v>21</v>
      </c>
      <c r="G260" s="2">
        <v>6</v>
      </c>
      <c r="H260" s="2" t="str">
        <f t="shared" si="16"/>
        <v>{"CardMulti":1}</v>
      </c>
    </row>
    <row r="261" spans="1:8" x14ac:dyDescent="0.15">
      <c r="A261" s="2">
        <f t="shared" si="15"/>
        <v>257</v>
      </c>
      <c r="B261" s="2">
        <v>257</v>
      </c>
      <c r="C261" s="2">
        <f t="shared" ref="C261:C324" si="17">ROUND(D261+1.1^(F261/10),4)</f>
        <v>170.76920000000001</v>
      </c>
      <c r="D261" s="2" cm="1">
        <f t="array" ref="D261">ROUND(_xlfn.XLOOKUP(E261*10000+G261,[1]配置!$B$5:$B$10000*10000+[1]配置!$C$5:$C$10000,[1]配置!$F$5:$F$10000),4)</f>
        <v>169.5592</v>
      </c>
      <c r="E261" s="2">
        <f>COUNTIFS([1]中转!$N$10:$N$129,"&gt;="&amp;G261,[1]中转!$O$10:$O$129,"&lt;="&amp;COUNTIFS($G$5:G261,G261))</f>
        <v>20</v>
      </c>
      <c r="F261" s="2">
        <f>COUNTIFS($G$5:G261,G261,$E$5:E261,"&gt;"&amp;0)</f>
        <v>20</v>
      </c>
      <c r="G261" s="2">
        <v>7</v>
      </c>
      <c r="H261" s="2" t="str">
        <f t="shared" si="16"/>
        <v>{"CardMulti":1}</v>
      </c>
    </row>
    <row r="262" spans="1:8" x14ac:dyDescent="0.15">
      <c r="A262" s="2">
        <f t="shared" si="15"/>
        <v>258</v>
      </c>
      <c r="B262" s="3">
        <v>258</v>
      </c>
      <c r="C262" s="2">
        <f t="shared" si="17"/>
        <v>170.2037</v>
      </c>
      <c r="D262" s="2" cm="1">
        <f t="array" ref="D262">ROUND(_xlfn.XLOOKUP(E262*10000+G262,[1]配置!$B$5:$B$10000*10000+[1]配置!$C$5:$C$10000,[1]配置!$F$5:$F$10000),4)</f>
        <v>169.0052</v>
      </c>
      <c r="E262" s="2">
        <f>COUNTIFS([1]中转!$N$10:$N$129,"&gt;="&amp;G262,[1]中转!$O$10:$O$129,"&lt;="&amp;COUNTIFS($G$5:G262,G262))</f>
        <v>19</v>
      </c>
      <c r="F262" s="2">
        <f>COUNTIFS($G$5:G262,G262,$E$5:E262,"&gt;"&amp;0)</f>
        <v>19</v>
      </c>
      <c r="G262" s="2">
        <v>8</v>
      </c>
      <c r="H262" s="2" t="str">
        <f t="shared" si="16"/>
        <v>{"CardMulti":1}</v>
      </c>
    </row>
    <row r="263" spans="1:8" x14ac:dyDescent="0.15">
      <c r="A263" s="2">
        <f t="shared" si="15"/>
        <v>259</v>
      </c>
      <c r="B263" s="2">
        <v>259</v>
      </c>
      <c r="C263" s="2">
        <f t="shared" si="17"/>
        <v>169.64259999999999</v>
      </c>
      <c r="D263" s="2" cm="1">
        <f t="array" ref="D263">ROUND(_xlfn.XLOOKUP(E263*10000+G263,[1]配置!$B$5:$B$10000*10000+[1]配置!$C$5:$C$10000,[1]配置!$F$5:$F$10000),4)</f>
        <v>168.4554</v>
      </c>
      <c r="E263" s="2">
        <f>COUNTIFS([1]中转!$N$10:$N$129,"&gt;="&amp;G263,[1]中转!$O$10:$O$129,"&lt;="&amp;COUNTIFS($G$5:G263,G263))</f>
        <v>18</v>
      </c>
      <c r="F263" s="2">
        <f>COUNTIFS($G$5:G263,G263,$E$5:E263,"&gt;"&amp;0)</f>
        <v>18</v>
      </c>
      <c r="G263" s="2">
        <v>9</v>
      </c>
      <c r="H263" s="2" t="str">
        <f t="shared" si="16"/>
        <v>{"CardMulti":1}</v>
      </c>
    </row>
    <row r="264" spans="1:8" x14ac:dyDescent="0.15">
      <c r="A264" s="2">
        <f t="shared" ref="A264:A327" si="18">IF(E264=0,"//"&amp;B264,B264)</f>
        <v>260</v>
      </c>
      <c r="B264" s="3">
        <v>260</v>
      </c>
      <c r="C264" s="2">
        <f t="shared" si="17"/>
        <v>101.69710000000001</v>
      </c>
      <c r="D264" s="2" cm="1">
        <f t="array" ref="D264">ROUND(_xlfn.XLOOKUP(E264*10000+G264,[1]配置!$B$5:$B$10000*10000+[1]配置!$C$5:$C$10000,[1]配置!$F$5:$F$10000),4)</f>
        <v>100.52119999999999</v>
      </c>
      <c r="E264" s="2">
        <f>COUNTIFS([1]中转!$N$10:$N$129,"&gt;="&amp;G264,[1]中转!$O$10:$O$129,"&lt;="&amp;COUNTIFS($G$5:G264,G264))</f>
        <v>7</v>
      </c>
      <c r="F264" s="2">
        <f>COUNTIFS($G$5:G264,G264,$E$5:E264,"&gt;"&amp;0)</f>
        <v>17</v>
      </c>
      <c r="G264" s="2">
        <v>10</v>
      </c>
      <c r="H264" s="2" t="str">
        <f t="shared" si="16"/>
        <v>{"CardMulti":1}</v>
      </c>
    </row>
    <row r="265" spans="1:8" x14ac:dyDescent="0.15">
      <c r="A265" s="2">
        <f t="shared" si="18"/>
        <v>261</v>
      </c>
      <c r="B265" s="2">
        <v>261</v>
      </c>
      <c r="C265" s="2">
        <f t="shared" si="17"/>
        <v>150.94110000000001</v>
      </c>
      <c r="D265" s="2" cm="1">
        <f t="array" ref="D265">ROUND(_xlfn.XLOOKUP(E265*10000+G265,[1]配置!$B$5:$B$10000*10000+[1]配置!$C$5:$C$10000,[1]配置!$F$5:$F$10000),4)</f>
        <v>149.64760000000001</v>
      </c>
      <c r="E265" s="2">
        <f>COUNTIFS([1]中转!$N$10:$N$129,"&gt;="&amp;G265,[1]中转!$O$10:$O$129,"&lt;="&amp;COUNTIFS($G$5:G265,G265))</f>
        <v>27</v>
      </c>
      <c r="F265" s="2">
        <f>COUNTIFS($G$5:G265,G265,$E$5:E265,"&gt;"&amp;0)</f>
        <v>27</v>
      </c>
      <c r="G265" s="2">
        <v>1</v>
      </c>
      <c r="H265" s="2" t="str">
        <f t="shared" si="16"/>
        <v>{"CostReduce":1}</v>
      </c>
    </row>
    <row r="266" spans="1:8" x14ac:dyDescent="0.15">
      <c r="A266" s="2">
        <f t="shared" si="18"/>
        <v>262</v>
      </c>
      <c r="B266" s="3">
        <v>262</v>
      </c>
      <c r="C266" s="2">
        <f t="shared" si="17"/>
        <v>161.14179999999999</v>
      </c>
      <c r="D266" s="2" cm="1">
        <f t="array" ref="D266">ROUND(_xlfn.XLOOKUP(E266*10000+G266,[1]配置!$B$5:$B$10000*10000+[1]配置!$C$5:$C$10000,[1]配置!$F$5:$F$10000),4)</f>
        <v>159.84829999999999</v>
      </c>
      <c r="E266" s="2">
        <f>COUNTIFS([1]中转!$N$10:$N$129,"&gt;="&amp;G266,[1]中转!$O$10:$O$129,"&lt;="&amp;COUNTIFS($G$5:G266,G266))</f>
        <v>27</v>
      </c>
      <c r="F266" s="2">
        <f>COUNTIFS($G$5:G266,G266,$E$5:E266,"&gt;"&amp;0)</f>
        <v>27</v>
      </c>
      <c r="G266" s="2">
        <v>2</v>
      </c>
      <c r="H266" s="2" t="str">
        <f t="shared" si="16"/>
        <v>{"CostReduce":1}</v>
      </c>
    </row>
    <row r="267" spans="1:8" x14ac:dyDescent="0.15">
      <c r="A267" s="2">
        <f t="shared" si="18"/>
        <v>263</v>
      </c>
      <c r="B267" s="2">
        <v>263</v>
      </c>
      <c r="C267" s="2">
        <f t="shared" si="17"/>
        <v>170.78649999999999</v>
      </c>
      <c r="D267" s="2" cm="1">
        <f t="array" ref="D267">ROUND(_xlfn.XLOOKUP(E267*10000+G267,[1]配置!$B$5:$B$10000*10000+[1]配置!$C$5:$C$10000,[1]配置!$F$5:$F$10000),4)</f>
        <v>169.50530000000001</v>
      </c>
      <c r="E267" s="2">
        <f>COUNTIFS([1]中转!$N$10:$N$129,"&gt;="&amp;G267,[1]中转!$O$10:$O$129,"&lt;="&amp;COUNTIFS($G$5:G267,G267))</f>
        <v>26</v>
      </c>
      <c r="F267" s="2">
        <f>COUNTIFS($G$5:G267,G267,$E$5:E267,"&gt;"&amp;0)</f>
        <v>26</v>
      </c>
      <c r="G267" s="2">
        <v>3</v>
      </c>
      <c r="H267" s="2" t="str">
        <f t="shared" si="16"/>
        <v>{"CostReduce":1}</v>
      </c>
    </row>
    <row r="268" spans="1:8" x14ac:dyDescent="0.15">
      <c r="A268" s="2">
        <f t="shared" si="18"/>
        <v>264</v>
      </c>
      <c r="B268" s="3">
        <v>264</v>
      </c>
      <c r="C268" s="2">
        <f t="shared" si="17"/>
        <v>176.74379999999999</v>
      </c>
      <c r="D268" s="2" cm="1">
        <f t="array" ref="D268">ROUND(_xlfn.XLOOKUP(E268*10000+G268,[1]配置!$B$5:$B$10000*10000+[1]配置!$C$5:$C$10000,[1]配置!$F$5:$F$10000),4)</f>
        <v>175.47470000000001</v>
      </c>
      <c r="E268" s="2">
        <f>COUNTIFS([1]中转!$N$10:$N$129,"&gt;="&amp;G268,[1]中转!$O$10:$O$129,"&lt;="&amp;COUNTIFS($G$5:G268,G268))</f>
        <v>25</v>
      </c>
      <c r="F268" s="2">
        <f>COUNTIFS($G$5:G268,G268,$E$5:E268,"&gt;"&amp;0)</f>
        <v>25</v>
      </c>
      <c r="G268" s="2">
        <v>4</v>
      </c>
      <c r="H268" s="2" t="str">
        <f t="shared" si="16"/>
        <v>{"CostReduce":1}</v>
      </c>
    </row>
    <row r="269" spans="1:8" x14ac:dyDescent="0.15">
      <c r="A269" s="2">
        <f t="shared" si="18"/>
        <v>265</v>
      </c>
      <c r="B269" s="2">
        <v>265</v>
      </c>
      <c r="C269" s="2">
        <f t="shared" si="17"/>
        <v>177.12549999999999</v>
      </c>
      <c r="D269" s="2" cm="1">
        <f t="array" ref="D269">ROUND(_xlfn.XLOOKUP(E269*10000+G269,[1]配置!$B$5:$B$10000*10000+[1]配置!$C$5:$C$10000,[1]配置!$F$5:$F$10000),4)</f>
        <v>175.88040000000001</v>
      </c>
      <c r="E269" s="2">
        <f>COUNTIFS([1]中转!$N$10:$N$129,"&gt;="&amp;G269,[1]中转!$O$10:$O$129,"&lt;="&amp;COUNTIFS($G$5:G269,G269))</f>
        <v>23</v>
      </c>
      <c r="F269" s="2">
        <f>COUNTIFS($G$5:G269,G269,$E$5:E269,"&gt;"&amp;0)</f>
        <v>23</v>
      </c>
      <c r="G269" s="2">
        <v>5</v>
      </c>
      <c r="H269" s="2" t="str">
        <f t="shared" si="16"/>
        <v>{"CostReduce":1}</v>
      </c>
    </row>
    <row r="270" spans="1:8" x14ac:dyDescent="0.15">
      <c r="A270" s="2">
        <f t="shared" si="18"/>
        <v>266</v>
      </c>
      <c r="B270" s="3">
        <v>266</v>
      </c>
      <c r="C270" s="2">
        <f t="shared" si="17"/>
        <v>176.15090000000001</v>
      </c>
      <c r="D270" s="2" cm="1">
        <f t="array" ref="D270">ROUND(_xlfn.XLOOKUP(E270*10000+G270,[1]配置!$B$5:$B$10000*10000+[1]配置!$C$5:$C$10000,[1]配置!$F$5:$F$10000),4)</f>
        <v>174.91759999999999</v>
      </c>
      <c r="E270" s="2">
        <f>COUNTIFS([1]中转!$N$10:$N$129,"&gt;="&amp;G270,[1]中转!$O$10:$O$129,"&lt;="&amp;COUNTIFS($G$5:G270,G270))</f>
        <v>22</v>
      </c>
      <c r="F270" s="2">
        <f>COUNTIFS($G$5:G270,G270,$E$5:E270,"&gt;"&amp;0)</f>
        <v>22</v>
      </c>
      <c r="G270" s="2">
        <v>6</v>
      </c>
      <c r="H270" s="2" t="str">
        <f t="shared" si="16"/>
        <v>{"CostReduce":1}</v>
      </c>
    </row>
    <row r="271" spans="1:8" x14ac:dyDescent="0.15">
      <c r="A271" s="2">
        <f t="shared" si="18"/>
        <v>267</v>
      </c>
      <c r="B271" s="2">
        <v>267</v>
      </c>
      <c r="C271" s="2">
        <f t="shared" si="17"/>
        <v>177.6559</v>
      </c>
      <c r="D271" s="2" cm="1">
        <f t="array" ref="D271">ROUND(_xlfn.XLOOKUP(E271*10000+G271,[1]配置!$B$5:$B$10000*10000+[1]配置!$C$5:$C$10000,[1]配置!$F$5:$F$10000),4)</f>
        <v>176.43430000000001</v>
      </c>
      <c r="E271" s="2">
        <f>COUNTIFS([1]中转!$N$10:$N$129,"&gt;="&amp;G271,[1]中转!$O$10:$O$129,"&lt;="&amp;COUNTIFS($G$5:G271,G271))</f>
        <v>21</v>
      </c>
      <c r="F271" s="2">
        <f>COUNTIFS($G$5:G271,G271,$E$5:E271,"&gt;"&amp;0)</f>
        <v>21</v>
      </c>
      <c r="G271" s="2">
        <v>7</v>
      </c>
      <c r="H271" s="2" t="str">
        <f t="shared" si="16"/>
        <v>{"CostReduce":1}</v>
      </c>
    </row>
    <row r="272" spans="1:8" x14ac:dyDescent="0.15">
      <c r="A272" s="2">
        <f t="shared" si="18"/>
        <v>268</v>
      </c>
      <c r="B272" s="3">
        <v>268</v>
      </c>
      <c r="C272" s="2">
        <f t="shared" si="17"/>
        <v>177.09039999999999</v>
      </c>
      <c r="D272" s="2" cm="1">
        <f t="array" ref="D272">ROUND(_xlfn.XLOOKUP(E272*10000+G272,[1]配置!$B$5:$B$10000*10000+[1]配置!$C$5:$C$10000,[1]配置!$F$5:$F$10000),4)</f>
        <v>175.88040000000001</v>
      </c>
      <c r="E272" s="2">
        <f>COUNTIFS([1]中转!$N$10:$N$129,"&gt;="&amp;G272,[1]中转!$O$10:$O$129,"&lt;="&amp;COUNTIFS($G$5:G272,G272))</f>
        <v>20</v>
      </c>
      <c r="F272" s="2">
        <f>COUNTIFS($G$5:G272,G272,$E$5:E272,"&gt;"&amp;0)</f>
        <v>20</v>
      </c>
      <c r="G272" s="2">
        <v>8</v>
      </c>
      <c r="H272" s="2" t="str">
        <f t="shared" si="16"/>
        <v>{"CostReduce":1}</v>
      </c>
    </row>
    <row r="273" spans="1:8" x14ac:dyDescent="0.15">
      <c r="A273" s="2">
        <f t="shared" si="18"/>
        <v>269</v>
      </c>
      <c r="B273" s="2">
        <v>269</v>
      </c>
      <c r="C273" s="2">
        <f t="shared" si="17"/>
        <v>176.5291</v>
      </c>
      <c r="D273" s="2" cm="1">
        <f t="array" ref="D273">ROUND(_xlfn.XLOOKUP(E273*10000+G273,[1]配置!$B$5:$B$10000*10000+[1]配置!$C$5:$C$10000,[1]配置!$F$5:$F$10000),4)</f>
        <v>175.3306</v>
      </c>
      <c r="E273" s="2">
        <f>COUNTIFS([1]中转!$N$10:$N$129,"&gt;="&amp;G273,[1]中转!$O$10:$O$129,"&lt;="&amp;COUNTIFS($G$5:G273,G273))</f>
        <v>19</v>
      </c>
      <c r="F273" s="2">
        <f>COUNTIFS($G$5:G273,G273,$E$5:E273,"&gt;"&amp;0)</f>
        <v>19</v>
      </c>
      <c r="G273" s="2">
        <v>9</v>
      </c>
      <c r="H273" s="2" t="str">
        <f t="shared" si="16"/>
        <v>{"CostReduce":1}</v>
      </c>
    </row>
    <row r="274" spans="1:8" x14ac:dyDescent="0.15">
      <c r="A274" s="2">
        <f t="shared" si="18"/>
        <v>270</v>
      </c>
      <c r="B274" s="3">
        <v>270</v>
      </c>
      <c r="C274" s="2">
        <f t="shared" si="17"/>
        <v>107.2085</v>
      </c>
      <c r="D274" s="2" cm="1">
        <f t="array" ref="D274">ROUND(_xlfn.XLOOKUP(E274*10000+G274,[1]配置!$B$5:$B$10000*10000+[1]配置!$C$5:$C$10000,[1]配置!$F$5:$F$10000),4)</f>
        <v>106.0213</v>
      </c>
      <c r="E274" s="2">
        <f>COUNTIFS([1]中转!$N$10:$N$129,"&gt;="&amp;G274,[1]中转!$O$10:$O$129,"&lt;="&amp;COUNTIFS($G$5:G274,G274))</f>
        <v>8</v>
      </c>
      <c r="F274" s="2">
        <f>COUNTIFS($G$5:G274,G274,$E$5:E274,"&gt;"&amp;0)</f>
        <v>18</v>
      </c>
      <c r="G274" s="2">
        <v>10</v>
      </c>
      <c r="H274" s="2" t="str">
        <f t="shared" si="16"/>
        <v>{"CostReduce":1}</v>
      </c>
    </row>
    <row r="275" spans="1:8" x14ac:dyDescent="0.15">
      <c r="A275" s="2">
        <f t="shared" si="18"/>
        <v>271</v>
      </c>
      <c r="B275" s="2">
        <v>271</v>
      </c>
      <c r="C275" s="2">
        <f t="shared" si="17"/>
        <v>156.45359999999999</v>
      </c>
      <c r="D275" s="2" cm="1">
        <f t="array" ref="D275">ROUND(_xlfn.XLOOKUP(E275*10000+G275,[1]配置!$B$5:$B$10000*10000+[1]配置!$C$5:$C$10000,[1]配置!$F$5:$F$10000),4)</f>
        <v>155.14769999999999</v>
      </c>
      <c r="E275" s="2">
        <f>COUNTIFS([1]中转!$N$10:$N$129,"&gt;="&amp;G275,[1]中转!$O$10:$O$129,"&lt;="&amp;COUNTIFS($G$5:G275,G275))</f>
        <v>28</v>
      </c>
      <c r="F275" s="2">
        <f>COUNTIFS($G$5:G275,G275,$E$5:E275,"&gt;"&amp;0)</f>
        <v>28</v>
      </c>
      <c r="G275" s="2">
        <v>1</v>
      </c>
      <c r="H275" s="2" t="str">
        <f t="shared" si="16"/>
        <v>{"CardMulti":1}</v>
      </c>
    </row>
    <row r="276" spans="1:8" x14ac:dyDescent="0.15">
      <c r="A276" s="2">
        <f t="shared" si="18"/>
        <v>272</v>
      </c>
      <c r="B276" s="3">
        <v>272</v>
      </c>
      <c r="C276" s="2">
        <f t="shared" si="17"/>
        <v>166.99809999999999</v>
      </c>
      <c r="D276" s="2" cm="1">
        <f t="array" ref="D276">ROUND(_xlfn.XLOOKUP(E276*10000+G276,[1]配置!$B$5:$B$10000*10000+[1]配置!$C$5:$C$10000,[1]配置!$F$5:$F$10000),4)</f>
        <v>165.69220000000001</v>
      </c>
      <c r="E276" s="2">
        <f>COUNTIFS([1]中转!$N$10:$N$129,"&gt;="&amp;G276,[1]中转!$O$10:$O$129,"&lt;="&amp;COUNTIFS($G$5:G276,G276))</f>
        <v>28</v>
      </c>
      <c r="F276" s="2">
        <f>COUNTIFS($G$5:G276,G276,$E$5:E276,"&gt;"&amp;0)</f>
        <v>28</v>
      </c>
      <c r="G276" s="2">
        <v>2</v>
      </c>
      <c r="H276" s="2" t="str">
        <f t="shared" si="16"/>
        <v>{"CardMulti":1}</v>
      </c>
    </row>
    <row r="277" spans="1:8" x14ac:dyDescent="0.15">
      <c r="A277" s="2">
        <f t="shared" si="18"/>
        <v>273</v>
      </c>
      <c r="B277" s="2">
        <v>273</v>
      </c>
      <c r="C277" s="2">
        <f t="shared" si="17"/>
        <v>176.98650000000001</v>
      </c>
      <c r="D277" s="2" cm="1">
        <f t="array" ref="D277">ROUND(_xlfn.XLOOKUP(E277*10000+G277,[1]配置!$B$5:$B$10000*10000+[1]配置!$C$5:$C$10000,[1]配置!$F$5:$F$10000),4)</f>
        <v>175.69300000000001</v>
      </c>
      <c r="E277" s="2">
        <f>COUNTIFS([1]中转!$N$10:$N$129,"&gt;="&amp;G277,[1]中转!$O$10:$O$129,"&lt;="&amp;COUNTIFS($G$5:G277,G277))</f>
        <v>27</v>
      </c>
      <c r="F277" s="2">
        <f>COUNTIFS($G$5:G277,G277,$E$5:E277,"&gt;"&amp;0)</f>
        <v>27</v>
      </c>
      <c r="G277" s="2">
        <v>3</v>
      </c>
      <c r="H277" s="2" t="str">
        <f t="shared" si="16"/>
        <v>{"CardMulti":1}</v>
      </c>
    </row>
    <row r="278" spans="1:8" x14ac:dyDescent="0.15">
      <c r="A278" s="2">
        <f t="shared" si="18"/>
        <v>274</v>
      </c>
      <c r="B278" s="3">
        <v>274</v>
      </c>
      <c r="C278" s="2">
        <f t="shared" si="17"/>
        <v>183.28739999999999</v>
      </c>
      <c r="D278" s="2" cm="1">
        <f t="array" ref="D278">ROUND(_xlfn.XLOOKUP(E278*10000+G278,[1]配置!$B$5:$B$10000*10000+[1]配置!$C$5:$C$10000,[1]配置!$F$5:$F$10000),4)</f>
        <v>182.00620000000001</v>
      </c>
      <c r="E278" s="2">
        <f>COUNTIFS([1]中转!$N$10:$N$129,"&gt;="&amp;G278,[1]中转!$O$10:$O$129,"&lt;="&amp;COUNTIFS($G$5:G278,G278))</f>
        <v>26</v>
      </c>
      <c r="F278" s="2">
        <f>COUNTIFS($G$5:G278,G278,$E$5:E278,"&gt;"&amp;0)</f>
        <v>26</v>
      </c>
      <c r="G278" s="2">
        <v>4</v>
      </c>
      <c r="H278" s="2" t="str">
        <f t="shared" si="16"/>
        <v>{"CardMulti":1}</v>
      </c>
    </row>
    <row r="279" spans="1:8" x14ac:dyDescent="0.15">
      <c r="A279" s="2">
        <f t="shared" si="18"/>
        <v>275</v>
      </c>
      <c r="B279" s="2">
        <v>275</v>
      </c>
      <c r="C279" s="2">
        <f t="shared" si="17"/>
        <v>184.01259999999999</v>
      </c>
      <c r="D279" s="2" cm="1">
        <f t="array" ref="D279">ROUND(_xlfn.XLOOKUP(E279*10000+G279,[1]配置!$B$5:$B$10000*10000+[1]配置!$C$5:$C$10000,[1]配置!$F$5:$F$10000),4)</f>
        <v>182.75559999999999</v>
      </c>
      <c r="E279" s="2">
        <f>COUNTIFS([1]中转!$N$10:$N$129,"&gt;="&amp;G279,[1]中转!$O$10:$O$129,"&lt;="&amp;COUNTIFS($G$5:G279,G279))</f>
        <v>24</v>
      </c>
      <c r="F279" s="2">
        <f>COUNTIFS($G$5:G279,G279,$E$5:E279,"&gt;"&amp;0)</f>
        <v>24</v>
      </c>
      <c r="G279" s="2">
        <v>5</v>
      </c>
      <c r="H279" s="2" t="str">
        <f t="shared" si="16"/>
        <v>{"CardMulti":1}</v>
      </c>
    </row>
    <row r="280" spans="1:8" x14ac:dyDescent="0.15">
      <c r="A280" s="2">
        <f t="shared" si="18"/>
        <v>276</v>
      </c>
      <c r="B280" s="3">
        <v>276</v>
      </c>
      <c r="C280" s="2">
        <f t="shared" si="17"/>
        <v>183.03790000000001</v>
      </c>
      <c r="D280" s="2" cm="1">
        <f t="array" ref="D280">ROUND(_xlfn.XLOOKUP(E280*10000+G280,[1]配置!$B$5:$B$10000*10000+[1]配置!$C$5:$C$10000,[1]配置!$F$5:$F$10000),4)</f>
        <v>181.7928</v>
      </c>
      <c r="E280" s="2">
        <f>COUNTIFS([1]中转!$N$10:$N$129,"&gt;="&amp;G280,[1]中转!$O$10:$O$129,"&lt;="&amp;COUNTIFS($G$5:G280,G280))</f>
        <v>23</v>
      </c>
      <c r="F280" s="2">
        <f>COUNTIFS($G$5:G280,G280,$E$5:E280,"&gt;"&amp;0)</f>
        <v>23</v>
      </c>
      <c r="G280" s="2">
        <v>6</v>
      </c>
      <c r="H280" s="2" t="str">
        <f t="shared" si="16"/>
        <v>{"CardMulti":1}</v>
      </c>
    </row>
    <row r="281" spans="1:8" x14ac:dyDescent="0.15">
      <c r="A281" s="2">
        <f t="shared" si="18"/>
        <v>277</v>
      </c>
      <c r="B281" s="2">
        <v>277</v>
      </c>
      <c r="C281" s="2">
        <f t="shared" si="17"/>
        <v>184.5428</v>
      </c>
      <c r="D281" s="2" cm="1">
        <f t="array" ref="D281">ROUND(_xlfn.XLOOKUP(E281*10000+G281,[1]配置!$B$5:$B$10000*10000+[1]配置!$C$5:$C$10000,[1]配置!$F$5:$F$10000),4)</f>
        <v>183.30950000000001</v>
      </c>
      <c r="E281" s="2">
        <f>COUNTIFS([1]中转!$N$10:$N$129,"&gt;="&amp;G281,[1]中转!$O$10:$O$129,"&lt;="&amp;COUNTIFS($G$5:G281,G281))</f>
        <v>22</v>
      </c>
      <c r="F281" s="2">
        <f>COUNTIFS($G$5:G281,G281,$E$5:E281,"&gt;"&amp;0)</f>
        <v>22</v>
      </c>
      <c r="G281" s="2">
        <v>7</v>
      </c>
      <c r="H281" s="2" t="str">
        <f t="shared" si="16"/>
        <v>{"CardMulti":1}</v>
      </c>
    </row>
    <row r="282" spans="1:8" x14ac:dyDescent="0.15">
      <c r="A282" s="2">
        <f t="shared" si="18"/>
        <v>278</v>
      </c>
      <c r="B282" s="3">
        <v>278</v>
      </c>
      <c r="C282" s="2">
        <f t="shared" si="17"/>
        <v>183.97720000000001</v>
      </c>
      <c r="D282" s="2" cm="1">
        <f t="array" ref="D282">ROUND(_xlfn.XLOOKUP(E282*10000+G282,[1]配置!$B$5:$B$10000*10000+[1]配置!$C$5:$C$10000,[1]配置!$F$5:$F$10000),4)</f>
        <v>182.75559999999999</v>
      </c>
      <c r="E282" s="2">
        <f>COUNTIFS([1]中转!$N$10:$N$129,"&gt;="&amp;G282,[1]中转!$O$10:$O$129,"&lt;="&amp;COUNTIFS($G$5:G282,G282))</f>
        <v>21</v>
      </c>
      <c r="F282" s="2">
        <f>COUNTIFS($G$5:G282,G282,$E$5:E282,"&gt;"&amp;0)</f>
        <v>21</v>
      </c>
      <c r="G282" s="2">
        <v>8</v>
      </c>
      <c r="H282" s="2" t="str">
        <f t="shared" si="16"/>
        <v>{"CardMulti":1}</v>
      </c>
    </row>
    <row r="283" spans="1:8" x14ac:dyDescent="0.15">
      <c r="A283" s="2">
        <f t="shared" si="18"/>
        <v>279</v>
      </c>
      <c r="B283" s="2">
        <v>279</v>
      </c>
      <c r="C283" s="2">
        <f t="shared" si="17"/>
        <v>183.41579999999999</v>
      </c>
      <c r="D283" s="2" cm="1">
        <f t="array" ref="D283">ROUND(_xlfn.XLOOKUP(E283*10000+G283,[1]配置!$B$5:$B$10000*10000+[1]配置!$C$5:$C$10000,[1]配置!$F$5:$F$10000),4)</f>
        <v>182.20580000000001</v>
      </c>
      <c r="E283" s="2">
        <f>COUNTIFS([1]中转!$N$10:$N$129,"&gt;="&amp;G283,[1]中转!$O$10:$O$129,"&lt;="&amp;COUNTIFS($G$5:G283,G283))</f>
        <v>20</v>
      </c>
      <c r="F283" s="2">
        <f>COUNTIFS($G$5:G283,G283,$E$5:E283,"&gt;"&amp;0)</f>
        <v>20</v>
      </c>
      <c r="G283" s="2">
        <v>9</v>
      </c>
      <c r="H283" s="2" t="str">
        <f t="shared" si="16"/>
        <v>{"CardMulti":1}</v>
      </c>
    </row>
    <row r="284" spans="1:8" x14ac:dyDescent="0.15">
      <c r="A284" s="2">
        <f t="shared" si="18"/>
        <v>280</v>
      </c>
      <c r="B284" s="3">
        <v>280</v>
      </c>
      <c r="C284" s="2">
        <f t="shared" si="17"/>
        <v>107.21980000000001</v>
      </c>
      <c r="D284" s="2" cm="1">
        <f t="array" ref="D284">ROUND(_xlfn.XLOOKUP(E284*10000+G284,[1]配置!$B$5:$B$10000*10000+[1]配置!$C$5:$C$10000,[1]配置!$F$5:$F$10000),4)</f>
        <v>106.0213</v>
      </c>
      <c r="E284" s="2">
        <f>COUNTIFS([1]中转!$N$10:$N$129,"&gt;="&amp;G284,[1]中转!$O$10:$O$129,"&lt;="&amp;COUNTIFS($G$5:G284,G284))</f>
        <v>8</v>
      </c>
      <c r="F284" s="2">
        <f>COUNTIFS($G$5:G284,G284,$E$5:E284,"&gt;"&amp;0)</f>
        <v>19</v>
      </c>
      <c r="G284" s="2">
        <v>10</v>
      </c>
      <c r="H284" s="2" t="str">
        <f t="shared" si="16"/>
        <v>{"CardMulti":1}</v>
      </c>
    </row>
    <row r="285" spans="1:8" x14ac:dyDescent="0.15">
      <c r="A285" s="2">
        <f t="shared" si="18"/>
        <v>281</v>
      </c>
      <c r="B285" s="2">
        <v>281</v>
      </c>
      <c r="C285" s="2">
        <f t="shared" si="17"/>
        <v>161.96629999999999</v>
      </c>
      <c r="D285" s="2" cm="1">
        <f t="array" ref="D285">ROUND(_xlfn.XLOOKUP(E285*10000+G285,[1]配置!$B$5:$B$10000*10000+[1]配置!$C$5:$C$10000,[1]配置!$F$5:$F$10000),4)</f>
        <v>160.64789999999999</v>
      </c>
      <c r="E285" s="2">
        <f>COUNTIFS([1]中转!$N$10:$N$129,"&gt;="&amp;G285,[1]中转!$O$10:$O$129,"&lt;="&amp;COUNTIFS($G$5:G285,G285))</f>
        <v>29</v>
      </c>
      <c r="F285" s="2">
        <f>COUNTIFS($G$5:G285,G285,$E$5:E285,"&gt;"&amp;0)</f>
        <v>29</v>
      </c>
      <c r="G285" s="2">
        <v>1</v>
      </c>
      <c r="H285" s="2" t="str">
        <f t="shared" si="16"/>
        <v>{"CardMulti":1}</v>
      </c>
    </row>
    <row r="286" spans="1:8" x14ac:dyDescent="0.15">
      <c r="A286" s="2">
        <f t="shared" si="18"/>
        <v>282</v>
      </c>
      <c r="B286" s="3">
        <v>282</v>
      </c>
      <c r="C286" s="2">
        <f t="shared" si="17"/>
        <v>172.8545</v>
      </c>
      <c r="D286" s="2" cm="1">
        <f t="array" ref="D286">ROUND(_xlfn.XLOOKUP(E286*10000+G286,[1]配置!$B$5:$B$10000*10000+[1]配置!$C$5:$C$10000,[1]配置!$F$5:$F$10000),4)</f>
        <v>171.5361</v>
      </c>
      <c r="E286" s="2">
        <f>COUNTIFS([1]中转!$N$10:$N$129,"&gt;="&amp;G286,[1]中转!$O$10:$O$129,"&lt;="&amp;COUNTIFS($G$5:G286,G286))</f>
        <v>29</v>
      </c>
      <c r="F286" s="2">
        <f>COUNTIFS($G$5:G286,G286,$E$5:E286,"&gt;"&amp;0)</f>
        <v>29</v>
      </c>
      <c r="G286" s="2">
        <v>2</v>
      </c>
      <c r="H286" s="2" t="str">
        <f t="shared" si="16"/>
        <v>{"CardMulti":1}</v>
      </c>
    </row>
    <row r="287" spans="1:8" x14ac:dyDescent="0.15">
      <c r="A287" s="2">
        <f t="shared" si="18"/>
        <v>283</v>
      </c>
      <c r="B287" s="2">
        <v>283</v>
      </c>
      <c r="C287" s="2">
        <f t="shared" si="17"/>
        <v>183.1865</v>
      </c>
      <c r="D287" s="2" cm="1">
        <f t="array" ref="D287">ROUND(_xlfn.XLOOKUP(E287*10000+G287,[1]配置!$B$5:$B$10000*10000+[1]配置!$C$5:$C$10000,[1]配置!$F$5:$F$10000),4)</f>
        <v>181.88059999999999</v>
      </c>
      <c r="E287" s="2">
        <f>COUNTIFS([1]中转!$N$10:$N$129,"&gt;="&amp;G287,[1]中转!$O$10:$O$129,"&lt;="&amp;COUNTIFS($G$5:G287,G287))</f>
        <v>28</v>
      </c>
      <c r="F287" s="2">
        <f>COUNTIFS($G$5:G287,G287,$E$5:E287,"&gt;"&amp;0)</f>
        <v>28</v>
      </c>
      <c r="G287" s="2">
        <v>3</v>
      </c>
      <c r="H287" s="2" t="str">
        <f t="shared" si="16"/>
        <v>{"CardMulti":1}</v>
      </c>
    </row>
    <row r="288" spans="1:8" x14ac:dyDescent="0.15">
      <c r="A288" s="2">
        <f t="shared" si="18"/>
        <v>284</v>
      </c>
      <c r="B288" s="3">
        <v>284</v>
      </c>
      <c r="C288" s="2">
        <f t="shared" si="17"/>
        <v>189.83109999999999</v>
      </c>
      <c r="D288" s="2" cm="1">
        <f t="array" ref="D288">ROUND(_xlfn.XLOOKUP(E288*10000+G288,[1]配置!$B$5:$B$10000*10000+[1]配置!$C$5:$C$10000,[1]配置!$F$5:$F$10000),4)</f>
        <v>188.5376</v>
      </c>
      <c r="E288" s="2">
        <f>COUNTIFS([1]中转!$N$10:$N$129,"&gt;="&amp;G288,[1]中转!$O$10:$O$129,"&lt;="&amp;COUNTIFS($G$5:G288,G288))</f>
        <v>27</v>
      </c>
      <c r="F288" s="2">
        <f>COUNTIFS($G$5:G288,G288,$E$5:E288,"&gt;"&amp;0)</f>
        <v>27</v>
      </c>
      <c r="G288" s="2">
        <v>4</v>
      </c>
      <c r="H288" s="2" t="str">
        <f t="shared" si="16"/>
        <v>{"CardMulti":1}</v>
      </c>
    </row>
    <row r="289" spans="1:8" x14ac:dyDescent="0.15">
      <c r="A289" s="2">
        <f t="shared" si="18"/>
        <v>285</v>
      </c>
      <c r="B289" s="2">
        <v>285</v>
      </c>
      <c r="C289" s="2">
        <f t="shared" si="17"/>
        <v>190.8998</v>
      </c>
      <c r="D289" s="2" cm="1">
        <f t="array" ref="D289">ROUND(_xlfn.XLOOKUP(E289*10000+G289,[1]配置!$B$5:$B$10000*10000+[1]配置!$C$5:$C$10000,[1]配置!$F$5:$F$10000),4)</f>
        <v>189.63069999999999</v>
      </c>
      <c r="E289" s="2">
        <f>COUNTIFS([1]中转!$N$10:$N$129,"&gt;="&amp;G289,[1]中转!$O$10:$O$129,"&lt;="&amp;COUNTIFS($G$5:G289,G289))</f>
        <v>25</v>
      </c>
      <c r="F289" s="2">
        <f>COUNTIFS($G$5:G289,G289,$E$5:E289,"&gt;"&amp;0)</f>
        <v>25</v>
      </c>
      <c r="G289" s="2">
        <v>5</v>
      </c>
      <c r="H289" s="2" t="str">
        <f t="shared" si="16"/>
        <v>{"CardMulti":1}</v>
      </c>
    </row>
    <row r="290" spans="1:8" x14ac:dyDescent="0.15">
      <c r="A290" s="2">
        <f t="shared" si="18"/>
        <v>286</v>
      </c>
      <c r="B290" s="3">
        <v>286</v>
      </c>
      <c r="C290" s="2">
        <f t="shared" si="17"/>
        <v>189.92500000000001</v>
      </c>
      <c r="D290" s="2" cm="1">
        <f t="array" ref="D290">ROUND(_xlfn.XLOOKUP(E290*10000+G290,[1]配置!$B$5:$B$10000*10000+[1]配置!$C$5:$C$10000,[1]配置!$F$5:$F$10000),4)</f>
        <v>188.66800000000001</v>
      </c>
      <c r="E290" s="2">
        <f>COUNTIFS([1]中转!$N$10:$N$129,"&gt;="&amp;G290,[1]中转!$O$10:$O$129,"&lt;="&amp;COUNTIFS($G$5:G290,G290))</f>
        <v>24</v>
      </c>
      <c r="F290" s="2">
        <f>COUNTIFS($G$5:G290,G290,$E$5:E290,"&gt;"&amp;0)</f>
        <v>24</v>
      </c>
      <c r="G290" s="2">
        <v>6</v>
      </c>
      <c r="H290" s="2" t="str">
        <f t="shared" si="16"/>
        <v>{"CardMulti":1}</v>
      </c>
    </row>
    <row r="291" spans="1:8" x14ac:dyDescent="0.15">
      <c r="A291" s="2">
        <f t="shared" si="18"/>
        <v>287</v>
      </c>
      <c r="B291" s="2">
        <v>287</v>
      </c>
      <c r="C291" s="2">
        <f t="shared" si="17"/>
        <v>191.4298</v>
      </c>
      <c r="D291" s="2" cm="1">
        <f t="array" ref="D291">ROUND(_xlfn.XLOOKUP(E291*10000+G291,[1]配置!$B$5:$B$10000*10000+[1]配置!$C$5:$C$10000,[1]配置!$F$5:$F$10000),4)</f>
        <v>190.18469999999999</v>
      </c>
      <c r="E291" s="2">
        <f>COUNTIFS([1]中转!$N$10:$N$129,"&gt;="&amp;G291,[1]中转!$O$10:$O$129,"&lt;="&amp;COUNTIFS($G$5:G291,G291))</f>
        <v>23</v>
      </c>
      <c r="F291" s="2">
        <f>COUNTIFS($G$5:G291,G291,$E$5:E291,"&gt;"&amp;0)</f>
        <v>23</v>
      </c>
      <c r="G291" s="2">
        <v>7</v>
      </c>
      <c r="H291" s="2" t="str">
        <f t="shared" si="16"/>
        <v>{"CardMulti":1}</v>
      </c>
    </row>
    <row r="292" spans="1:8" x14ac:dyDescent="0.15">
      <c r="A292" s="2">
        <f t="shared" si="18"/>
        <v>288</v>
      </c>
      <c r="B292" s="3">
        <v>288</v>
      </c>
      <c r="C292" s="2">
        <f t="shared" si="17"/>
        <v>190.86410000000001</v>
      </c>
      <c r="D292" s="2" cm="1">
        <f t="array" ref="D292">ROUND(_xlfn.XLOOKUP(E292*10000+G292,[1]配置!$B$5:$B$10000*10000+[1]配置!$C$5:$C$10000,[1]配置!$F$5:$F$10000),4)</f>
        <v>189.63079999999999</v>
      </c>
      <c r="E292" s="2">
        <f>COUNTIFS([1]中转!$N$10:$N$129,"&gt;="&amp;G292,[1]中转!$O$10:$O$129,"&lt;="&amp;COUNTIFS($G$5:G292,G292))</f>
        <v>22</v>
      </c>
      <c r="F292" s="2">
        <f>COUNTIFS($G$5:G292,G292,$E$5:E292,"&gt;"&amp;0)</f>
        <v>22</v>
      </c>
      <c r="G292" s="2">
        <v>8</v>
      </c>
      <c r="H292" s="2" t="str">
        <f t="shared" si="16"/>
        <v>{"CardMulti":1}</v>
      </c>
    </row>
    <row r="293" spans="1:8" x14ac:dyDescent="0.15">
      <c r="A293" s="2">
        <f t="shared" si="18"/>
        <v>289</v>
      </c>
      <c r="B293" s="2">
        <v>289</v>
      </c>
      <c r="C293" s="2">
        <f t="shared" si="17"/>
        <v>190.30260000000001</v>
      </c>
      <c r="D293" s="2" cm="1">
        <f t="array" ref="D293">ROUND(_xlfn.XLOOKUP(E293*10000+G293,[1]配置!$B$5:$B$10000*10000+[1]配置!$C$5:$C$10000,[1]配置!$F$5:$F$10000),4)</f>
        <v>189.08099999999999</v>
      </c>
      <c r="E293" s="2">
        <f>COUNTIFS([1]中转!$N$10:$N$129,"&gt;="&amp;G293,[1]中转!$O$10:$O$129,"&lt;="&amp;COUNTIFS($G$5:G293,G293))</f>
        <v>21</v>
      </c>
      <c r="F293" s="2">
        <f>COUNTIFS($G$5:G293,G293,$E$5:E293,"&gt;"&amp;0)</f>
        <v>21</v>
      </c>
      <c r="G293" s="2">
        <v>9</v>
      </c>
      <c r="H293" s="2" t="str">
        <f t="shared" si="16"/>
        <v>{"CardMulti":1}</v>
      </c>
    </row>
    <row r="294" spans="1:8" x14ac:dyDescent="0.15">
      <c r="A294" s="2">
        <f t="shared" si="18"/>
        <v>290</v>
      </c>
      <c r="B294" s="3">
        <v>290</v>
      </c>
      <c r="C294" s="2">
        <f t="shared" si="17"/>
        <v>107.2313</v>
      </c>
      <c r="D294" s="2" cm="1">
        <f t="array" ref="D294">ROUND(_xlfn.XLOOKUP(E294*10000+G294,[1]配置!$B$5:$B$10000*10000+[1]配置!$C$5:$C$10000,[1]配置!$F$5:$F$10000),4)</f>
        <v>106.0213</v>
      </c>
      <c r="E294" s="2">
        <f>COUNTIFS([1]中转!$N$10:$N$129,"&gt;="&amp;G294,[1]中转!$O$10:$O$129,"&lt;="&amp;COUNTIFS($G$5:G294,G294))</f>
        <v>8</v>
      </c>
      <c r="F294" s="2">
        <f>COUNTIFS($G$5:G294,G294,$E$5:E294,"&gt;"&amp;0)</f>
        <v>20</v>
      </c>
      <c r="G294" s="2">
        <v>10</v>
      </c>
      <c r="H294" s="2" t="str">
        <f t="shared" si="16"/>
        <v>{"CardMulti":1}</v>
      </c>
    </row>
    <row r="295" spans="1:8" x14ac:dyDescent="0.15">
      <c r="A295" s="2">
        <f t="shared" si="18"/>
        <v>291</v>
      </c>
      <c r="B295" s="2">
        <v>291</v>
      </c>
      <c r="C295" s="2">
        <f t="shared" si="17"/>
        <v>167.47900000000001</v>
      </c>
      <c r="D295" s="2" cm="1">
        <f t="array" ref="D295">ROUND(_xlfn.XLOOKUP(E295*10000+G295,[1]配置!$B$5:$B$10000*10000+[1]配置!$C$5:$C$10000,[1]配置!$F$5:$F$10000),4)</f>
        <v>166.148</v>
      </c>
      <c r="E295" s="2">
        <f>COUNTIFS([1]中转!$N$10:$N$129,"&gt;="&amp;G295,[1]中转!$O$10:$O$129,"&lt;="&amp;COUNTIFS($G$5:G295,G295))</f>
        <v>30</v>
      </c>
      <c r="F295" s="2">
        <f>COUNTIFS($G$5:G295,G295,$E$5:E295,"&gt;"&amp;0)</f>
        <v>30</v>
      </c>
      <c r="G295" s="2">
        <v>1</v>
      </c>
      <c r="H295" s="2" t="str">
        <f t="shared" si="16"/>
        <v>{"CostReduce":1}</v>
      </c>
    </row>
    <row r="296" spans="1:8" x14ac:dyDescent="0.15">
      <c r="A296" s="2">
        <f t="shared" si="18"/>
        <v>292</v>
      </c>
      <c r="B296" s="3">
        <v>292</v>
      </c>
      <c r="C296" s="2">
        <f t="shared" si="17"/>
        <v>178.71100000000001</v>
      </c>
      <c r="D296" s="2" cm="1">
        <f t="array" ref="D296">ROUND(_xlfn.XLOOKUP(E296*10000+G296,[1]配置!$B$5:$B$10000*10000+[1]配置!$C$5:$C$10000,[1]配置!$F$5:$F$10000),4)</f>
        <v>177.38</v>
      </c>
      <c r="E296" s="2">
        <f>COUNTIFS([1]中转!$N$10:$N$129,"&gt;="&amp;G296,[1]中转!$O$10:$O$129,"&lt;="&amp;COUNTIFS($G$5:G296,G296))</f>
        <v>30</v>
      </c>
      <c r="F296" s="2">
        <f>COUNTIFS($G$5:G296,G296,$E$5:E296,"&gt;"&amp;0)</f>
        <v>30</v>
      </c>
      <c r="G296" s="2">
        <v>2</v>
      </c>
      <c r="H296" s="2" t="str">
        <f t="shared" si="16"/>
        <v>{"CostReduce":1}</v>
      </c>
    </row>
    <row r="297" spans="1:8" x14ac:dyDescent="0.15">
      <c r="A297" s="2">
        <f t="shared" si="18"/>
        <v>293</v>
      </c>
      <c r="B297" s="2">
        <v>293</v>
      </c>
      <c r="C297" s="2">
        <f t="shared" si="17"/>
        <v>189.38669999999999</v>
      </c>
      <c r="D297" s="2" cm="1">
        <f t="array" ref="D297">ROUND(_xlfn.XLOOKUP(E297*10000+G297,[1]配置!$B$5:$B$10000*10000+[1]配置!$C$5:$C$10000,[1]配置!$F$5:$F$10000),4)</f>
        <v>188.06829999999999</v>
      </c>
      <c r="E297" s="2">
        <f>COUNTIFS([1]中转!$N$10:$N$129,"&gt;="&amp;G297,[1]中转!$O$10:$O$129,"&lt;="&amp;COUNTIFS($G$5:G297,G297))</f>
        <v>29</v>
      </c>
      <c r="F297" s="2">
        <f>COUNTIFS($G$5:G297,G297,$E$5:E297,"&gt;"&amp;0)</f>
        <v>29</v>
      </c>
      <c r="G297" s="2">
        <v>3</v>
      </c>
      <c r="H297" s="2" t="str">
        <f t="shared" si="16"/>
        <v>{"CostReduce":1}</v>
      </c>
    </row>
    <row r="298" spans="1:8" x14ac:dyDescent="0.15">
      <c r="A298" s="2">
        <f t="shared" si="18"/>
        <v>294</v>
      </c>
      <c r="B298" s="3">
        <v>294</v>
      </c>
      <c r="C298" s="2">
        <f t="shared" si="17"/>
        <v>196.3749</v>
      </c>
      <c r="D298" s="2" cm="1">
        <f t="array" ref="D298">ROUND(_xlfn.XLOOKUP(E298*10000+G298,[1]配置!$B$5:$B$10000*10000+[1]配置!$C$5:$C$10000,[1]配置!$F$5:$F$10000),4)</f>
        <v>195.06899999999999</v>
      </c>
      <c r="E298" s="2">
        <f>COUNTIFS([1]中转!$N$10:$N$129,"&gt;="&amp;G298,[1]中转!$O$10:$O$129,"&lt;="&amp;COUNTIFS($G$5:G298,G298))</f>
        <v>28</v>
      </c>
      <c r="F298" s="2">
        <f>COUNTIFS($G$5:G298,G298,$E$5:E298,"&gt;"&amp;0)</f>
        <v>28</v>
      </c>
      <c r="G298" s="2">
        <v>4</v>
      </c>
      <c r="H298" s="2" t="str">
        <f t="shared" si="16"/>
        <v>{"CostReduce":1}</v>
      </c>
    </row>
    <row r="299" spans="1:8" x14ac:dyDescent="0.15">
      <c r="A299" s="2">
        <f t="shared" si="18"/>
        <v>295</v>
      </c>
      <c r="B299" s="2">
        <v>295</v>
      </c>
      <c r="C299" s="2">
        <f t="shared" si="17"/>
        <v>197.78710000000001</v>
      </c>
      <c r="D299" s="2" cm="1">
        <f t="array" ref="D299">ROUND(_xlfn.XLOOKUP(E299*10000+G299,[1]配置!$B$5:$B$10000*10000+[1]配置!$C$5:$C$10000,[1]配置!$F$5:$F$10000),4)</f>
        <v>196.5059</v>
      </c>
      <c r="E299" s="2">
        <f>COUNTIFS([1]中转!$N$10:$N$129,"&gt;="&amp;G299,[1]中转!$O$10:$O$129,"&lt;="&amp;COUNTIFS($G$5:G299,G299))</f>
        <v>26</v>
      </c>
      <c r="F299" s="2">
        <f>COUNTIFS($G$5:G299,G299,$E$5:E299,"&gt;"&amp;0)</f>
        <v>26</v>
      </c>
      <c r="G299" s="2">
        <v>5</v>
      </c>
      <c r="H299" s="2" t="str">
        <f t="shared" si="16"/>
        <v>{"CostReduce":1}</v>
      </c>
    </row>
    <row r="300" spans="1:8" x14ac:dyDescent="0.15">
      <c r="A300" s="2">
        <f t="shared" si="18"/>
        <v>296</v>
      </c>
      <c r="B300" s="3">
        <v>296</v>
      </c>
      <c r="C300" s="2">
        <f t="shared" si="17"/>
        <v>196.81229999999999</v>
      </c>
      <c r="D300" s="2" cm="1">
        <f t="array" ref="D300">ROUND(_xlfn.XLOOKUP(E300*10000+G300,[1]配置!$B$5:$B$10000*10000+[1]配置!$C$5:$C$10000,[1]配置!$F$5:$F$10000),4)</f>
        <v>195.54320000000001</v>
      </c>
      <c r="E300" s="2">
        <f>COUNTIFS([1]中转!$N$10:$N$129,"&gt;="&amp;G300,[1]中转!$O$10:$O$129,"&lt;="&amp;COUNTIFS($G$5:G300,G300))</f>
        <v>25</v>
      </c>
      <c r="F300" s="2">
        <f>COUNTIFS($G$5:G300,G300,$E$5:E300,"&gt;"&amp;0)</f>
        <v>25</v>
      </c>
      <c r="G300" s="2">
        <v>6</v>
      </c>
      <c r="H300" s="2" t="str">
        <f t="shared" si="16"/>
        <v>{"CostReduce":1}</v>
      </c>
    </row>
    <row r="301" spans="1:8" x14ac:dyDescent="0.15">
      <c r="A301" s="2">
        <f t="shared" si="18"/>
        <v>297</v>
      </c>
      <c r="B301" s="2">
        <v>297</v>
      </c>
      <c r="C301" s="2">
        <f t="shared" si="17"/>
        <v>198.3169</v>
      </c>
      <c r="D301" s="2" cm="1">
        <f t="array" ref="D301">ROUND(_xlfn.XLOOKUP(E301*10000+G301,[1]配置!$B$5:$B$10000*10000+[1]配置!$C$5:$C$10000,[1]配置!$F$5:$F$10000),4)</f>
        <v>197.0599</v>
      </c>
      <c r="E301" s="2">
        <f>COUNTIFS([1]中转!$N$10:$N$129,"&gt;="&amp;G301,[1]中转!$O$10:$O$129,"&lt;="&amp;COUNTIFS($G$5:G301,G301))</f>
        <v>24</v>
      </c>
      <c r="F301" s="2">
        <f>COUNTIFS($G$5:G301,G301,$E$5:E301,"&gt;"&amp;0)</f>
        <v>24</v>
      </c>
      <c r="G301" s="2">
        <v>7</v>
      </c>
      <c r="H301" s="2" t="str">
        <f t="shared" ref="H301:H364" si="19">H271</f>
        <v>{"CostReduce":1}</v>
      </c>
    </row>
    <row r="302" spans="1:8" x14ac:dyDescent="0.15">
      <c r="A302" s="2">
        <f t="shared" si="18"/>
        <v>298</v>
      </c>
      <c r="B302" s="3">
        <v>298</v>
      </c>
      <c r="C302" s="2">
        <f t="shared" si="17"/>
        <v>197.751</v>
      </c>
      <c r="D302" s="2" cm="1">
        <f t="array" ref="D302">ROUND(_xlfn.XLOOKUP(E302*10000+G302,[1]配置!$B$5:$B$10000*10000+[1]配置!$C$5:$C$10000,[1]配置!$F$5:$F$10000),4)</f>
        <v>196.5059</v>
      </c>
      <c r="E302" s="2">
        <f>COUNTIFS([1]中转!$N$10:$N$129,"&gt;="&amp;G302,[1]中转!$O$10:$O$129,"&lt;="&amp;COUNTIFS($G$5:G302,G302))</f>
        <v>23</v>
      </c>
      <c r="F302" s="2">
        <f>COUNTIFS($G$5:G302,G302,$E$5:E302,"&gt;"&amp;0)</f>
        <v>23</v>
      </c>
      <c r="G302" s="2">
        <v>8</v>
      </c>
      <c r="H302" s="2" t="str">
        <f t="shared" si="19"/>
        <v>{"CostReduce":1}</v>
      </c>
    </row>
    <row r="303" spans="1:8" x14ac:dyDescent="0.15">
      <c r="A303" s="2">
        <f t="shared" si="18"/>
        <v>299</v>
      </c>
      <c r="B303" s="2">
        <v>299</v>
      </c>
      <c r="C303" s="2">
        <f t="shared" si="17"/>
        <v>197.18940000000001</v>
      </c>
      <c r="D303" s="2" cm="1">
        <f t="array" ref="D303">ROUND(_xlfn.XLOOKUP(E303*10000+G303,[1]配置!$B$5:$B$10000*10000+[1]配置!$C$5:$C$10000,[1]配置!$F$5:$F$10000),4)</f>
        <v>195.95609999999999</v>
      </c>
      <c r="E303" s="2">
        <f>COUNTIFS([1]中转!$N$10:$N$129,"&gt;="&amp;G303,[1]中转!$O$10:$O$129,"&lt;="&amp;COUNTIFS($G$5:G303,G303))</f>
        <v>22</v>
      </c>
      <c r="F303" s="2">
        <f>COUNTIFS($G$5:G303,G303,$E$5:E303,"&gt;"&amp;0)</f>
        <v>22</v>
      </c>
      <c r="G303" s="2">
        <v>9</v>
      </c>
      <c r="H303" s="2" t="str">
        <f t="shared" si="19"/>
        <v>{"CostReduce":1}</v>
      </c>
    </row>
    <row r="304" spans="1:8" x14ac:dyDescent="0.15">
      <c r="A304" s="2">
        <f t="shared" si="18"/>
        <v>300</v>
      </c>
      <c r="B304" s="3">
        <v>300</v>
      </c>
      <c r="C304" s="2">
        <f t="shared" si="17"/>
        <v>114.1181</v>
      </c>
      <c r="D304" s="2" cm="1">
        <f t="array" ref="D304">ROUND(_xlfn.XLOOKUP(E304*10000+G304,[1]配置!$B$5:$B$10000*10000+[1]配置!$C$5:$C$10000,[1]配置!$F$5:$F$10000),4)</f>
        <v>112.8965</v>
      </c>
      <c r="E304" s="2">
        <f>COUNTIFS([1]中转!$N$10:$N$129,"&gt;="&amp;G304,[1]中转!$O$10:$O$129,"&lt;="&amp;COUNTIFS($G$5:G304,G304))</f>
        <v>9</v>
      </c>
      <c r="F304" s="2">
        <f>COUNTIFS($G$5:G304,G304,$E$5:E304,"&gt;"&amp;0)</f>
        <v>21</v>
      </c>
      <c r="G304" s="2">
        <v>10</v>
      </c>
      <c r="H304" s="2" t="str">
        <f t="shared" si="19"/>
        <v>{"CostReduce":1}</v>
      </c>
    </row>
    <row r="305" spans="1:8" x14ac:dyDescent="0.15">
      <c r="A305" s="2">
        <f t="shared" si="18"/>
        <v>301</v>
      </c>
      <c r="B305" s="2">
        <v>301</v>
      </c>
      <c r="C305" s="2">
        <f t="shared" si="17"/>
        <v>172.99180000000001</v>
      </c>
      <c r="D305" s="2" cm="1">
        <f t="array" ref="D305">ROUND(_xlfn.XLOOKUP(E305*10000+G305,[1]配置!$B$5:$B$10000*10000+[1]配置!$C$5:$C$10000,[1]配置!$F$5:$F$10000),4)</f>
        <v>171.6481</v>
      </c>
      <c r="E305" s="2">
        <f>COUNTIFS([1]中转!$N$10:$N$129,"&gt;="&amp;G305,[1]中转!$O$10:$O$129,"&lt;="&amp;COUNTIFS($G$5:G305,G305))</f>
        <v>31</v>
      </c>
      <c r="F305" s="2">
        <f>COUNTIFS($G$5:G305,G305,$E$5:E305,"&gt;"&amp;0)</f>
        <v>31</v>
      </c>
      <c r="G305" s="2">
        <v>1</v>
      </c>
      <c r="H305" s="2" t="str">
        <f t="shared" si="19"/>
        <v>{"CardMulti":1}</v>
      </c>
    </row>
    <row r="306" spans="1:8" x14ac:dyDescent="0.15">
      <c r="A306" s="2">
        <f t="shared" si="18"/>
        <v>302</v>
      </c>
      <c r="B306" s="3">
        <v>302</v>
      </c>
      <c r="C306" s="2">
        <f t="shared" si="17"/>
        <v>184.5676</v>
      </c>
      <c r="D306" s="2" cm="1">
        <f t="array" ref="D306">ROUND(_xlfn.XLOOKUP(E306*10000+G306,[1]配置!$B$5:$B$10000*10000+[1]配置!$C$5:$C$10000,[1]配置!$F$5:$F$10000),4)</f>
        <v>183.22389999999999</v>
      </c>
      <c r="E306" s="2">
        <f>COUNTIFS([1]中转!$N$10:$N$129,"&gt;="&amp;G306,[1]中转!$O$10:$O$129,"&lt;="&amp;COUNTIFS($G$5:G306,G306))</f>
        <v>31</v>
      </c>
      <c r="F306" s="2">
        <f>COUNTIFS($G$5:G306,G306,$E$5:E306,"&gt;"&amp;0)</f>
        <v>31</v>
      </c>
      <c r="G306" s="2">
        <v>2</v>
      </c>
      <c r="H306" s="2" t="str">
        <f t="shared" si="19"/>
        <v>{"CardMulti":1}</v>
      </c>
    </row>
    <row r="307" spans="1:8" x14ac:dyDescent="0.15">
      <c r="A307" s="2">
        <f t="shared" si="18"/>
        <v>303</v>
      </c>
      <c r="B307" s="2">
        <v>303</v>
      </c>
      <c r="C307" s="2">
        <f t="shared" si="17"/>
        <v>195.58690000000001</v>
      </c>
      <c r="D307" s="2" cm="1">
        <f t="array" ref="D307">ROUND(_xlfn.XLOOKUP(E307*10000+G307,[1]配置!$B$5:$B$10000*10000+[1]配置!$C$5:$C$10000,[1]配置!$F$5:$F$10000),4)</f>
        <v>194.2559</v>
      </c>
      <c r="E307" s="2">
        <f>COUNTIFS([1]中转!$N$10:$N$129,"&gt;="&amp;G307,[1]中转!$O$10:$O$129,"&lt;="&amp;COUNTIFS($G$5:G307,G307))</f>
        <v>30</v>
      </c>
      <c r="F307" s="2">
        <f>COUNTIFS($G$5:G307,G307,$E$5:E307,"&gt;"&amp;0)</f>
        <v>30</v>
      </c>
      <c r="G307" s="2">
        <v>3</v>
      </c>
      <c r="H307" s="2" t="str">
        <f t="shared" si="19"/>
        <v>{"CardMulti":1}</v>
      </c>
    </row>
    <row r="308" spans="1:8" x14ac:dyDescent="0.15">
      <c r="A308" s="2">
        <f t="shared" si="18"/>
        <v>304</v>
      </c>
      <c r="B308" s="3">
        <v>304</v>
      </c>
      <c r="C308" s="2">
        <f t="shared" si="17"/>
        <v>202.9188</v>
      </c>
      <c r="D308" s="2" cm="1">
        <f t="array" ref="D308">ROUND(_xlfn.XLOOKUP(E308*10000+G308,[1]配置!$B$5:$B$10000*10000+[1]配置!$C$5:$C$10000,[1]配置!$F$5:$F$10000),4)</f>
        <v>201.60040000000001</v>
      </c>
      <c r="E308" s="2">
        <f>COUNTIFS([1]中转!$N$10:$N$129,"&gt;="&amp;G308,[1]中转!$O$10:$O$129,"&lt;="&amp;COUNTIFS($G$5:G308,G308))</f>
        <v>29</v>
      </c>
      <c r="F308" s="2">
        <f>COUNTIFS($G$5:G308,G308,$E$5:E308,"&gt;"&amp;0)</f>
        <v>29</v>
      </c>
      <c r="G308" s="2">
        <v>4</v>
      </c>
      <c r="H308" s="2" t="str">
        <f t="shared" si="19"/>
        <v>{"CardMulti":1}</v>
      </c>
    </row>
    <row r="309" spans="1:8" x14ac:dyDescent="0.15">
      <c r="A309" s="2">
        <f t="shared" si="18"/>
        <v>305</v>
      </c>
      <c r="B309" s="2">
        <v>305</v>
      </c>
      <c r="C309" s="2">
        <f t="shared" si="17"/>
        <v>204.6746</v>
      </c>
      <c r="D309" s="2" cm="1">
        <f t="array" ref="D309">ROUND(_xlfn.XLOOKUP(E309*10000+G309,[1]配置!$B$5:$B$10000*10000+[1]配置!$C$5:$C$10000,[1]配置!$F$5:$F$10000),4)</f>
        <v>203.3811</v>
      </c>
      <c r="E309" s="2">
        <f>COUNTIFS([1]中转!$N$10:$N$129,"&gt;="&amp;G309,[1]中转!$O$10:$O$129,"&lt;="&amp;COUNTIFS($G$5:G309,G309))</f>
        <v>27</v>
      </c>
      <c r="F309" s="2">
        <f>COUNTIFS($G$5:G309,G309,$E$5:E309,"&gt;"&amp;0)</f>
        <v>27</v>
      </c>
      <c r="G309" s="2">
        <v>5</v>
      </c>
      <c r="H309" s="2" t="str">
        <f t="shared" si="19"/>
        <v>{"CardMulti":1}</v>
      </c>
    </row>
    <row r="310" spans="1:8" x14ac:dyDescent="0.15">
      <c r="A310" s="2">
        <f t="shared" si="18"/>
        <v>306</v>
      </c>
      <c r="B310" s="3">
        <v>306</v>
      </c>
      <c r="C310" s="2">
        <f t="shared" si="17"/>
        <v>203.6996</v>
      </c>
      <c r="D310" s="2" cm="1">
        <f t="array" ref="D310">ROUND(_xlfn.XLOOKUP(E310*10000+G310,[1]配置!$B$5:$B$10000*10000+[1]配置!$C$5:$C$10000,[1]配置!$F$5:$F$10000),4)</f>
        <v>202.41839999999999</v>
      </c>
      <c r="E310" s="2">
        <f>COUNTIFS([1]中转!$N$10:$N$129,"&gt;="&amp;G310,[1]中转!$O$10:$O$129,"&lt;="&amp;COUNTIFS($G$5:G310,G310))</f>
        <v>26</v>
      </c>
      <c r="F310" s="2">
        <f>COUNTIFS($G$5:G310,G310,$E$5:E310,"&gt;"&amp;0)</f>
        <v>26</v>
      </c>
      <c r="G310" s="2">
        <v>6</v>
      </c>
      <c r="H310" s="2" t="str">
        <f t="shared" si="19"/>
        <v>{"CardMulti":1}</v>
      </c>
    </row>
    <row r="311" spans="1:8" x14ac:dyDescent="0.15">
      <c r="A311" s="2">
        <f t="shared" si="18"/>
        <v>307</v>
      </c>
      <c r="B311" s="2">
        <v>307</v>
      </c>
      <c r="C311" s="2">
        <f t="shared" si="17"/>
        <v>205.20419999999999</v>
      </c>
      <c r="D311" s="2" cm="1">
        <f t="array" ref="D311">ROUND(_xlfn.XLOOKUP(E311*10000+G311,[1]配置!$B$5:$B$10000*10000+[1]配置!$C$5:$C$10000,[1]配置!$F$5:$F$10000),4)</f>
        <v>203.93510000000001</v>
      </c>
      <c r="E311" s="2">
        <f>COUNTIFS([1]中转!$N$10:$N$129,"&gt;="&amp;G311,[1]中转!$O$10:$O$129,"&lt;="&amp;COUNTIFS($G$5:G311,G311))</f>
        <v>25</v>
      </c>
      <c r="F311" s="2">
        <f>COUNTIFS($G$5:G311,G311,$E$5:E311,"&gt;"&amp;0)</f>
        <v>25</v>
      </c>
      <c r="G311" s="2">
        <v>7</v>
      </c>
      <c r="H311" s="2" t="str">
        <f t="shared" si="19"/>
        <v>{"CardMulti":1}</v>
      </c>
    </row>
    <row r="312" spans="1:8" x14ac:dyDescent="0.15">
      <c r="A312" s="2">
        <f t="shared" si="18"/>
        <v>308</v>
      </c>
      <c r="B312" s="3">
        <v>308</v>
      </c>
      <c r="C312" s="2">
        <f t="shared" si="17"/>
        <v>204.63810000000001</v>
      </c>
      <c r="D312" s="2" cm="1">
        <f t="array" ref="D312">ROUND(_xlfn.XLOOKUP(E312*10000+G312,[1]配置!$B$5:$B$10000*10000+[1]配置!$C$5:$C$10000,[1]配置!$F$5:$F$10000),4)</f>
        <v>203.3811</v>
      </c>
      <c r="E312" s="2">
        <f>COUNTIFS([1]中转!$N$10:$N$129,"&gt;="&amp;G312,[1]中转!$O$10:$O$129,"&lt;="&amp;COUNTIFS($G$5:G312,G312))</f>
        <v>24</v>
      </c>
      <c r="F312" s="2">
        <f>COUNTIFS($G$5:G312,G312,$E$5:E312,"&gt;"&amp;0)</f>
        <v>24</v>
      </c>
      <c r="G312" s="2">
        <v>8</v>
      </c>
      <c r="H312" s="2" t="str">
        <f t="shared" si="19"/>
        <v>{"CardMulti":1}</v>
      </c>
    </row>
    <row r="313" spans="1:8" x14ac:dyDescent="0.15">
      <c r="A313" s="2">
        <f t="shared" si="18"/>
        <v>309</v>
      </c>
      <c r="B313" s="2">
        <v>309</v>
      </c>
      <c r="C313" s="2">
        <f t="shared" si="17"/>
        <v>204.07640000000001</v>
      </c>
      <c r="D313" s="2" cm="1">
        <f t="array" ref="D313">ROUND(_xlfn.XLOOKUP(E313*10000+G313,[1]配置!$B$5:$B$10000*10000+[1]配置!$C$5:$C$10000,[1]配置!$F$5:$F$10000),4)</f>
        <v>202.8313</v>
      </c>
      <c r="E313" s="2">
        <f>COUNTIFS([1]中转!$N$10:$N$129,"&gt;="&amp;G313,[1]中转!$O$10:$O$129,"&lt;="&amp;COUNTIFS($G$5:G313,G313))</f>
        <v>23</v>
      </c>
      <c r="F313" s="2">
        <f>COUNTIFS($G$5:G313,G313,$E$5:E313,"&gt;"&amp;0)</f>
        <v>23</v>
      </c>
      <c r="G313" s="2">
        <v>9</v>
      </c>
      <c r="H313" s="2" t="str">
        <f t="shared" si="19"/>
        <v>{"CardMulti":1}</v>
      </c>
    </row>
    <row r="314" spans="1:8" x14ac:dyDescent="0.15">
      <c r="A314" s="2">
        <f t="shared" si="18"/>
        <v>310</v>
      </c>
      <c r="B314" s="3">
        <v>310</v>
      </c>
      <c r="C314" s="2">
        <f t="shared" si="17"/>
        <v>114.1298</v>
      </c>
      <c r="D314" s="2" cm="1">
        <f t="array" ref="D314">ROUND(_xlfn.XLOOKUP(E314*10000+G314,[1]配置!$B$5:$B$10000*10000+[1]配置!$C$5:$C$10000,[1]配置!$F$5:$F$10000),4)</f>
        <v>112.8965</v>
      </c>
      <c r="E314" s="2">
        <f>COUNTIFS([1]中转!$N$10:$N$129,"&gt;="&amp;G314,[1]中转!$O$10:$O$129,"&lt;="&amp;COUNTIFS($G$5:G314,G314))</f>
        <v>9</v>
      </c>
      <c r="F314" s="2">
        <f>COUNTIFS($G$5:G314,G314,$E$5:E314,"&gt;"&amp;0)</f>
        <v>22</v>
      </c>
      <c r="G314" s="2">
        <v>10</v>
      </c>
      <c r="H314" s="2" t="str">
        <f t="shared" si="19"/>
        <v>{"CardMulti":1}</v>
      </c>
    </row>
    <row r="315" spans="1:8" x14ac:dyDescent="0.15">
      <c r="A315" s="2">
        <f t="shared" si="18"/>
        <v>311</v>
      </c>
      <c r="B315" s="2">
        <v>311</v>
      </c>
      <c r="C315" s="2">
        <f t="shared" si="17"/>
        <v>178.50489999999999</v>
      </c>
      <c r="D315" s="2" cm="1">
        <f t="array" ref="D315">ROUND(_xlfn.XLOOKUP(E315*10000+G315,[1]配置!$B$5:$B$10000*10000+[1]配置!$C$5:$C$10000,[1]配置!$F$5:$F$10000),4)</f>
        <v>177.14830000000001</v>
      </c>
      <c r="E315" s="2">
        <f>COUNTIFS([1]中转!$N$10:$N$129,"&gt;="&amp;G315,[1]中转!$O$10:$O$129,"&lt;="&amp;COUNTIFS($G$5:G315,G315))</f>
        <v>32</v>
      </c>
      <c r="F315" s="2">
        <f>COUNTIFS($G$5:G315,G315,$E$5:E315,"&gt;"&amp;0)</f>
        <v>32</v>
      </c>
      <c r="G315" s="2">
        <v>1</v>
      </c>
      <c r="H315" s="2" t="str">
        <f t="shared" si="19"/>
        <v>{"CardMulti":1}</v>
      </c>
    </row>
    <row r="316" spans="1:8" x14ac:dyDescent="0.15">
      <c r="A316" s="2">
        <f t="shared" si="18"/>
        <v>312</v>
      </c>
      <c r="B316" s="3">
        <v>312</v>
      </c>
      <c r="C316" s="2">
        <f t="shared" si="17"/>
        <v>190.42439999999999</v>
      </c>
      <c r="D316" s="2" cm="1">
        <f t="array" ref="D316">ROUND(_xlfn.XLOOKUP(E316*10000+G316,[1]配置!$B$5:$B$10000*10000+[1]配置!$C$5:$C$10000,[1]配置!$F$5:$F$10000),4)</f>
        <v>189.06780000000001</v>
      </c>
      <c r="E316" s="2">
        <f>COUNTIFS([1]中转!$N$10:$N$129,"&gt;="&amp;G316,[1]中转!$O$10:$O$129,"&lt;="&amp;COUNTIFS($G$5:G316,G316))</f>
        <v>32</v>
      </c>
      <c r="F316" s="2">
        <f>COUNTIFS($G$5:G316,G316,$E$5:E316,"&gt;"&amp;0)</f>
        <v>32</v>
      </c>
      <c r="G316" s="2">
        <v>2</v>
      </c>
      <c r="H316" s="2" t="str">
        <f t="shared" si="19"/>
        <v>{"CardMulti":1}</v>
      </c>
    </row>
    <row r="317" spans="1:8" x14ac:dyDescent="0.15">
      <c r="A317" s="2">
        <f t="shared" si="18"/>
        <v>313</v>
      </c>
      <c r="B317" s="2">
        <v>313</v>
      </c>
      <c r="C317" s="2">
        <f t="shared" si="17"/>
        <v>201.78729999999999</v>
      </c>
      <c r="D317" s="2" cm="1">
        <f t="array" ref="D317">ROUND(_xlfn.XLOOKUP(E317*10000+G317,[1]配置!$B$5:$B$10000*10000+[1]配置!$C$5:$C$10000,[1]配置!$F$5:$F$10000),4)</f>
        <v>200.4436</v>
      </c>
      <c r="E317" s="2">
        <f>COUNTIFS([1]中转!$N$10:$N$129,"&gt;="&amp;G317,[1]中转!$O$10:$O$129,"&lt;="&amp;COUNTIFS($G$5:G317,G317))</f>
        <v>31</v>
      </c>
      <c r="F317" s="2">
        <f>COUNTIFS($G$5:G317,G317,$E$5:E317,"&gt;"&amp;0)</f>
        <v>31</v>
      </c>
      <c r="G317" s="2">
        <v>3</v>
      </c>
      <c r="H317" s="2" t="str">
        <f t="shared" si="19"/>
        <v>{"CardMulti":1}</v>
      </c>
    </row>
    <row r="318" spans="1:8" x14ac:dyDescent="0.15">
      <c r="A318" s="2">
        <f t="shared" si="18"/>
        <v>314</v>
      </c>
      <c r="B318" s="3">
        <v>314</v>
      </c>
      <c r="C318" s="2">
        <f t="shared" si="17"/>
        <v>209.46279999999999</v>
      </c>
      <c r="D318" s="2" cm="1">
        <f t="array" ref="D318">ROUND(_xlfn.XLOOKUP(E318*10000+G318,[1]配置!$B$5:$B$10000*10000+[1]配置!$C$5:$C$10000,[1]配置!$F$5:$F$10000),4)</f>
        <v>208.1318</v>
      </c>
      <c r="E318" s="2">
        <f>COUNTIFS([1]中转!$N$10:$N$129,"&gt;="&amp;G318,[1]中转!$O$10:$O$129,"&lt;="&amp;COUNTIFS($G$5:G318,G318))</f>
        <v>30</v>
      </c>
      <c r="F318" s="2">
        <f>COUNTIFS($G$5:G318,G318,$E$5:E318,"&gt;"&amp;0)</f>
        <v>30</v>
      </c>
      <c r="G318" s="2">
        <v>4</v>
      </c>
      <c r="H318" s="2" t="str">
        <f t="shared" si="19"/>
        <v>{"CardMulti":1}</v>
      </c>
    </row>
    <row r="319" spans="1:8" x14ac:dyDescent="0.15">
      <c r="A319" s="2">
        <f t="shared" si="18"/>
        <v>315</v>
      </c>
      <c r="B319" s="2">
        <v>315</v>
      </c>
      <c r="C319" s="2">
        <f t="shared" si="17"/>
        <v>211.56219999999999</v>
      </c>
      <c r="D319" s="2" cm="1">
        <f t="array" ref="D319">ROUND(_xlfn.XLOOKUP(E319*10000+G319,[1]配置!$B$5:$B$10000*10000+[1]配置!$C$5:$C$10000,[1]配置!$F$5:$F$10000),4)</f>
        <v>210.25630000000001</v>
      </c>
      <c r="E319" s="2">
        <f>COUNTIFS([1]中转!$N$10:$N$129,"&gt;="&amp;G319,[1]中转!$O$10:$O$129,"&lt;="&amp;COUNTIFS($G$5:G319,G319))</f>
        <v>28</v>
      </c>
      <c r="F319" s="2">
        <f>COUNTIFS($G$5:G319,G319,$E$5:E319,"&gt;"&amp;0)</f>
        <v>28</v>
      </c>
      <c r="G319" s="2">
        <v>5</v>
      </c>
      <c r="H319" s="2" t="str">
        <f t="shared" si="19"/>
        <v>{"CardMulti":1}</v>
      </c>
    </row>
    <row r="320" spans="1:8" x14ac:dyDescent="0.15">
      <c r="A320" s="2">
        <f t="shared" si="18"/>
        <v>316</v>
      </c>
      <c r="B320" s="3">
        <v>316</v>
      </c>
      <c r="C320" s="2">
        <f t="shared" si="17"/>
        <v>210.58699999999999</v>
      </c>
      <c r="D320" s="2" cm="1">
        <f t="array" ref="D320">ROUND(_xlfn.XLOOKUP(E320*10000+G320,[1]配置!$B$5:$B$10000*10000+[1]配置!$C$5:$C$10000,[1]配置!$F$5:$F$10000),4)</f>
        <v>209.29349999999999</v>
      </c>
      <c r="E320" s="2">
        <f>COUNTIFS([1]中转!$N$10:$N$129,"&gt;="&amp;G320,[1]中转!$O$10:$O$129,"&lt;="&amp;COUNTIFS($G$5:G320,G320))</f>
        <v>27</v>
      </c>
      <c r="F320" s="2">
        <f>COUNTIFS($G$5:G320,G320,$E$5:E320,"&gt;"&amp;0)</f>
        <v>27</v>
      </c>
      <c r="G320" s="2">
        <v>6</v>
      </c>
      <c r="H320" s="2" t="str">
        <f t="shared" si="19"/>
        <v>{"CardMulti":1}</v>
      </c>
    </row>
    <row r="321" spans="1:8" x14ac:dyDescent="0.15">
      <c r="A321" s="2">
        <f t="shared" si="18"/>
        <v>317</v>
      </c>
      <c r="B321" s="2">
        <v>317</v>
      </c>
      <c r="C321" s="2">
        <f t="shared" si="17"/>
        <v>212.09139999999999</v>
      </c>
      <c r="D321" s="2" cm="1">
        <f t="array" ref="D321">ROUND(_xlfn.XLOOKUP(E321*10000+G321,[1]配置!$B$5:$B$10000*10000+[1]配置!$C$5:$C$10000,[1]配置!$F$5:$F$10000),4)</f>
        <v>210.81020000000001</v>
      </c>
      <c r="E321" s="2">
        <f>COUNTIFS([1]中转!$N$10:$N$129,"&gt;="&amp;G321,[1]中转!$O$10:$O$129,"&lt;="&amp;COUNTIFS($G$5:G321,G321))</f>
        <v>26</v>
      </c>
      <c r="F321" s="2">
        <f>COUNTIFS($G$5:G321,G321,$E$5:E321,"&gt;"&amp;0)</f>
        <v>26</v>
      </c>
      <c r="G321" s="2">
        <v>7</v>
      </c>
      <c r="H321" s="2" t="str">
        <f t="shared" si="19"/>
        <v>{"CardMulti":1}</v>
      </c>
    </row>
    <row r="322" spans="1:8" x14ac:dyDescent="0.15">
      <c r="A322" s="2">
        <f t="shared" si="18"/>
        <v>318</v>
      </c>
      <c r="B322" s="3">
        <v>318</v>
      </c>
      <c r="C322" s="2">
        <f t="shared" si="17"/>
        <v>211.52539999999999</v>
      </c>
      <c r="D322" s="2" cm="1">
        <f t="array" ref="D322">ROUND(_xlfn.XLOOKUP(E322*10000+G322,[1]配置!$B$5:$B$10000*10000+[1]配置!$C$5:$C$10000,[1]配置!$F$5:$F$10000),4)</f>
        <v>210.25630000000001</v>
      </c>
      <c r="E322" s="2">
        <f>COUNTIFS([1]中转!$N$10:$N$129,"&gt;="&amp;G322,[1]中转!$O$10:$O$129,"&lt;="&amp;COUNTIFS($G$5:G322,G322))</f>
        <v>25</v>
      </c>
      <c r="F322" s="2">
        <f>COUNTIFS($G$5:G322,G322,$E$5:E322,"&gt;"&amp;0)</f>
        <v>25</v>
      </c>
      <c r="G322" s="2">
        <v>8</v>
      </c>
      <c r="H322" s="2" t="str">
        <f t="shared" si="19"/>
        <v>{"CardMulti":1}</v>
      </c>
    </row>
    <row r="323" spans="1:8" x14ac:dyDescent="0.15">
      <c r="A323" s="2">
        <f t="shared" si="18"/>
        <v>319</v>
      </c>
      <c r="B323" s="2">
        <v>319</v>
      </c>
      <c r="C323" s="2">
        <f t="shared" si="17"/>
        <v>210.96350000000001</v>
      </c>
      <c r="D323" s="2" cm="1">
        <f t="array" ref="D323">ROUND(_xlfn.XLOOKUP(E323*10000+G323,[1]配置!$B$5:$B$10000*10000+[1]配置!$C$5:$C$10000,[1]配置!$F$5:$F$10000),4)</f>
        <v>209.70650000000001</v>
      </c>
      <c r="E323" s="2">
        <f>COUNTIFS([1]中转!$N$10:$N$129,"&gt;="&amp;G323,[1]中转!$O$10:$O$129,"&lt;="&amp;COUNTIFS($G$5:G323,G323))</f>
        <v>24</v>
      </c>
      <c r="F323" s="2">
        <f>COUNTIFS($G$5:G323,G323,$E$5:E323,"&gt;"&amp;0)</f>
        <v>24</v>
      </c>
      <c r="G323" s="2">
        <v>9</v>
      </c>
      <c r="H323" s="2" t="str">
        <f t="shared" si="19"/>
        <v>{"CardMulti":1}</v>
      </c>
    </row>
    <row r="324" spans="1:8" x14ac:dyDescent="0.15">
      <c r="A324" s="2">
        <f t="shared" si="18"/>
        <v>320</v>
      </c>
      <c r="B324" s="3">
        <v>320</v>
      </c>
      <c r="C324" s="2">
        <f t="shared" si="17"/>
        <v>121.0167</v>
      </c>
      <c r="D324" s="2" cm="1">
        <f t="array" ref="D324">ROUND(_xlfn.XLOOKUP(E324*10000+G324,[1]配置!$B$5:$B$10000*10000+[1]配置!$C$5:$C$10000,[1]配置!$F$5:$F$10000),4)</f>
        <v>119.77160000000001</v>
      </c>
      <c r="E324" s="2">
        <f>COUNTIFS([1]中转!$N$10:$N$129,"&gt;="&amp;G324,[1]中转!$O$10:$O$129,"&lt;="&amp;COUNTIFS($G$5:G324,G324))</f>
        <v>10</v>
      </c>
      <c r="F324" s="2">
        <f>COUNTIFS($G$5:G324,G324,$E$5:E324,"&gt;"&amp;0)</f>
        <v>23</v>
      </c>
      <c r="G324" s="2">
        <v>10</v>
      </c>
      <c r="H324" s="2" t="str">
        <f t="shared" si="19"/>
        <v>{"CardMulti":1}</v>
      </c>
    </row>
    <row r="325" spans="1:8" x14ac:dyDescent="0.15">
      <c r="A325" s="2">
        <f t="shared" si="18"/>
        <v>321</v>
      </c>
      <c r="B325" s="2">
        <v>321</v>
      </c>
      <c r="C325" s="2">
        <f t="shared" ref="C325:C388" si="20">ROUND(D325+1.1^(F325/10),4)</f>
        <v>184.018</v>
      </c>
      <c r="D325" s="2" cm="1">
        <f t="array" ref="D325">ROUND(_xlfn.XLOOKUP(E325*10000+G325,[1]配置!$B$5:$B$10000*10000+[1]配置!$C$5:$C$10000,[1]配置!$F$5:$F$10000),4)</f>
        <v>182.64840000000001</v>
      </c>
      <c r="E325" s="2">
        <f>COUNTIFS([1]中转!$N$10:$N$129,"&gt;="&amp;G325,[1]中转!$O$10:$O$129,"&lt;="&amp;COUNTIFS($G$5:G325,G325))</f>
        <v>33</v>
      </c>
      <c r="F325" s="2">
        <f>COUNTIFS($G$5:G325,G325,$E$5:E325,"&gt;"&amp;0)</f>
        <v>33</v>
      </c>
      <c r="G325" s="2">
        <v>1</v>
      </c>
      <c r="H325" s="2" t="str">
        <f t="shared" si="19"/>
        <v>{"CostReduce":1}</v>
      </c>
    </row>
    <row r="326" spans="1:8" x14ac:dyDescent="0.15">
      <c r="A326" s="2">
        <f t="shared" si="18"/>
        <v>322</v>
      </c>
      <c r="B326" s="3">
        <v>322</v>
      </c>
      <c r="C326" s="2">
        <f t="shared" si="20"/>
        <v>196.28129999999999</v>
      </c>
      <c r="D326" s="2" cm="1">
        <f t="array" ref="D326">ROUND(_xlfn.XLOOKUP(E326*10000+G326,[1]配置!$B$5:$B$10000*10000+[1]配置!$C$5:$C$10000,[1]配置!$F$5:$F$10000),4)</f>
        <v>194.9117</v>
      </c>
      <c r="E326" s="2">
        <f>COUNTIFS([1]中转!$N$10:$N$129,"&gt;="&amp;G326,[1]中转!$O$10:$O$129,"&lt;="&amp;COUNTIFS($G$5:G326,G326))</f>
        <v>33</v>
      </c>
      <c r="F326" s="2">
        <f>COUNTIFS($G$5:G326,G326,$E$5:E326,"&gt;"&amp;0)</f>
        <v>33</v>
      </c>
      <c r="G326" s="2">
        <v>2</v>
      </c>
      <c r="H326" s="2" t="str">
        <f t="shared" si="19"/>
        <v>{"CostReduce":1}</v>
      </c>
    </row>
    <row r="327" spans="1:8" x14ac:dyDescent="0.15">
      <c r="A327" s="2">
        <f t="shared" si="18"/>
        <v>323</v>
      </c>
      <c r="B327" s="2">
        <v>323</v>
      </c>
      <c r="C327" s="2">
        <f t="shared" si="20"/>
        <v>207.98779999999999</v>
      </c>
      <c r="D327" s="2" cm="1">
        <f t="array" ref="D327">ROUND(_xlfn.XLOOKUP(E327*10000+G327,[1]配置!$B$5:$B$10000*10000+[1]配置!$C$5:$C$10000,[1]配置!$F$5:$F$10000),4)</f>
        <v>206.63120000000001</v>
      </c>
      <c r="E327" s="2">
        <f>COUNTIFS([1]中转!$N$10:$N$129,"&gt;="&amp;G327,[1]中转!$O$10:$O$129,"&lt;="&amp;COUNTIFS($G$5:G327,G327))</f>
        <v>32</v>
      </c>
      <c r="F327" s="2">
        <f>COUNTIFS($G$5:G327,G327,$E$5:E327,"&gt;"&amp;0)</f>
        <v>32</v>
      </c>
      <c r="G327" s="2">
        <v>3</v>
      </c>
      <c r="H327" s="2" t="str">
        <f t="shared" si="19"/>
        <v>{"CostReduce":1}</v>
      </c>
    </row>
    <row r="328" spans="1:8" x14ac:dyDescent="0.15">
      <c r="A328" s="2">
        <f t="shared" ref="A328:A391" si="21">IF(E328=0,"//"&amp;B328,B328)</f>
        <v>324</v>
      </c>
      <c r="B328" s="3">
        <v>324</v>
      </c>
      <c r="C328" s="2">
        <f t="shared" si="20"/>
        <v>216.0069</v>
      </c>
      <c r="D328" s="2" cm="1">
        <f t="array" ref="D328">ROUND(_xlfn.XLOOKUP(E328*10000+G328,[1]配置!$B$5:$B$10000*10000+[1]配置!$C$5:$C$10000,[1]配置!$F$5:$F$10000),4)</f>
        <v>214.66319999999999</v>
      </c>
      <c r="E328" s="2">
        <f>COUNTIFS([1]中转!$N$10:$N$129,"&gt;="&amp;G328,[1]中转!$O$10:$O$129,"&lt;="&amp;COUNTIFS($G$5:G328,G328))</f>
        <v>31</v>
      </c>
      <c r="F328" s="2">
        <f>COUNTIFS($G$5:G328,G328,$E$5:E328,"&gt;"&amp;0)</f>
        <v>31</v>
      </c>
      <c r="G328" s="2">
        <v>4</v>
      </c>
      <c r="H328" s="2" t="str">
        <f t="shared" si="19"/>
        <v>{"CostReduce":1}</v>
      </c>
    </row>
    <row r="329" spans="1:8" x14ac:dyDescent="0.15">
      <c r="A329" s="2">
        <f t="shared" si="21"/>
        <v>325</v>
      </c>
      <c r="B329" s="2">
        <v>325</v>
      </c>
      <c r="C329" s="2">
        <f t="shared" si="20"/>
        <v>218.44980000000001</v>
      </c>
      <c r="D329" s="2" cm="1">
        <f t="array" ref="D329">ROUND(_xlfn.XLOOKUP(E329*10000+G329,[1]配置!$B$5:$B$10000*10000+[1]配置!$C$5:$C$10000,[1]配置!$F$5:$F$10000),4)</f>
        <v>217.13140000000001</v>
      </c>
      <c r="E329" s="2">
        <f>COUNTIFS([1]中转!$N$10:$N$129,"&gt;="&amp;G329,[1]中转!$O$10:$O$129,"&lt;="&amp;COUNTIFS($G$5:G329,G329))</f>
        <v>29</v>
      </c>
      <c r="F329" s="2">
        <f>COUNTIFS($G$5:G329,G329,$E$5:E329,"&gt;"&amp;0)</f>
        <v>29</v>
      </c>
      <c r="G329" s="2">
        <v>5</v>
      </c>
      <c r="H329" s="2" t="str">
        <f t="shared" si="19"/>
        <v>{"CostReduce":1}</v>
      </c>
    </row>
    <row r="330" spans="1:8" x14ac:dyDescent="0.15">
      <c r="A330" s="2">
        <f t="shared" si="21"/>
        <v>326</v>
      </c>
      <c r="B330" s="3">
        <v>326</v>
      </c>
      <c r="C330" s="2">
        <f t="shared" si="20"/>
        <v>217.47460000000001</v>
      </c>
      <c r="D330" s="2" cm="1">
        <f t="array" ref="D330">ROUND(_xlfn.XLOOKUP(E330*10000+G330,[1]配置!$B$5:$B$10000*10000+[1]配置!$C$5:$C$10000,[1]配置!$F$5:$F$10000),4)</f>
        <v>216.1687</v>
      </c>
      <c r="E330" s="2">
        <f>COUNTIFS([1]中转!$N$10:$N$129,"&gt;="&amp;G330,[1]中转!$O$10:$O$129,"&lt;="&amp;COUNTIFS($G$5:G330,G330))</f>
        <v>28</v>
      </c>
      <c r="F330" s="2">
        <f>COUNTIFS($G$5:G330,G330,$E$5:E330,"&gt;"&amp;0)</f>
        <v>28</v>
      </c>
      <c r="G330" s="2">
        <v>6</v>
      </c>
      <c r="H330" s="2" t="str">
        <f t="shared" si="19"/>
        <v>{"CostReduce":1}</v>
      </c>
    </row>
    <row r="331" spans="1:8" x14ac:dyDescent="0.15">
      <c r="A331" s="2">
        <f t="shared" si="21"/>
        <v>327</v>
      </c>
      <c r="B331" s="2">
        <v>327</v>
      </c>
      <c r="C331" s="2">
        <f t="shared" si="20"/>
        <v>218.97890000000001</v>
      </c>
      <c r="D331" s="2" cm="1">
        <f t="array" ref="D331">ROUND(_xlfn.XLOOKUP(E331*10000+G331,[1]配置!$B$5:$B$10000*10000+[1]配置!$C$5:$C$10000,[1]配置!$F$5:$F$10000),4)</f>
        <v>217.68539999999999</v>
      </c>
      <c r="E331" s="2">
        <f>COUNTIFS([1]中转!$N$10:$N$129,"&gt;="&amp;G331,[1]中转!$O$10:$O$129,"&lt;="&amp;COUNTIFS($G$5:G331,G331))</f>
        <v>27</v>
      </c>
      <c r="F331" s="2">
        <f>COUNTIFS($G$5:G331,G331,$E$5:E331,"&gt;"&amp;0)</f>
        <v>27</v>
      </c>
      <c r="G331" s="2">
        <v>7</v>
      </c>
      <c r="H331" s="2" t="str">
        <f t="shared" si="19"/>
        <v>{"CostReduce":1}</v>
      </c>
    </row>
    <row r="332" spans="1:8" x14ac:dyDescent="0.15">
      <c r="A332" s="2">
        <f t="shared" si="21"/>
        <v>328</v>
      </c>
      <c r="B332" s="3">
        <v>328</v>
      </c>
      <c r="C332" s="2">
        <f t="shared" si="20"/>
        <v>218.4127</v>
      </c>
      <c r="D332" s="2" cm="1">
        <f t="array" ref="D332">ROUND(_xlfn.XLOOKUP(E332*10000+G332,[1]配置!$B$5:$B$10000*10000+[1]配置!$C$5:$C$10000,[1]配置!$F$5:$F$10000),4)</f>
        <v>217.13149999999999</v>
      </c>
      <c r="E332" s="2">
        <f>COUNTIFS([1]中转!$N$10:$N$129,"&gt;="&amp;G332,[1]中转!$O$10:$O$129,"&lt;="&amp;COUNTIFS($G$5:G332,G332))</f>
        <v>26</v>
      </c>
      <c r="F332" s="2">
        <f>COUNTIFS($G$5:G332,G332,$E$5:E332,"&gt;"&amp;0)</f>
        <v>26</v>
      </c>
      <c r="G332" s="2">
        <v>8</v>
      </c>
      <c r="H332" s="2" t="str">
        <f t="shared" si="19"/>
        <v>{"CostReduce":1}</v>
      </c>
    </row>
    <row r="333" spans="1:8" x14ac:dyDescent="0.15">
      <c r="A333" s="2">
        <f t="shared" si="21"/>
        <v>329</v>
      </c>
      <c r="B333" s="2">
        <v>329</v>
      </c>
      <c r="C333" s="2">
        <f t="shared" si="20"/>
        <v>217.85079999999999</v>
      </c>
      <c r="D333" s="2" cm="1">
        <f t="array" ref="D333">ROUND(_xlfn.XLOOKUP(E333*10000+G333,[1]配置!$B$5:$B$10000*10000+[1]配置!$C$5:$C$10000,[1]配置!$F$5:$F$10000),4)</f>
        <v>216.58170000000001</v>
      </c>
      <c r="E333" s="2">
        <f>COUNTIFS([1]中转!$N$10:$N$129,"&gt;="&amp;G333,[1]中转!$O$10:$O$129,"&lt;="&amp;COUNTIFS($G$5:G333,G333))</f>
        <v>25</v>
      </c>
      <c r="F333" s="2">
        <f>COUNTIFS($G$5:G333,G333,$E$5:E333,"&gt;"&amp;0)</f>
        <v>25</v>
      </c>
      <c r="G333" s="2">
        <v>9</v>
      </c>
      <c r="H333" s="2" t="str">
        <f t="shared" si="19"/>
        <v>{"CostReduce":1}</v>
      </c>
    </row>
    <row r="334" spans="1:8" x14ac:dyDescent="0.15">
      <c r="A334" s="2">
        <f t="shared" si="21"/>
        <v>330</v>
      </c>
      <c r="B334" s="3">
        <v>330</v>
      </c>
      <c r="C334" s="2">
        <f t="shared" si="20"/>
        <v>121.0286</v>
      </c>
      <c r="D334" s="2" cm="1">
        <f t="array" ref="D334">ROUND(_xlfn.XLOOKUP(E334*10000+G334,[1]配置!$B$5:$B$10000*10000+[1]配置!$C$5:$C$10000,[1]配置!$F$5:$F$10000),4)</f>
        <v>119.77160000000001</v>
      </c>
      <c r="E334" s="2">
        <f>COUNTIFS([1]中转!$N$10:$N$129,"&gt;="&amp;G334,[1]中转!$O$10:$O$129,"&lt;="&amp;COUNTIFS($G$5:G334,G334))</f>
        <v>10</v>
      </c>
      <c r="F334" s="2">
        <f>COUNTIFS($G$5:G334,G334,$E$5:E334,"&gt;"&amp;0)</f>
        <v>24</v>
      </c>
      <c r="G334" s="2">
        <v>10</v>
      </c>
      <c r="H334" s="2" t="str">
        <f t="shared" si="19"/>
        <v>{"CostReduce":1}</v>
      </c>
    </row>
    <row r="335" spans="1:8" x14ac:dyDescent="0.15">
      <c r="A335" s="2">
        <f t="shared" si="21"/>
        <v>331</v>
      </c>
      <c r="B335" s="2">
        <v>331</v>
      </c>
      <c r="C335" s="2">
        <f t="shared" si="20"/>
        <v>189.53129999999999</v>
      </c>
      <c r="D335" s="2" cm="1">
        <f t="array" ref="D335">ROUND(_xlfn.XLOOKUP(E335*10000+G335,[1]配置!$B$5:$B$10000*10000+[1]配置!$C$5:$C$10000,[1]配置!$F$5:$F$10000),4)</f>
        <v>188.14859999999999</v>
      </c>
      <c r="E335" s="2">
        <f>COUNTIFS([1]中转!$N$10:$N$129,"&gt;="&amp;G335,[1]中转!$O$10:$O$129,"&lt;="&amp;COUNTIFS($G$5:G335,G335))</f>
        <v>34</v>
      </c>
      <c r="F335" s="2">
        <f>COUNTIFS($G$5:G335,G335,$E$5:E335,"&gt;"&amp;0)</f>
        <v>34</v>
      </c>
      <c r="G335" s="2">
        <v>1</v>
      </c>
      <c r="H335" s="2" t="str">
        <f t="shared" si="19"/>
        <v>{"CardMulti":1}</v>
      </c>
    </row>
    <row r="336" spans="1:8" x14ac:dyDescent="0.15">
      <c r="A336" s="2">
        <f t="shared" si="21"/>
        <v>332</v>
      </c>
      <c r="B336" s="3">
        <v>332</v>
      </c>
      <c r="C336" s="2">
        <f t="shared" si="20"/>
        <v>202.13829999999999</v>
      </c>
      <c r="D336" s="2" cm="1">
        <f t="array" ref="D336">ROUND(_xlfn.XLOOKUP(E336*10000+G336,[1]配置!$B$5:$B$10000*10000+[1]配置!$C$5:$C$10000,[1]配置!$F$5:$F$10000),4)</f>
        <v>200.75559999999999</v>
      </c>
      <c r="E336" s="2">
        <f>COUNTIFS([1]中转!$N$10:$N$129,"&gt;="&amp;G336,[1]中转!$O$10:$O$129,"&lt;="&amp;COUNTIFS($G$5:G336,G336))</f>
        <v>34</v>
      </c>
      <c r="F336" s="2">
        <f>COUNTIFS($G$5:G336,G336,$E$5:E336,"&gt;"&amp;0)</f>
        <v>34</v>
      </c>
      <c r="G336" s="2">
        <v>2</v>
      </c>
      <c r="H336" s="2" t="str">
        <f t="shared" si="19"/>
        <v>{"CardMulti":1}</v>
      </c>
    </row>
    <row r="337" spans="1:8" x14ac:dyDescent="0.15">
      <c r="A337" s="2">
        <f t="shared" si="21"/>
        <v>333</v>
      </c>
      <c r="B337" s="2">
        <v>333</v>
      </c>
      <c r="C337" s="2">
        <f t="shared" si="20"/>
        <v>214.1885</v>
      </c>
      <c r="D337" s="2" cm="1">
        <f t="array" ref="D337">ROUND(_xlfn.XLOOKUP(E337*10000+G337,[1]配置!$B$5:$B$10000*10000+[1]配置!$C$5:$C$10000,[1]配置!$F$5:$F$10000),4)</f>
        <v>212.81890000000001</v>
      </c>
      <c r="E337" s="2">
        <f>COUNTIFS([1]中转!$N$10:$N$129,"&gt;="&amp;G337,[1]中转!$O$10:$O$129,"&lt;="&amp;COUNTIFS($G$5:G337,G337))</f>
        <v>33</v>
      </c>
      <c r="F337" s="2">
        <f>COUNTIFS($G$5:G337,G337,$E$5:E337,"&gt;"&amp;0)</f>
        <v>33</v>
      </c>
      <c r="G337" s="2">
        <v>3</v>
      </c>
      <c r="H337" s="2" t="str">
        <f t="shared" si="19"/>
        <v>{"CardMulti":1}</v>
      </c>
    </row>
    <row r="338" spans="1:8" x14ac:dyDescent="0.15">
      <c r="A338" s="2">
        <f t="shared" si="21"/>
        <v>334</v>
      </c>
      <c r="B338" s="3">
        <v>334</v>
      </c>
      <c r="C338" s="2">
        <f t="shared" si="20"/>
        <v>222.5513</v>
      </c>
      <c r="D338" s="2" cm="1">
        <f t="array" ref="D338">ROUND(_xlfn.XLOOKUP(E338*10000+G338,[1]配置!$B$5:$B$10000*10000+[1]配置!$C$5:$C$10000,[1]配置!$F$5:$F$10000),4)</f>
        <v>221.19470000000001</v>
      </c>
      <c r="E338" s="2">
        <f>COUNTIFS([1]中转!$N$10:$N$129,"&gt;="&amp;G338,[1]中转!$O$10:$O$129,"&lt;="&amp;COUNTIFS($G$5:G338,G338))</f>
        <v>32</v>
      </c>
      <c r="F338" s="2">
        <f>COUNTIFS($G$5:G338,G338,$E$5:E338,"&gt;"&amp;0)</f>
        <v>32</v>
      </c>
      <c r="G338" s="2">
        <v>4</v>
      </c>
      <c r="H338" s="2" t="str">
        <f t="shared" si="19"/>
        <v>{"CardMulti":1}</v>
      </c>
    </row>
    <row r="339" spans="1:8" x14ac:dyDescent="0.15">
      <c r="A339" s="2">
        <f t="shared" si="21"/>
        <v>335</v>
      </c>
      <c r="B339" s="2">
        <v>335</v>
      </c>
      <c r="C339" s="2">
        <f t="shared" si="20"/>
        <v>225.33760000000001</v>
      </c>
      <c r="D339" s="2" cm="1">
        <f t="array" ref="D339">ROUND(_xlfn.XLOOKUP(E339*10000+G339,[1]配置!$B$5:$B$10000*10000+[1]配置!$C$5:$C$10000,[1]配置!$F$5:$F$10000),4)</f>
        <v>224.00659999999999</v>
      </c>
      <c r="E339" s="2">
        <f>COUNTIFS([1]中转!$N$10:$N$129,"&gt;="&amp;G339,[1]中转!$O$10:$O$129,"&lt;="&amp;COUNTIFS($G$5:G339,G339))</f>
        <v>30</v>
      </c>
      <c r="F339" s="2">
        <f>COUNTIFS($G$5:G339,G339,$E$5:E339,"&gt;"&amp;0)</f>
        <v>30</v>
      </c>
      <c r="G339" s="2">
        <v>5</v>
      </c>
      <c r="H339" s="2" t="str">
        <f t="shared" si="19"/>
        <v>{"CardMulti":1}</v>
      </c>
    </row>
    <row r="340" spans="1:8" x14ac:dyDescent="0.15">
      <c r="A340" s="2">
        <f t="shared" si="21"/>
        <v>336</v>
      </c>
      <c r="B340" s="3">
        <v>336</v>
      </c>
      <c r="C340" s="2">
        <f t="shared" si="20"/>
        <v>224.3623</v>
      </c>
      <c r="D340" s="2" cm="1">
        <f t="array" ref="D340">ROUND(_xlfn.XLOOKUP(E340*10000+G340,[1]配置!$B$5:$B$10000*10000+[1]配置!$C$5:$C$10000,[1]配置!$F$5:$F$10000),4)</f>
        <v>223.04390000000001</v>
      </c>
      <c r="E340" s="2">
        <f>COUNTIFS([1]中转!$N$10:$N$129,"&gt;="&amp;G340,[1]中转!$O$10:$O$129,"&lt;="&amp;COUNTIFS($G$5:G340,G340))</f>
        <v>29</v>
      </c>
      <c r="F340" s="2">
        <f>COUNTIFS($G$5:G340,G340,$E$5:E340,"&gt;"&amp;0)</f>
        <v>29</v>
      </c>
      <c r="G340" s="2">
        <v>6</v>
      </c>
      <c r="H340" s="2" t="str">
        <f t="shared" si="19"/>
        <v>{"CardMulti":1}</v>
      </c>
    </row>
    <row r="341" spans="1:8" x14ac:dyDescent="0.15">
      <c r="A341" s="2">
        <f t="shared" si="21"/>
        <v>337</v>
      </c>
      <c r="B341" s="2">
        <v>337</v>
      </c>
      <c r="C341" s="2">
        <f t="shared" si="20"/>
        <v>225.8665</v>
      </c>
      <c r="D341" s="2" cm="1">
        <f t="array" ref="D341">ROUND(_xlfn.XLOOKUP(E341*10000+G341,[1]配置!$B$5:$B$10000*10000+[1]配置!$C$5:$C$10000,[1]配置!$F$5:$F$10000),4)</f>
        <v>224.56059999999999</v>
      </c>
      <c r="E341" s="2">
        <f>COUNTIFS([1]中转!$N$10:$N$129,"&gt;="&amp;G341,[1]中转!$O$10:$O$129,"&lt;="&amp;COUNTIFS($G$5:G341,G341))</f>
        <v>28</v>
      </c>
      <c r="F341" s="2">
        <f>COUNTIFS($G$5:G341,G341,$E$5:E341,"&gt;"&amp;0)</f>
        <v>28</v>
      </c>
      <c r="G341" s="2">
        <v>7</v>
      </c>
      <c r="H341" s="2" t="str">
        <f t="shared" si="19"/>
        <v>{"CardMulti":1}</v>
      </c>
    </row>
    <row r="342" spans="1:8" x14ac:dyDescent="0.15">
      <c r="A342" s="2">
        <f t="shared" si="21"/>
        <v>338</v>
      </c>
      <c r="B342" s="3">
        <v>338</v>
      </c>
      <c r="C342" s="2">
        <f t="shared" si="20"/>
        <v>225.30009999999999</v>
      </c>
      <c r="D342" s="2" cm="1">
        <f t="array" ref="D342">ROUND(_xlfn.XLOOKUP(E342*10000+G342,[1]配置!$B$5:$B$10000*10000+[1]配置!$C$5:$C$10000,[1]配置!$F$5:$F$10000),4)</f>
        <v>224.00659999999999</v>
      </c>
      <c r="E342" s="2">
        <f>COUNTIFS([1]中转!$N$10:$N$129,"&gt;="&amp;G342,[1]中转!$O$10:$O$129,"&lt;="&amp;COUNTIFS($G$5:G342,G342))</f>
        <v>27</v>
      </c>
      <c r="F342" s="2">
        <f>COUNTIFS($G$5:G342,G342,$E$5:E342,"&gt;"&amp;0)</f>
        <v>27</v>
      </c>
      <c r="G342" s="2">
        <v>8</v>
      </c>
      <c r="H342" s="2" t="str">
        <f t="shared" si="19"/>
        <v>{"CardMulti":1}</v>
      </c>
    </row>
    <row r="343" spans="1:8" x14ac:dyDescent="0.15">
      <c r="A343" s="2">
        <f t="shared" si="21"/>
        <v>339</v>
      </c>
      <c r="B343" s="2">
        <v>339</v>
      </c>
      <c r="C343" s="2">
        <f t="shared" si="20"/>
        <v>224.738</v>
      </c>
      <c r="D343" s="2" cm="1">
        <f t="array" ref="D343">ROUND(_xlfn.XLOOKUP(E343*10000+G343,[1]配置!$B$5:$B$10000*10000+[1]配置!$C$5:$C$10000,[1]配置!$F$5:$F$10000),4)</f>
        <v>223.45679999999999</v>
      </c>
      <c r="E343" s="2">
        <f>COUNTIFS([1]中转!$N$10:$N$129,"&gt;="&amp;G343,[1]中转!$O$10:$O$129,"&lt;="&amp;COUNTIFS($G$5:G343,G343))</f>
        <v>26</v>
      </c>
      <c r="F343" s="2">
        <f>COUNTIFS($G$5:G343,G343,$E$5:E343,"&gt;"&amp;0)</f>
        <v>26</v>
      </c>
      <c r="G343" s="2">
        <v>9</v>
      </c>
      <c r="H343" s="2" t="str">
        <f t="shared" si="19"/>
        <v>{"CardMulti":1}</v>
      </c>
    </row>
    <row r="344" spans="1:8" x14ac:dyDescent="0.15">
      <c r="A344" s="2">
        <f t="shared" si="21"/>
        <v>340</v>
      </c>
      <c r="B344" s="3">
        <v>340</v>
      </c>
      <c r="C344" s="2">
        <f t="shared" si="20"/>
        <v>121.0407</v>
      </c>
      <c r="D344" s="2" cm="1">
        <f t="array" ref="D344">ROUND(_xlfn.XLOOKUP(E344*10000+G344,[1]配置!$B$5:$B$10000*10000+[1]配置!$C$5:$C$10000,[1]配置!$F$5:$F$10000),4)</f>
        <v>119.77160000000001</v>
      </c>
      <c r="E344" s="2">
        <f>COUNTIFS([1]中转!$N$10:$N$129,"&gt;="&amp;G344,[1]中转!$O$10:$O$129,"&lt;="&amp;COUNTIFS($G$5:G344,G344))</f>
        <v>10</v>
      </c>
      <c r="F344" s="2">
        <f>COUNTIFS($G$5:G344,G344,$E$5:E344,"&gt;"&amp;0)</f>
        <v>25</v>
      </c>
      <c r="G344" s="2">
        <v>10</v>
      </c>
      <c r="H344" s="2" t="str">
        <f t="shared" si="19"/>
        <v>{"CardMulti":1}</v>
      </c>
    </row>
    <row r="345" spans="1:8" x14ac:dyDescent="0.15">
      <c r="A345" s="2">
        <f t="shared" si="21"/>
        <v>341</v>
      </c>
      <c r="B345" s="2">
        <v>341</v>
      </c>
      <c r="C345" s="2">
        <f t="shared" si="20"/>
        <v>195.04470000000001</v>
      </c>
      <c r="D345" s="2" cm="1">
        <f t="array" ref="D345">ROUND(_xlfn.XLOOKUP(E345*10000+G345,[1]配置!$B$5:$B$10000*10000+[1]配置!$C$5:$C$10000,[1]配置!$F$5:$F$10000),4)</f>
        <v>193.64869999999999</v>
      </c>
      <c r="E345" s="2">
        <f>COUNTIFS([1]中转!$N$10:$N$129,"&gt;="&amp;G345,[1]中转!$O$10:$O$129,"&lt;="&amp;COUNTIFS($G$5:G345,G345))</f>
        <v>35</v>
      </c>
      <c r="F345" s="2">
        <f>COUNTIFS($G$5:G345,G345,$E$5:E345,"&gt;"&amp;0)</f>
        <v>35</v>
      </c>
      <c r="G345" s="2">
        <v>1</v>
      </c>
      <c r="H345" s="2" t="str">
        <f t="shared" si="19"/>
        <v>{"CardMulti":1}</v>
      </c>
    </row>
    <row r="346" spans="1:8" x14ac:dyDescent="0.15">
      <c r="A346" s="2">
        <f t="shared" si="21"/>
        <v>342</v>
      </c>
      <c r="B346" s="3">
        <v>342</v>
      </c>
      <c r="C346" s="2">
        <f t="shared" si="20"/>
        <v>207.99549999999999</v>
      </c>
      <c r="D346" s="2" cm="1">
        <f t="array" ref="D346">ROUND(_xlfn.XLOOKUP(E346*10000+G346,[1]配置!$B$5:$B$10000*10000+[1]配置!$C$5:$C$10000,[1]配置!$F$5:$F$10000),4)</f>
        <v>206.59950000000001</v>
      </c>
      <c r="E346" s="2">
        <f>COUNTIFS([1]中转!$N$10:$N$129,"&gt;="&amp;G346,[1]中转!$O$10:$O$129,"&lt;="&amp;COUNTIFS($G$5:G346,G346))</f>
        <v>35</v>
      </c>
      <c r="F346" s="2">
        <f>COUNTIFS($G$5:G346,G346,$E$5:E346,"&gt;"&amp;0)</f>
        <v>35</v>
      </c>
      <c r="G346" s="2">
        <v>2</v>
      </c>
      <c r="H346" s="2" t="str">
        <f t="shared" si="19"/>
        <v>{"CardMulti":1}</v>
      </c>
    </row>
    <row r="347" spans="1:8" x14ac:dyDescent="0.15">
      <c r="A347" s="2">
        <f t="shared" si="21"/>
        <v>343</v>
      </c>
      <c r="B347" s="2">
        <v>343</v>
      </c>
      <c r="C347" s="2">
        <f t="shared" si="20"/>
        <v>220.38929999999999</v>
      </c>
      <c r="D347" s="2" cm="1">
        <f t="array" ref="D347">ROUND(_xlfn.XLOOKUP(E347*10000+G347,[1]配置!$B$5:$B$10000*10000+[1]配置!$C$5:$C$10000,[1]配置!$F$5:$F$10000),4)</f>
        <v>219.00659999999999</v>
      </c>
      <c r="E347" s="2">
        <f>COUNTIFS([1]中转!$N$10:$N$129,"&gt;="&amp;G347,[1]中转!$O$10:$O$129,"&lt;="&amp;COUNTIFS($G$5:G347,G347))</f>
        <v>34</v>
      </c>
      <c r="F347" s="2">
        <f>COUNTIFS($G$5:G347,G347,$E$5:E347,"&gt;"&amp;0)</f>
        <v>34</v>
      </c>
      <c r="G347" s="2">
        <v>3</v>
      </c>
      <c r="H347" s="2" t="str">
        <f t="shared" si="19"/>
        <v>{"CardMulti":1}</v>
      </c>
    </row>
    <row r="348" spans="1:8" x14ac:dyDescent="0.15">
      <c r="A348" s="2">
        <f t="shared" si="21"/>
        <v>344</v>
      </c>
      <c r="B348" s="3">
        <v>344</v>
      </c>
      <c r="C348" s="2">
        <f t="shared" si="20"/>
        <v>229.09569999999999</v>
      </c>
      <c r="D348" s="2" cm="1">
        <f t="array" ref="D348">ROUND(_xlfn.XLOOKUP(E348*10000+G348,[1]配置!$B$5:$B$10000*10000+[1]配置!$C$5:$C$10000,[1]配置!$F$5:$F$10000),4)</f>
        <v>227.7261</v>
      </c>
      <c r="E348" s="2">
        <f>COUNTIFS([1]中转!$N$10:$N$129,"&gt;="&amp;G348,[1]中转!$O$10:$O$129,"&lt;="&amp;COUNTIFS($G$5:G348,G348))</f>
        <v>33</v>
      </c>
      <c r="F348" s="2">
        <f>COUNTIFS($G$5:G348,G348,$E$5:E348,"&gt;"&amp;0)</f>
        <v>33</v>
      </c>
      <c r="G348" s="2">
        <v>4</v>
      </c>
      <c r="H348" s="2" t="str">
        <f t="shared" si="19"/>
        <v>{"CardMulti":1}</v>
      </c>
    </row>
    <row r="349" spans="1:8" x14ac:dyDescent="0.15">
      <c r="A349" s="2">
        <f t="shared" si="21"/>
        <v>345</v>
      </c>
      <c r="B349" s="2">
        <v>345</v>
      </c>
      <c r="C349" s="2">
        <f t="shared" si="20"/>
        <v>232.22550000000001</v>
      </c>
      <c r="D349" s="2" cm="1">
        <f t="array" ref="D349">ROUND(_xlfn.XLOOKUP(E349*10000+G349,[1]配置!$B$5:$B$10000*10000+[1]配置!$C$5:$C$10000,[1]配置!$F$5:$F$10000),4)</f>
        <v>230.8818</v>
      </c>
      <c r="E349" s="2">
        <f>COUNTIFS([1]中转!$N$10:$N$129,"&gt;="&amp;G349,[1]中转!$O$10:$O$129,"&lt;="&amp;COUNTIFS($G$5:G349,G349))</f>
        <v>31</v>
      </c>
      <c r="F349" s="2">
        <f>COUNTIFS($G$5:G349,G349,$E$5:E349,"&gt;"&amp;0)</f>
        <v>31</v>
      </c>
      <c r="G349" s="2">
        <v>5</v>
      </c>
      <c r="H349" s="2" t="str">
        <f t="shared" si="19"/>
        <v>{"CardMulti":1}</v>
      </c>
    </row>
    <row r="350" spans="1:8" x14ac:dyDescent="0.15">
      <c r="A350" s="2">
        <f t="shared" si="21"/>
        <v>346</v>
      </c>
      <c r="B350" s="3">
        <v>346</v>
      </c>
      <c r="C350" s="2">
        <f t="shared" si="20"/>
        <v>231.2501</v>
      </c>
      <c r="D350" s="2" cm="1">
        <f t="array" ref="D350">ROUND(_xlfn.XLOOKUP(E350*10000+G350,[1]配置!$B$5:$B$10000*10000+[1]配置!$C$5:$C$10000,[1]配置!$F$5:$F$10000),4)</f>
        <v>229.91909999999999</v>
      </c>
      <c r="E350" s="2">
        <f>COUNTIFS([1]中转!$N$10:$N$129,"&gt;="&amp;G350,[1]中转!$O$10:$O$129,"&lt;="&amp;COUNTIFS($G$5:G350,G350))</f>
        <v>30</v>
      </c>
      <c r="F350" s="2">
        <f>COUNTIFS($G$5:G350,G350,$E$5:E350,"&gt;"&amp;0)</f>
        <v>30</v>
      </c>
      <c r="G350" s="2">
        <v>6</v>
      </c>
      <c r="H350" s="2" t="str">
        <f t="shared" si="19"/>
        <v>{"CardMulti":1}</v>
      </c>
    </row>
    <row r="351" spans="1:8" x14ac:dyDescent="0.15">
      <c r="A351" s="2">
        <f t="shared" si="21"/>
        <v>347</v>
      </c>
      <c r="B351" s="2">
        <v>347</v>
      </c>
      <c r="C351" s="2">
        <f t="shared" si="20"/>
        <v>232.7542</v>
      </c>
      <c r="D351" s="2" cm="1">
        <f t="array" ref="D351">ROUND(_xlfn.XLOOKUP(E351*10000+G351,[1]配置!$B$5:$B$10000*10000+[1]配置!$C$5:$C$10000,[1]配置!$F$5:$F$10000),4)</f>
        <v>231.4358</v>
      </c>
      <c r="E351" s="2">
        <f>COUNTIFS([1]中转!$N$10:$N$129,"&gt;="&amp;G351,[1]中转!$O$10:$O$129,"&lt;="&amp;COUNTIFS($G$5:G351,G351))</f>
        <v>29</v>
      </c>
      <c r="F351" s="2">
        <f>COUNTIFS($G$5:G351,G351,$E$5:E351,"&gt;"&amp;0)</f>
        <v>29</v>
      </c>
      <c r="G351" s="2">
        <v>7</v>
      </c>
      <c r="H351" s="2" t="str">
        <f t="shared" si="19"/>
        <v>{"CardMulti":1}</v>
      </c>
    </row>
    <row r="352" spans="1:8" x14ac:dyDescent="0.15">
      <c r="A352" s="2">
        <f t="shared" si="21"/>
        <v>348</v>
      </c>
      <c r="B352" s="3">
        <v>348</v>
      </c>
      <c r="C352" s="2">
        <f t="shared" si="20"/>
        <v>232.18770000000001</v>
      </c>
      <c r="D352" s="2" cm="1">
        <f t="array" ref="D352">ROUND(_xlfn.XLOOKUP(E352*10000+G352,[1]配置!$B$5:$B$10000*10000+[1]配置!$C$5:$C$10000,[1]配置!$F$5:$F$10000),4)</f>
        <v>230.8818</v>
      </c>
      <c r="E352" s="2">
        <f>COUNTIFS([1]中转!$N$10:$N$129,"&gt;="&amp;G352,[1]中转!$O$10:$O$129,"&lt;="&amp;COUNTIFS($G$5:G352,G352))</f>
        <v>28</v>
      </c>
      <c r="F352" s="2">
        <f>COUNTIFS($G$5:G352,G352,$E$5:E352,"&gt;"&amp;0)</f>
        <v>28</v>
      </c>
      <c r="G352" s="2">
        <v>8</v>
      </c>
      <c r="H352" s="2" t="str">
        <f t="shared" si="19"/>
        <v>{"CardMulti":1}</v>
      </c>
    </row>
    <row r="353" spans="1:8" x14ac:dyDescent="0.15">
      <c r="A353" s="2">
        <f t="shared" si="21"/>
        <v>349</v>
      </c>
      <c r="B353" s="2">
        <v>349</v>
      </c>
      <c r="C353" s="2">
        <f t="shared" si="20"/>
        <v>231.62549999999999</v>
      </c>
      <c r="D353" s="2" cm="1">
        <f t="array" ref="D353">ROUND(_xlfn.XLOOKUP(E353*10000+G353,[1]配置!$B$5:$B$10000*10000+[1]配置!$C$5:$C$10000,[1]配置!$F$5:$F$10000),4)</f>
        <v>230.33199999999999</v>
      </c>
      <c r="E353" s="2">
        <f>COUNTIFS([1]中转!$N$10:$N$129,"&gt;="&amp;G353,[1]中转!$O$10:$O$129,"&lt;="&amp;COUNTIFS($G$5:G353,G353))</f>
        <v>27</v>
      </c>
      <c r="F353" s="2">
        <f>COUNTIFS($G$5:G353,G353,$E$5:E353,"&gt;"&amp;0)</f>
        <v>27</v>
      </c>
      <c r="G353" s="2">
        <v>9</v>
      </c>
      <c r="H353" s="2" t="str">
        <f t="shared" si="19"/>
        <v>{"CardMulti":1}</v>
      </c>
    </row>
    <row r="354" spans="1:8" x14ac:dyDescent="0.15">
      <c r="A354" s="2">
        <f t="shared" si="21"/>
        <v>350</v>
      </c>
      <c r="B354" s="3">
        <v>350</v>
      </c>
      <c r="C354" s="2">
        <f t="shared" si="20"/>
        <v>127.928</v>
      </c>
      <c r="D354" s="2" cm="1">
        <f t="array" ref="D354">ROUND(_xlfn.XLOOKUP(E354*10000+G354,[1]配置!$B$5:$B$10000*10000+[1]配置!$C$5:$C$10000,[1]配置!$F$5:$F$10000),4)</f>
        <v>126.6468</v>
      </c>
      <c r="E354" s="2">
        <f>COUNTIFS([1]中转!$N$10:$N$129,"&gt;="&amp;G354,[1]中转!$O$10:$O$129,"&lt;="&amp;COUNTIFS($G$5:G354,G354))</f>
        <v>11</v>
      </c>
      <c r="F354" s="2">
        <f>COUNTIFS($G$5:G354,G354,$E$5:E354,"&gt;"&amp;0)</f>
        <v>26</v>
      </c>
      <c r="G354" s="2">
        <v>10</v>
      </c>
      <c r="H354" s="2" t="str">
        <f t="shared" si="19"/>
        <v>{"CardMulti":1}</v>
      </c>
    </row>
    <row r="355" spans="1:8" x14ac:dyDescent="0.15">
      <c r="A355" s="2">
        <f t="shared" si="21"/>
        <v>351</v>
      </c>
      <c r="B355" s="2">
        <v>351</v>
      </c>
      <c r="C355" s="2">
        <f t="shared" si="20"/>
        <v>200.5581</v>
      </c>
      <c r="D355" s="2" cm="1">
        <f t="array" ref="D355">ROUND(_xlfn.XLOOKUP(E355*10000+G355,[1]配置!$B$5:$B$10000*10000+[1]配置!$C$5:$C$10000,[1]配置!$F$5:$F$10000),4)</f>
        <v>199.14879999999999</v>
      </c>
      <c r="E355" s="2">
        <f>COUNTIFS([1]中转!$N$10:$N$129,"&gt;="&amp;G355,[1]中转!$O$10:$O$129,"&lt;="&amp;COUNTIFS($G$5:G355,G355))</f>
        <v>36</v>
      </c>
      <c r="F355" s="2">
        <f>COUNTIFS($G$5:G355,G355,$E$5:E355,"&gt;"&amp;0)</f>
        <v>36</v>
      </c>
      <c r="G355" s="2">
        <v>1</v>
      </c>
      <c r="H355" s="2" t="str">
        <f t="shared" si="19"/>
        <v>{"CostReduce":1}</v>
      </c>
    </row>
    <row r="356" spans="1:8" x14ac:dyDescent="0.15">
      <c r="A356" s="2">
        <f t="shared" si="21"/>
        <v>352</v>
      </c>
      <c r="B356" s="3">
        <v>352</v>
      </c>
      <c r="C356" s="2">
        <f t="shared" si="20"/>
        <v>213.8527</v>
      </c>
      <c r="D356" s="2" cm="1">
        <f t="array" ref="D356">ROUND(_xlfn.XLOOKUP(E356*10000+G356,[1]配置!$B$5:$B$10000*10000+[1]配置!$C$5:$C$10000,[1]配置!$F$5:$F$10000),4)</f>
        <v>212.4434</v>
      </c>
      <c r="E356" s="2">
        <f>COUNTIFS([1]中转!$N$10:$N$129,"&gt;="&amp;G356,[1]中转!$O$10:$O$129,"&lt;="&amp;COUNTIFS($G$5:G356,G356))</f>
        <v>36</v>
      </c>
      <c r="F356" s="2">
        <f>COUNTIFS($G$5:G356,G356,$E$5:E356,"&gt;"&amp;0)</f>
        <v>36</v>
      </c>
      <c r="G356" s="2">
        <v>2</v>
      </c>
      <c r="H356" s="2" t="str">
        <f t="shared" si="19"/>
        <v>{"CostReduce":1}</v>
      </c>
    </row>
    <row r="357" spans="1:8" x14ac:dyDescent="0.15">
      <c r="A357" s="2">
        <f t="shared" si="21"/>
        <v>353</v>
      </c>
      <c r="B357" s="2">
        <v>353</v>
      </c>
      <c r="C357" s="2">
        <f t="shared" si="20"/>
        <v>226.59020000000001</v>
      </c>
      <c r="D357" s="2" cm="1">
        <f t="array" ref="D357">ROUND(_xlfn.XLOOKUP(E357*10000+G357,[1]配置!$B$5:$B$10000*10000+[1]配置!$C$5:$C$10000,[1]配置!$F$5:$F$10000),4)</f>
        <v>225.1942</v>
      </c>
      <c r="E357" s="2">
        <f>COUNTIFS([1]中转!$N$10:$N$129,"&gt;="&amp;G357,[1]中转!$O$10:$O$129,"&lt;="&amp;COUNTIFS($G$5:G357,G357))</f>
        <v>35</v>
      </c>
      <c r="F357" s="2">
        <f>COUNTIFS($G$5:G357,G357,$E$5:E357,"&gt;"&amp;0)</f>
        <v>35</v>
      </c>
      <c r="G357" s="2">
        <v>3</v>
      </c>
      <c r="H357" s="2" t="str">
        <f t="shared" si="19"/>
        <v>{"CostReduce":1}</v>
      </c>
    </row>
    <row r="358" spans="1:8" x14ac:dyDescent="0.15">
      <c r="A358" s="2">
        <f t="shared" si="21"/>
        <v>354</v>
      </c>
      <c r="B358" s="3">
        <v>354</v>
      </c>
      <c r="C358" s="2">
        <f t="shared" si="20"/>
        <v>235.64019999999999</v>
      </c>
      <c r="D358" s="2" cm="1">
        <f t="array" ref="D358">ROUND(_xlfn.XLOOKUP(E358*10000+G358,[1]配置!$B$5:$B$10000*10000+[1]配置!$C$5:$C$10000,[1]配置!$F$5:$F$10000),4)</f>
        <v>234.25749999999999</v>
      </c>
      <c r="E358" s="2">
        <f>COUNTIFS([1]中转!$N$10:$N$129,"&gt;="&amp;G358,[1]中转!$O$10:$O$129,"&lt;="&amp;COUNTIFS($G$5:G358,G358))</f>
        <v>34</v>
      </c>
      <c r="F358" s="2">
        <f>COUNTIFS($G$5:G358,G358,$E$5:E358,"&gt;"&amp;0)</f>
        <v>34</v>
      </c>
      <c r="G358" s="2">
        <v>4</v>
      </c>
      <c r="H358" s="2" t="str">
        <f t="shared" si="19"/>
        <v>{"CostReduce":1}</v>
      </c>
    </row>
    <row r="359" spans="1:8" x14ac:dyDescent="0.15">
      <c r="A359" s="2">
        <f t="shared" si="21"/>
        <v>355</v>
      </c>
      <c r="B359" s="2">
        <v>355</v>
      </c>
      <c r="C359" s="2">
        <f t="shared" si="20"/>
        <v>239.11359999999999</v>
      </c>
      <c r="D359" s="2" cm="1">
        <f t="array" ref="D359">ROUND(_xlfn.XLOOKUP(E359*10000+G359,[1]配置!$B$5:$B$10000*10000+[1]配置!$C$5:$C$10000,[1]配置!$F$5:$F$10000),4)</f>
        <v>237.75700000000001</v>
      </c>
      <c r="E359" s="2">
        <f>COUNTIFS([1]中转!$N$10:$N$129,"&gt;="&amp;G359,[1]中转!$O$10:$O$129,"&lt;="&amp;COUNTIFS($G$5:G359,G359))</f>
        <v>32</v>
      </c>
      <c r="F359" s="2">
        <f>COUNTIFS($G$5:G359,G359,$E$5:E359,"&gt;"&amp;0)</f>
        <v>32</v>
      </c>
      <c r="G359" s="2">
        <v>5</v>
      </c>
      <c r="H359" s="2" t="str">
        <f t="shared" si="19"/>
        <v>{"CostReduce":1}</v>
      </c>
    </row>
    <row r="360" spans="1:8" x14ac:dyDescent="0.15">
      <c r="A360" s="2">
        <f t="shared" si="21"/>
        <v>356</v>
      </c>
      <c r="B360" s="3">
        <v>356</v>
      </c>
      <c r="C360" s="2">
        <f t="shared" si="20"/>
        <v>238.1379</v>
      </c>
      <c r="D360" s="2" cm="1">
        <f t="array" ref="D360">ROUND(_xlfn.XLOOKUP(E360*10000+G360,[1]配置!$B$5:$B$10000*10000+[1]配置!$C$5:$C$10000,[1]配置!$F$5:$F$10000),4)</f>
        <v>236.79419999999999</v>
      </c>
      <c r="E360" s="2">
        <f>COUNTIFS([1]中转!$N$10:$N$129,"&gt;="&amp;G360,[1]中转!$O$10:$O$129,"&lt;="&amp;COUNTIFS($G$5:G360,G360))</f>
        <v>31</v>
      </c>
      <c r="F360" s="2">
        <f>COUNTIFS($G$5:G360,G360,$E$5:E360,"&gt;"&amp;0)</f>
        <v>31</v>
      </c>
      <c r="G360" s="2">
        <v>6</v>
      </c>
      <c r="H360" s="2" t="str">
        <f t="shared" si="19"/>
        <v>{"CostReduce":1}</v>
      </c>
    </row>
    <row r="361" spans="1:8" x14ac:dyDescent="0.15">
      <c r="A361" s="2">
        <f t="shared" si="21"/>
        <v>357</v>
      </c>
      <c r="B361" s="2">
        <v>357</v>
      </c>
      <c r="C361" s="2">
        <f t="shared" si="20"/>
        <v>239.64189999999999</v>
      </c>
      <c r="D361" s="2" cm="1">
        <f t="array" ref="D361">ROUND(_xlfn.XLOOKUP(E361*10000+G361,[1]配置!$B$5:$B$10000*10000+[1]配置!$C$5:$C$10000,[1]配置!$F$5:$F$10000),4)</f>
        <v>238.3109</v>
      </c>
      <c r="E361" s="2">
        <f>COUNTIFS([1]中转!$N$10:$N$129,"&gt;="&amp;G361,[1]中转!$O$10:$O$129,"&lt;="&amp;COUNTIFS($G$5:G361,G361))</f>
        <v>30</v>
      </c>
      <c r="F361" s="2">
        <f>COUNTIFS($G$5:G361,G361,$E$5:E361,"&gt;"&amp;0)</f>
        <v>30</v>
      </c>
      <c r="G361" s="2">
        <v>7</v>
      </c>
      <c r="H361" s="2" t="str">
        <f t="shared" si="19"/>
        <v>{"CostReduce":1}</v>
      </c>
    </row>
    <row r="362" spans="1:8" x14ac:dyDescent="0.15">
      <c r="A362" s="2">
        <f t="shared" si="21"/>
        <v>358</v>
      </c>
      <c r="B362" s="3">
        <v>358</v>
      </c>
      <c r="C362" s="2">
        <f t="shared" si="20"/>
        <v>239.0754</v>
      </c>
      <c r="D362" s="2" cm="1">
        <f t="array" ref="D362">ROUND(_xlfn.XLOOKUP(E362*10000+G362,[1]配置!$B$5:$B$10000*10000+[1]配置!$C$5:$C$10000,[1]配置!$F$5:$F$10000),4)</f>
        <v>237.75700000000001</v>
      </c>
      <c r="E362" s="2">
        <f>COUNTIFS([1]中转!$N$10:$N$129,"&gt;="&amp;G362,[1]中转!$O$10:$O$129,"&lt;="&amp;COUNTIFS($G$5:G362,G362))</f>
        <v>29</v>
      </c>
      <c r="F362" s="2">
        <f>COUNTIFS($G$5:G362,G362,$E$5:E362,"&gt;"&amp;0)</f>
        <v>29</v>
      </c>
      <c r="G362" s="2">
        <v>8</v>
      </c>
      <c r="H362" s="2" t="str">
        <f t="shared" si="19"/>
        <v>{"CostReduce":1}</v>
      </c>
    </row>
    <row r="363" spans="1:8" x14ac:dyDescent="0.15">
      <c r="A363" s="2">
        <f t="shared" si="21"/>
        <v>359</v>
      </c>
      <c r="B363" s="2">
        <v>359</v>
      </c>
      <c r="C363" s="2">
        <f t="shared" si="20"/>
        <v>127.94029999999999</v>
      </c>
      <c r="D363" s="2" cm="1">
        <f t="array" ref="D363">ROUND(_xlfn.XLOOKUP(E363*10000+G363,[1]配置!$B$5:$B$10000*10000+[1]配置!$C$5:$C$10000,[1]配置!$F$5:$F$10000),4)</f>
        <v>126.6468</v>
      </c>
      <c r="E363" s="2">
        <f>COUNTIFS([1]中转!$N$10:$N$129,"&gt;="&amp;G363,[1]中转!$O$10:$O$129,"&lt;="&amp;COUNTIFS($G$5:G363,G363))</f>
        <v>11</v>
      </c>
      <c r="F363" s="2">
        <f>COUNTIFS($G$5:G363,G363,$E$5:E363,"&gt;"&amp;0)</f>
        <v>27</v>
      </c>
      <c r="G363" s="2">
        <v>10</v>
      </c>
      <c r="H363" s="2" t="str">
        <f t="shared" si="19"/>
        <v>{"CostReduce":1}</v>
      </c>
    </row>
    <row r="364" spans="1:8" x14ac:dyDescent="0.15">
      <c r="A364" s="2">
        <f t="shared" si="21"/>
        <v>360</v>
      </c>
      <c r="B364" s="3">
        <v>360</v>
      </c>
      <c r="C364" s="2">
        <f t="shared" si="20"/>
        <v>238.51310000000001</v>
      </c>
      <c r="D364" s="2" cm="1">
        <f t="array" ref="D364">ROUND(_xlfn.XLOOKUP(E364*10000+G364,[1]配置!$B$5:$B$10000*10000+[1]配置!$C$5:$C$10000,[1]配置!$F$5:$F$10000),4)</f>
        <v>237.2072</v>
      </c>
      <c r="E364" s="2">
        <f>COUNTIFS([1]中转!$N$10:$N$129,"&gt;="&amp;G364,[1]中转!$O$10:$O$129,"&lt;="&amp;COUNTIFS($G$5:G364,G364))</f>
        <v>28</v>
      </c>
      <c r="F364" s="2">
        <f>COUNTIFS($G$5:G364,G364,$E$5:E364,"&gt;"&amp;0)</f>
        <v>28</v>
      </c>
      <c r="G364" s="2">
        <v>9</v>
      </c>
      <c r="H364" s="2" t="str">
        <f t="shared" si="19"/>
        <v>{"CostReduce":1}</v>
      </c>
    </row>
    <row r="365" spans="1:8" x14ac:dyDescent="0.15">
      <c r="A365" s="2">
        <f t="shared" si="21"/>
        <v>361</v>
      </c>
      <c r="B365" s="2">
        <v>361</v>
      </c>
      <c r="C365" s="2">
        <f t="shared" si="20"/>
        <v>206.0718</v>
      </c>
      <c r="D365" s="2" cm="1">
        <f t="array" ref="D365">ROUND(_xlfn.XLOOKUP(E365*10000+G365,[1]配置!$B$5:$B$10000*10000+[1]配置!$C$5:$C$10000,[1]配置!$F$5:$F$10000),4)</f>
        <v>204.649</v>
      </c>
      <c r="E365" s="2">
        <f>COUNTIFS([1]中转!$N$10:$N$129,"&gt;="&amp;G365,[1]中转!$O$10:$O$129,"&lt;="&amp;COUNTIFS($G$5:G365,G365))</f>
        <v>37</v>
      </c>
      <c r="F365" s="2">
        <f>COUNTIFS($G$5:G365,G365,$E$5:E365,"&gt;"&amp;0)</f>
        <v>37</v>
      </c>
      <c r="G365" s="2">
        <v>1</v>
      </c>
      <c r="H365" s="2" t="str">
        <f t="shared" ref="H365:H412" si="22">H335</f>
        <v>{"CardMulti":1}</v>
      </c>
    </row>
    <row r="366" spans="1:8" x14ac:dyDescent="0.15">
      <c r="A366" s="2">
        <f t="shared" si="21"/>
        <v>362</v>
      </c>
      <c r="B366" s="3">
        <v>362</v>
      </c>
      <c r="C366" s="2">
        <f t="shared" si="20"/>
        <v>219.71010000000001</v>
      </c>
      <c r="D366" s="2" cm="1">
        <f t="array" ref="D366">ROUND(_xlfn.XLOOKUP(E366*10000+G366,[1]配置!$B$5:$B$10000*10000+[1]配置!$C$5:$C$10000,[1]配置!$F$5:$F$10000),4)</f>
        <v>218.28729999999999</v>
      </c>
      <c r="E366" s="2">
        <f>COUNTIFS([1]中转!$N$10:$N$129,"&gt;="&amp;G366,[1]中转!$O$10:$O$129,"&lt;="&amp;COUNTIFS($G$5:G366,G366))</f>
        <v>37</v>
      </c>
      <c r="F366" s="2">
        <f>COUNTIFS($G$5:G366,G366,$E$5:E366,"&gt;"&amp;0)</f>
        <v>37</v>
      </c>
      <c r="G366" s="2">
        <v>2</v>
      </c>
      <c r="H366" s="2" t="str">
        <f t="shared" si="22"/>
        <v>{"CardMulti":1}</v>
      </c>
    </row>
    <row r="367" spans="1:8" x14ac:dyDescent="0.15">
      <c r="A367" s="2">
        <f t="shared" si="21"/>
        <v>363</v>
      </c>
      <c r="B367" s="2">
        <v>363</v>
      </c>
      <c r="C367" s="2">
        <f t="shared" si="20"/>
        <v>232.7912</v>
      </c>
      <c r="D367" s="2" cm="1">
        <f t="array" ref="D367">ROUND(_xlfn.XLOOKUP(E367*10000+G367,[1]配置!$B$5:$B$10000*10000+[1]配置!$C$5:$C$10000,[1]配置!$F$5:$F$10000),4)</f>
        <v>231.3819</v>
      </c>
      <c r="E367" s="2">
        <f>COUNTIFS([1]中转!$N$10:$N$129,"&gt;="&amp;G367,[1]中转!$O$10:$O$129,"&lt;="&amp;COUNTIFS($G$5:G367,G367))</f>
        <v>36</v>
      </c>
      <c r="F367" s="2">
        <f>COUNTIFS($G$5:G367,G367,$E$5:E367,"&gt;"&amp;0)</f>
        <v>36</v>
      </c>
      <c r="G367" s="2">
        <v>3</v>
      </c>
      <c r="H367" s="2" t="str">
        <f t="shared" si="22"/>
        <v>{"CardMulti":1}</v>
      </c>
    </row>
    <row r="368" spans="1:8" x14ac:dyDescent="0.15">
      <c r="A368" s="2">
        <f t="shared" si="21"/>
        <v>364</v>
      </c>
      <c r="B368" s="3">
        <v>364</v>
      </c>
      <c r="C368" s="2">
        <f t="shared" si="20"/>
        <v>242.1849</v>
      </c>
      <c r="D368" s="2" cm="1">
        <f t="array" ref="D368">ROUND(_xlfn.XLOOKUP(E368*10000+G368,[1]配置!$B$5:$B$10000*10000+[1]配置!$C$5:$C$10000,[1]配置!$F$5:$F$10000),4)</f>
        <v>240.78890000000001</v>
      </c>
      <c r="E368" s="2">
        <f>COUNTIFS([1]中转!$N$10:$N$129,"&gt;="&amp;G368,[1]中转!$O$10:$O$129,"&lt;="&amp;COUNTIFS($G$5:G368,G368))</f>
        <v>35</v>
      </c>
      <c r="F368" s="2">
        <f>COUNTIFS($G$5:G368,G368,$E$5:E368,"&gt;"&amp;0)</f>
        <v>35</v>
      </c>
      <c r="G368" s="2">
        <v>4</v>
      </c>
      <c r="H368" s="2" t="str">
        <f t="shared" si="22"/>
        <v>{"CardMulti":1}</v>
      </c>
    </row>
    <row r="369" spans="1:8" x14ac:dyDescent="0.15">
      <c r="A369" s="2">
        <f t="shared" si="21"/>
        <v>365</v>
      </c>
      <c r="B369" s="2">
        <v>365</v>
      </c>
      <c r="C369" s="2">
        <f t="shared" si="20"/>
        <v>246.0017</v>
      </c>
      <c r="D369" s="2" cm="1">
        <f t="array" ref="D369">ROUND(_xlfn.XLOOKUP(E369*10000+G369,[1]配置!$B$5:$B$10000*10000+[1]配置!$C$5:$C$10000,[1]配置!$F$5:$F$10000),4)</f>
        <v>244.63210000000001</v>
      </c>
      <c r="E369" s="2">
        <f>COUNTIFS([1]中转!$N$10:$N$129,"&gt;="&amp;G369,[1]中转!$O$10:$O$129,"&lt;="&amp;COUNTIFS($G$5:G369,G369))</f>
        <v>33</v>
      </c>
      <c r="F369" s="2">
        <f>COUNTIFS($G$5:G369,G369,$E$5:E369,"&gt;"&amp;0)</f>
        <v>33</v>
      </c>
      <c r="G369" s="2">
        <v>5</v>
      </c>
      <c r="H369" s="2" t="str">
        <f t="shared" si="22"/>
        <v>{"CardMulti":1}</v>
      </c>
    </row>
    <row r="370" spans="1:8" x14ac:dyDescent="0.15">
      <c r="A370" s="2">
        <f t="shared" si="21"/>
        <v>366</v>
      </c>
      <c r="B370" s="3">
        <v>366</v>
      </c>
      <c r="C370" s="2">
        <f t="shared" si="20"/>
        <v>245.02600000000001</v>
      </c>
      <c r="D370" s="2" cm="1">
        <f t="array" ref="D370">ROUND(_xlfn.XLOOKUP(E370*10000+G370,[1]配置!$B$5:$B$10000*10000+[1]配置!$C$5:$C$10000,[1]配置!$F$5:$F$10000),4)</f>
        <v>243.6694</v>
      </c>
      <c r="E370" s="2">
        <f>COUNTIFS([1]中转!$N$10:$N$129,"&gt;="&amp;G370,[1]中转!$O$10:$O$129,"&lt;="&amp;COUNTIFS($G$5:G370,G370))</f>
        <v>32</v>
      </c>
      <c r="F370" s="2">
        <f>COUNTIFS($G$5:G370,G370,$E$5:E370,"&gt;"&amp;0)</f>
        <v>32</v>
      </c>
      <c r="G370" s="2">
        <v>6</v>
      </c>
      <c r="H370" s="2" t="str">
        <f t="shared" si="22"/>
        <v>{"CardMulti":1}</v>
      </c>
    </row>
    <row r="371" spans="1:8" x14ac:dyDescent="0.15">
      <c r="A371" s="2">
        <f t="shared" si="21"/>
        <v>367</v>
      </c>
      <c r="B371" s="2">
        <v>367</v>
      </c>
      <c r="C371" s="2">
        <f t="shared" si="20"/>
        <v>246.52979999999999</v>
      </c>
      <c r="D371" s="2" cm="1">
        <f t="array" ref="D371">ROUND(_xlfn.XLOOKUP(E371*10000+G371,[1]配置!$B$5:$B$10000*10000+[1]配置!$C$5:$C$10000,[1]配置!$F$5:$F$10000),4)</f>
        <v>245.18610000000001</v>
      </c>
      <c r="E371" s="2">
        <f>COUNTIFS([1]中转!$N$10:$N$129,"&gt;="&amp;G371,[1]中转!$O$10:$O$129,"&lt;="&amp;COUNTIFS($G$5:G371,G371))</f>
        <v>31</v>
      </c>
      <c r="F371" s="2">
        <f>COUNTIFS($G$5:G371,G371,$E$5:E371,"&gt;"&amp;0)</f>
        <v>31</v>
      </c>
      <c r="G371" s="2">
        <v>7</v>
      </c>
      <c r="H371" s="2" t="str">
        <f t="shared" si="22"/>
        <v>{"CardMulti":1}</v>
      </c>
    </row>
    <row r="372" spans="1:8" x14ac:dyDescent="0.15">
      <c r="A372" s="2">
        <f t="shared" si="21"/>
        <v>368</v>
      </c>
      <c r="B372" s="3">
        <v>368</v>
      </c>
      <c r="C372" s="2">
        <f t="shared" si="20"/>
        <v>245.9632</v>
      </c>
      <c r="D372" s="2" cm="1">
        <f t="array" ref="D372">ROUND(_xlfn.XLOOKUP(E372*10000+G372,[1]配置!$B$5:$B$10000*10000+[1]配置!$C$5:$C$10000,[1]配置!$F$5:$F$10000),4)</f>
        <v>244.63220000000001</v>
      </c>
      <c r="E372" s="2">
        <f>COUNTIFS([1]中转!$N$10:$N$129,"&gt;="&amp;G372,[1]中转!$O$10:$O$129,"&lt;="&amp;COUNTIFS($G$5:G372,G372))</f>
        <v>30</v>
      </c>
      <c r="F372" s="2">
        <f>COUNTIFS($G$5:G372,G372,$E$5:E372,"&gt;"&amp;0)</f>
        <v>30</v>
      </c>
      <c r="G372" s="2">
        <v>8</v>
      </c>
      <c r="H372" s="2" t="str">
        <f t="shared" si="22"/>
        <v>{"CardMulti":1}</v>
      </c>
    </row>
    <row r="373" spans="1:8" x14ac:dyDescent="0.15">
      <c r="A373" s="2">
        <f t="shared" si="21"/>
        <v>369</v>
      </c>
      <c r="B373" s="2">
        <v>369</v>
      </c>
      <c r="C373" s="2">
        <f t="shared" si="20"/>
        <v>245.4008</v>
      </c>
      <c r="D373" s="2" cm="1">
        <f t="array" ref="D373">ROUND(_xlfn.XLOOKUP(E373*10000+G373,[1]配置!$B$5:$B$10000*10000+[1]配置!$C$5:$C$10000,[1]配置!$F$5:$F$10000),4)</f>
        <v>244.08240000000001</v>
      </c>
      <c r="E373" s="2">
        <f>COUNTIFS([1]中转!$N$10:$N$129,"&gt;="&amp;G373,[1]中转!$O$10:$O$129,"&lt;="&amp;COUNTIFS($G$5:G373,G373))</f>
        <v>29</v>
      </c>
      <c r="F373" s="2">
        <f>COUNTIFS($G$5:G373,G373,$E$5:E373,"&gt;"&amp;0)</f>
        <v>29</v>
      </c>
      <c r="G373" s="2">
        <v>9</v>
      </c>
      <c r="H373" s="2" t="str">
        <f t="shared" si="22"/>
        <v>{"CardMulti":1}</v>
      </c>
    </row>
    <row r="374" spans="1:8" x14ac:dyDescent="0.15">
      <c r="A374" s="2">
        <f t="shared" si="21"/>
        <v>370</v>
      </c>
      <c r="B374" s="3">
        <v>370</v>
      </c>
      <c r="C374" s="2">
        <f t="shared" si="20"/>
        <v>134.8279</v>
      </c>
      <c r="D374" s="2" cm="1">
        <f t="array" ref="D374">ROUND(_xlfn.XLOOKUP(E374*10000+G374,[1]配置!$B$5:$B$10000*10000+[1]配置!$C$5:$C$10000,[1]配置!$F$5:$F$10000),4)</f>
        <v>133.52199999999999</v>
      </c>
      <c r="E374" s="2">
        <f>COUNTIFS([1]中转!$N$10:$N$129,"&gt;="&amp;G374,[1]中转!$O$10:$O$129,"&lt;="&amp;COUNTIFS($G$5:G374,G374))</f>
        <v>12</v>
      </c>
      <c r="F374" s="2">
        <f>COUNTIFS($G$5:G374,G374,$E$5:E374,"&gt;"&amp;0)</f>
        <v>28</v>
      </c>
      <c r="G374" s="2">
        <v>10</v>
      </c>
      <c r="H374" s="2" t="str">
        <f t="shared" si="22"/>
        <v>{"CardMulti":1}</v>
      </c>
    </row>
    <row r="375" spans="1:8" x14ac:dyDescent="0.15">
      <c r="A375" s="2">
        <f t="shared" si="21"/>
        <v>371</v>
      </c>
      <c r="B375" s="2">
        <v>371</v>
      </c>
      <c r="C375" s="2">
        <f t="shared" si="20"/>
        <v>211.5856</v>
      </c>
      <c r="D375" s="2" cm="1">
        <f t="array" ref="D375">ROUND(_xlfn.XLOOKUP(E375*10000+G375,[1]配置!$B$5:$B$10000*10000+[1]配置!$C$5:$C$10000,[1]配置!$F$5:$F$10000),4)</f>
        <v>210.1491</v>
      </c>
      <c r="E375" s="2">
        <f>COUNTIFS([1]中转!$N$10:$N$129,"&gt;="&amp;G375,[1]中转!$O$10:$O$129,"&lt;="&amp;COUNTIFS($G$5:G375,G375))</f>
        <v>38</v>
      </c>
      <c r="F375" s="2">
        <f>COUNTIFS($G$5:G375,G375,$E$5:E375,"&gt;"&amp;0)</f>
        <v>38</v>
      </c>
      <c r="G375" s="2">
        <v>1</v>
      </c>
      <c r="H375" s="2" t="str">
        <f t="shared" si="22"/>
        <v>{"CardMulti":1}</v>
      </c>
    </row>
    <row r="376" spans="1:8" x14ac:dyDescent="0.15">
      <c r="A376" s="2">
        <f t="shared" si="21"/>
        <v>372</v>
      </c>
      <c r="B376" s="3">
        <v>372</v>
      </c>
      <c r="C376" s="2">
        <f t="shared" si="20"/>
        <v>225.5677</v>
      </c>
      <c r="D376" s="2" cm="1">
        <f t="array" ref="D376">ROUND(_xlfn.XLOOKUP(E376*10000+G376,[1]配置!$B$5:$B$10000*10000+[1]配置!$C$5:$C$10000,[1]配置!$F$5:$F$10000),4)</f>
        <v>224.13120000000001</v>
      </c>
      <c r="E376" s="2">
        <f>COUNTIFS([1]中转!$N$10:$N$129,"&gt;="&amp;G376,[1]中转!$O$10:$O$129,"&lt;="&amp;COUNTIFS($G$5:G376,G376))</f>
        <v>38</v>
      </c>
      <c r="F376" s="2">
        <f>COUNTIFS($G$5:G376,G376,$E$5:E376,"&gt;"&amp;0)</f>
        <v>38</v>
      </c>
      <c r="G376" s="2">
        <v>2</v>
      </c>
      <c r="H376" s="2" t="str">
        <f t="shared" si="22"/>
        <v>{"CardMulti":1}</v>
      </c>
    </row>
    <row r="377" spans="1:8" x14ac:dyDescent="0.15">
      <c r="A377" s="2">
        <f t="shared" si="21"/>
        <v>373</v>
      </c>
      <c r="B377" s="2">
        <v>373</v>
      </c>
      <c r="C377" s="2">
        <f t="shared" si="20"/>
        <v>238.9923</v>
      </c>
      <c r="D377" s="2" cm="1">
        <f t="array" ref="D377">ROUND(_xlfn.XLOOKUP(E377*10000+G377,[1]配置!$B$5:$B$10000*10000+[1]配置!$C$5:$C$10000,[1]配置!$F$5:$F$10000),4)</f>
        <v>237.56950000000001</v>
      </c>
      <c r="E377" s="2">
        <f>COUNTIFS([1]中转!$N$10:$N$129,"&gt;="&amp;G377,[1]中转!$O$10:$O$129,"&lt;="&amp;COUNTIFS($G$5:G377,G377))</f>
        <v>37</v>
      </c>
      <c r="F377" s="2">
        <f>COUNTIFS($G$5:G377,G377,$E$5:E377,"&gt;"&amp;0)</f>
        <v>37</v>
      </c>
      <c r="G377" s="2">
        <v>3</v>
      </c>
      <c r="H377" s="2" t="str">
        <f t="shared" si="22"/>
        <v>{"CardMulti":1}</v>
      </c>
    </row>
    <row r="378" spans="1:8" x14ac:dyDescent="0.15">
      <c r="A378" s="2">
        <f t="shared" si="21"/>
        <v>374</v>
      </c>
      <c r="B378" s="3">
        <v>374</v>
      </c>
      <c r="C378" s="2">
        <f t="shared" si="20"/>
        <v>248.7296</v>
      </c>
      <c r="D378" s="2" cm="1">
        <f t="array" ref="D378">ROUND(_xlfn.XLOOKUP(E378*10000+G378,[1]配置!$B$5:$B$10000*10000+[1]配置!$C$5:$C$10000,[1]配置!$F$5:$F$10000),4)</f>
        <v>247.3203</v>
      </c>
      <c r="E378" s="2">
        <f>COUNTIFS([1]中转!$N$10:$N$129,"&gt;="&amp;G378,[1]中转!$O$10:$O$129,"&lt;="&amp;COUNTIFS($G$5:G378,G378))</f>
        <v>36</v>
      </c>
      <c r="F378" s="2">
        <f>COUNTIFS($G$5:G378,G378,$E$5:E378,"&gt;"&amp;0)</f>
        <v>36</v>
      </c>
      <c r="G378" s="2">
        <v>4</v>
      </c>
      <c r="H378" s="2" t="str">
        <f t="shared" si="22"/>
        <v>{"CardMulti":1}</v>
      </c>
    </row>
    <row r="379" spans="1:8" x14ac:dyDescent="0.15">
      <c r="A379" s="2">
        <f t="shared" si="21"/>
        <v>375</v>
      </c>
      <c r="B379" s="2">
        <v>375</v>
      </c>
      <c r="C379" s="2">
        <f t="shared" si="20"/>
        <v>252.89</v>
      </c>
      <c r="D379" s="2" cm="1">
        <f t="array" ref="D379">ROUND(_xlfn.XLOOKUP(E379*10000+G379,[1]配置!$B$5:$B$10000*10000+[1]配置!$C$5:$C$10000,[1]配置!$F$5:$F$10000),4)</f>
        <v>251.50729999999999</v>
      </c>
      <c r="E379" s="2">
        <f>COUNTIFS([1]中转!$N$10:$N$129,"&gt;="&amp;G379,[1]中转!$O$10:$O$129,"&lt;="&amp;COUNTIFS($G$5:G379,G379))</f>
        <v>34</v>
      </c>
      <c r="F379" s="2">
        <f>COUNTIFS($G$5:G379,G379,$E$5:E379,"&gt;"&amp;0)</f>
        <v>34</v>
      </c>
      <c r="G379" s="2">
        <v>5</v>
      </c>
      <c r="H379" s="2" t="str">
        <f t="shared" si="22"/>
        <v>{"CardMulti":1}</v>
      </c>
    </row>
    <row r="380" spans="1:8" x14ac:dyDescent="0.15">
      <c r="A380" s="2">
        <f t="shared" si="21"/>
        <v>376</v>
      </c>
      <c r="B380" s="3">
        <v>376</v>
      </c>
      <c r="C380" s="2">
        <f t="shared" si="20"/>
        <v>251.91419999999999</v>
      </c>
      <c r="D380" s="2" cm="1">
        <f t="array" ref="D380">ROUND(_xlfn.XLOOKUP(E380*10000+G380,[1]配置!$B$5:$B$10000*10000+[1]配置!$C$5:$C$10000,[1]配置!$F$5:$F$10000),4)</f>
        <v>250.5446</v>
      </c>
      <c r="E380" s="2">
        <f>COUNTIFS([1]中转!$N$10:$N$129,"&gt;="&amp;G380,[1]中转!$O$10:$O$129,"&lt;="&amp;COUNTIFS($G$5:G380,G380))</f>
        <v>33</v>
      </c>
      <c r="F380" s="2">
        <f>COUNTIFS($G$5:G380,G380,$E$5:E380,"&gt;"&amp;0)</f>
        <v>33</v>
      </c>
      <c r="G380" s="2">
        <v>6</v>
      </c>
      <c r="H380" s="2" t="str">
        <f t="shared" si="22"/>
        <v>{"CardMulti":1}</v>
      </c>
    </row>
    <row r="381" spans="1:8" x14ac:dyDescent="0.15">
      <c r="A381" s="2">
        <f t="shared" si="21"/>
        <v>377</v>
      </c>
      <c r="B381" s="2">
        <v>377</v>
      </c>
      <c r="C381" s="2">
        <f t="shared" si="20"/>
        <v>253.4179</v>
      </c>
      <c r="D381" s="2" cm="1">
        <f t="array" ref="D381">ROUND(_xlfn.XLOOKUP(E381*10000+G381,[1]配置!$B$5:$B$10000*10000+[1]配置!$C$5:$C$10000,[1]配置!$F$5:$F$10000),4)</f>
        <v>252.06129999999999</v>
      </c>
      <c r="E381" s="2">
        <f>COUNTIFS([1]中转!$N$10:$N$129,"&gt;="&amp;G381,[1]中转!$O$10:$O$129,"&lt;="&amp;COUNTIFS($G$5:G381,G381))</f>
        <v>32</v>
      </c>
      <c r="F381" s="2">
        <f>COUNTIFS($G$5:G381,G381,$E$5:E381,"&gt;"&amp;0)</f>
        <v>32</v>
      </c>
      <c r="G381" s="2">
        <v>7</v>
      </c>
      <c r="H381" s="2" t="str">
        <f t="shared" si="22"/>
        <v>{"CardMulti":1}</v>
      </c>
    </row>
    <row r="382" spans="1:8" x14ac:dyDescent="0.15">
      <c r="A382" s="2">
        <f t="shared" si="21"/>
        <v>378</v>
      </c>
      <c r="B382" s="3">
        <v>378</v>
      </c>
      <c r="C382" s="2">
        <f t="shared" si="20"/>
        <v>252.8511</v>
      </c>
      <c r="D382" s="2" cm="1">
        <f t="array" ref="D382">ROUND(_xlfn.XLOOKUP(E382*10000+G382,[1]配置!$B$5:$B$10000*10000+[1]配置!$C$5:$C$10000,[1]配置!$F$5:$F$10000),4)</f>
        <v>251.50739999999999</v>
      </c>
      <c r="E382" s="2">
        <f>COUNTIFS([1]中转!$N$10:$N$129,"&gt;="&amp;G382,[1]中转!$O$10:$O$129,"&lt;="&amp;COUNTIFS($G$5:G382,G382))</f>
        <v>31</v>
      </c>
      <c r="F382" s="2">
        <f>COUNTIFS($G$5:G382,G382,$E$5:E382,"&gt;"&amp;0)</f>
        <v>31</v>
      </c>
      <c r="G382" s="2">
        <v>8</v>
      </c>
      <c r="H382" s="2" t="str">
        <f t="shared" si="22"/>
        <v>{"CardMulti":1}</v>
      </c>
    </row>
    <row r="383" spans="1:8" x14ac:dyDescent="0.15">
      <c r="A383" s="2">
        <f t="shared" si="21"/>
        <v>379</v>
      </c>
      <c r="B383" s="2">
        <v>379</v>
      </c>
      <c r="C383" s="2">
        <f t="shared" si="20"/>
        <v>252.2885</v>
      </c>
      <c r="D383" s="2" cm="1">
        <f t="array" ref="D383">ROUND(_xlfn.XLOOKUP(E383*10000+G383,[1]配置!$B$5:$B$10000*10000+[1]配置!$C$5:$C$10000,[1]配置!$F$5:$F$10000),4)</f>
        <v>250.95750000000001</v>
      </c>
      <c r="E383" s="2">
        <f>COUNTIFS([1]中转!$N$10:$N$129,"&gt;="&amp;G383,[1]中转!$O$10:$O$129,"&lt;="&amp;COUNTIFS($G$5:G383,G383))</f>
        <v>30</v>
      </c>
      <c r="F383" s="2">
        <f>COUNTIFS($G$5:G383,G383,$E$5:E383,"&gt;"&amp;0)</f>
        <v>30</v>
      </c>
      <c r="G383" s="2">
        <v>9</v>
      </c>
      <c r="H383" s="2" t="str">
        <f t="shared" si="22"/>
        <v>{"CardMulti":1}</v>
      </c>
    </row>
    <row r="384" spans="1:8" x14ac:dyDescent="0.15">
      <c r="A384" s="2">
        <f t="shared" si="21"/>
        <v>380</v>
      </c>
      <c r="B384" s="3">
        <v>380</v>
      </c>
      <c r="C384" s="2">
        <f t="shared" si="20"/>
        <v>134.84039999999999</v>
      </c>
      <c r="D384" s="2" cm="1">
        <f t="array" ref="D384">ROUND(_xlfn.XLOOKUP(E384*10000+G384,[1]配置!$B$5:$B$10000*10000+[1]配置!$C$5:$C$10000,[1]配置!$F$5:$F$10000),4)</f>
        <v>133.52199999999999</v>
      </c>
      <c r="E384" s="2">
        <f>COUNTIFS([1]中转!$N$10:$N$129,"&gt;="&amp;G384,[1]中转!$O$10:$O$129,"&lt;="&amp;COUNTIFS($G$5:G384,G384))</f>
        <v>12</v>
      </c>
      <c r="F384" s="2">
        <f>COUNTIFS($G$5:G384,G384,$E$5:E384,"&gt;"&amp;0)</f>
        <v>29</v>
      </c>
      <c r="G384" s="2">
        <v>10</v>
      </c>
      <c r="H384" s="2" t="str">
        <f t="shared" si="22"/>
        <v>{"CardMulti":1}</v>
      </c>
    </row>
    <row r="385" spans="1:8" x14ac:dyDescent="0.15">
      <c r="A385" s="2">
        <f t="shared" si="21"/>
        <v>381</v>
      </c>
      <c r="B385" s="2">
        <v>381</v>
      </c>
      <c r="C385" s="2">
        <f t="shared" si="20"/>
        <v>217.09950000000001</v>
      </c>
      <c r="D385" s="2" cm="1">
        <f t="array" ref="D385">ROUND(_xlfn.XLOOKUP(E385*10000+G385,[1]配置!$B$5:$B$10000*10000+[1]配置!$C$5:$C$10000,[1]配置!$F$5:$F$10000),4)</f>
        <v>215.64930000000001</v>
      </c>
      <c r="E385" s="2">
        <f>COUNTIFS([1]中转!$N$10:$N$129,"&gt;="&amp;G385,[1]中转!$O$10:$O$129,"&lt;="&amp;COUNTIFS($G$5:G385,G385))</f>
        <v>39</v>
      </c>
      <c r="F385" s="2">
        <f>COUNTIFS($G$5:G385,G385,$E$5:E385,"&gt;"&amp;0)</f>
        <v>39</v>
      </c>
      <c r="G385" s="2">
        <v>1</v>
      </c>
      <c r="H385" s="2" t="str">
        <f t="shared" si="22"/>
        <v>{"CostReduce":1}</v>
      </c>
    </row>
    <row r="386" spans="1:8" x14ac:dyDescent="0.15">
      <c r="A386" s="2">
        <f t="shared" si="21"/>
        <v>382</v>
      </c>
      <c r="B386" s="3">
        <v>382</v>
      </c>
      <c r="C386" s="2">
        <f t="shared" si="20"/>
        <v>231.42529999999999</v>
      </c>
      <c r="D386" s="2" cm="1">
        <f t="array" ref="D386">ROUND(_xlfn.XLOOKUP(E386*10000+G386,[1]配置!$B$5:$B$10000*10000+[1]配置!$C$5:$C$10000,[1]配置!$F$5:$F$10000),4)</f>
        <v>229.9751</v>
      </c>
      <c r="E386" s="2">
        <f>COUNTIFS([1]中转!$N$10:$N$129,"&gt;="&amp;G386,[1]中转!$O$10:$O$129,"&lt;="&amp;COUNTIFS($G$5:G386,G386))</f>
        <v>39</v>
      </c>
      <c r="F386" s="2">
        <f>COUNTIFS($G$5:G386,G386,$E$5:E386,"&gt;"&amp;0)</f>
        <v>39</v>
      </c>
      <c r="G386" s="2">
        <v>2</v>
      </c>
      <c r="H386" s="2" t="str">
        <f t="shared" si="22"/>
        <v>{"CostReduce":1}</v>
      </c>
    </row>
    <row r="387" spans="1:8" x14ac:dyDescent="0.15">
      <c r="A387" s="2">
        <f t="shared" si="21"/>
        <v>383</v>
      </c>
      <c r="B387" s="2">
        <v>383</v>
      </c>
      <c r="C387" s="2">
        <f t="shared" si="20"/>
        <v>245.19370000000001</v>
      </c>
      <c r="D387" s="2" cm="1">
        <f t="array" ref="D387">ROUND(_xlfn.XLOOKUP(E387*10000+G387,[1]配置!$B$5:$B$10000*10000+[1]配置!$C$5:$C$10000,[1]配置!$F$5:$F$10000),4)</f>
        <v>243.75720000000001</v>
      </c>
      <c r="E387" s="2">
        <f>COUNTIFS([1]中转!$N$10:$N$129,"&gt;="&amp;G387,[1]中转!$O$10:$O$129,"&lt;="&amp;COUNTIFS($G$5:G387,G387))</f>
        <v>38</v>
      </c>
      <c r="F387" s="2">
        <f>COUNTIFS($G$5:G387,G387,$E$5:E387,"&gt;"&amp;0)</f>
        <v>38</v>
      </c>
      <c r="G387" s="2">
        <v>3</v>
      </c>
      <c r="H387" s="2" t="str">
        <f t="shared" si="22"/>
        <v>{"CostReduce":1}</v>
      </c>
    </row>
    <row r="388" spans="1:8" x14ac:dyDescent="0.15">
      <c r="A388" s="2">
        <f t="shared" si="21"/>
        <v>384</v>
      </c>
      <c r="B388" s="3">
        <v>384</v>
      </c>
      <c r="C388" s="2">
        <f t="shared" si="20"/>
        <v>255.27449999999999</v>
      </c>
      <c r="D388" s="2" cm="1">
        <f t="array" ref="D388">ROUND(_xlfn.XLOOKUP(E388*10000+G388,[1]配置!$B$5:$B$10000*10000+[1]配置!$C$5:$C$10000,[1]配置!$F$5:$F$10000),4)</f>
        <v>253.85169999999999</v>
      </c>
      <c r="E388" s="2">
        <f>COUNTIFS([1]中转!$N$10:$N$129,"&gt;="&amp;G388,[1]中转!$O$10:$O$129,"&lt;="&amp;COUNTIFS($G$5:G388,G388))</f>
        <v>37</v>
      </c>
      <c r="F388" s="2">
        <f>COUNTIFS($G$5:G388,G388,$E$5:E388,"&gt;"&amp;0)</f>
        <v>37</v>
      </c>
      <c r="G388" s="2">
        <v>4</v>
      </c>
      <c r="H388" s="2" t="str">
        <f t="shared" si="22"/>
        <v>{"CostReduce":1}</v>
      </c>
    </row>
    <row r="389" spans="1:8" x14ac:dyDescent="0.15">
      <c r="A389" s="2">
        <f t="shared" si="21"/>
        <v>385</v>
      </c>
      <c r="B389" s="2">
        <v>385</v>
      </c>
      <c r="C389" s="2">
        <f t="shared" ref="C389:C452" si="23">ROUND(D389+1.1^(F389/10),4)</f>
        <v>259.77850000000001</v>
      </c>
      <c r="D389" s="2" cm="1">
        <f t="array" ref="D389">ROUND(_xlfn.XLOOKUP(E389*10000+G389,[1]配置!$B$5:$B$10000*10000+[1]配置!$C$5:$C$10000,[1]配置!$F$5:$F$10000),4)</f>
        <v>258.38249999999999</v>
      </c>
      <c r="E389" s="2">
        <f>COUNTIFS([1]中转!$N$10:$N$129,"&gt;="&amp;G389,[1]中转!$O$10:$O$129,"&lt;="&amp;COUNTIFS($G$5:G389,G389))</f>
        <v>35</v>
      </c>
      <c r="F389" s="2">
        <f>COUNTIFS($G$5:G389,G389,$E$5:E389,"&gt;"&amp;0)</f>
        <v>35</v>
      </c>
      <c r="G389" s="2">
        <v>5</v>
      </c>
      <c r="H389" s="2" t="str">
        <f t="shared" si="22"/>
        <v>{"CostReduce":1}</v>
      </c>
    </row>
    <row r="390" spans="1:8" x14ac:dyDescent="0.15">
      <c r="A390" s="2">
        <f t="shared" si="21"/>
        <v>386</v>
      </c>
      <c r="B390" s="3">
        <v>386</v>
      </c>
      <c r="C390" s="2">
        <f t="shared" si="23"/>
        <v>258.80250000000001</v>
      </c>
      <c r="D390" s="2" cm="1">
        <f t="array" ref="D390">ROUND(_xlfn.XLOOKUP(E390*10000+G390,[1]配置!$B$5:$B$10000*10000+[1]配置!$C$5:$C$10000,[1]配置!$F$5:$F$10000),4)</f>
        <v>257.41980000000001</v>
      </c>
      <c r="E390" s="2">
        <f>COUNTIFS([1]中转!$N$10:$N$129,"&gt;="&amp;G390,[1]中转!$O$10:$O$129,"&lt;="&amp;COUNTIFS($G$5:G390,G390))</f>
        <v>34</v>
      </c>
      <c r="F390" s="2">
        <f>COUNTIFS($G$5:G390,G390,$E$5:E390,"&gt;"&amp;0)</f>
        <v>34</v>
      </c>
      <c r="G390" s="2">
        <v>6</v>
      </c>
      <c r="H390" s="2" t="str">
        <f t="shared" si="22"/>
        <v>{"CostReduce":1}</v>
      </c>
    </row>
    <row r="391" spans="1:8" x14ac:dyDescent="0.15">
      <c r="A391" s="2">
        <f t="shared" si="21"/>
        <v>387</v>
      </c>
      <c r="B391" s="2">
        <v>387</v>
      </c>
      <c r="C391" s="2">
        <f t="shared" si="23"/>
        <v>260.30610000000001</v>
      </c>
      <c r="D391" s="2" cm="1">
        <f t="array" ref="D391">ROUND(_xlfn.XLOOKUP(E391*10000+G391,[1]配置!$B$5:$B$10000*10000+[1]配置!$C$5:$C$10000,[1]配置!$F$5:$F$10000),4)</f>
        <v>258.93650000000002</v>
      </c>
      <c r="E391" s="2">
        <f>COUNTIFS([1]中转!$N$10:$N$129,"&gt;="&amp;G391,[1]中转!$O$10:$O$129,"&lt;="&amp;COUNTIFS($G$5:G391,G391))</f>
        <v>33</v>
      </c>
      <c r="F391" s="2">
        <f>COUNTIFS($G$5:G391,G391,$E$5:E391,"&gt;"&amp;0)</f>
        <v>33</v>
      </c>
      <c r="G391" s="2">
        <v>7</v>
      </c>
      <c r="H391" s="2" t="str">
        <f t="shared" si="22"/>
        <v>{"CostReduce":1}</v>
      </c>
    </row>
    <row r="392" spans="1:8" x14ac:dyDescent="0.15">
      <c r="A392" s="2">
        <f t="shared" ref="A392:A455" si="24">IF(E392=0,"//"&amp;B392,B392)</f>
        <v>388</v>
      </c>
      <c r="B392" s="3">
        <v>388</v>
      </c>
      <c r="C392" s="2">
        <f t="shared" si="23"/>
        <v>259.73910000000001</v>
      </c>
      <c r="D392" s="2" cm="1">
        <f t="array" ref="D392">ROUND(_xlfn.XLOOKUP(E392*10000+G392,[1]配置!$B$5:$B$10000*10000+[1]配置!$C$5:$C$10000,[1]配置!$F$5:$F$10000),4)</f>
        <v>258.38249999999999</v>
      </c>
      <c r="E392" s="2">
        <f>COUNTIFS([1]中转!$N$10:$N$129,"&gt;="&amp;G392,[1]中转!$O$10:$O$129,"&lt;="&amp;COUNTIFS($G$5:G392,G392))</f>
        <v>32</v>
      </c>
      <c r="F392" s="2">
        <f>COUNTIFS($G$5:G392,G392,$E$5:E392,"&gt;"&amp;0)</f>
        <v>32</v>
      </c>
      <c r="G392" s="2">
        <v>8</v>
      </c>
      <c r="H392" s="2" t="str">
        <f t="shared" si="22"/>
        <v>{"CostReduce":1}</v>
      </c>
    </row>
    <row r="393" spans="1:8" x14ac:dyDescent="0.15">
      <c r="A393" s="2">
        <f t="shared" si="24"/>
        <v>389</v>
      </c>
      <c r="B393" s="2">
        <v>389</v>
      </c>
      <c r="C393" s="2">
        <f t="shared" si="23"/>
        <v>259.1764</v>
      </c>
      <c r="D393" s="2" cm="1">
        <f t="array" ref="D393">ROUND(_xlfn.XLOOKUP(E393*10000+G393,[1]配置!$B$5:$B$10000*10000+[1]配置!$C$5:$C$10000,[1]配置!$F$5:$F$10000),4)</f>
        <v>257.83269999999999</v>
      </c>
      <c r="E393" s="2">
        <f>COUNTIFS([1]中转!$N$10:$N$129,"&gt;="&amp;G393,[1]中转!$O$10:$O$129,"&lt;="&amp;COUNTIFS($G$5:G393,G393))</f>
        <v>31</v>
      </c>
      <c r="F393" s="2">
        <f>COUNTIFS($G$5:G393,G393,$E$5:E393,"&gt;"&amp;0)</f>
        <v>31</v>
      </c>
      <c r="G393" s="2">
        <v>9</v>
      </c>
      <c r="H393" s="2" t="str">
        <f t="shared" si="22"/>
        <v>{"CostReduce":1}</v>
      </c>
    </row>
    <row r="394" spans="1:8" x14ac:dyDescent="0.15">
      <c r="A394" s="2">
        <f t="shared" si="24"/>
        <v>390</v>
      </c>
      <c r="B394" s="3">
        <v>390</v>
      </c>
      <c r="C394" s="2">
        <f t="shared" si="23"/>
        <v>134.85300000000001</v>
      </c>
      <c r="D394" s="2" cm="1">
        <f t="array" ref="D394">ROUND(_xlfn.XLOOKUP(E394*10000+G394,[1]配置!$B$5:$B$10000*10000+[1]配置!$C$5:$C$10000,[1]配置!$F$5:$F$10000),4)</f>
        <v>133.52199999999999</v>
      </c>
      <c r="E394" s="2">
        <f>COUNTIFS([1]中转!$N$10:$N$129,"&gt;="&amp;G394,[1]中转!$O$10:$O$129,"&lt;="&amp;COUNTIFS($G$5:G394,G394))</f>
        <v>12</v>
      </c>
      <c r="F394" s="2">
        <f>COUNTIFS($G$5:G394,G394,$E$5:E394,"&gt;"&amp;0)</f>
        <v>30</v>
      </c>
      <c r="G394" s="2">
        <v>10</v>
      </c>
      <c r="H394" s="2" t="str">
        <f t="shared" si="22"/>
        <v>{"CostReduce":1}</v>
      </c>
    </row>
    <row r="395" spans="1:8" x14ac:dyDescent="0.15">
      <c r="A395" s="2">
        <f t="shared" si="24"/>
        <v>391</v>
      </c>
      <c r="B395" s="2">
        <v>391</v>
      </c>
      <c r="C395" s="2">
        <f t="shared" si="23"/>
        <v>237.28309999999999</v>
      </c>
      <c r="D395" s="2" cm="1">
        <f t="array" ref="D395">ROUND(_xlfn.XLOOKUP(E395*10000+G395,[1]配置!$B$5:$B$10000*10000+[1]配置!$C$5:$C$10000,[1]配置!$F$5:$F$10000),4)</f>
        <v>235.81899999999999</v>
      </c>
      <c r="E395" s="2">
        <f>COUNTIFS([1]中转!$N$10:$N$129,"&gt;="&amp;G395,[1]中转!$O$10:$O$129,"&lt;="&amp;COUNTIFS($G$5:G395,G395))</f>
        <v>40</v>
      </c>
      <c r="F395" s="2">
        <f>COUNTIFS($G$5:G395,G395,$E$5:E395,"&gt;"&amp;0)</f>
        <v>40</v>
      </c>
      <c r="G395" s="2">
        <v>2</v>
      </c>
      <c r="H395" s="2" t="str">
        <f t="shared" si="22"/>
        <v>{"CardMulti":1}</v>
      </c>
    </row>
    <row r="396" spans="1:8" x14ac:dyDescent="0.15">
      <c r="A396" s="2">
        <f t="shared" si="24"/>
        <v>392</v>
      </c>
      <c r="B396" s="3">
        <v>392</v>
      </c>
      <c r="C396" s="2">
        <f t="shared" si="23"/>
        <v>251.39510000000001</v>
      </c>
      <c r="D396" s="2" cm="1">
        <f t="array" ref="D396">ROUND(_xlfn.XLOOKUP(E396*10000+G396,[1]配置!$B$5:$B$10000*10000+[1]配置!$C$5:$C$10000,[1]配置!$F$5:$F$10000),4)</f>
        <v>249.94489999999999</v>
      </c>
      <c r="E396" s="2">
        <f>COUNTIFS([1]中转!$N$10:$N$129,"&gt;="&amp;G396,[1]中转!$O$10:$O$129,"&lt;="&amp;COUNTIFS($G$5:G396,G396))</f>
        <v>39</v>
      </c>
      <c r="F396" s="2">
        <f>COUNTIFS($G$5:G396,G396,$E$5:E396,"&gt;"&amp;0)</f>
        <v>39</v>
      </c>
      <c r="G396" s="2">
        <v>3</v>
      </c>
      <c r="H396" s="2" t="str">
        <f t="shared" si="22"/>
        <v>{"CardMulti":1}</v>
      </c>
    </row>
    <row r="397" spans="1:8" x14ac:dyDescent="0.15">
      <c r="A397" s="2">
        <f t="shared" si="24"/>
        <v>393</v>
      </c>
      <c r="B397" s="2">
        <v>393</v>
      </c>
      <c r="C397" s="2">
        <f t="shared" si="23"/>
        <v>261.81970000000001</v>
      </c>
      <c r="D397" s="2" cm="1">
        <f t="array" ref="D397">ROUND(_xlfn.XLOOKUP(E397*10000+G397,[1]配置!$B$5:$B$10000*10000+[1]配置!$C$5:$C$10000,[1]配置!$F$5:$F$10000),4)</f>
        <v>260.38319999999999</v>
      </c>
      <c r="E397" s="2">
        <f>COUNTIFS([1]中转!$N$10:$N$129,"&gt;="&amp;G397,[1]中转!$O$10:$O$129,"&lt;="&amp;COUNTIFS($G$5:G397,G397))</f>
        <v>38</v>
      </c>
      <c r="F397" s="2">
        <f>COUNTIFS($G$5:G397,G397,$E$5:E397,"&gt;"&amp;0)</f>
        <v>38</v>
      </c>
      <c r="G397" s="2">
        <v>4</v>
      </c>
      <c r="H397" s="2" t="str">
        <f t="shared" si="22"/>
        <v>{"CardMulti":1}</v>
      </c>
    </row>
    <row r="398" spans="1:8" x14ac:dyDescent="0.15">
      <c r="A398" s="2">
        <f t="shared" si="24"/>
        <v>394</v>
      </c>
      <c r="B398" s="3">
        <v>394</v>
      </c>
      <c r="C398" s="2">
        <f t="shared" si="23"/>
        <v>266.66699999999997</v>
      </c>
      <c r="D398" s="2" cm="1">
        <f t="array" ref="D398">ROUND(_xlfn.XLOOKUP(E398*10000+G398,[1]配置!$B$5:$B$10000*10000+[1]配置!$C$5:$C$10000,[1]配置!$F$5:$F$10000),4)</f>
        <v>265.2577</v>
      </c>
      <c r="E398" s="2">
        <f>COUNTIFS([1]中转!$N$10:$N$129,"&gt;="&amp;G398,[1]中转!$O$10:$O$129,"&lt;="&amp;COUNTIFS($G$5:G398,G398))</f>
        <v>36</v>
      </c>
      <c r="F398" s="2">
        <f>COUNTIFS($G$5:G398,G398,$E$5:E398,"&gt;"&amp;0)</f>
        <v>36</v>
      </c>
      <c r="G398" s="2">
        <v>5</v>
      </c>
      <c r="H398" s="2" t="str">
        <f t="shared" si="22"/>
        <v>{"CardMulti":1}</v>
      </c>
    </row>
    <row r="399" spans="1:8" x14ac:dyDescent="0.15">
      <c r="A399" s="2">
        <f t="shared" si="24"/>
        <v>395</v>
      </c>
      <c r="B399" s="2">
        <v>395</v>
      </c>
      <c r="C399" s="2">
        <f t="shared" si="23"/>
        <v>265.6909</v>
      </c>
      <c r="D399" s="2" cm="1">
        <f t="array" ref="D399">ROUND(_xlfn.XLOOKUP(E399*10000+G399,[1]配置!$B$5:$B$10000*10000+[1]配置!$C$5:$C$10000,[1]配置!$F$5:$F$10000),4)</f>
        <v>264.29489999999998</v>
      </c>
      <c r="E399" s="2">
        <f>COUNTIFS([1]中转!$N$10:$N$129,"&gt;="&amp;G399,[1]中转!$O$10:$O$129,"&lt;="&amp;COUNTIFS($G$5:G399,G399))</f>
        <v>35</v>
      </c>
      <c r="F399" s="2">
        <f>COUNTIFS($G$5:G399,G399,$E$5:E399,"&gt;"&amp;0)</f>
        <v>35</v>
      </c>
      <c r="G399" s="2">
        <v>6</v>
      </c>
      <c r="H399" s="2" t="str">
        <f t="shared" si="22"/>
        <v>{"CardMulti":1}</v>
      </c>
    </row>
    <row r="400" spans="1:8" x14ac:dyDescent="0.15">
      <c r="A400" s="2">
        <f t="shared" si="24"/>
        <v>396</v>
      </c>
      <c r="B400" s="3">
        <v>396</v>
      </c>
      <c r="C400" s="2">
        <f t="shared" si="23"/>
        <v>267.1943</v>
      </c>
      <c r="D400" s="2" cm="1">
        <f t="array" ref="D400">ROUND(_xlfn.XLOOKUP(E400*10000+G400,[1]配置!$B$5:$B$10000*10000+[1]配置!$C$5:$C$10000,[1]配置!$F$5:$F$10000),4)</f>
        <v>265.8116</v>
      </c>
      <c r="E400" s="2">
        <f>COUNTIFS([1]中转!$N$10:$N$129,"&gt;="&amp;G400,[1]中转!$O$10:$O$129,"&lt;="&amp;COUNTIFS($G$5:G400,G400))</f>
        <v>34</v>
      </c>
      <c r="F400" s="2">
        <f>COUNTIFS($G$5:G400,G400,$E$5:E400,"&gt;"&amp;0)</f>
        <v>34</v>
      </c>
      <c r="G400" s="2">
        <v>7</v>
      </c>
      <c r="H400" s="2" t="str">
        <f t="shared" si="22"/>
        <v>{"CardMulti":1}</v>
      </c>
    </row>
    <row r="401" spans="1:8" x14ac:dyDescent="0.15">
      <c r="A401" s="2">
        <f t="shared" si="24"/>
        <v>397</v>
      </c>
      <c r="B401" s="2">
        <v>397</v>
      </c>
      <c r="C401" s="2">
        <f t="shared" si="23"/>
        <v>266.62729999999999</v>
      </c>
      <c r="D401" s="2" cm="1">
        <f t="array" ref="D401">ROUND(_xlfn.XLOOKUP(E401*10000+G401,[1]配置!$B$5:$B$10000*10000+[1]配置!$C$5:$C$10000,[1]配置!$F$5:$F$10000),4)</f>
        <v>265.2577</v>
      </c>
      <c r="E401" s="2">
        <f>COUNTIFS([1]中转!$N$10:$N$129,"&gt;="&amp;G401,[1]中转!$O$10:$O$129,"&lt;="&amp;COUNTIFS($G$5:G401,G401))</f>
        <v>33</v>
      </c>
      <c r="F401" s="2">
        <f>COUNTIFS($G$5:G401,G401,$E$5:E401,"&gt;"&amp;0)</f>
        <v>33</v>
      </c>
      <c r="G401" s="2">
        <v>8</v>
      </c>
      <c r="H401" s="2" t="str">
        <f t="shared" si="22"/>
        <v>{"CardMulti":1}</v>
      </c>
    </row>
    <row r="402" spans="1:8" x14ac:dyDescent="0.15">
      <c r="A402" s="2">
        <f t="shared" si="24"/>
        <v>398</v>
      </c>
      <c r="B402" s="3">
        <v>398</v>
      </c>
      <c r="C402" s="2">
        <f t="shared" si="23"/>
        <v>266.06450000000001</v>
      </c>
      <c r="D402" s="2" cm="1">
        <f t="array" ref="D402">ROUND(_xlfn.XLOOKUP(E402*10000+G402,[1]配置!$B$5:$B$10000*10000+[1]配置!$C$5:$C$10000,[1]配置!$F$5:$F$10000),4)</f>
        <v>264.7079</v>
      </c>
      <c r="E402" s="2">
        <f>COUNTIFS([1]中转!$N$10:$N$129,"&gt;="&amp;G402,[1]中转!$O$10:$O$129,"&lt;="&amp;COUNTIFS($G$5:G402,G402))</f>
        <v>32</v>
      </c>
      <c r="F402" s="2">
        <f>COUNTIFS($G$5:G402,G402,$E$5:E402,"&gt;"&amp;0)</f>
        <v>32</v>
      </c>
      <c r="G402" s="2">
        <v>9</v>
      </c>
      <c r="H402" s="2" t="str">
        <f t="shared" si="22"/>
        <v>{"CardMulti":1}</v>
      </c>
    </row>
    <row r="403" spans="1:8" x14ac:dyDescent="0.15">
      <c r="A403" s="2">
        <f t="shared" si="24"/>
        <v>399</v>
      </c>
      <c r="B403" s="2">
        <v>399</v>
      </c>
      <c r="C403" s="2">
        <f t="shared" si="23"/>
        <v>141.74090000000001</v>
      </c>
      <c r="D403" s="2" cm="1">
        <f t="array" ref="D403">ROUND(_xlfn.XLOOKUP(E403*10000+G403,[1]配置!$B$5:$B$10000*10000+[1]配置!$C$5:$C$10000,[1]配置!$F$5:$F$10000),4)</f>
        <v>140.3972</v>
      </c>
      <c r="E403" s="2">
        <f>COUNTIFS([1]中转!$N$10:$N$129,"&gt;="&amp;G403,[1]中转!$O$10:$O$129,"&lt;="&amp;COUNTIFS($G$5:G403,G403))</f>
        <v>13</v>
      </c>
      <c r="F403" s="2">
        <f>COUNTIFS($G$5:G403,G403,$E$5:E403,"&gt;"&amp;0)</f>
        <v>31</v>
      </c>
      <c r="G403" s="2">
        <v>10</v>
      </c>
      <c r="H403" s="2" t="str">
        <f t="shared" si="22"/>
        <v>{"CardMulti":1}</v>
      </c>
    </row>
    <row r="404" spans="1:8" x14ac:dyDescent="0.15">
      <c r="A404" s="2">
        <f t="shared" si="24"/>
        <v>400</v>
      </c>
      <c r="B404" s="3">
        <v>400</v>
      </c>
      <c r="C404" s="2">
        <f t="shared" si="23"/>
        <v>243.14099999999999</v>
      </c>
      <c r="D404" s="2" cm="1">
        <f t="array" ref="D404">ROUND(_xlfn.XLOOKUP(E404*10000+G404,[1]配置!$B$5:$B$10000*10000+[1]配置!$C$5:$C$10000,[1]配置!$F$5:$F$10000),4)</f>
        <v>241.66290000000001</v>
      </c>
      <c r="E404" s="2">
        <f>COUNTIFS([1]中转!$N$10:$N$129,"&gt;="&amp;G404,[1]中转!$O$10:$O$129,"&lt;="&amp;COUNTIFS($G$5:G404,G404))</f>
        <v>41</v>
      </c>
      <c r="F404" s="2">
        <f>COUNTIFS($G$5:G404,G404,$E$5:E404,"&gt;"&amp;0)</f>
        <v>41</v>
      </c>
      <c r="G404" s="2">
        <f t="shared" ref="G404:G412" si="25">G95</f>
        <v>2</v>
      </c>
      <c r="H404" s="2" t="str">
        <f t="shared" si="22"/>
        <v>{"CardMulti":1}</v>
      </c>
    </row>
    <row r="405" spans="1:8" x14ac:dyDescent="0.15">
      <c r="A405" s="2">
        <f t="shared" si="24"/>
        <v>401</v>
      </c>
      <c r="B405" s="2">
        <v>401</v>
      </c>
      <c r="C405" s="2">
        <f t="shared" si="23"/>
        <v>257.59660000000002</v>
      </c>
      <c r="D405" s="2" cm="1">
        <f t="array" ref="D405">ROUND(_xlfn.XLOOKUP(E405*10000+G405,[1]配置!$B$5:$B$10000*10000+[1]配置!$C$5:$C$10000,[1]配置!$F$5:$F$10000),4)</f>
        <v>256.13249999999999</v>
      </c>
      <c r="E405" s="2">
        <f>COUNTIFS([1]中转!$N$10:$N$129,"&gt;="&amp;G405,[1]中转!$O$10:$O$129,"&lt;="&amp;COUNTIFS($G$5:G405,G405))</f>
        <v>40</v>
      </c>
      <c r="F405" s="2">
        <f>COUNTIFS($G$5:G405,G405,$E$5:E405,"&gt;"&amp;0)</f>
        <v>40</v>
      </c>
      <c r="G405" s="2">
        <f t="shared" si="25"/>
        <v>3</v>
      </c>
      <c r="H405" s="2" t="str">
        <f t="shared" si="22"/>
        <v>{"CardMulti":1}</v>
      </c>
    </row>
    <row r="406" spans="1:8" x14ac:dyDescent="0.15">
      <c r="A406" s="2">
        <f t="shared" si="24"/>
        <v>402</v>
      </c>
      <c r="B406" s="3">
        <v>402</v>
      </c>
      <c r="C406" s="2">
        <f t="shared" si="23"/>
        <v>268.3648</v>
      </c>
      <c r="D406" s="2" cm="1">
        <f t="array" ref="D406">ROUND(_xlfn.XLOOKUP(E406*10000+G406,[1]配置!$B$5:$B$10000*10000+[1]配置!$C$5:$C$10000,[1]配置!$F$5:$F$10000),4)</f>
        <v>266.91460000000001</v>
      </c>
      <c r="E406" s="2">
        <f>COUNTIFS([1]中转!$N$10:$N$129,"&gt;="&amp;G406,[1]中转!$O$10:$O$129,"&lt;="&amp;COUNTIFS($G$5:G406,G406))</f>
        <v>39</v>
      </c>
      <c r="F406" s="2">
        <f>COUNTIFS($G$5:G406,G406,$E$5:E406,"&gt;"&amp;0)</f>
        <v>39</v>
      </c>
      <c r="G406" s="2">
        <f t="shared" si="25"/>
        <v>4</v>
      </c>
      <c r="H406" s="2" t="str">
        <f t="shared" si="22"/>
        <v>{"CardMulti":1}</v>
      </c>
    </row>
    <row r="407" spans="1:8" x14ac:dyDescent="0.15">
      <c r="A407" s="2">
        <f t="shared" si="24"/>
        <v>403</v>
      </c>
      <c r="B407" s="2">
        <v>403</v>
      </c>
      <c r="C407" s="2">
        <f t="shared" si="23"/>
        <v>273.55560000000003</v>
      </c>
      <c r="D407" s="2" cm="1">
        <f t="array" ref="D407">ROUND(_xlfn.XLOOKUP(E407*10000+G407,[1]配置!$B$5:$B$10000*10000+[1]配置!$C$5:$C$10000,[1]配置!$F$5:$F$10000),4)</f>
        <v>272.13279999999997</v>
      </c>
      <c r="E407" s="2">
        <f>COUNTIFS([1]中转!$N$10:$N$129,"&gt;="&amp;G407,[1]中转!$O$10:$O$129,"&lt;="&amp;COUNTIFS($G$5:G407,G407))</f>
        <v>37</v>
      </c>
      <c r="F407" s="2">
        <f>COUNTIFS($G$5:G407,G407,$E$5:E407,"&gt;"&amp;0)</f>
        <v>37</v>
      </c>
      <c r="G407" s="2">
        <f t="shared" si="25"/>
        <v>5</v>
      </c>
      <c r="H407" s="2" t="str">
        <f t="shared" si="22"/>
        <v>{"CardMulti":1}</v>
      </c>
    </row>
    <row r="408" spans="1:8" x14ac:dyDescent="0.15">
      <c r="A408" s="2">
        <f t="shared" si="24"/>
        <v>404</v>
      </c>
      <c r="B408" s="3">
        <v>404</v>
      </c>
      <c r="C408" s="2">
        <f t="shared" si="23"/>
        <v>272.57940000000002</v>
      </c>
      <c r="D408" s="2" cm="1">
        <f t="array" ref="D408">ROUND(_xlfn.XLOOKUP(E408*10000+G408,[1]配置!$B$5:$B$10000*10000+[1]配置!$C$5:$C$10000,[1]配置!$F$5:$F$10000),4)</f>
        <v>271.17009999999999</v>
      </c>
      <c r="E408" s="2">
        <f>COUNTIFS([1]中转!$N$10:$N$129,"&gt;="&amp;G408,[1]中转!$O$10:$O$129,"&lt;="&amp;COUNTIFS($G$5:G408,G408))</f>
        <v>36</v>
      </c>
      <c r="F408" s="2">
        <f>COUNTIFS($G$5:G408,G408,$E$5:E408,"&gt;"&amp;0)</f>
        <v>36</v>
      </c>
      <c r="G408" s="2">
        <f t="shared" si="25"/>
        <v>6</v>
      </c>
      <c r="H408" s="2" t="str">
        <f t="shared" si="22"/>
        <v>{"CardMulti":1}</v>
      </c>
    </row>
    <row r="409" spans="1:8" x14ac:dyDescent="0.15">
      <c r="A409" s="2">
        <f t="shared" si="24"/>
        <v>405</v>
      </c>
      <c r="B409" s="2">
        <v>405</v>
      </c>
      <c r="C409" s="2">
        <f t="shared" si="23"/>
        <v>274.08280000000002</v>
      </c>
      <c r="D409" s="2" cm="1">
        <f t="array" ref="D409">ROUND(_xlfn.XLOOKUP(E409*10000+G409,[1]配置!$B$5:$B$10000*10000+[1]配置!$C$5:$C$10000,[1]配置!$F$5:$F$10000),4)</f>
        <v>272.68680000000001</v>
      </c>
      <c r="E409" s="2">
        <f>COUNTIFS([1]中转!$N$10:$N$129,"&gt;="&amp;G409,[1]中转!$O$10:$O$129,"&lt;="&amp;COUNTIFS($G$5:G409,G409))</f>
        <v>35</v>
      </c>
      <c r="F409" s="2">
        <f>COUNTIFS($G$5:G409,G409,$E$5:E409,"&gt;"&amp;0)</f>
        <v>35</v>
      </c>
      <c r="G409" s="2">
        <f t="shared" si="25"/>
        <v>7</v>
      </c>
      <c r="H409" s="2" t="str">
        <f t="shared" si="22"/>
        <v>{"CardMulti":1}</v>
      </c>
    </row>
    <row r="410" spans="1:8" x14ac:dyDescent="0.15">
      <c r="A410" s="2">
        <f t="shared" si="24"/>
        <v>406</v>
      </c>
      <c r="B410" s="3">
        <v>406</v>
      </c>
      <c r="C410" s="2">
        <f t="shared" si="23"/>
        <v>273.51560000000001</v>
      </c>
      <c r="D410" s="2" cm="1">
        <f t="array" ref="D410">ROUND(_xlfn.XLOOKUP(E410*10000+G410,[1]配置!$B$5:$B$10000*10000+[1]配置!$C$5:$C$10000,[1]配置!$F$5:$F$10000),4)</f>
        <v>272.13290000000001</v>
      </c>
      <c r="E410" s="2">
        <f>COUNTIFS([1]中转!$N$10:$N$129,"&gt;="&amp;G410,[1]中转!$O$10:$O$129,"&lt;="&amp;COUNTIFS($G$5:G410,G410))</f>
        <v>34</v>
      </c>
      <c r="F410" s="2">
        <f>COUNTIFS($G$5:G410,G410,$E$5:E410,"&gt;"&amp;0)</f>
        <v>34</v>
      </c>
      <c r="G410" s="2">
        <f t="shared" si="25"/>
        <v>8</v>
      </c>
      <c r="H410" s="2" t="str">
        <f t="shared" si="22"/>
        <v>{"CardMulti":1}</v>
      </c>
    </row>
    <row r="411" spans="1:8" x14ac:dyDescent="0.15">
      <c r="A411" s="2">
        <f t="shared" si="24"/>
        <v>407</v>
      </c>
      <c r="B411" s="2">
        <v>407</v>
      </c>
      <c r="C411" s="2">
        <f t="shared" si="23"/>
        <v>272.95269999999999</v>
      </c>
      <c r="D411" s="2" cm="1">
        <f t="array" ref="D411">ROUND(_xlfn.XLOOKUP(E411*10000+G411,[1]配置!$B$5:$B$10000*10000+[1]配置!$C$5:$C$10000,[1]配置!$F$5:$F$10000),4)</f>
        <v>271.5831</v>
      </c>
      <c r="E411" s="2">
        <f>COUNTIFS([1]中转!$N$10:$N$129,"&gt;="&amp;G411,[1]中转!$O$10:$O$129,"&lt;="&amp;COUNTIFS($G$5:G411,G411))</f>
        <v>33</v>
      </c>
      <c r="F411" s="2">
        <f>COUNTIFS($G$5:G411,G411,$E$5:E411,"&gt;"&amp;0)</f>
        <v>33</v>
      </c>
      <c r="G411" s="2">
        <f t="shared" si="25"/>
        <v>9</v>
      </c>
      <c r="H411" s="2" t="str">
        <f t="shared" si="22"/>
        <v>{"CardMulti":1}</v>
      </c>
    </row>
    <row r="412" spans="1:8" x14ac:dyDescent="0.15">
      <c r="A412" s="2">
        <f t="shared" si="24"/>
        <v>408</v>
      </c>
      <c r="B412" s="3">
        <v>408</v>
      </c>
      <c r="C412" s="2">
        <f t="shared" si="23"/>
        <v>141.75380000000001</v>
      </c>
      <c r="D412" s="2" cm="1">
        <f t="array" ref="D412">ROUND(_xlfn.XLOOKUP(E412*10000+G412,[1]配置!$B$5:$B$10000*10000+[1]配置!$C$5:$C$10000,[1]配置!$F$5:$F$10000),4)</f>
        <v>140.3972</v>
      </c>
      <c r="E412" s="2">
        <f>COUNTIFS([1]中转!$N$10:$N$129,"&gt;="&amp;G412,[1]中转!$O$10:$O$129,"&lt;="&amp;COUNTIFS($G$5:G412,G412))</f>
        <v>13</v>
      </c>
      <c r="F412" s="2">
        <f>COUNTIFS($G$5:G412,G412,$E$5:E412,"&gt;"&amp;0)</f>
        <v>32</v>
      </c>
      <c r="G412" s="2">
        <f t="shared" si="25"/>
        <v>10</v>
      </c>
      <c r="H412" s="2" t="str">
        <f t="shared" si="22"/>
        <v>{"CardMulti":1}</v>
      </c>
    </row>
    <row r="413" spans="1:8" x14ac:dyDescent="0.15">
      <c r="A413" s="2">
        <f t="shared" si="24"/>
        <v>409</v>
      </c>
      <c r="B413" s="2">
        <v>409</v>
      </c>
      <c r="C413" s="2">
        <f t="shared" si="23"/>
        <v>222.61349999999999</v>
      </c>
      <c r="D413" s="2" cm="1">
        <f t="array" ref="D413">ROUND(_xlfn.XLOOKUP(E413*10000+G413,[1]配置!$B$5:$B$10000*10000+[1]配置!$C$5:$C$10000,[1]配置!$F$5:$F$10000),4)</f>
        <v>221.14940000000001</v>
      </c>
      <c r="E413" s="2">
        <f>COUNTIFS([1]中转!$N$10:$N$129,"&gt;="&amp;G413,[1]中转!$O$10:$O$129,"&lt;="&amp;COUNTIFS($G$5:G413,G413))</f>
        <v>40</v>
      </c>
      <c r="F413" s="2">
        <f>COUNTIFS($G$5:G413,G413,$E$5:E413,"&gt;"&amp;0)</f>
        <v>40</v>
      </c>
      <c r="G413" s="2">
        <f t="shared" ref="G413:H432" si="26">G5</f>
        <v>1</v>
      </c>
      <c r="H413" s="2" t="str">
        <f t="shared" si="26"/>
        <v>{"IntervalReduce":1}</v>
      </c>
    </row>
    <row r="414" spans="1:8" x14ac:dyDescent="0.15">
      <c r="A414" s="2">
        <f t="shared" si="24"/>
        <v>410</v>
      </c>
      <c r="B414" s="3">
        <v>410</v>
      </c>
      <c r="C414" s="2">
        <f t="shared" si="23"/>
        <v>248.9991</v>
      </c>
      <c r="D414" s="2" cm="1">
        <f t="array" ref="D414">ROUND(_xlfn.XLOOKUP(E414*10000+G414,[1]配置!$B$5:$B$10000*10000+[1]配置!$C$5:$C$10000,[1]配置!$F$5:$F$10000),4)</f>
        <v>247.5068</v>
      </c>
      <c r="E414" s="2">
        <f>COUNTIFS([1]中转!$N$10:$N$129,"&gt;="&amp;G414,[1]中转!$O$10:$O$129,"&lt;="&amp;COUNTIFS($G$5:G414,G414))</f>
        <v>42</v>
      </c>
      <c r="F414" s="2">
        <f>COUNTIFS($G$5:G414,G414,$E$5:E414,"&gt;"&amp;0)</f>
        <v>42</v>
      </c>
      <c r="G414" s="2">
        <f t="shared" si="26"/>
        <v>2</v>
      </c>
      <c r="H414" s="2" t="str">
        <f t="shared" si="26"/>
        <v>{"IntervalReduce":1}</v>
      </c>
    </row>
    <row r="415" spans="1:8" x14ac:dyDescent="0.15">
      <c r="A415" s="2">
        <f t="shared" si="24"/>
        <v>411</v>
      </c>
      <c r="B415" s="2">
        <v>411</v>
      </c>
      <c r="C415" s="2">
        <f t="shared" si="23"/>
        <v>263.79829999999998</v>
      </c>
      <c r="D415" s="2" cm="1">
        <f t="array" ref="D415">ROUND(_xlfn.XLOOKUP(E415*10000+G415,[1]配置!$B$5:$B$10000*10000+[1]配置!$C$5:$C$10000,[1]配置!$F$5:$F$10000),4)</f>
        <v>262.3202</v>
      </c>
      <c r="E415" s="2">
        <f>COUNTIFS([1]中转!$N$10:$N$129,"&gt;="&amp;G415,[1]中转!$O$10:$O$129,"&lt;="&amp;COUNTIFS($G$5:G415,G415))</f>
        <v>41</v>
      </c>
      <c r="F415" s="2">
        <f>COUNTIFS($G$5:G415,G415,$E$5:E415,"&gt;"&amp;0)</f>
        <v>41</v>
      </c>
      <c r="G415" s="2">
        <f t="shared" si="26"/>
        <v>3</v>
      </c>
      <c r="H415" s="2" t="str">
        <f t="shared" si="26"/>
        <v>{"IntervalReduce":1}</v>
      </c>
    </row>
    <row r="416" spans="1:8" x14ac:dyDescent="0.15">
      <c r="A416" s="2">
        <f t="shared" si="24"/>
        <v>412</v>
      </c>
      <c r="B416" s="3">
        <v>412</v>
      </c>
      <c r="C416" s="2">
        <f t="shared" si="23"/>
        <v>274.9101</v>
      </c>
      <c r="D416" s="2" cm="1">
        <f t="array" ref="D416">ROUND(_xlfn.XLOOKUP(E416*10000+G416,[1]配置!$B$5:$B$10000*10000+[1]配置!$C$5:$C$10000,[1]配置!$F$5:$F$10000),4)</f>
        <v>273.44600000000003</v>
      </c>
      <c r="E416" s="2">
        <f>COUNTIFS([1]中转!$N$10:$N$129,"&gt;="&amp;G416,[1]中转!$O$10:$O$129,"&lt;="&amp;COUNTIFS($G$5:G416,G416))</f>
        <v>40</v>
      </c>
      <c r="F416" s="2">
        <f>COUNTIFS($G$5:G416,G416,$E$5:E416,"&gt;"&amp;0)</f>
        <v>40</v>
      </c>
      <c r="G416" s="2">
        <f t="shared" si="26"/>
        <v>4</v>
      </c>
      <c r="H416" s="2" t="str">
        <f t="shared" si="26"/>
        <v>{"IntervalReduce":1}</v>
      </c>
    </row>
    <row r="417" spans="1:8" x14ac:dyDescent="0.15">
      <c r="A417" s="2">
        <f t="shared" si="24"/>
        <v>413</v>
      </c>
      <c r="B417" s="2">
        <v>413</v>
      </c>
      <c r="C417" s="2">
        <f t="shared" si="23"/>
        <v>280.44450000000001</v>
      </c>
      <c r="D417" s="2" cm="1">
        <f t="array" ref="D417">ROUND(_xlfn.XLOOKUP(E417*10000+G417,[1]配置!$B$5:$B$10000*10000+[1]配置!$C$5:$C$10000,[1]配置!$F$5:$F$10000),4)</f>
        <v>279.00799999999998</v>
      </c>
      <c r="E417" s="2">
        <f>COUNTIFS([1]中转!$N$10:$N$129,"&gt;="&amp;G417,[1]中转!$O$10:$O$129,"&lt;="&amp;COUNTIFS($G$5:G417,G417))</f>
        <v>38</v>
      </c>
      <c r="F417" s="2">
        <f>COUNTIFS($G$5:G417,G417,$E$5:E417,"&gt;"&amp;0)</f>
        <v>38</v>
      </c>
      <c r="G417" s="2">
        <f t="shared" si="26"/>
        <v>5</v>
      </c>
      <c r="H417" s="2" t="str">
        <f t="shared" si="26"/>
        <v>{"IntervalReduce":1}</v>
      </c>
    </row>
    <row r="418" spans="1:8" x14ac:dyDescent="0.15">
      <c r="A418" s="2">
        <f t="shared" si="24"/>
        <v>414</v>
      </c>
      <c r="B418" s="3">
        <v>414</v>
      </c>
      <c r="C418" s="2">
        <f t="shared" si="23"/>
        <v>279.46809999999999</v>
      </c>
      <c r="D418" s="2" cm="1">
        <f t="array" ref="D418">ROUND(_xlfn.XLOOKUP(E418*10000+G418,[1]配置!$B$5:$B$10000*10000+[1]配置!$C$5:$C$10000,[1]配置!$F$5:$F$10000),4)</f>
        <v>278.0453</v>
      </c>
      <c r="E418" s="2">
        <f>COUNTIFS([1]中转!$N$10:$N$129,"&gt;="&amp;G418,[1]中转!$O$10:$O$129,"&lt;="&amp;COUNTIFS($G$5:G418,G418))</f>
        <v>37</v>
      </c>
      <c r="F418" s="2">
        <f>COUNTIFS($G$5:G418,G418,$E$5:E418,"&gt;"&amp;0)</f>
        <v>37</v>
      </c>
      <c r="G418" s="2">
        <f t="shared" si="26"/>
        <v>6</v>
      </c>
      <c r="H418" s="2" t="str">
        <f t="shared" si="26"/>
        <v>{"IntervalReduce":1}</v>
      </c>
    </row>
    <row r="419" spans="1:8" x14ac:dyDescent="0.15">
      <c r="A419" s="2">
        <f t="shared" si="24"/>
        <v>415</v>
      </c>
      <c r="B419" s="2">
        <v>415</v>
      </c>
      <c r="C419" s="2">
        <f t="shared" si="23"/>
        <v>280.97129999999999</v>
      </c>
      <c r="D419" s="2" cm="1">
        <f t="array" ref="D419">ROUND(_xlfn.XLOOKUP(E419*10000+G419,[1]配置!$B$5:$B$10000*10000+[1]配置!$C$5:$C$10000,[1]配置!$F$5:$F$10000),4)</f>
        <v>279.56200000000001</v>
      </c>
      <c r="E419" s="2">
        <f>COUNTIFS([1]中转!$N$10:$N$129,"&gt;="&amp;G419,[1]中转!$O$10:$O$129,"&lt;="&amp;COUNTIFS($G$5:G419,G419))</f>
        <v>36</v>
      </c>
      <c r="F419" s="2">
        <f>COUNTIFS($G$5:G419,G419,$E$5:E419,"&gt;"&amp;0)</f>
        <v>36</v>
      </c>
      <c r="G419" s="2">
        <f t="shared" si="26"/>
        <v>7</v>
      </c>
      <c r="H419" s="2" t="str">
        <f t="shared" si="26"/>
        <v>{"IntervalReduce":1}</v>
      </c>
    </row>
    <row r="420" spans="1:8" x14ac:dyDescent="0.15">
      <c r="A420" s="2">
        <f t="shared" si="24"/>
        <v>416</v>
      </c>
      <c r="B420" s="3">
        <v>416</v>
      </c>
      <c r="C420" s="2">
        <f t="shared" si="23"/>
        <v>280.40410000000003</v>
      </c>
      <c r="D420" s="2" cm="1">
        <f t="array" ref="D420">ROUND(_xlfn.XLOOKUP(E420*10000+G420,[1]配置!$B$5:$B$10000*10000+[1]配置!$C$5:$C$10000,[1]配置!$F$5:$F$10000),4)</f>
        <v>279.00810000000001</v>
      </c>
      <c r="E420" s="2">
        <f>COUNTIFS([1]中转!$N$10:$N$129,"&gt;="&amp;G420,[1]中转!$O$10:$O$129,"&lt;="&amp;COUNTIFS($G$5:G420,G420))</f>
        <v>35</v>
      </c>
      <c r="F420" s="2">
        <f>COUNTIFS($G$5:G420,G420,$E$5:E420,"&gt;"&amp;0)</f>
        <v>35</v>
      </c>
      <c r="G420" s="2">
        <f t="shared" si="26"/>
        <v>8</v>
      </c>
      <c r="H420" s="2" t="str">
        <f t="shared" si="26"/>
        <v>{"IntervalReduce":1}</v>
      </c>
    </row>
    <row r="421" spans="1:8" x14ac:dyDescent="0.15">
      <c r="A421" s="2">
        <f t="shared" si="24"/>
        <v>417</v>
      </c>
      <c r="B421" s="2">
        <v>417</v>
      </c>
      <c r="C421" s="2">
        <f t="shared" si="23"/>
        <v>279.84089999999998</v>
      </c>
      <c r="D421" s="2" cm="1">
        <f t="array" ref="D421">ROUND(_xlfn.XLOOKUP(E421*10000+G421,[1]配置!$B$5:$B$10000*10000+[1]配置!$C$5:$C$10000,[1]配置!$F$5:$F$10000),4)</f>
        <v>278.45819999999998</v>
      </c>
      <c r="E421" s="2">
        <f>COUNTIFS([1]中转!$N$10:$N$129,"&gt;="&amp;G421,[1]中转!$O$10:$O$129,"&lt;="&amp;COUNTIFS($G$5:G421,G421))</f>
        <v>34</v>
      </c>
      <c r="F421" s="2">
        <f>COUNTIFS($G$5:G421,G421,$E$5:E421,"&gt;"&amp;0)</f>
        <v>34</v>
      </c>
      <c r="G421" s="2">
        <f t="shared" si="26"/>
        <v>9</v>
      </c>
      <c r="H421" s="2" t="str">
        <f t="shared" si="26"/>
        <v>{"IntervalReduce":1}</v>
      </c>
    </row>
    <row r="422" spans="1:8" x14ac:dyDescent="0.15">
      <c r="A422" s="2">
        <f t="shared" si="24"/>
        <v>418</v>
      </c>
      <c r="B422" s="3">
        <v>418</v>
      </c>
      <c r="C422" s="2">
        <f t="shared" si="23"/>
        <v>148.642</v>
      </c>
      <c r="D422" s="2" cm="1">
        <f t="array" ref="D422">ROUND(_xlfn.XLOOKUP(E422*10000+G422,[1]配置!$B$5:$B$10000*10000+[1]配置!$C$5:$C$10000,[1]配置!$F$5:$F$10000),4)</f>
        <v>147.2724</v>
      </c>
      <c r="E422" s="2">
        <f>COUNTIFS([1]中转!$N$10:$N$129,"&gt;="&amp;G422,[1]中转!$O$10:$O$129,"&lt;="&amp;COUNTIFS($G$5:G422,G422))</f>
        <v>14</v>
      </c>
      <c r="F422" s="2">
        <f>COUNTIFS($G$5:G422,G422,$E$5:E422,"&gt;"&amp;0)</f>
        <v>33</v>
      </c>
      <c r="G422" s="2">
        <f t="shared" si="26"/>
        <v>10</v>
      </c>
      <c r="H422" s="2" t="str">
        <f t="shared" si="26"/>
        <v>{"IntervalReduce":1}</v>
      </c>
    </row>
    <row r="423" spans="1:8" x14ac:dyDescent="0.15">
      <c r="A423" s="2">
        <f t="shared" si="24"/>
        <v>419</v>
      </c>
      <c r="B423" s="2">
        <v>419</v>
      </c>
      <c r="C423" s="2">
        <f t="shared" si="23"/>
        <v>228.1276</v>
      </c>
      <c r="D423" s="2" cm="1">
        <f t="array" ref="D423">ROUND(_xlfn.XLOOKUP(E423*10000+G423,[1]配置!$B$5:$B$10000*10000+[1]配置!$C$5:$C$10000,[1]配置!$F$5:$F$10000),4)</f>
        <v>226.64949999999999</v>
      </c>
      <c r="E423" s="2">
        <f>COUNTIFS([1]中转!$N$10:$N$129,"&gt;="&amp;G423,[1]中转!$O$10:$O$129,"&lt;="&amp;COUNTIFS($G$5:G423,G423))</f>
        <v>41</v>
      </c>
      <c r="F423" s="2">
        <f>COUNTIFS($G$5:G423,G423,$E$5:E423,"&gt;"&amp;0)</f>
        <v>41</v>
      </c>
      <c r="G423" s="2">
        <f t="shared" si="26"/>
        <v>1</v>
      </c>
      <c r="H423" s="2" t="str">
        <f t="shared" si="26"/>
        <v>{"CardMulti":1}</v>
      </c>
    </row>
    <row r="424" spans="1:8" x14ac:dyDescent="0.15">
      <c r="A424" s="2">
        <f t="shared" si="24"/>
        <v>420</v>
      </c>
      <c r="B424" s="3">
        <v>420</v>
      </c>
      <c r="C424" s="2">
        <f t="shared" si="23"/>
        <v>254.85730000000001</v>
      </c>
      <c r="D424" s="2" cm="1">
        <f t="array" ref="D424">ROUND(_xlfn.XLOOKUP(E424*10000+G424,[1]配置!$B$5:$B$10000*10000+[1]配置!$C$5:$C$10000,[1]配置!$F$5:$F$10000),4)</f>
        <v>253.35069999999999</v>
      </c>
      <c r="E424" s="2">
        <f>COUNTIFS([1]中转!$N$10:$N$129,"&gt;="&amp;G424,[1]中转!$O$10:$O$129,"&lt;="&amp;COUNTIFS($G$5:G424,G424))</f>
        <v>43</v>
      </c>
      <c r="F424" s="2">
        <f>COUNTIFS($G$5:G424,G424,$E$5:E424,"&gt;"&amp;0)</f>
        <v>43</v>
      </c>
      <c r="G424" s="2">
        <f t="shared" si="26"/>
        <v>2</v>
      </c>
      <c r="H424" s="2" t="str">
        <f t="shared" si="26"/>
        <v>{"CardMulti":1}</v>
      </c>
    </row>
    <row r="425" spans="1:8" x14ac:dyDescent="0.15">
      <c r="A425" s="2">
        <f t="shared" si="24"/>
        <v>421</v>
      </c>
      <c r="B425" s="2">
        <v>421</v>
      </c>
      <c r="C425" s="2">
        <f t="shared" si="23"/>
        <v>270.00009999999997</v>
      </c>
      <c r="D425" s="2" cm="1">
        <f t="array" ref="D425">ROUND(_xlfn.XLOOKUP(E425*10000+G425,[1]配置!$B$5:$B$10000*10000+[1]配置!$C$5:$C$10000,[1]配置!$F$5:$F$10000),4)</f>
        <v>268.50779999999997</v>
      </c>
      <c r="E425" s="2">
        <f>COUNTIFS([1]中转!$N$10:$N$129,"&gt;="&amp;G425,[1]中转!$O$10:$O$129,"&lt;="&amp;COUNTIFS($G$5:G425,G425))</f>
        <v>42</v>
      </c>
      <c r="F425" s="2">
        <f>COUNTIFS($G$5:G425,G425,$E$5:E425,"&gt;"&amp;0)</f>
        <v>42</v>
      </c>
      <c r="G425" s="2">
        <f t="shared" si="26"/>
        <v>3</v>
      </c>
      <c r="H425" s="2" t="str">
        <f t="shared" si="26"/>
        <v>{"CardMulti":1}</v>
      </c>
    </row>
    <row r="426" spans="1:8" x14ac:dyDescent="0.15">
      <c r="A426" s="2">
        <f t="shared" si="24"/>
        <v>422</v>
      </c>
      <c r="B426" s="3">
        <v>422</v>
      </c>
      <c r="C426" s="2">
        <f t="shared" si="23"/>
        <v>281.45549999999997</v>
      </c>
      <c r="D426" s="2" cm="1">
        <f t="array" ref="D426">ROUND(_xlfn.XLOOKUP(E426*10000+G426,[1]配置!$B$5:$B$10000*10000+[1]配置!$C$5:$C$10000,[1]配置!$F$5:$F$10000),4)</f>
        <v>279.97739999999999</v>
      </c>
      <c r="E426" s="2">
        <f>COUNTIFS([1]中转!$N$10:$N$129,"&gt;="&amp;G426,[1]中转!$O$10:$O$129,"&lt;="&amp;COUNTIFS($G$5:G426,G426))</f>
        <v>41</v>
      </c>
      <c r="F426" s="2">
        <f>COUNTIFS($G$5:G426,G426,$E$5:E426,"&gt;"&amp;0)</f>
        <v>41</v>
      </c>
      <c r="G426" s="2">
        <f t="shared" si="26"/>
        <v>4</v>
      </c>
      <c r="H426" s="2" t="str">
        <f t="shared" si="26"/>
        <v>{"CardMulti":1}</v>
      </c>
    </row>
    <row r="427" spans="1:8" x14ac:dyDescent="0.15">
      <c r="A427" s="2">
        <f t="shared" si="24"/>
        <v>423</v>
      </c>
      <c r="B427" s="2">
        <v>423</v>
      </c>
      <c r="C427" s="2">
        <f t="shared" si="23"/>
        <v>287.33339999999998</v>
      </c>
      <c r="D427" s="2" cm="1">
        <f t="array" ref="D427">ROUND(_xlfn.XLOOKUP(E427*10000+G427,[1]配置!$B$5:$B$10000*10000+[1]配置!$C$5:$C$10000,[1]配置!$F$5:$F$10000),4)</f>
        <v>285.88319999999999</v>
      </c>
      <c r="E427" s="2">
        <f>COUNTIFS([1]中转!$N$10:$N$129,"&gt;="&amp;G427,[1]中转!$O$10:$O$129,"&lt;="&amp;COUNTIFS($G$5:G427,G427))</f>
        <v>39</v>
      </c>
      <c r="F427" s="2">
        <f>COUNTIFS($G$5:G427,G427,$E$5:E427,"&gt;"&amp;0)</f>
        <v>39</v>
      </c>
      <c r="G427" s="2">
        <f t="shared" si="26"/>
        <v>5</v>
      </c>
      <c r="H427" s="2" t="str">
        <f t="shared" si="26"/>
        <v>{"CardMulti":1}</v>
      </c>
    </row>
    <row r="428" spans="1:8" x14ac:dyDescent="0.15">
      <c r="A428" s="2">
        <f t="shared" si="24"/>
        <v>424</v>
      </c>
      <c r="B428" s="3">
        <v>424</v>
      </c>
      <c r="C428" s="2">
        <f t="shared" si="23"/>
        <v>286.35700000000003</v>
      </c>
      <c r="D428" s="2" cm="1">
        <f t="array" ref="D428">ROUND(_xlfn.XLOOKUP(E428*10000+G428,[1]配置!$B$5:$B$10000*10000+[1]配置!$C$5:$C$10000,[1]配置!$F$5:$F$10000),4)</f>
        <v>284.9205</v>
      </c>
      <c r="E428" s="2">
        <f>COUNTIFS([1]中转!$N$10:$N$129,"&gt;="&amp;G428,[1]中转!$O$10:$O$129,"&lt;="&amp;COUNTIFS($G$5:G428,G428))</f>
        <v>38</v>
      </c>
      <c r="F428" s="2">
        <f>COUNTIFS($G$5:G428,G428,$E$5:E428,"&gt;"&amp;0)</f>
        <v>38</v>
      </c>
      <c r="G428" s="2">
        <f t="shared" si="26"/>
        <v>6</v>
      </c>
      <c r="H428" s="2" t="str">
        <f t="shared" si="26"/>
        <v>{"CardMulti":1}</v>
      </c>
    </row>
    <row r="429" spans="1:8" x14ac:dyDescent="0.15">
      <c r="A429" s="2">
        <f t="shared" si="24"/>
        <v>425</v>
      </c>
      <c r="B429" s="2">
        <v>425</v>
      </c>
      <c r="C429" s="2">
        <f t="shared" si="23"/>
        <v>287.86</v>
      </c>
      <c r="D429" s="2" cm="1">
        <f t="array" ref="D429">ROUND(_xlfn.XLOOKUP(E429*10000+G429,[1]配置!$B$5:$B$10000*10000+[1]配置!$C$5:$C$10000,[1]配置!$F$5:$F$10000),4)</f>
        <v>286.43720000000002</v>
      </c>
      <c r="E429" s="2">
        <f>COUNTIFS([1]中转!$N$10:$N$129,"&gt;="&amp;G429,[1]中转!$O$10:$O$129,"&lt;="&amp;COUNTIFS($G$5:G429,G429))</f>
        <v>37</v>
      </c>
      <c r="F429" s="2">
        <f>COUNTIFS($G$5:G429,G429,$E$5:E429,"&gt;"&amp;0)</f>
        <v>37</v>
      </c>
      <c r="G429" s="2">
        <f t="shared" si="26"/>
        <v>7</v>
      </c>
      <c r="H429" s="2" t="str">
        <f t="shared" si="26"/>
        <v>{"CardMulti":1}</v>
      </c>
    </row>
    <row r="430" spans="1:8" x14ac:dyDescent="0.15">
      <c r="A430" s="2">
        <f t="shared" si="24"/>
        <v>426</v>
      </c>
      <c r="B430" s="3">
        <v>426</v>
      </c>
      <c r="C430" s="2">
        <f t="shared" si="23"/>
        <v>287.29250000000002</v>
      </c>
      <c r="D430" s="2" cm="1">
        <f t="array" ref="D430">ROUND(_xlfn.XLOOKUP(E430*10000+G430,[1]配置!$B$5:$B$10000*10000+[1]配置!$C$5:$C$10000,[1]配置!$F$5:$F$10000),4)</f>
        <v>285.88319999999999</v>
      </c>
      <c r="E430" s="2">
        <f>COUNTIFS([1]中转!$N$10:$N$129,"&gt;="&amp;G430,[1]中转!$O$10:$O$129,"&lt;="&amp;COUNTIFS($G$5:G430,G430))</f>
        <v>36</v>
      </c>
      <c r="F430" s="2">
        <f>COUNTIFS($G$5:G430,G430,$E$5:E430,"&gt;"&amp;0)</f>
        <v>36</v>
      </c>
      <c r="G430" s="2">
        <f t="shared" si="26"/>
        <v>8</v>
      </c>
      <c r="H430" s="2" t="str">
        <f t="shared" si="26"/>
        <v>{"CardMulti":1}</v>
      </c>
    </row>
    <row r="431" spans="1:8" x14ac:dyDescent="0.15">
      <c r="A431" s="2">
        <f t="shared" si="24"/>
        <v>427</v>
      </c>
      <c r="B431" s="2">
        <v>427</v>
      </c>
      <c r="C431" s="2">
        <f t="shared" si="23"/>
        <v>286.7294</v>
      </c>
      <c r="D431" s="2" cm="1">
        <f t="array" ref="D431">ROUND(_xlfn.XLOOKUP(E431*10000+G431,[1]配置!$B$5:$B$10000*10000+[1]配置!$C$5:$C$10000,[1]配置!$F$5:$F$10000),4)</f>
        <v>285.33339999999998</v>
      </c>
      <c r="E431" s="2">
        <f>COUNTIFS([1]中转!$N$10:$N$129,"&gt;="&amp;G431,[1]中转!$O$10:$O$129,"&lt;="&amp;COUNTIFS($G$5:G431,G431))</f>
        <v>35</v>
      </c>
      <c r="F431" s="2">
        <f>COUNTIFS($G$5:G431,G431,$E$5:E431,"&gt;"&amp;0)</f>
        <v>35</v>
      </c>
      <c r="G431" s="2">
        <f t="shared" si="26"/>
        <v>9</v>
      </c>
      <c r="H431" s="2" t="str">
        <f t="shared" si="26"/>
        <v>{"CardMulti":1}</v>
      </c>
    </row>
    <row r="432" spans="1:8" x14ac:dyDescent="0.15">
      <c r="A432" s="2">
        <f t="shared" si="24"/>
        <v>428</v>
      </c>
      <c r="B432" s="3">
        <v>428</v>
      </c>
      <c r="C432" s="2">
        <f t="shared" si="23"/>
        <v>148.6551</v>
      </c>
      <c r="D432" s="2" cm="1">
        <f t="array" ref="D432">ROUND(_xlfn.XLOOKUP(E432*10000+G432,[1]配置!$B$5:$B$10000*10000+[1]配置!$C$5:$C$10000,[1]配置!$F$5:$F$10000),4)</f>
        <v>147.2724</v>
      </c>
      <c r="E432" s="2">
        <f>COUNTIFS([1]中转!$N$10:$N$129,"&gt;="&amp;G432,[1]中转!$O$10:$O$129,"&lt;="&amp;COUNTIFS($G$5:G432,G432))</f>
        <v>14</v>
      </c>
      <c r="F432" s="2">
        <f>COUNTIFS($G$5:G432,G432,$E$5:E432,"&gt;"&amp;0)</f>
        <v>34</v>
      </c>
      <c r="G432" s="2">
        <f t="shared" si="26"/>
        <v>10</v>
      </c>
      <c r="H432" s="2" t="str">
        <f t="shared" si="26"/>
        <v>{"CardMulti":1}</v>
      </c>
    </row>
    <row r="433" spans="1:8" x14ac:dyDescent="0.15">
      <c r="A433" s="2">
        <f t="shared" si="24"/>
        <v>429</v>
      </c>
      <c r="B433" s="2">
        <v>429</v>
      </c>
      <c r="C433" s="2">
        <f t="shared" si="23"/>
        <v>233.642</v>
      </c>
      <c r="D433" s="2" cm="1">
        <f t="array" ref="D433">ROUND(_xlfn.XLOOKUP(E433*10000+G433,[1]配置!$B$5:$B$10000*10000+[1]配置!$C$5:$C$10000,[1]配置!$F$5:$F$10000),4)</f>
        <v>232.1497</v>
      </c>
      <c r="E433" s="2">
        <f>COUNTIFS([1]中转!$N$10:$N$129,"&gt;="&amp;G433,[1]中转!$O$10:$O$129,"&lt;="&amp;COUNTIFS($G$5:G433,G433))</f>
        <v>42</v>
      </c>
      <c r="F433" s="2">
        <f>COUNTIFS($G$5:G433,G433,$E$5:E433,"&gt;"&amp;0)</f>
        <v>42</v>
      </c>
      <c r="G433" s="2">
        <f t="shared" ref="G433:H452" si="27">G25</f>
        <v>1</v>
      </c>
      <c r="H433" s="2" t="str">
        <f t="shared" si="27"/>
        <v>{"CostReduce":1}</v>
      </c>
    </row>
    <row r="434" spans="1:8" x14ac:dyDescent="0.15">
      <c r="A434" s="2">
        <f t="shared" si="24"/>
        <v>430</v>
      </c>
      <c r="B434" s="3">
        <v>430</v>
      </c>
      <c r="C434" s="2">
        <f t="shared" si="23"/>
        <v>260.71559999999999</v>
      </c>
      <c r="D434" s="2" cm="1">
        <f t="array" ref="D434">ROUND(_xlfn.XLOOKUP(E434*10000+G434,[1]配置!$B$5:$B$10000*10000+[1]配置!$C$5:$C$10000,[1]配置!$F$5:$F$10000),4)</f>
        <v>259.19459999999998</v>
      </c>
      <c r="E434" s="2">
        <f>COUNTIFS([1]中转!$N$10:$N$129,"&gt;="&amp;G434,[1]中转!$O$10:$O$129,"&lt;="&amp;COUNTIFS($G$5:G434,G434))</f>
        <v>44</v>
      </c>
      <c r="F434" s="2">
        <f>COUNTIFS($G$5:G434,G434,$E$5:E434,"&gt;"&amp;0)</f>
        <v>44</v>
      </c>
      <c r="G434" s="2">
        <f t="shared" si="27"/>
        <v>2</v>
      </c>
      <c r="H434" s="2" t="str">
        <f t="shared" si="27"/>
        <v>{"CostReduce":1}</v>
      </c>
    </row>
    <row r="435" spans="1:8" x14ac:dyDescent="0.15">
      <c r="A435" s="2">
        <f t="shared" si="24"/>
        <v>431</v>
      </c>
      <c r="B435" s="2">
        <v>431</v>
      </c>
      <c r="C435" s="2">
        <f t="shared" si="23"/>
        <v>276.20209999999997</v>
      </c>
      <c r="D435" s="2" cm="1">
        <f t="array" ref="D435">ROUND(_xlfn.XLOOKUP(E435*10000+G435,[1]配置!$B$5:$B$10000*10000+[1]配置!$C$5:$C$10000,[1]配置!$F$5:$F$10000),4)</f>
        <v>274.69549999999998</v>
      </c>
      <c r="E435" s="2">
        <f>COUNTIFS([1]中转!$N$10:$N$129,"&gt;="&amp;G435,[1]中转!$O$10:$O$129,"&lt;="&amp;COUNTIFS($G$5:G435,G435))</f>
        <v>43</v>
      </c>
      <c r="F435" s="2">
        <f>COUNTIFS($G$5:G435,G435,$E$5:E435,"&gt;"&amp;0)</f>
        <v>43</v>
      </c>
      <c r="G435" s="2">
        <f t="shared" si="27"/>
        <v>3</v>
      </c>
      <c r="H435" s="2" t="str">
        <f t="shared" si="27"/>
        <v>{"CostReduce":1}</v>
      </c>
    </row>
    <row r="436" spans="1:8" x14ac:dyDescent="0.15">
      <c r="A436" s="2">
        <f t="shared" si="24"/>
        <v>432</v>
      </c>
      <c r="B436" s="3">
        <v>432</v>
      </c>
      <c r="C436" s="2">
        <f t="shared" si="23"/>
        <v>288.00110000000001</v>
      </c>
      <c r="D436" s="2" cm="1">
        <f t="array" ref="D436">ROUND(_xlfn.XLOOKUP(E436*10000+G436,[1]配置!$B$5:$B$10000*10000+[1]配置!$C$5:$C$10000,[1]配置!$F$5:$F$10000),4)</f>
        <v>286.50880000000001</v>
      </c>
      <c r="E436" s="2">
        <f>COUNTIFS([1]中转!$N$10:$N$129,"&gt;="&amp;G436,[1]中转!$O$10:$O$129,"&lt;="&amp;COUNTIFS($G$5:G436,G436))</f>
        <v>42</v>
      </c>
      <c r="F436" s="2">
        <f>COUNTIFS($G$5:G436,G436,$E$5:E436,"&gt;"&amp;0)</f>
        <v>42</v>
      </c>
      <c r="G436" s="2">
        <f t="shared" si="27"/>
        <v>4</v>
      </c>
      <c r="H436" s="2" t="str">
        <f t="shared" si="27"/>
        <v>{"CostReduce":1}</v>
      </c>
    </row>
    <row r="437" spans="1:8" x14ac:dyDescent="0.15">
      <c r="A437" s="2">
        <f t="shared" si="24"/>
        <v>433</v>
      </c>
      <c r="B437" s="2">
        <v>433</v>
      </c>
      <c r="C437" s="2">
        <f t="shared" si="23"/>
        <v>294.22250000000003</v>
      </c>
      <c r="D437" s="2" cm="1">
        <f t="array" ref="D437">ROUND(_xlfn.XLOOKUP(E437*10000+G437,[1]配置!$B$5:$B$10000*10000+[1]配置!$C$5:$C$10000,[1]配置!$F$5:$F$10000),4)</f>
        <v>292.75839999999999</v>
      </c>
      <c r="E437" s="2">
        <f>COUNTIFS([1]中转!$N$10:$N$129,"&gt;="&amp;G437,[1]中转!$O$10:$O$129,"&lt;="&amp;COUNTIFS($G$5:G437,G437))</f>
        <v>40</v>
      </c>
      <c r="F437" s="2">
        <f>COUNTIFS($G$5:G437,G437,$E$5:E437,"&gt;"&amp;0)</f>
        <v>40</v>
      </c>
      <c r="G437" s="2">
        <f t="shared" si="27"/>
        <v>5</v>
      </c>
      <c r="H437" s="2" t="str">
        <f t="shared" si="27"/>
        <v>{"CostReduce":1}</v>
      </c>
    </row>
    <row r="438" spans="1:8" x14ac:dyDescent="0.15">
      <c r="A438" s="2">
        <f t="shared" si="24"/>
        <v>434</v>
      </c>
      <c r="B438" s="3">
        <v>434</v>
      </c>
      <c r="C438" s="2">
        <f t="shared" si="23"/>
        <v>293.24579999999997</v>
      </c>
      <c r="D438" s="2" cm="1">
        <f t="array" ref="D438">ROUND(_xlfn.XLOOKUP(E438*10000+G438,[1]配置!$B$5:$B$10000*10000+[1]配置!$C$5:$C$10000,[1]配置!$F$5:$F$10000),4)</f>
        <v>291.79559999999998</v>
      </c>
      <c r="E438" s="2">
        <f>COUNTIFS([1]中转!$N$10:$N$129,"&gt;="&amp;G438,[1]中转!$O$10:$O$129,"&lt;="&amp;COUNTIFS($G$5:G438,G438))</f>
        <v>39</v>
      </c>
      <c r="F438" s="2">
        <f>COUNTIFS($G$5:G438,G438,$E$5:E438,"&gt;"&amp;0)</f>
        <v>39</v>
      </c>
      <c r="G438" s="2">
        <f t="shared" si="27"/>
        <v>6</v>
      </c>
      <c r="H438" s="2" t="str">
        <f t="shared" si="27"/>
        <v>{"CostReduce":1}</v>
      </c>
    </row>
    <row r="439" spans="1:8" x14ac:dyDescent="0.15">
      <c r="A439" s="2">
        <f t="shared" si="24"/>
        <v>435</v>
      </c>
      <c r="B439" s="2">
        <v>435</v>
      </c>
      <c r="C439" s="2">
        <f t="shared" si="23"/>
        <v>294.74880000000002</v>
      </c>
      <c r="D439" s="2" cm="1">
        <f t="array" ref="D439">ROUND(_xlfn.XLOOKUP(E439*10000+G439,[1]配置!$B$5:$B$10000*10000+[1]配置!$C$5:$C$10000,[1]配置!$F$5:$F$10000),4)</f>
        <v>293.31229999999999</v>
      </c>
      <c r="E439" s="2">
        <f>COUNTIFS([1]中转!$N$10:$N$129,"&gt;="&amp;G439,[1]中转!$O$10:$O$129,"&lt;="&amp;COUNTIFS($G$5:G439,G439))</f>
        <v>38</v>
      </c>
      <c r="F439" s="2">
        <f>COUNTIFS($G$5:G439,G439,$E$5:E439,"&gt;"&amp;0)</f>
        <v>38</v>
      </c>
      <c r="G439" s="2">
        <f t="shared" si="27"/>
        <v>7</v>
      </c>
      <c r="H439" s="2" t="str">
        <f t="shared" si="27"/>
        <v>{"CostReduce":1}</v>
      </c>
    </row>
    <row r="440" spans="1:8" x14ac:dyDescent="0.15">
      <c r="A440" s="2">
        <f t="shared" si="24"/>
        <v>436</v>
      </c>
      <c r="B440" s="3">
        <v>436</v>
      </c>
      <c r="C440" s="2">
        <f t="shared" si="23"/>
        <v>294.18119999999999</v>
      </c>
      <c r="D440" s="2" cm="1">
        <f t="array" ref="D440">ROUND(_xlfn.XLOOKUP(E440*10000+G440,[1]配置!$B$5:$B$10000*10000+[1]配置!$C$5:$C$10000,[1]配置!$F$5:$F$10000),4)</f>
        <v>292.75839999999999</v>
      </c>
      <c r="E440" s="2">
        <f>COUNTIFS([1]中转!$N$10:$N$129,"&gt;="&amp;G440,[1]中转!$O$10:$O$129,"&lt;="&amp;COUNTIFS($G$5:G440,G440))</f>
        <v>37</v>
      </c>
      <c r="F440" s="2">
        <f>COUNTIFS($G$5:G440,G440,$E$5:E440,"&gt;"&amp;0)</f>
        <v>37</v>
      </c>
      <c r="G440" s="2">
        <f t="shared" si="27"/>
        <v>8</v>
      </c>
      <c r="H440" s="2" t="str">
        <f t="shared" si="27"/>
        <v>{"CostReduce":1}</v>
      </c>
    </row>
    <row r="441" spans="1:8" x14ac:dyDescent="0.15">
      <c r="A441" s="2">
        <f t="shared" si="24"/>
        <v>437</v>
      </c>
      <c r="B441" s="2">
        <v>437</v>
      </c>
      <c r="C441" s="2">
        <f t="shared" si="23"/>
        <v>293.61790000000002</v>
      </c>
      <c r="D441" s="2" cm="1">
        <f t="array" ref="D441">ROUND(_xlfn.XLOOKUP(E441*10000+G441,[1]配置!$B$5:$B$10000*10000+[1]配置!$C$5:$C$10000,[1]配置!$F$5:$F$10000),4)</f>
        <v>292.20859999999999</v>
      </c>
      <c r="E441" s="2">
        <f>COUNTIFS([1]中转!$N$10:$N$129,"&gt;="&amp;G441,[1]中转!$O$10:$O$129,"&lt;="&amp;COUNTIFS($G$5:G441,G441))</f>
        <v>36</v>
      </c>
      <c r="F441" s="2">
        <f>COUNTIFS($G$5:G441,G441,$E$5:E441,"&gt;"&amp;0)</f>
        <v>36</v>
      </c>
      <c r="G441" s="2">
        <f t="shared" si="27"/>
        <v>9</v>
      </c>
      <c r="H441" s="2" t="str">
        <f t="shared" si="27"/>
        <v>{"CostReduce":1}</v>
      </c>
    </row>
    <row r="442" spans="1:8" x14ac:dyDescent="0.15">
      <c r="A442" s="2">
        <f t="shared" si="24"/>
        <v>438</v>
      </c>
      <c r="B442" s="3">
        <v>438</v>
      </c>
      <c r="C442" s="2">
        <f t="shared" si="23"/>
        <v>148.66839999999999</v>
      </c>
      <c r="D442" s="2" cm="1">
        <f t="array" ref="D442">ROUND(_xlfn.XLOOKUP(E442*10000+G442,[1]配置!$B$5:$B$10000*10000+[1]配置!$C$5:$C$10000,[1]配置!$F$5:$F$10000),4)</f>
        <v>147.2724</v>
      </c>
      <c r="E442" s="2">
        <f>COUNTIFS([1]中转!$N$10:$N$129,"&gt;="&amp;G442,[1]中转!$O$10:$O$129,"&lt;="&amp;COUNTIFS($G$5:G442,G442))</f>
        <v>14</v>
      </c>
      <c r="F442" s="2">
        <f>COUNTIFS($G$5:G442,G442,$E$5:E442,"&gt;"&amp;0)</f>
        <v>35</v>
      </c>
      <c r="G442" s="2">
        <f t="shared" si="27"/>
        <v>10</v>
      </c>
      <c r="H442" s="2" t="str">
        <f t="shared" si="27"/>
        <v>{"CostReduce":1}</v>
      </c>
    </row>
    <row r="443" spans="1:8" x14ac:dyDescent="0.15">
      <c r="A443" s="2">
        <f t="shared" si="24"/>
        <v>439</v>
      </c>
      <c r="B443" s="2">
        <v>439</v>
      </c>
      <c r="C443" s="2">
        <f t="shared" si="23"/>
        <v>239.15639999999999</v>
      </c>
      <c r="D443" s="2" cm="1">
        <f t="array" ref="D443">ROUND(_xlfn.XLOOKUP(E443*10000+G443,[1]配置!$B$5:$B$10000*10000+[1]配置!$C$5:$C$10000,[1]配置!$F$5:$F$10000),4)</f>
        <v>237.6498</v>
      </c>
      <c r="E443" s="2">
        <f>COUNTIFS([1]中转!$N$10:$N$129,"&gt;="&amp;G443,[1]中转!$O$10:$O$129,"&lt;="&amp;COUNTIFS($G$5:G443,G443))</f>
        <v>43</v>
      </c>
      <c r="F443" s="2">
        <f>COUNTIFS($G$5:G443,G443,$E$5:E443,"&gt;"&amp;0)</f>
        <v>43</v>
      </c>
      <c r="G443" s="2">
        <f t="shared" si="27"/>
        <v>1</v>
      </c>
      <c r="H443" s="2" t="str">
        <f t="shared" si="27"/>
        <v>{"CardMulti":1}</v>
      </c>
    </row>
    <row r="444" spans="1:8" x14ac:dyDescent="0.15">
      <c r="A444" s="2">
        <f t="shared" si="24"/>
        <v>440</v>
      </c>
      <c r="B444" s="3">
        <v>440</v>
      </c>
      <c r="C444" s="2">
        <f t="shared" si="23"/>
        <v>266.57409999999999</v>
      </c>
      <c r="D444" s="2" cm="1">
        <f t="array" ref="D444">ROUND(_xlfn.XLOOKUP(E444*10000+G444,[1]配置!$B$5:$B$10000*10000+[1]配置!$C$5:$C$10000,[1]配置!$F$5:$F$10000),4)</f>
        <v>265.0385</v>
      </c>
      <c r="E444" s="2">
        <f>COUNTIFS([1]中转!$N$10:$N$129,"&gt;="&amp;G444,[1]中转!$O$10:$O$129,"&lt;="&amp;COUNTIFS($G$5:G444,G444))</f>
        <v>45</v>
      </c>
      <c r="F444" s="2">
        <f>COUNTIFS($G$5:G444,G444,$E$5:E444,"&gt;"&amp;0)</f>
        <v>45</v>
      </c>
      <c r="G444" s="2">
        <f t="shared" si="27"/>
        <v>2</v>
      </c>
      <c r="H444" s="2" t="str">
        <f t="shared" si="27"/>
        <v>{"CardMulti":1}</v>
      </c>
    </row>
    <row r="445" spans="1:8" x14ac:dyDescent="0.15">
      <c r="A445" s="2">
        <f t="shared" si="24"/>
        <v>441</v>
      </c>
      <c r="B445" s="2">
        <v>441</v>
      </c>
      <c r="C445" s="2">
        <f t="shared" si="23"/>
        <v>282.40410000000003</v>
      </c>
      <c r="D445" s="2" cm="1">
        <f t="array" ref="D445">ROUND(_xlfn.XLOOKUP(E445*10000+G445,[1]配置!$B$5:$B$10000*10000+[1]配置!$C$5:$C$10000,[1]配置!$F$5:$F$10000),4)</f>
        <v>280.88310000000001</v>
      </c>
      <c r="E445" s="2">
        <f>COUNTIFS([1]中转!$N$10:$N$129,"&gt;="&amp;G445,[1]中转!$O$10:$O$129,"&lt;="&amp;COUNTIFS($G$5:G445,G445))</f>
        <v>44</v>
      </c>
      <c r="F445" s="2">
        <f>COUNTIFS($G$5:G445,G445,$E$5:E445,"&gt;"&amp;0)</f>
        <v>44</v>
      </c>
      <c r="G445" s="2">
        <f t="shared" si="27"/>
        <v>3</v>
      </c>
      <c r="H445" s="2" t="str">
        <f t="shared" si="27"/>
        <v>{"CardMulti":1}</v>
      </c>
    </row>
    <row r="446" spans="1:8" x14ac:dyDescent="0.15">
      <c r="A446" s="2">
        <f t="shared" si="24"/>
        <v>442</v>
      </c>
      <c r="B446" s="3">
        <v>442</v>
      </c>
      <c r="C446" s="2">
        <f t="shared" si="23"/>
        <v>294.54689999999999</v>
      </c>
      <c r="D446" s="2" cm="1">
        <f t="array" ref="D446">ROUND(_xlfn.XLOOKUP(E446*10000+G446,[1]配置!$B$5:$B$10000*10000+[1]配置!$C$5:$C$10000,[1]配置!$F$5:$F$10000),4)</f>
        <v>293.0403</v>
      </c>
      <c r="E446" s="2">
        <f>COUNTIFS([1]中转!$N$10:$N$129,"&gt;="&amp;G446,[1]中转!$O$10:$O$129,"&lt;="&amp;COUNTIFS($G$5:G446,G446))</f>
        <v>43</v>
      </c>
      <c r="F446" s="2">
        <f>COUNTIFS($G$5:G446,G446,$E$5:E446,"&gt;"&amp;0)</f>
        <v>43</v>
      </c>
      <c r="G446" s="2">
        <f t="shared" si="27"/>
        <v>4</v>
      </c>
      <c r="H446" s="2" t="str">
        <f t="shared" si="27"/>
        <v>{"CardMulti":1}</v>
      </c>
    </row>
    <row r="447" spans="1:8" x14ac:dyDescent="0.15">
      <c r="A447" s="2">
        <f t="shared" si="24"/>
        <v>443</v>
      </c>
      <c r="B447" s="2">
        <v>443</v>
      </c>
      <c r="C447" s="2">
        <f t="shared" si="23"/>
        <v>301.11160000000001</v>
      </c>
      <c r="D447" s="2" cm="1">
        <f t="array" ref="D447">ROUND(_xlfn.XLOOKUP(E447*10000+G447,[1]配置!$B$5:$B$10000*10000+[1]配置!$C$5:$C$10000,[1]配置!$F$5:$F$10000),4)</f>
        <v>299.63350000000003</v>
      </c>
      <c r="E447" s="2">
        <f>COUNTIFS([1]中转!$N$10:$N$129,"&gt;="&amp;G447,[1]中转!$O$10:$O$129,"&lt;="&amp;COUNTIFS($G$5:G447,G447))</f>
        <v>41</v>
      </c>
      <c r="F447" s="2">
        <f>COUNTIFS($G$5:G447,G447,$E$5:E447,"&gt;"&amp;0)</f>
        <v>41</v>
      </c>
      <c r="G447" s="2">
        <f t="shared" si="27"/>
        <v>5</v>
      </c>
      <c r="H447" s="2" t="str">
        <f t="shared" si="27"/>
        <v>{"CardMulti":1}</v>
      </c>
    </row>
    <row r="448" spans="1:8" x14ac:dyDescent="0.15">
      <c r="A448" s="2">
        <f t="shared" si="24"/>
        <v>444</v>
      </c>
      <c r="B448" s="3">
        <v>444</v>
      </c>
      <c r="C448" s="2">
        <f t="shared" si="23"/>
        <v>300.13490000000002</v>
      </c>
      <c r="D448" s="2" cm="1">
        <f t="array" ref="D448">ROUND(_xlfn.XLOOKUP(E448*10000+G448,[1]配置!$B$5:$B$10000*10000+[1]配置!$C$5:$C$10000,[1]配置!$F$5:$F$10000),4)</f>
        <v>298.67079999999999</v>
      </c>
      <c r="E448" s="2">
        <f>COUNTIFS([1]中转!$N$10:$N$129,"&gt;="&amp;G448,[1]中转!$O$10:$O$129,"&lt;="&amp;COUNTIFS($G$5:G448,G448))</f>
        <v>40</v>
      </c>
      <c r="F448" s="2">
        <f>COUNTIFS($G$5:G448,G448,$E$5:E448,"&gt;"&amp;0)</f>
        <v>40</v>
      </c>
      <c r="G448" s="2">
        <f t="shared" si="27"/>
        <v>6</v>
      </c>
      <c r="H448" s="2" t="str">
        <f t="shared" si="27"/>
        <v>{"CardMulti":1}</v>
      </c>
    </row>
    <row r="449" spans="1:8" x14ac:dyDescent="0.15">
      <c r="A449" s="2">
        <f t="shared" si="24"/>
        <v>445</v>
      </c>
      <c r="B449" s="2">
        <v>445</v>
      </c>
      <c r="C449" s="2">
        <f t="shared" si="23"/>
        <v>301.6377</v>
      </c>
      <c r="D449" s="2" cm="1">
        <f t="array" ref="D449">ROUND(_xlfn.XLOOKUP(E449*10000+G449,[1]配置!$B$5:$B$10000*10000+[1]配置!$C$5:$C$10000,[1]配置!$F$5:$F$10000),4)</f>
        <v>300.1875</v>
      </c>
      <c r="E449" s="2">
        <f>COUNTIFS([1]中转!$N$10:$N$129,"&gt;="&amp;G449,[1]中转!$O$10:$O$129,"&lt;="&amp;COUNTIFS($G$5:G449,G449))</f>
        <v>39</v>
      </c>
      <c r="F449" s="2">
        <f>COUNTIFS($G$5:G449,G449,$E$5:E449,"&gt;"&amp;0)</f>
        <v>39</v>
      </c>
      <c r="G449" s="2">
        <f t="shared" si="27"/>
        <v>7</v>
      </c>
      <c r="H449" s="2" t="str">
        <f t="shared" si="27"/>
        <v>{"CardMulti":1}</v>
      </c>
    </row>
    <row r="450" spans="1:8" x14ac:dyDescent="0.15">
      <c r="A450" s="2">
        <f t="shared" si="24"/>
        <v>446</v>
      </c>
      <c r="B450" s="3">
        <v>446</v>
      </c>
      <c r="C450" s="2">
        <f t="shared" si="23"/>
        <v>301.07010000000002</v>
      </c>
      <c r="D450" s="2" cm="1">
        <f t="array" ref="D450">ROUND(_xlfn.XLOOKUP(E450*10000+G450,[1]配置!$B$5:$B$10000*10000+[1]配置!$C$5:$C$10000,[1]配置!$F$5:$F$10000),4)</f>
        <v>299.6336</v>
      </c>
      <c r="E450" s="2">
        <f>COUNTIFS([1]中转!$N$10:$N$129,"&gt;="&amp;G450,[1]中转!$O$10:$O$129,"&lt;="&amp;COUNTIFS($G$5:G450,G450))</f>
        <v>38</v>
      </c>
      <c r="F450" s="2">
        <f>COUNTIFS($G$5:G450,G450,$E$5:E450,"&gt;"&amp;0)</f>
        <v>38</v>
      </c>
      <c r="G450" s="2">
        <f t="shared" si="27"/>
        <v>8</v>
      </c>
      <c r="H450" s="2" t="str">
        <f t="shared" si="27"/>
        <v>{"CardMulti":1}</v>
      </c>
    </row>
    <row r="451" spans="1:8" x14ac:dyDescent="0.15">
      <c r="A451" s="2">
        <f t="shared" si="24"/>
        <v>447</v>
      </c>
      <c r="B451" s="2">
        <v>447</v>
      </c>
      <c r="C451" s="2">
        <f t="shared" si="23"/>
        <v>300.50659999999999</v>
      </c>
      <c r="D451" s="2" cm="1">
        <f t="array" ref="D451">ROUND(_xlfn.XLOOKUP(E451*10000+G451,[1]配置!$B$5:$B$10000*10000+[1]配置!$C$5:$C$10000,[1]配置!$F$5:$F$10000),4)</f>
        <v>299.0838</v>
      </c>
      <c r="E451" s="2">
        <f>COUNTIFS([1]中转!$N$10:$N$129,"&gt;="&amp;G451,[1]中转!$O$10:$O$129,"&lt;="&amp;COUNTIFS($G$5:G451,G451))</f>
        <v>37</v>
      </c>
      <c r="F451" s="2">
        <f>COUNTIFS($G$5:G451,G451,$E$5:E451,"&gt;"&amp;0)</f>
        <v>37</v>
      </c>
      <c r="G451" s="2">
        <f t="shared" si="27"/>
        <v>9</v>
      </c>
      <c r="H451" s="2" t="str">
        <f t="shared" si="27"/>
        <v>{"CardMulti":1}</v>
      </c>
    </row>
    <row r="452" spans="1:8" x14ac:dyDescent="0.15">
      <c r="A452" s="2">
        <f t="shared" si="24"/>
        <v>448</v>
      </c>
      <c r="B452" s="3">
        <v>448</v>
      </c>
      <c r="C452" s="2">
        <f t="shared" si="23"/>
        <v>155.55680000000001</v>
      </c>
      <c r="D452" s="2" cm="1">
        <f t="array" ref="D452">ROUND(_xlfn.XLOOKUP(E452*10000+G452,[1]配置!$B$5:$B$10000*10000+[1]配置!$C$5:$C$10000,[1]配置!$F$5:$F$10000),4)</f>
        <v>154.14750000000001</v>
      </c>
      <c r="E452" s="2">
        <f>COUNTIFS([1]中转!$N$10:$N$129,"&gt;="&amp;G452,[1]中转!$O$10:$O$129,"&lt;="&amp;COUNTIFS($G$5:G452,G452))</f>
        <v>15</v>
      </c>
      <c r="F452" s="2">
        <f>COUNTIFS($G$5:G452,G452,$E$5:E452,"&gt;"&amp;0)</f>
        <v>36</v>
      </c>
      <c r="G452" s="2">
        <f t="shared" si="27"/>
        <v>10</v>
      </c>
      <c r="H452" s="2" t="str">
        <f t="shared" si="27"/>
        <v>{"CardMulti":1}</v>
      </c>
    </row>
    <row r="453" spans="1:8" x14ac:dyDescent="0.15">
      <c r="A453" s="2">
        <f t="shared" si="24"/>
        <v>449</v>
      </c>
      <c r="B453" s="2">
        <v>449</v>
      </c>
      <c r="C453" s="2">
        <f t="shared" ref="C453:C516" si="28">ROUND(D453+1.1^(F453/10),4)</f>
        <v>244.67099999999999</v>
      </c>
      <c r="D453" s="2" cm="1">
        <f t="array" ref="D453">ROUND(_xlfn.XLOOKUP(E453*10000+G453,[1]配置!$B$5:$B$10000*10000+[1]配置!$C$5:$C$10000,[1]配置!$F$5:$F$10000),4)</f>
        <v>243.15</v>
      </c>
      <c r="E453" s="2">
        <f>COUNTIFS([1]中转!$N$10:$N$129,"&gt;="&amp;G453,[1]中转!$O$10:$O$129,"&lt;="&amp;COUNTIFS($G$5:G453,G453))</f>
        <v>44</v>
      </c>
      <c r="F453" s="2">
        <f>COUNTIFS($G$5:G453,G453,$E$5:E453,"&gt;"&amp;0)</f>
        <v>44</v>
      </c>
      <c r="G453" s="2">
        <f t="shared" ref="G453:H472" si="29">G45</f>
        <v>1</v>
      </c>
      <c r="H453" s="2" t="str">
        <f t="shared" si="29"/>
        <v>{"CardMulti":1}</v>
      </c>
    </row>
    <row r="454" spans="1:8" x14ac:dyDescent="0.15">
      <c r="A454" s="2">
        <f t="shared" si="24"/>
        <v>450</v>
      </c>
      <c r="B454" s="3">
        <v>450</v>
      </c>
      <c r="C454" s="2">
        <f t="shared" si="28"/>
        <v>272.43270000000001</v>
      </c>
      <c r="D454" s="2" cm="1">
        <f t="array" ref="D454">ROUND(_xlfn.XLOOKUP(E454*10000+G454,[1]配置!$B$5:$B$10000*10000+[1]配置!$C$5:$C$10000,[1]配置!$F$5:$F$10000),4)</f>
        <v>270.88240000000002</v>
      </c>
      <c r="E454" s="2">
        <f>COUNTIFS([1]中转!$N$10:$N$129,"&gt;="&amp;G454,[1]中转!$O$10:$O$129,"&lt;="&amp;COUNTIFS($G$5:G454,G454))</f>
        <v>46</v>
      </c>
      <c r="F454" s="2">
        <f>COUNTIFS($G$5:G454,G454,$E$5:E454,"&gt;"&amp;0)</f>
        <v>46</v>
      </c>
      <c r="G454" s="2">
        <f t="shared" si="29"/>
        <v>2</v>
      </c>
      <c r="H454" s="2" t="str">
        <f t="shared" si="29"/>
        <v>{"CardMulti":1}</v>
      </c>
    </row>
    <row r="455" spans="1:8" x14ac:dyDescent="0.15">
      <c r="A455" s="2">
        <f t="shared" si="24"/>
        <v>451</v>
      </c>
      <c r="B455" s="2">
        <v>451</v>
      </c>
      <c r="C455" s="2">
        <f t="shared" si="28"/>
        <v>288.60640000000001</v>
      </c>
      <c r="D455" s="2" cm="1">
        <f t="array" ref="D455">ROUND(_xlfn.XLOOKUP(E455*10000+G455,[1]配置!$B$5:$B$10000*10000+[1]配置!$C$5:$C$10000,[1]配置!$F$5:$F$10000),4)</f>
        <v>287.07080000000002</v>
      </c>
      <c r="E455" s="2">
        <f>COUNTIFS([1]中转!$N$10:$N$129,"&gt;="&amp;G455,[1]中转!$O$10:$O$129,"&lt;="&amp;COUNTIFS($G$5:G455,G455))</f>
        <v>45</v>
      </c>
      <c r="F455" s="2">
        <f>COUNTIFS($G$5:G455,G455,$E$5:E455,"&gt;"&amp;0)</f>
        <v>45</v>
      </c>
      <c r="G455" s="2">
        <f t="shared" si="29"/>
        <v>3</v>
      </c>
      <c r="H455" s="2" t="str">
        <f t="shared" si="29"/>
        <v>{"CardMulti":1}</v>
      </c>
    </row>
    <row r="456" spans="1:8" x14ac:dyDescent="0.15">
      <c r="A456" s="2">
        <f t="shared" ref="A456:A519" si="30">IF(E456=0,"//"&amp;B456,B456)</f>
        <v>452</v>
      </c>
      <c r="B456" s="3">
        <v>452</v>
      </c>
      <c r="C456" s="2">
        <f t="shared" si="28"/>
        <v>301.09269999999998</v>
      </c>
      <c r="D456" s="2" cm="1">
        <f t="array" ref="D456">ROUND(_xlfn.XLOOKUP(E456*10000+G456,[1]配置!$B$5:$B$10000*10000+[1]配置!$C$5:$C$10000,[1]配置!$F$5:$F$10000),4)</f>
        <v>299.57170000000002</v>
      </c>
      <c r="E456" s="2">
        <f>COUNTIFS([1]中转!$N$10:$N$129,"&gt;="&amp;G456,[1]中转!$O$10:$O$129,"&lt;="&amp;COUNTIFS($G$5:G456,G456))</f>
        <v>44</v>
      </c>
      <c r="F456" s="2">
        <f>COUNTIFS($G$5:G456,G456,$E$5:E456,"&gt;"&amp;0)</f>
        <v>44</v>
      </c>
      <c r="G456" s="2">
        <f t="shared" si="29"/>
        <v>4</v>
      </c>
      <c r="H456" s="2" t="str">
        <f t="shared" si="29"/>
        <v>{"CardMulti":1}</v>
      </c>
    </row>
    <row r="457" spans="1:8" x14ac:dyDescent="0.15">
      <c r="A457" s="2">
        <f t="shared" si="30"/>
        <v>453</v>
      </c>
      <c r="B457" s="2">
        <v>453</v>
      </c>
      <c r="C457" s="2">
        <f t="shared" si="28"/>
        <v>308.00099999999998</v>
      </c>
      <c r="D457" s="2" cm="1">
        <f t="array" ref="D457">ROUND(_xlfn.XLOOKUP(E457*10000+G457,[1]配置!$B$5:$B$10000*10000+[1]配置!$C$5:$C$10000,[1]配置!$F$5:$F$10000),4)</f>
        <v>306.50869999999998</v>
      </c>
      <c r="E457" s="2">
        <f>COUNTIFS([1]中转!$N$10:$N$129,"&gt;="&amp;G457,[1]中转!$O$10:$O$129,"&lt;="&amp;COUNTIFS($G$5:G457,G457))</f>
        <v>42</v>
      </c>
      <c r="F457" s="2">
        <f>COUNTIFS($G$5:G457,G457,$E$5:E457,"&gt;"&amp;0)</f>
        <v>42</v>
      </c>
      <c r="G457" s="2">
        <f t="shared" si="29"/>
        <v>5</v>
      </c>
      <c r="H457" s="2" t="str">
        <f t="shared" si="29"/>
        <v>{"CardMulti":1}</v>
      </c>
    </row>
    <row r="458" spans="1:8" x14ac:dyDescent="0.15">
      <c r="A458" s="2">
        <f t="shared" si="30"/>
        <v>454</v>
      </c>
      <c r="B458" s="3">
        <v>454</v>
      </c>
      <c r="C458" s="2">
        <f t="shared" si="28"/>
        <v>307.02409999999998</v>
      </c>
      <c r="D458" s="2" cm="1">
        <f t="array" ref="D458">ROUND(_xlfn.XLOOKUP(E458*10000+G458,[1]配置!$B$5:$B$10000*10000+[1]配置!$C$5:$C$10000,[1]配置!$F$5:$F$10000),4)</f>
        <v>305.54599999999999</v>
      </c>
      <c r="E458" s="2">
        <f>COUNTIFS([1]中转!$N$10:$N$129,"&gt;="&amp;G458,[1]中转!$O$10:$O$129,"&lt;="&amp;COUNTIFS($G$5:G458,G458))</f>
        <v>41</v>
      </c>
      <c r="F458" s="2">
        <f>COUNTIFS($G$5:G458,G458,$E$5:E458,"&gt;"&amp;0)</f>
        <v>41</v>
      </c>
      <c r="G458" s="2">
        <f t="shared" si="29"/>
        <v>6</v>
      </c>
      <c r="H458" s="2" t="str">
        <f t="shared" si="29"/>
        <v>{"CardMulti":1}</v>
      </c>
    </row>
    <row r="459" spans="1:8" x14ac:dyDescent="0.15">
      <c r="A459" s="2">
        <f t="shared" si="30"/>
        <v>455</v>
      </c>
      <c r="B459" s="2">
        <v>455</v>
      </c>
      <c r="C459" s="2">
        <f t="shared" si="28"/>
        <v>308.52679999999998</v>
      </c>
      <c r="D459" s="2" cm="1">
        <f t="array" ref="D459">ROUND(_xlfn.XLOOKUP(E459*10000+G459,[1]配置!$B$5:$B$10000*10000+[1]配置!$C$5:$C$10000,[1]配置!$F$5:$F$10000),4)</f>
        <v>307.06270000000001</v>
      </c>
      <c r="E459" s="2">
        <f>COUNTIFS([1]中转!$N$10:$N$129,"&gt;="&amp;G459,[1]中转!$O$10:$O$129,"&lt;="&amp;COUNTIFS($G$5:G459,G459))</f>
        <v>40</v>
      </c>
      <c r="F459" s="2">
        <f>COUNTIFS($G$5:G459,G459,$E$5:E459,"&gt;"&amp;0)</f>
        <v>40</v>
      </c>
      <c r="G459" s="2">
        <f t="shared" si="29"/>
        <v>7</v>
      </c>
      <c r="H459" s="2" t="str">
        <f t="shared" si="29"/>
        <v>{"CardMulti":1}</v>
      </c>
    </row>
    <row r="460" spans="1:8" x14ac:dyDescent="0.15">
      <c r="A460" s="2">
        <f t="shared" si="30"/>
        <v>456</v>
      </c>
      <c r="B460" s="3">
        <v>456</v>
      </c>
      <c r="C460" s="2">
        <f t="shared" si="28"/>
        <v>307.959</v>
      </c>
      <c r="D460" s="2" cm="1">
        <f t="array" ref="D460">ROUND(_xlfn.XLOOKUP(E460*10000+G460,[1]配置!$B$5:$B$10000*10000+[1]配置!$C$5:$C$10000,[1]配置!$F$5:$F$10000),4)</f>
        <v>306.50880000000001</v>
      </c>
      <c r="E460" s="2">
        <f>COUNTIFS([1]中转!$N$10:$N$129,"&gt;="&amp;G460,[1]中转!$O$10:$O$129,"&lt;="&amp;COUNTIFS($G$5:G460,G460))</f>
        <v>39</v>
      </c>
      <c r="F460" s="2">
        <f>COUNTIFS($G$5:G460,G460,$E$5:E460,"&gt;"&amp;0)</f>
        <v>39</v>
      </c>
      <c r="G460" s="2">
        <f t="shared" si="29"/>
        <v>8</v>
      </c>
      <c r="H460" s="2" t="str">
        <f t="shared" si="29"/>
        <v>{"CardMulti":1}</v>
      </c>
    </row>
    <row r="461" spans="1:8" x14ac:dyDescent="0.15">
      <c r="A461" s="2">
        <f t="shared" si="30"/>
        <v>457</v>
      </c>
      <c r="B461" s="2">
        <v>457</v>
      </c>
      <c r="C461" s="2">
        <f t="shared" si="28"/>
        <v>307.39550000000003</v>
      </c>
      <c r="D461" s="2" cm="1">
        <f t="array" ref="D461">ROUND(_xlfn.XLOOKUP(E461*10000+G461,[1]配置!$B$5:$B$10000*10000+[1]配置!$C$5:$C$10000,[1]配置!$F$5:$F$10000),4)</f>
        <v>305.959</v>
      </c>
      <c r="E461" s="2">
        <f>COUNTIFS([1]中转!$N$10:$N$129,"&gt;="&amp;G461,[1]中转!$O$10:$O$129,"&lt;="&amp;COUNTIFS($G$5:G461,G461))</f>
        <v>38</v>
      </c>
      <c r="F461" s="2">
        <f>COUNTIFS($G$5:G461,G461,$E$5:E461,"&gt;"&amp;0)</f>
        <v>38</v>
      </c>
      <c r="G461" s="2">
        <f t="shared" si="29"/>
        <v>9</v>
      </c>
      <c r="H461" s="2" t="str">
        <f t="shared" si="29"/>
        <v>{"CardMulti":1}</v>
      </c>
    </row>
    <row r="462" spans="1:8" x14ac:dyDescent="0.15">
      <c r="A462" s="2">
        <f t="shared" si="30"/>
        <v>458</v>
      </c>
      <c r="B462" s="3">
        <v>458</v>
      </c>
      <c r="C462" s="2">
        <f t="shared" si="28"/>
        <v>155.5703</v>
      </c>
      <c r="D462" s="2" cm="1">
        <f t="array" ref="D462">ROUND(_xlfn.XLOOKUP(E462*10000+G462,[1]配置!$B$5:$B$10000*10000+[1]配置!$C$5:$C$10000,[1]配置!$F$5:$F$10000),4)</f>
        <v>154.14750000000001</v>
      </c>
      <c r="E462" s="2">
        <f>COUNTIFS([1]中转!$N$10:$N$129,"&gt;="&amp;G462,[1]中转!$O$10:$O$129,"&lt;="&amp;COUNTIFS($G$5:G462,G462))</f>
        <v>15</v>
      </c>
      <c r="F462" s="2">
        <f>COUNTIFS($G$5:G462,G462,$E$5:E462,"&gt;"&amp;0)</f>
        <v>37</v>
      </c>
      <c r="G462" s="2">
        <f t="shared" si="29"/>
        <v>10</v>
      </c>
      <c r="H462" s="2" t="str">
        <f t="shared" si="29"/>
        <v>{"CardMulti":1}</v>
      </c>
    </row>
    <row r="463" spans="1:8" x14ac:dyDescent="0.15">
      <c r="A463" s="2">
        <f t="shared" si="30"/>
        <v>459</v>
      </c>
      <c r="B463" s="2">
        <v>459</v>
      </c>
      <c r="C463" s="2">
        <f t="shared" si="28"/>
        <v>278.29140000000001</v>
      </c>
      <c r="D463" s="2" cm="1">
        <f t="array" ref="D463">ROUND(_xlfn.XLOOKUP(E463*10000+G463,[1]配置!$B$5:$B$10000*10000+[1]配置!$C$5:$C$10000,[1]配置!$F$5:$F$10000),4)</f>
        <v>276.72629999999998</v>
      </c>
      <c r="E463" s="2">
        <f>COUNTIFS([1]中转!$N$10:$N$129,"&gt;="&amp;G463,[1]中转!$O$10:$O$129,"&lt;="&amp;COUNTIFS($G$5:G463,G463))</f>
        <v>47</v>
      </c>
      <c r="F463" s="2">
        <f>COUNTIFS($G$5:G463,G463,$E$5:E463,"&gt;"&amp;0)</f>
        <v>47</v>
      </c>
      <c r="G463" s="2">
        <f t="shared" si="29"/>
        <v>2</v>
      </c>
      <c r="H463" s="2" t="str">
        <f t="shared" si="29"/>
        <v>{"CostReduce":1}</v>
      </c>
    </row>
    <row r="464" spans="1:8" x14ac:dyDescent="0.15">
      <c r="A464" s="2">
        <f t="shared" si="30"/>
        <v>460</v>
      </c>
      <c r="B464" s="3">
        <v>460</v>
      </c>
      <c r="C464" s="2">
        <f t="shared" si="28"/>
        <v>294.80880000000002</v>
      </c>
      <c r="D464" s="2" cm="1">
        <f t="array" ref="D464">ROUND(_xlfn.XLOOKUP(E464*10000+G464,[1]配置!$B$5:$B$10000*10000+[1]配置!$C$5:$C$10000,[1]配置!$F$5:$F$10000),4)</f>
        <v>293.25850000000003</v>
      </c>
      <c r="E464" s="2">
        <f>COUNTIFS([1]中转!$N$10:$N$129,"&gt;="&amp;G464,[1]中转!$O$10:$O$129,"&lt;="&amp;COUNTIFS($G$5:G464,G464))</f>
        <v>46</v>
      </c>
      <c r="F464" s="2">
        <f>COUNTIFS($G$5:G464,G464,$E$5:E464,"&gt;"&amp;0)</f>
        <v>46</v>
      </c>
      <c r="G464" s="2">
        <f t="shared" si="29"/>
        <v>3</v>
      </c>
      <c r="H464" s="2" t="str">
        <f t="shared" si="29"/>
        <v>{"CostReduce":1}</v>
      </c>
    </row>
    <row r="465" spans="1:8" x14ac:dyDescent="0.15">
      <c r="A465" s="2">
        <f t="shared" si="30"/>
        <v>461</v>
      </c>
      <c r="B465" s="2">
        <v>461</v>
      </c>
      <c r="C465" s="2">
        <f t="shared" si="28"/>
        <v>307.63869999999997</v>
      </c>
      <c r="D465" s="2" cm="1">
        <f t="array" ref="D465">ROUND(_xlfn.XLOOKUP(E465*10000+G465,[1]配置!$B$5:$B$10000*10000+[1]配置!$C$5:$C$10000,[1]配置!$F$5:$F$10000),4)</f>
        <v>306.10309999999998</v>
      </c>
      <c r="E465" s="2">
        <f>COUNTIFS([1]中转!$N$10:$N$129,"&gt;="&amp;G465,[1]中转!$O$10:$O$129,"&lt;="&amp;COUNTIFS($G$5:G465,G465))</f>
        <v>45</v>
      </c>
      <c r="F465" s="2">
        <f>COUNTIFS($G$5:G465,G465,$E$5:E465,"&gt;"&amp;0)</f>
        <v>45</v>
      </c>
      <c r="G465" s="2">
        <f t="shared" si="29"/>
        <v>4</v>
      </c>
      <c r="H465" s="2" t="str">
        <f t="shared" si="29"/>
        <v>{"CostReduce":1}</v>
      </c>
    </row>
    <row r="466" spans="1:8" x14ac:dyDescent="0.15">
      <c r="A466" s="2">
        <f t="shared" si="30"/>
        <v>462</v>
      </c>
      <c r="B466" s="3">
        <v>462</v>
      </c>
      <c r="C466" s="2">
        <f t="shared" si="28"/>
        <v>314.89049999999997</v>
      </c>
      <c r="D466" s="2" cm="1">
        <f t="array" ref="D466">ROUND(_xlfn.XLOOKUP(E466*10000+G466,[1]配置!$B$5:$B$10000*10000+[1]配置!$C$5:$C$10000,[1]配置!$F$5:$F$10000),4)</f>
        <v>313.38389999999998</v>
      </c>
      <c r="E466" s="2">
        <f>COUNTIFS([1]中转!$N$10:$N$129,"&gt;="&amp;G466,[1]中转!$O$10:$O$129,"&lt;="&amp;COUNTIFS($G$5:G466,G466))</f>
        <v>43</v>
      </c>
      <c r="F466" s="2">
        <f>COUNTIFS($G$5:G466,G466,$E$5:E466,"&gt;"&amp;0)</f>
        <v>43</v>
      </c>
      <c r="G466" s="2">
        <f t="shared" si="29"/>
        <v>5</v>
      </c>
      <c r="H466" s="2" t="str">
        <f t="shared" si="29"/>
        <v>{"CostReduce":1}</v>
      </c>
    </row>
    <row r="467" spans="1:8" x14ac:dyDescent="0.15">
      <c r="A467" s="2">
        <f t="shared" si="30"/>
        <v>463</v>
      </c>
      <c r="B467" s="2">
        <v>463</v>
      </c>
      <c r="C467" s="2">
        <f t="shared" si="28"/>
        <v>313.9135</v>
      </c>
      <c r="D467" s="2" cm="1">
        <f t="array" ref="D467">ROUND(_xlfn.XLOOKUP(E467*10000+G467,[1]配置!$B$5:$B$10000*10000+[1]配置!$C$5:$C$10000,[1]配置!$F$5:$F$10000),4)</f>
        <v>312.4212</v>
      </c>
      <c r="E467" s="2">
        <f>COUNTIFS([1]中转!$N$10:$N$129,"&gt;="&amp;G467,[1]中转!$O$10:$O$129,"&lt;="&amp;COUNTIFS($G$5:G467,G467))</f>
        <v>42</v>
      </c>
      <c r="F467" s="2">
        <f>COUNTIFS($G$5:G467,G467,$E$5:E467,"&gt;"&amp;0)</f>
        <v>42</v>
      </c>
      <c r="G467" s="2">
        <f t="shared" si="29"/>
        <v>6</v>
      </c>
      <c r="H467" s="2" t="str">
        <f t="shared" si="29"/>
        <v>{"CostReduce":1}</v>
      </c>
    </row>
    <row r="468" spans="1:8" x14ac:dyDescent="0.15">
      <c r="A468" s="2">
        <f t="shared" si="30"/>
        <v>464</v>
      </c>
      <c r="B468" s="3">
        <v>464</v>
      </c>
      <c r="C468" s="2">
        <f t="shared" si="28"/>
        <v>315.416</v>
      </c>
      <c r="D468" s="2" cm="1">
        <f t="array" ref="D468">ROUND(_xlfn.XLOOKUP(E468*10000+G468,[1]配置!$B$5:$B$10000*10000+[1]配置!$C$5:$C$10000,[1]配置!$F$5:$F$10000),4)</f>
        <v>313.93790000000001</v>
      </c>
      <c r="E468" s="2">
        <f>COUNTIFS([1]中转!$N$10:$N$129,"&gt;="&amp;G468,[1]中转!$O$10:$O$129,"&lt;="&amp;COUNTIFS($G$5:G468,G468))</f>
        <v>41</v>
      </c>
      <c r="F468" s="2">
        <f>COUNTIFS($G$5:G468,G468,$E$5:E468,"&gt;"&amp;0)</f>
        <v>41</v>
      </c>
      <c r="G468" s="2">
        <f t="shared" si="29"/>
        <v>7</v>
      </c>
      <c r="H468" s="2" t="str">
        <f t="shared" si="29"/>
        <v>{"CostReduce":1}</v>
      </c>
    </row>
    <row r="469" spans="1:8" x14ac:dyDescent="0.15">
      <c r="A469" s="2">
        <f t="shared" si="30"/>
        <v>465</v>
      </c>
      <c r="B469" s="2">
        <v>465</v>
      </c>
      <c r="C469" s="2">
        <f t="shared" si="28"/>
        <v>314.84800000000001</v>
      </c>
      <c r="D469" s="2" cm="1">
        <f t="array" ref="D469">ROUND(_xlfn.XLOOKUP(E469*10000+G469,[1]配置!$B$5:$B$10000*10000+[1]配置!$C$5:$C$10000,[1]配置!$F$5:$F$10000),4)</f>
        <v>313.38389999999998</v>
      </c>
      <c r="E469" s="2">
        <f>COUNTIFS([1]中转!$N$10:$N$129,"&gt;="&amp;G469,[1]中转!$O$10:$O$129,"&lt;="&amp;COUNTIFS($G$5:G469,G469))</f>
        <v>40</v>
      </c>
      <c r="F469" s="2">
        <f>COUNTIFS($G$5:G469,G469,$E$5:E469,"&gt;"&amp;0)</f>
        <v>40</v>
      </c>
      <c r="G469" s="2">
        <f t="shared" si="29"/>
        <v>8</v>
      </c>
      <c r="H469" s="2" t="str">
        <f t="shared" si="29"/>
        <v>{"CostReduce":1}</v>
      </c>
    </row>
    <row r="470" spans="1:8" x14ac:dyDescent="0.15">
      <c r="A470" s="2">
        <f t="shared" si="30"/>
        <v>466</v>
      </c>
      <c r="B470" s="3">
        <v>466</v>
      </c>
      <c r="C470" s="2">
        <f t="shared" si="28"/>
        <v>314.28429999999997</v>
      </c>
      <c r="D470" s="2" cm="1">
        <f t="array" ref="D470">ROUND(_xlfn.XLOOKUP(E470*10000+G470,[1]配置!$B$5:$B$10000*10000+[1]配置!$C$5:$C$10000,[1]配置!$F$5:$F$10000),4)</f>
        <v>312.83409999999998</v>
      </c>
      <c r="E470" s="2">
        <f>COUNTIFS([1]中转!$N$10:$N$129,"&gt;="&amp;G470,[1]中转!$O$10:$O$129,"&lt;="&amp;COUNTIFS($G$5:G470,G470))</f>
        <v>39</v>
      </c>
      <c r="F470" s="2">
        <f>COUNTIFS($G$5:G470,G470,$E$5:E470,"&gt;"&amp;0)</f>
        <v>39</v>
      </c>
      <c r="G470" s="2">
        <f t="shared" si="29"/>
        <v>9</v>
      </c>
      <c r="H470" s="2" t="str">
        <f t="shared" si="29"/>
        <v>{"CostReduce":1}</v>
      </c>
    </row>
    <row r="471" spans="1:8" x14ac:dyDescent="0.15">
      <c r="A471" s="2">
        <f t="shared" si="30"/>
        <v>467</v>
      </c>
      <c r="B471" s="2">
        <v>467</v>
      </c>
      <c r="C471" s="2">
        <f t="shared" si="28"/>
        <v>162.45920000000001</v>
      </c>
      <c r="D471" s="2" cm="1">
        <f t="array" ref="D471">ROUND(_xlfn.XLOOKUP(E471*10000+G471,[1]配置!$B$5:$B$10000*10000+[1]配置!$C$5:$C$10000,[1]配置!$F$5:$F$10000),4)</f>
        <v>161.02269999999999</v>
      </c>
      <c r="E471" s="2">
        <f>COUNTIFS([1]中转!$N$10:$N$129,"&gt;="&amp;G471,[1]中转!$O$10:$O$129,"&lt;="&amp;COUNTIFS($G$5:G471,G471))</f>
        <v>16</v>
      </c>
      <c r="F471" s="2">
        <f>COUNTIFS($G$5:G471,G471,$E$5:E471,"&gt;"&amp;0)</f>
        <v>38</v>
      </c>
      <c r="G471" s="2">
        <f t="shared" si="29"/>
        <v>10</v>
      </c>
      <c r="H471" s="2" t="str">
        <f t="shared" si="29"/>
        <v>{"CostReduce":1}</v>
      </c>
    </row>
    <row r="472" spans="1:8" x14ac:dyDescent="0.15">
      <c r="A472" s="2">
        <f t="shared" si="30"/>
        <v>468</v>
      </c>
      <c r="B472" s="3">
        <v>468</v>
      </c>
      <c r="C472" s="2">
        <f t="shared" si="28"/>
        <v>250.1857</v>
      </c>
      <c r="D472" s="2" cm="1">
        <f t="array" ref="D472">ROUND(_xlfn.XLOOKUP(E472*10000+G472,[1]配置!$B$5:$B$10000*10000+[1]配置!$C$5:$C$10000,[1]配置!$F$5:$F$10000),4)</f>
        <v>248.65010000000001</v>
      </c>
      <c r="E472" s="2">
        <f>COUNTIFS([1]中转!$N$10:$N$129,"&gt;="&amp;G472,[1]中转!$O$10:$O$129,"&lt;="&amp;COUNTIFS($G$5:G472,G472))</f>
        <v>45</v>
      </c>
      <c r="F472" s="2">
        <f>COUNTIFS($G$5:G472,G472,$E$5:E472,"&gt;"&amp;0)</f>
        <v>45</v>
      </c>
      <c r="G472" s="2">
        <f t="shared" si="29"/>
        <v>1</v>
      </c>
      <c r="H472" s="2" t="str">
        <f t="shared" si="29"/>
        <v>{"CostReduce":1}</v>
      </c>
    </row>
    <row r="473" spans="1:8" x14ac:dyDescent="0.15">
      <c r="A473" s="2">
        <f t="shared" si="30"/>
        <v>469</v>
      </c>
      <c r="B473" s="2">
        <v>469</v>
      </c>
      <c r="C473" s="2">
        <f t="shared" si="28"/>
        <v>284.15030000000002</v>
      </c>
      <c r="D473" s="2" cm="1">
        <f t="array" ref="D473">ROUND(_xlfn.XLOOKUP(E473*10000+G473,[1]配置!$B$5:$B$10000*10000+[1]配置!$C$5:$C$10000,[1]配置!$F$5:$F$10000),4)</f>
        <v>282.5702</v>
      </c>
      <c r="E473" s="2">
        <f>COUNTIFS([1]中转!$N$10:$N$129,"&gt;="&amp;G473,[1]中转!$O$10:$O$129,"&lt;="&amp;COUNTIFS($G$5:G473,G473))</f>
        <v>48</v>
      </c>
      <c r="F473" s="2">
        <f>COUNTIFS($G$5:G473,G473,$E$5:E473,"&gt;"&amp;0)</f>
        <v>48</v>
      </c>
      <c r="G473" s="2">
        <f t="shared" ref="G473:H492" si="31">G65</f>
        <v>2</v>
      </c>
      <c r="H473" s="2" t="str">
        <f t="shared" si="31"/>
        <v>{"CardMulti":1}</v>
      </c>
    </row>
    <row r="474" spans="1:8" x14ac:dyDescent="0.15">
      <c r="A474" s="2">
        <f t="shared" si="30"/>
        <v>470</v>
      </c>
      <c r="B474" s="3">
        <v>470</v>
      </c>
      <c r="C474" s="2">
        <f t="shared" si="28"/>
        <v>301.01119999999997</v>
      </c>
      <c r="D474" s="2" cm="1">
        <f t="array" ref="D474">ROUND(_xlfn.XLOOKUP(E474*10000+G474,[1]配置!$B$5:$B$10000*10000+[1]配置!$C$5:$C$10000,[1]配置!$F$5:$F$10000),4)</f>
        <v>299.4461</v>
      </c>
      <c r="E474" s="2">
        <f>COUNTIFS([1]中转!$N$10:$N$129,"&gt;="&amp;G474,[1]中转!$O$10:$O$129,"&lt;="&amp;COUNTIFS($G$5:G474,G474))</f>
        <v>47</v>
      </c>
      <c r="F474" s="2">
        <f>COUNTIFS($G$5:G474,G474,$E$5:E474,"&gt;"&amp;0)</f>
        <v>47</v>
      </c>
      <c r="G474" s="2">
        <f t="shared" si="31"/>
        <v>3</v>
      </c>
      <c r="H474" s="2" t="str">
        <f t="shared" si="31"/>
        <v>{"CardMulti":1}</v>
      </c>
    </row>
    <row r="475" spans="1:8" x14ac:dyDescent="0.15">
      <c r="A475" s="2">
        <f t="shared" si="30"/>
        <v>471</v>
      </c>
      <c r="B475" s="2">
        <v>471</v>
      </c>
      <c r="C475" s="2">
        <f t="shared" si="28"/>
        <v>314.1848</v>
      </c>
      <c r="D475" s="2" cm="1">
        <f t="array" ref="D475">ROUND(_xlfn.XLOOKUP(E475*10000+G475,[1]配置!$B$5:$B$10000*10000+[1]配置!$C$5:$C$10000,[1]配置!$F$5:$F$10000),4)</f>
        <v>312.6345</v>
      </c>
      <c r="E475" s="2">
        <f>COUNTIFS([1]中转!$N$10:$N$129,"&gt;="&amp;G475,[1]中转!$O$10:$O$129,"&lt;="&amp;COUNTIFS($G$5:G475,G475))</f>
        <v>46</v>
      </c>
      <c r="F475" s="2">
        <f>COUNTIFS($G$5:G475,G475,$E$5:E475,"&gt;"&amp;0)</f>
        <v>46</v>
      </c>
      <c r="G475" s="2">
        <f t="shared" si="31"/>
        <v>4</v>
      </c>
      <c r="H475" s="2" t="str">
        <f t="shared" si="31"/>
        <v>{"CardMulti":1}</v>
      </c>
    </row>
    <row r="476" spans="1:8" x14ac:dyDescent="0.15">
      <c r="A476" s="2">
        <f t="shared" si="30"/>
        <v>472</v>
      </c>
      <c r="B476" s="3">
        <v>472</v>
      </c>
      <c r="C476" s="2">
        <f t="shared" si="28"/>
        <v>321.7801</v>
      </c>
      <c r="D476" s="2" cm="1">
        <f t="array" ref="D476">ROUND(_xlfn.XLOOKUP(E476*10000+G476,[1]配置!$B$5:$B$10000*10000+[1]配置!$C$5:$C$10000,[1]配置!$F$5:$F$10000),4)</f>
        <v>320.25909999999999</v>
      </c>
      <c r="E476" s="2">
        <f>COUNTIFS([1]中转!$N$10:$N$129,"&gt;="&amp;G476,[1]中转!$O$10:$O$129,"&lt;="&amp;COUNTIFS($G$5:G476,G476))</f>
        <v>44</v>
      </c>
      <c r="F476" s="2">
        <f>COUNTIFS($G$5:G476,G476,$E$5:E476,"&gt;"&amp;0)</f>
        <v>44</v>
      </c>
      <c r="G476" s="2">
        <f t="shared" si="31"/>
        <v>5</v>
      </c>
      <c r="H476" s="2" t="str">
        <f t="shared" si="31"/>
        <v>{"CardMulti":1}</v>
      </c>
    </row>
    <row r="477" spans="1:8" x14ac:dyDescent="0.15">
      <c r="A477" s="2">
        <f t="shared" si="30"/>
        <v>473</v>
      </c>
      <c r="B477" s="2">
        <v>473</v>
      </c>
      <c r="C477" s="2">
        <f t="shared" si="28"/>
        <v>320.80290000000002</v>
      </c>
      <c r="D477" s="2" cm="1">
        <f t="array" ref="D477">ROUND(_xlfn.XLOOKUP(E477*10000+G477,[1]配置!$B$5:$B$10000*10000+[1]配置!$C$5:$C$10000,[1]配置!$F$5:$F$10000),4)</f>
        <v>319.29629999999997</v>
      </c>
      <c r="E477" s="2">
        <f>COUNTIFS([1]中转!$N$10:$N$129,"&gt;="&amp;G477,[1]中转!$O$10:$O$129,"&lt;="&amp;COUNTIFS($G$5:G477,G477))</f>
        <v>43</v>
      </c>
      <c r="F477" s="2">
        <f>COUNTIFS($G$5:G477,G477,$E$5:E477,"&gt;"&amp;0)</f>
        <v>43</v>
      </c>
      <c r="G477" s="2">
        <f t="shared" si="31"/>
        <v>6</v>
      </c>
      <c r="H477" s="2" t="str">
        <f t="shared" si="31"/>
        <v>{"CardMulti":1}</v>
      </c>
    </row>
    <row r="478" spans="1:8" x14ac:dyDescent="0.15">
      <c r="A478" s="2">
        <f t="shared" si="30"/>
        <v>474</v>
      </c>
      <c r="B478" s="3">
        <v>474</v>
      </c>
      <c r="C478" s="2">
        <f t="shared" si="28"/>
        <v>322.30529999999999</v>
      </c>
      <c r="D478" s="2" cm="1">
        <f t="array" ref="D478">ROUND(_xlfn.XLOOKUP(E478*10000+G478,[1]配置!$B$5:$B$10000*10000+[1]配置!$C$5:$C$10000,[1]配置!$F$5:$F$10000),4)</f>
        <v>320.81299999999999</v>
      </c>
      <c r="E478" s="2">
        <f>COUNTIFS([1]中转!$N$10:$N$129,"&gt;="&amp;G478,[1]中转!$O$10:$O$129,"&lt;="&amp;COUNTIFS($G$5:G478,G478))</f>
        <v>42</v>
      </c>
      <c r="F478" s="2">
        <f>COUNTIFS($G$5:G478,G478,$E$5:E478,"&gt;"&amp;0)</f>
        <v>42</v>
      </c>
      <c r="G478" s="2">
        <f t="shared" si="31"/>
        <v>7</v>
      </c>
      <c r="H478" s="2" t="str">
        <f t="shared" si="31"/>
        <v>{"CardMulti":1}</v>
      </c>
    </row>
    <row r="479" spans="1:8" x14ac:dyDescent="0.15">
      <c r="A479" s="2">
        <f t="shared" si="30"/>
        <v>475</v>
      </c>
      <c r="B479" s="2">
        <v>475</v>
      </c>
      <c r="C479" s="2">
        <f t="shared" si="28"/>
        <v>321.73719999999997</v>
      </c>
      <c r="D479" s="2" cm="1">
        <f t="array" ref="D479">ROUND(_xlfn.XLOOKUP(E479*10000+G479,[1]配置!$B$5:$B$10000*10000+[1]配置!$C$5:$C$10000,[1]配置!$F$5:$F$10000),4)</f>
        <v>320.25909999999999</v>
      </c>
      <c r="E479" s="2">
        <f>COUNTIFS([1]中转!$N$10:$N$129,"&gt;="&amp;G479,[1]中转!$O$10:$O$129,"&lt;="&amp;COUNTIFS($G$5:G479,G479))</f>
        <v>41</v>
      </c>
      <c r="F479" s="2">
        <f>COUNTIFS($G$5:G479,G479,$E$5:E479,"&gt;"&amp;0)</f>
        <v>41</v>
      </c>
      <c r="G479" s="2">
        <f t="shared" si="31"/>
        <v>8</v>
      </c>
      <c r="H479" s="2" t="str">
        <f t="shared" si="31"/>
        <v>{"CardMulti":1}</v>
      </c>
    </row>
    <row r="480" spans="1:8" x14ac:dyDescent="0.15">
      <c r="A480" s="2">
        <f t="shared" si="30"/>
        <v>476</v>
      </c>
      <c r="B480" s="3">
        <v>476</v>
      </c>
      <c r="C480" s="2">
        <f t="shared" si="28"/>
        <v>321.17340000000002</v>
      </c>
      <c r="D480" s="2" cm="1">
        <f t="array" ref="D480">ROUND(_xlfn.XLOOKUP(E480*10000+G480,[1]配置!$B$5:$B$10000*10000+[1]配置!$C$5:$C$10000,[1]配置!$F$5:$F$10000),4)</f>
        <v>319.70929999999998</v>
      </c>
      <c r="E480" s="2">
        <f>COUNTIFS([1]中转!$N$10:$N$129,"&gt;="&amp;G480,[1]中转!$O$10:$O$129,"&lt;="&amp;COUNTIFS($G$5:G480,G480))</f>
        <v>40</v>
      </c>
      <c r="F480" s="2">
        <f>COUNTIFS($G$5:G480,G480,$E$5:E480,"&gt;"&amp;0)</f>
        <v>40</v>
      </c>
      <c r="G480" s="2">
        <f t="shared" si="31"/>
        <v>9</v>
      </c>
      <c r="H480" s="2" t="str">
        <f t="shared" si="31"/>
        <v>{"CardMulti":1}</v>
      </c>
    </row>
    <row r="481" spans="1:8" x14ac:dyDescent="0.15">
      <c r="A481" s="2">
        <f t="shared" si="30"/>
        <v>477</v>
      </c>
      <c r="B481" s="2">
        <v>477</v>
      </c>
      <c r="C481" s="2">
        <f t="shared" si="28"/>
        <v>162.47290000000001</v>
      </c>
      <c r="D481" s="2" cm="1">
        <f t="array" ref="D481">ROUND(_xlfn.XLOOKUP(E481*10000+G481,[1]配置!$B$5:$B$10000*10000+[1]配置!$C$5:$C$10000,[1]配置!$F$5:$F$10000),4)</f>
        <v>161.02269999999999</v>
      </c>
      <c r="E481" s="2">
        <f>COUNTIFS([1]中转!$N$10:$N$129,"&gt;="&amp;G481,[1]中转!$O$10:$O$129,"&lt;="&amp;COUNTIFS($G$5:G481,G481))</f>
        <v>16</v>
      </c>
      <c r="F481" s="2">
        <f>COUNTIFS($G$5:G481,G481,$E$5:E481,"&gt;"&amp;0)</f>
        <v>39</v>
      </c>
      <c r="G481" s="2">
        <f t="shared" si="31"/>
        <v>10</v>
      </c>
      <c r="H481" s="2" t="str">
        <f t="shared" si="31"/>
        <v>{"CardMulti":1}</v>
      </c>
    </row>
    <row r="482" spans="1:8" x14ac:dyDescent="0.15">
      <c r="A482" s="2">
        <f t="shared" si="30"/>
        <v>478</v>
      </c>
      <c r="B482" s="3">
        <v>478</v>
      </c>
      <c r="C482" s="2">
        <f t="shared" si="28"/>
        <v>255.70050000000001</v>
      </c>
      <c r="D482" s="2" cm="1">
        <f t="array" ref="D482">ROUND(_xlfn.XLOOKUP(E482*10000+G482,[1]配置!$B$5:$B$10000*10000+[1]配置!$C$5:$C$10000,[1]配置!$F$5:$F$10000),4)</f>
        <v>254.15020000000001</v>
      </c>
      <c r="E482" s="2">
        <f>COUNTIFS([1]中转!$N$10:$N$129,"&gt;="&amp;G482,[1]中转!$O$10:$O$129,"&lt;="&amp;COUNTIFS($G$5:G482,G482))</f>
        <v>46</v>
      </c>
      <c r="F482" s="2">
        <f>COUNTIFS($G$5:G482,G482,$E$5:E482,"&gt;"&amp;0)</f>
        <v>46</v>
      </c>
      <c r="G482" s="2">
        <f t="shared" si="31"/>
        <v>1</v>
      </c>
      <c r="H482" s="2" t="str">
        <f t="shared" si="31"/>
        <v>{"CardMulti":1}</v>
      </c>
    </row>
    <row r="483" spans="1:8" x14ac:dyDescent="0.15">
      <c r="A483" s="2">
        <f t="shared" si="30"/>
        <v>479</v>
      </c>
      <c r="B483" s="2">
        <v>479</v>
      </c>
      <c r="C483" s="2">
        <f t="shared" si="28"/>
        <v>290.0093</v>
      </c>
      <c r="D483" s="2" cm="1">
        <f t="array" ref="D483">ROUND(_xlfn.XLOOKUP(E483*10000+G483,[1]配置!$B$5:$B$10000*10000+[1]配置!$C$5:$C$10000,[1]配置!$F$5:$F$10000),4)</f>
        <v>288.41410000000002</v>
      </c>
      <c r="E483" s="2">
        <f>COUNTIFS([1]中转!$N$10:$N$129,"&gt;="&amp;G483,[1]中转!$O$10:$O$129,"&lt;="&amp;COUNTIFS($G$5:G483,G483))</f>
        <v>49</v>
      </c>
      <c r="F483" s="2">
        <f>COUNTIFS($G$5:G483,G483,$E$5:E483,"&gt;"&amp;0)</f>
        <v>49</v>
      </c>
      <c r="G483" s="2">
        <f t="shared" si="31"/>
        <v>2</v>
      </c>
      <c r="H483" s="2" t="str">
        <f t="shared" si="31"/>
        <v>{"CardMulti":1}</v>
      </c>
    </row>
    <row r="484" spans="1:8" x14ac:dyDescent="0.15">
      <c r="A484" s="2">
        <f t="shared" si="30"/>
        <v>480</v>
      </c>
      <c r="B484" s="3">
        <v>480</v>
      </c>
      <c r="C484" s="2">
        <f t="shared" si="28"/>
        <v>307.21390000000002</v>
      </c>
      <c r="D484" s="2" cm="1">
        <f t="array" ref="D484">ROUND(_xlfn.XLOOKUP(E484*10000+G484,[1]配置!$B$5:$B$10000*10000+[1]配置!$C$5:$C$10000,[1]配置!$F$5:$F$10000),4)</f>
        <v>305.63380000000001</v>
      </c>
      <c r="E484" s="2">
        <f>COUNTIFS([1]中转!$N$10:$N$129,"&gt;="&amp;G484,[1]中转!$O$10:$O$129,"&lt;="&amp;COUNTIFS($G$5:G484,G484))</f>
        <v>48</v>
      </c>
      <c r="F484" s="2">
        <f>COUNTIFS($G$5:G484,G484,$E$5:E484,"&gt;"&amp;0)</f>
        <v>48</v>
      </c>
      <c r="G484" s="2">
        <f t="shared" si="31"/>
        <v>3</v>
      </c>
      <c r="H484" s="2" t="str">
        <f t="shared" si="31"/>
        <v>{"CardMulti":1}</v>
      </c>
    </row>
    <row r="485" spans="1:8" x14ac:dyDescent="0.15">
      <c r="A485" s="2">
        <f t="shared" si="30"/>
        <v>481</v>
      </c>
      <c r="B485" s="2">
        <v>481</v>
      </c>
      <c r="C485" s="2">
        <f t="shared" si="28"/>
        <v>320.73099999999999</v>
      </c>
      <c r="D485" s="2" cm="1">
        <f t="array" ref="D485">ROUND(_xlfn.XLOOKUP(E485*10000+G485,[1]配置!$B$5:$B$10000*10000+[1]配置!$C$5:$C$10000,[1]配置!$F$5:$F$10000),4)</f>
        <v>319.16590000000002</v>
      </c>
      <c r="E485" s="2">
        <f>COUNTIFS([1]中转!$N$10:$N$129,"&gt;="&amp;G485,[1]中转!$O$10:$O$129,"&lt;="&amp;COUNTIFS($G$5:G485,G485))</f>
        <v>47</v>
      </c>
      <c r="F485" s="2">
        <f>COUNTIFS($G$5:G485,G485,$E$5:E485,"&gt;"&amp;0)</f>
        <v>47</v>
      </c>
      <c r="G485" s="2">
        <f t="shared" si="31"/>
        <v>4</v>
      </c>
      <c r="H485" s="2" t="str">
        <f t="shared" si="31"/>
        <v>{"CardMulti":1}</v>
      </c>
    </row>
    <row r="486" spans="1:8" x14ac:dyDescent="0.15">
      <c r="A486" s="2">
        <f t="shared" si="30"/>
        <v>482</v>
      </c>
      <c r="B486" s="3">
        <v>482</v>
      </c>
      <c r="C486" s="2">
        <f t="shared" si="28"/>
        <v>328.66989999999998</v>
      </c>
      <c r="D486" s="2" cm="1">
        <f t="array" ref="D486">ROUND(_xlfn.XLOOKUP(E486*10000+G486,[1]配置!$B$5:$B$10000*10000+[1]配置!$C$5:$C$10000,[1]配置!$F$5:$F$10000),4)</f>
        <v>327.1343</v>
      </c>
      <c r="E486" s="2">
        <f>COUNTIFS([1]中转!$N$10:$N$129,"&gt;="&amp;G486,[1]中转!$O$10:$O$129,"&lt;="&amp;COUNTIFS($G$5:G486,G486))</f>
        <v>45</v>
      </c>
      <c r="F486" s="2">
        <f>COUNTIFS($G$5:G486,G486,$E$5:E486,"&gt;"&amp;0)</f>
        <v>45</v>
      </c>
      <c r="G486" s="2">
        <f t="shared" si="31"/>
        <v>5</v>
      </c>
      <c r="H486" s="2" t="str">
        <f t="shared" si="31"/>
        <v>{"CardMulti":1}</v>
      </c>
    </row>
    <row r="487" spans="1:8" x14ac:dyDescent="0.15">
      <c r="A487" s="2">
        <f t="shared" si="30"/>
        <v>483</v>
      </c>
      <c r="B487" s="2">
        <v>483</v>
      </c>
      <c r="C487" s="2">
        <f t="shared" si="28"/>
        <v>327.6925</v>
      </c>
      <c r="D487" s="2" cm="1">
        <f t="array" ref="D487">ROUND(_xlfn.XLOOKUP(E487*10000+G487,[1]配置!$B$5:$B$10000*10000+[1]配置!$C$5:$C$10000,[1]配置!$F$5:$F$10000),4)</f>
        <v>326.17149999999998</v>
      </c>
      <c r="E487" s="2">
        <f>COUNTIFS([1]中转!$N$10:$N$129,"&gt;="&amp;G487,[1]中转!$O$10:$O$129,"&lt;="&amp;COUNTIFS($G$5:G487,G487))</f>
        <v>44</v>
      </c>
      <c r="F487" s="2">
        <f>COUNTIFS($G$5:G487,G487,$E$5:E487,"&gt;"&amp;0)</f>
        <v>44</v>
      </c>
      <c r="G487" s="2">
        <f t="shared" si="31"/>
        <v>6</v>
      </c>
      <c r="H487" s="2" t="str">
        <f t="shared" si="31"/>
        <v>{"CardMulti":1}</v>
      </c>
    </row>
    <row r="488" spans="1:8" x14ac:dyDescent="0.15">
      <c r="A488" s="2">
        <f t="shared" si="30"/>
        <v>484</v>
      </c>
      <c r="B488" s="3">
        <v>484</v>
      </c>
      <c r="C488" s="2">
        <f t="shared" si="28"/>
        <v>329.19479999999999</v>
      </c>
      <c r="D488" s="2" cm="1">
        <f t="array" ref="D488">ROUND(_xlfn.XLOOKUP(E488*10000+G488,[1]配置!$B$5:$B$10000*10000+[1]配置!$C$5:$C$10000,[1]配置!$F$5:$F$10000),4)</f>
        <v>327.68819999999999</v>
      </c>
      <c r="E488" s="2">
        <f>COUNTIFS([1]中转!$N$10:$N$129,"&gt;="&amp;G488,[1]中转!$O$10:$O$129,"&lt;="&amp;COUNTIFS($G$5:G488,G488))</f>
        <v>43</v>
      </c>
      <c r="F488" s="2">
        <f>COUNTIFS($G$5:G488,G488,$E$5:E488,"&gt;"&amp;0)</f>
        <v>43</v>
      </c>
      <c r="G488" s="2">
        <f t="shared" si="31"/>
        <v>7</v>
      </c>
      <c r="H488" s="2" t="str">
        <f t="shared" si="31"/>
        <v>{"CardMulti":1}</v>
      </c>
    </row>
    <row r="489" spans="1:8" x14ac:dyDescent="0.15">
      <c r="A489" s="2">
        <f t="shared" si="30"/>
        <v>485</v>
      </c>
      <c r="B489" s="2">
        <v>485</v>
      </c>
      <c r="C489" s="2">
        <f t="shared" si="28"/>
        <v>328.6266</v>
      </c>
      <c r="D489" s="2" cm="1">
        <f t="array" ref="D489">ROUND(_xlfn.XLOOKUP(E489*10000+G489,[1]配置!$B$5:$B$10000*10000+[1]配置!$C$5:$C$10000,[1]配置!$F$5:$F$10000),4)</f>
        <v>327.1343</v>
      </c>
      <c r="E489" s="2">
        <f>COUNTIFS([1]中转!$N$10:$N$129,"&gt;="&amp;G489,[1]中转!$O$10:$O$129,"&lt;="&amp;COUNTIFS($G$5:G489,G489))</f>
        <v>42</v>
      </c>
      <c r="F489" s="2">
        <f>COUNTIFS($G$5:G489,G489,$E$5:E489,"&gt;"&amp;0)</f>
        <v>42</v>
      </c>
      <c r="G489" s="2">
        <f t="shared" si="31"/>
        <v>8</v>
      </c>
      <c r="H489" s="2" t="str">
        <f t="shared" si="31"/>
        <v>{"CardMulti":1}</v>
      </c>
    </row>
    <row r="490" spans="1:8" x14ac:dyDescent="0.15">
      <c r="A490" s="2">
        <f t="shared" si="30"/>
        <v>486</v>
      </c>
      <c r="B490" s="3">
        <v>486</v>
      </c>
      <c r="C490" s="2">
        <f t="shared" si="28"/>
        <v>328.06259999999997</v>
      </c>
      <c r="D490" s="2" cm="1">
        <f t="array" ref="D490">ROUND(_xlfn.XLOOKUP(E490*10000+G490,[1]配置!$B$5:$B$10000*10000+[1]配置!$C$5:$C$10000,[1]配置!$F$5:$F$10000),4)</f>
        <v>326.58449999999999</v>
      </c>
      <c r="E490" s="2">
        <f>COUNTIFS([1]中转!$N$10:$N$129,"&gt;="&amp;G490,[1]中转!$O$10:$O$129,"&lt;="&amp;COUNTIFS($G$5:G490,G490))</f>
        <v>41</v>
      </c>
      <c r="F490" s="2">
        <f>COUNTIFS($G$5:G490,G490,$E$5:E490,"&gt;"&amp;0)</f>
        <v>41</v>
      </c>
      <c r="G490" s="2">
        <f t="shared" si="31"/>
        <v>9</v>
      </c>
      <c r="H490" s="2" t="str">
        <f t="shared" si="31"/>
        <v>{"CardMulti":1}</v>
      </c>
    </row>
    <row r="491" spans="1:8" x14ac:dyDescent="0.15">
      <c r="A491" s="2">
        <f t="shared" si="30"/>
        <v>487</v>
      </c>
      <c r="B491" s="2">
        <v>487</v>
      </c>
      <c r="C491" s="2">
        <f t="shared" si="28"/>
        <v>162.48679999999999</v>
      </c>
      <c r="D491" s="2" cm="1">
        <f t="array" ref="D491">ROUND(_xlfn.XLOOKUP(E491*10000+G491,[1]配置!$B$5:$B$10000*10000+[1]配置!$C$5:$C$10000,[1]配置!$F$5:$F$10000),4)</f>
        <v>161.02269999999999</v>
      </c>
      <c r="E491" s="2">
        <f>COUNTIFS([1]中转!$N$10:$N$129,"&gt;="&amp;G491,[1]中转!$O$10:$O$129,"&lt;="&amp;COUNTIFS($G$5:G491,G491))</f>
        <v>16</v>
      </c>
      <c r="F491" s="2">
        <f>COUNTIFS($G$5:G491,G491,$E$5:E491,"&gt;"&amp;0)</f>
        <v>40</v>
      </c>
      <c r="G491" s="2">
        <f t="shared" si="31"/>
        <v>10</v>
      </c>
      <c r="H491" s="2" t="str">
        <f t="shared" si="31"/>
        <v>{"CardMulti":1}</v>
      </c>
    </row>
    <row r="492" spans="1:8" x14ac:dyDescent="0.15">
      <c r="A492" s="2">
        <f t="shared" si="30"/>
        <v>488</v>
      </c>
      <c r="B492" s="3">
        <v>488</v>
      </c>
      <c r="C492" s="2">
        <f t="shared" si="28"/>
        <v>261.21550000000002</v>
      </c>
      <c r="D492" s="2" cm="1">
        <f t="array" ref="D492">ROUND(_xlfn.XLOOKUP(E492*10000+G492,[1]配置!$B$5:$B$10000*10000+[1]配置!$C$5:$C$10000,[1]配置!$F$5:$F$10000),4)</f>
        <v>259.65039999999999</v>
      </c>
      <c r="E492" s="2">
        <f>COUNTIFS([1]中转!$N$10:$N$129,"&gt;="&amp;G492,[1]中转!$O$10:$O$129,"&lt;="&amp;COUNTIFS($G$5:G492,G492))</f>
        <v>47</v>
      </c>
      <c r="F492" s="2">
        <f>COUNTIFS($G$5:G492,G492,$E$5:E492,"&gt;"&amp;0)</f>
        <v>47</v>
      </c>
      <c r="G492" s="2">
        <f t="shared" si="31"/>
        <v>1</v>
      </c>
      <c r="H492" s="2" t="str">
        <f t="shared" si="31"/>
        <v>{"CardMulti":1}</v>
      </c>
    </row>
    <row r="493" spans="1:8" x14ac:dyDescent="0.15">
      <c r="A493" s="2">
        <f t="shared" si="30"/>
        <v>489</v>
      </c>
      <c r="B493" s="2">
        <v>489</v>
      </c>
      <c r="C493" s="2">
        <f t="shared" si="28"/>
        <v>295.86849999999998</v>
      </c>
      <c r="D493" s="2" cm="1">
        <f t="array" ref="D493">ROUND(_xlfn.XLOOKUP(E493*10000+G493,[1]配置!$B$5:$B$10000*10000+[1]配置!$C$5:$C$10000,[1]配置!$F$5:$F$10000),4)</f>
        <v>294.25799999999998</v>
      </c>
      <c r="E493" s="2">
        <f>COUNTIFS([1]中转!$N$10:$N$129,"&gt;="&amp;G493,[1]中转!$O$10:$O$129,"&lt;="&amp;COUNTIFS($G$5:G493,G493))</f>
        <v>50</v>
      </c>
      <c r="F493" s="2">
        <f>COUNTIFS($G$5:G493,G493,$E$5:E493,"&gt;"&amp;0)</f>
        <v>50</v>
      </c>
      <c r="G493" s="2">
        <f t="shared" ref="G493:H512" si="32">G85</f>
        <v>2</v>
      </c>
      <c r="H493" s="2" t="str">
        <f t="shared" si="32"/>
        <v>{"CostReduce":1}</v>
      </c>
    </row>
    <row r="494" spans="1:8" x14ac:dyDescent="0.15">
      <c r="A494" s="2">
        <f t="shared" si="30"/>
        <v>490</v>
      </c>
      <c r="B494" s="3">
        <v>490</v>
      </c>
      <c r="C494" s="2">
        <f t="shared" si="28"/>
        <v>313.41660000000002</v>
      </c>
      <c r="D494" s="2" cm="1">
        <f t="array" ref="D494">ROUND(_xlfn.XLOOKUP(E494*10000+G494,[1]配置!$B$5:$B$10000*10000+[1]配置!$C$5:$C$10000,[1]配置!$F$5:$F$10000),4)</f>
        <v>311.82139999999998</v>
      </c>
      <c r="E494" s="2">
        <f>COUNTIFS([1]中转!$N$10:$N$129,"&gt;="&amp;G494,[1]中转!$O$10:$O$129,"&lt;="&amp;COUNTIFS($G$5:G494,G494))</f>
        <v>49</v>
      </c>
      <c r="F494" s="2">
        <f>COUNTIFS($G$5:G494,G494,$E$5:E494,"&gt;"&amp;0)</f>
        <v>49</v>
      </c>
      <c r="G494" s="2">
        <f t="shared" si="32"/>
        <v>3</v>
      </c>
      <c r="H494" s="2" t="str">
        <f t="shared" si="32"/>
        <v>{"CostReduce":1}</v>
      </c>
    </row>
    <row r="495" spans="1:8" x14ac:dyDescent="0.15">
      <c r="A495" s="2">
        <f t="shared" si="30"/>
        <v>491</v>
      </c>
      <c r="B495" s="2">
        <v>491</v>
      </c>
      <c r="C495" s="2">
        <f t="shared" si="28"/>
        <v>327.2774</v>
      </c>
      <c r="D495" s="2" cm="1">
        <f t="array" ref="D495">ROUND(_xlfn.XLOOKUP(E495*10000+G495,[1]配置!$B$5:$B$10000*10000+[1]配置!$C$5:$C$10000,[1]配置!$F$5:$F$10000),4)</f>
        <v>325.69729999999998</v>
      </c>
      <c r="E495" s="2">
        <f>COUNTIFS([1]中转!$N$10:$N$129,"&gt;="&amp;G495,[1]中转!$O$10:$O$129,"&lt;="&amp;COUNTIFS($G$5:G495,G495))</f>
        <v>48</v>
      </c>
      <c r="F495" s="2">
        <f>COUNTIFS($G$5:G495,G495,$E$5:E495,"&gt;"&amp;0)</f>
        <v>48</v>
      </c>
      <c r="G495" s="2">
        <f t="shared" si="32"/>
        <v>4</v>
      </c>
      <c r="H495" s="2" t="str">
        <f t="shared" si="32"/>
        <v>{"CostReduce":1}</v>
      </c>
    </row>
    <row r="496" spans="1:8" x14ac:dyDescent="0.15">
      <c r="A496" s="2">
        <f t="shared" si="30"/>
        <v>492</v>
      </c>
      <c r="B496" s="3">
        <v>492</v>
      </c>
      <c r="C496" s="2">
        <f t="shared" si="28"/>
        <v>335.55970000000002</v>
      </c>
      <c r="D496" s="2" cm="1">
        <f t="array" ref="D496">ROUND(_xlfn.XLOOKUP(E496*10000+G496,[1]配置!$B$5:$B$10000*10000+[1]配置!$C$5:$C$10000,[1]配置!$F$5:$F$10000),4)</f>
        <v>334.00940000000003</v>
      </c>
      <c r="E496" s="2">
        <f>COUNTIFS([1]中转!$N$10:$N$129,"&gt;="&amp;G496,[1]中转!$O$10:$O$129,"&lt;="&amp;COUNTIFS($G$5:G496,G496))</f>
        <v>46</v>
      </c>
      <c r="F496" s="2">
        <f>COUNTIFS($G$5:G496,G496,$E$5:E496,"&gt;"&amp;0)</f>
        <v>46</v>
      </c>
      <c r="G496" s="2">
        <f t="shared" si="32"/>
        <v>5</v>
      </c>
      <c r="H496" s="2" t="str">
        <f t="shared" si="32"/>
        <v>{"CostReduce":1}</v>
      </c>
    </row>
    <row r="497" spans="1:8" x14ac:dyDescent="0.15">
      <c r="A497" s="2">
        <f t="shared" si="30"/>
        <v>493</v>
      </c>
      <c r="B497" s="2">
        <v>493</v>
      </c>
      <c r="C497" s="2">
        <f t="shared" si="28"/>
        <v>334.58229999999998</v>
      </c>
      <c r="D497" s="2" cm="1">
        <f t="array" ref="D497">ROUND(_xlfn.XLOOKUP(E497*10000+G497,[1]配置!$B$5:$B$10000*10000+[1]配置!$C$5:$C$10000,[1]配置!$F$5:$F$10000),4)</f>
        <v>333.04669999999999</v>
      </c>
      <c r="E497" s="2">
        <f>COUNTIFS([1]中转!$N$10:$N$129,"&gt;="&amp;G497,[1]中转!$O$10:$O$129,"&lt;="&amp;COUNTIFS($G$5:G497,G497))</f>
        <v>45</v>
      </c>
      <c r="F497" s="2">
        <f>COUNTIFS($G$5:G497,G497,$E$5:E497,"&gt;"&amp;0)</f>
        <v>45</v>
      </c>
      <c r="G497" s="2">
        <f t="shared" si="32"/>
        <v>6</v>
      </c>
      <c r="H497" s="2" t="str">
        <f t="shared" si="32"/>
        <v>{"CostReduce":1}</v>
      </c>
    </row>
    <row r="498" spans="1:8" x14ac:dyDescent="0.15">
      <c r="A498" s="2">
        <f t="shared" si="30"/>
        <v>494</v>
      </c>
      <c r="B498" s="3">
        <v>494</v>
      </c>
      <c r="C498" s="2">
        <f t="shared" si="28"/>
        <v>336.08440000000002</v>
      </c>
      <c r="D498" s="2" cm="1">
        <f t="array" ref="D498">ROUND(_xlfn.XLOOKUP(E498*10000+G498,[1]配置!$B$5:$B$10000*10000+[1]配置!$C$5:$C$10000,[1]配置!$F$5:$F$10000),4)</f>
        <v>334.5634</v>
      </c>
      <c r="E498" s="2">
        <f>COUNTIFS([1]中转!$N$10:$N$129,"&gt;="&amp;G498,[1]中转!$O$10:$O$129,"&lt;="&amp;COUNTIFS($G$5:G498,G498))</f>
        <v>44</v>
      </c>
      <c r="F498" s="2">
        <f>COUNTIFS($G$5:G498,G498,$E$5:E498,"&gt;"&amp;0)</f>
        <v>44</v>
      </c>
      <c r="G498" s="2">
        <f t="shared" si="32"/>
        <v>7</v>
      </c>
      <c r="H498" s="2" t="str">
        <f t="shared" si="32"/>
        <v>{"CostReduce":1}</v>
      </c>
    </row>
    <row r="499" spans="1:8" x14ac:dyDescent="0.15">
      <c r="A499" s="2">
        <f t="shared" si="30"/>
        <v>495</v>
      </c>
      <c r="B499" s="2">
        <v>495</v>
      </c>
      <c r="C499" s="2">
        <f t="shared" si="28"/>
        <v>335.51609999999999</v>
      </c>
      <c r="D499" s="2" cm="1">
        <f t="array" ref="D499">ROUND(_xlfn.XLOOKUP(E499*10000+G499,[1]配置!$B$5:$B$10000*10000+[1]配置!$C$5:$C$10000,[1]配置!$F$5:$F$10000),4)</f>
        <v>334.0095</v>
      </c>
      <c r="E499" s="2">
        <f>COUNTIFS([1]中转!$N$10:$N$129,"&gt;="&amp;G499,[1]中转!$O$10:$O$129,"&lt;="&amp;COUNTIFS($G$5:G499,G499))</f>
        <v>43</v>
      </c>
      <c r="F499" s="2">
        <f>COUNTIFS($G$5:G499,G499,$E$5:E499,"&gt;"&amp;0)</f>
        <v>43</v>
      </c>
      <c r="G499" s="2">
        <f t="shared" si="32"/>
        <v>8</v>
      </c>
      <c r="H499" s="2" t="str">
        <f t="shared" si="32"/>
        <v>{"CostReduce":1}</v>
      </c>
    </row>
    <row r="500" spans="1:8" x14ac:dyDescent="0.15">
      <c r="A500" s="2">
        <f t="shared" si="30"/>
        <v>496</v>
      </c>
      <c r="B500" s="3">
        <v>496</v>
      </c>
      <c r="C500" s="2">
        <f t="shared" si="28"/>
        <v>334.952</v>
      </c>
      <c r="D500" s="2" cm="1">
        <f t="array" ref="D500">ROUND(_xlfn.XLOOKUP(E500*10000+G500,[1]配置!$B$5:$B$10000*10000+[1]配置!$C$5:$C$10000,[1]配置!$F$5:$F$10000),4)</f>
        <v>333.4597</v>
      </c>
      <c r="E500" s="2">
        <f>COUNTIFS([1]中转!$N$10:$N$129,"&gt;="&amp;G500,[1]中转!$O$10:$O$129,"&lt;="&amp;COUNTIFS($G$5:G500,G500))</f>
        <v>42</v>
      </c>
      <c r="F500" s="2">
        <f>COUNTIFS($G$5:G500,G500,$E$5:E500,"&gt;"&amp;0)</f>
        <v>42</v>
      </c>
      <c r="G500" s="2">
        <f t="shared" si="32"/>
        <v>9</v>
      </c>
      <c r="H500" s="2" t="str">
        <f t="shared" si="32"/>
        <v>{"CostReduce":1}</v>
      </c>
    </row>
    <row r="501" spans="1:8" x14ac:dyDescent="0.15">
      <c r="A501" s="2">
        <f t="shared" si="30"/>
        <v>497</v>
      </c>
      <c r="B501" s="2">
        <v>497</v>
      </c>
      <c r="C501" s="2">
        <f t="shared" si="28"/>
        <v>169.376</v>
      </c>
      <c r="D501" s="2" cm="1">
        <f t="array" ref="D501">ROUND(_xlfn.XLOOKUP(E501*10000+G501,[1]配置!$B$5:$B$10000*10000+[1]配置!$C$5:$C$10000,[1]配置!$F$5:$F$10000),4)</f>
        <v>167.89789999999999</v>
      </c>
      <c r="E501" s="2">
        <f>COUNTIFS([1]中转!$N$10:$N$129,"&gt;="&amp;G501,[1]中转!$O$10:$O$129,"&lt;="&amp;COUNTIFS($G$5:G501,G501))</f>
        <v>17</v>
      </c>
      <c r="F501" s="2">
        <f>COUNTIFS($G$5:G501,G501,$E$5:E501,"&gt;"&amp;0)</f>
        <v>41</v>
      </c>
      <c r="G501" s="2">
        <f t="shared" si="32"/>
        <v>10</v>
      </c>
      <c r="H501" s="2" t="str">
        <f t="shared" si="32"/>
        <v>{"CostReduce":1}</v>
      </c>
    </row>
    <row r="502" spans="1:8" x14ac:dyDescent="0.15">
      <c r="A502" s="2">
        <f t="shared" si="30"/>
        <v>498</v>
      </c>
      <c r="B502" s="3">
        <v>498</v>
      </c>
      <c r="C502" s="2">
        <f t="shared" si="28"/>
        <v>266.73059999999998</v>
      </c>
      <c r="D502" s="2" cm="1">
        <f t="array" ref="D502">ROUND(_xlfn.XLOOKUP(E502*10000+G502,[1]配置!$B$5:$B$10000*10000+[1]配置!$C$5:$C$10000,[1]配置!$F$5:$F$10000),4)</f>
        <v>265.15050000000002</v>
      </c>
      <c r="E502" s="2">
        <f>COUNTIFS([1]中转!$N$10:$N$129,"&gt;="&amp;G502,[1]中转!$O$10:$O$129,"&lt;="&amp;COUNTIFS($G$5:G502,G502))</f>
        <v>48</v>
      </c>
      <c r="F502" s="2">
        <f>COUNTIFS($G$5:G502,G502,$E$5:E502,"&gt;"&amp;0)</f>
        <v>48</v>
      </c>
      <c r="G502" s="2">
        <f t="shared" si="32"/>
        <v>1</v>
      </c>
      <c r="H502" s="2" t="str">
        <f t="shared" si="32"/>
        <v>{"CostReduce":1}</v>
      </c>
    </row>
    <row r="503" spans="1:8" x14ac:dyDescent="0.15">
      <c r="A503" s="2">
        <f t="shared" si="30"/>
        <v>499</v>
      </c>
      <c r="B503" s="2">
        <v>499</v>
      </c>
      <c r="C503" s="2">
        <f t="shared" si="28"/>
        <v>301.7278</v>
      </c>
      <c r="D503" s="2" cm="1">
        <f t="array" ref="D503">ROUND(_xlfn.XLOOKUP(E503*10000+G503,[1]配置!$B$5:$B$10000*10000+[1]配置!$C$5:$C$10000,[1]配置!$F$5:$F$10000),4)</f>
        <v>300.1019</v>
      </c>
      <c r="E503" s="2">
        <f>COUNTIFS([1]中转!$N$10:$N$129,"&gt;="&amp;G503,[1]中转!$O$10:$O$129,"&lt;="&amp;COUNTIFS($G$5:G503,G503))</f>
        <v>51</v>
      </c>
      <c r="F503" s="2">
        <f>COUNTIFS($G$5:G503,G503,$E$5:E503,"&gt;"&amp;0)</f>
        <v>51</v>
      </c>
      <c r="G503" s="2">
        <f t="shared" si="32"/>
        <v>2</v>
      </c>
      <c r="H503" s="2" t="str">
        <f t="shared" si="32"/>
        <v>{"CardMulti":1}</v>
      </c>
    </row>
    <row r="504" spans="1:8" x14ac:dyDescent="0.15">
      <c r="A504" s="2">
        <f t="shared" si="30"/>
        <v>500</v>
      </c>
      <c r="B504" s="3">
        <v>500</v>
      </c>
      <c r="C504" s="2">
        <f t="shared" si="28"/>
        <v>319.61959999999999</v>
      </c>
      <c r="D504" s="2" cm="1">
        <f t="array" ref="D504">ROUND(_xlfn.XLOOKUP(E504*10000+G504,[1]配置!$B$5:$B$10000*10000+[1]配置!$C$5:$C$10000,[1]配置!$F$5:$F$10000),4)</f>
        <v>318.00909999999999</v>
      </c>
      <c r="E504" s="2">
        <f>COUNTIFS([1]中转!$N$10:$N$129,"&gt;="&amp;G504,[1]中转!$O$10:$O$129,"&lt;="&amp;COUNTIFS($G$5:G504,G504))</f>
        <v>50</v>
      </c>
      <c r="F504" s="2">
        <f>COUNTIFS($G$5:G504,G504,$E$5:E504,"&gt;"&amp;0)</f>
        <v>50</v>
      </c>
      <c r="G504" s="2">
        <f t="shared" si="32"/>
        <v>3</v>
      </c>
      <c r="H504" s="2" t="str">
        <f t="shared" si="32"/>
        <v>{"CardMulti":1}</v>
      </c>
    </row>
    <row r="505" spans="1:8" x14ac:dyDescent="0.15">
      <c r="A505" s="2">
        <f t="shared" si="30"/>
        <v>501</v>
      </c>
      <c r="B505" s="2">
        <v>501</v>
      </c>
      <c r="C505" s="2">
        <f t="shared" si="28"/>
        <v>333.82400000000001</v>
      </c>
      <c r="D505" s="2" cm="1">
        <f t="array" ref="D505">ROUND(_xlfn.XLOOKUP(E505*10000+G505,[1]配置!$B$5:$B$10000*10000+[1]配置!$C$5:$C$10000,[1]配置!$F$5:$F$10000),4)</f>
        <v>332.22879999999998</v>
      </c>
      <c r="E505" s="2">
        <f>COUNTIFS([1]中转!$N$10:$N$129,"&gt;="&amp;G505,[1]中转!$O$10:$O$129,"&lt;="&amp;COUNTIFS($G$5:G505,G505))</f>
        <v>49</v>
      </c>
      <c r="F505" s="2">
        <f>COUNTIFS($G$5:G505,G505,$E$5:E505,"&gt;"&amp;0)</f>
        <v>49</v>
      </c>
      <c r="G505" s="2">
        <f t="shared" si="32"/>
        <v>4</v>
      </c>
      <c r="H505" s="2" t="str">
        <f t="shared" si="32"/>
        <v>{"CardMulti":1}</v>
      </c>
    </row>
    <row r="506" spans="1:8" x14ac:dyDescent="0.15">
      <c r="A506" s="2">
        <f t="shared" si="30"/>
        <v>502</v>
      </c>
      <c r="B506" s="3">
        <v>502</v>
      </c>
      <c r="C506" s="2">
        <f t="shared" si="28"/>
        <v>342.44970000000001</v>
      </c>
      <c r="D506" s="2" cm="1">
        <f t="array" ref="D506">ROUND(_xlfn.XLOOKUP(E506*10000+G506,[1]配置!$B$5:$B$10000*10000+[1]配置!$C$5:$C$10000,[1]配置!$F$5:$F$10000),4)</f>
        <v>340.88459999999998</v>
      </c>
      <c r="E506" s="2">
        <f>COUNTIFS([1]中转!$N$10:$N$129,"&gt;="&amp;G506,[1]中转!$O$10:$O$129,"&lt;="&amp;COUNTIFS($G$5:G506,G506))</f>
        <v>47</v>
      </c>
      <c r="F506" s="2">
        <f>COUNTIFS($G$5:G506,G506,$E$5:E506,"&gt;"&amp;0)</f>
        <v>47</v>
      </c>
      <c r="G506" s="2">
        <f t="shared" si="32"/>
        <v>5</v>
      </c>
      <c r="H506" s="2" t="str">
        <f t="shared" si="32"/>
        <v>{"CardMulti":1}</v>
      </c>
    </row>
    <row r="507" spans="1:8" x14ac:dyDescent="0.15">
      <c r="A507" s="2">
        <f t="shared" si="30"/>
        <v>503</v>
      </c>
      <c r="B507" s="2">
        <v>503</v>
      </c>
      <c r="C507" s="2">
        <f t="shared" si="28"/>
        <v>341.47219999999999</v>
      </c>
      <c r="D507" s="2" cm="1">
        <f t="array" ref="D507">ROUND(_xlfn.XLOOKUP(E507*10000+G507,[1]配置!$B$5:$B$10000*10000+[1]配置!$C$5:$C$10000,[1]配置!$F$5:$F$10000),4)</f>
        <v>339.92189999999999</v>
      </c>
      <c r="E507" s="2">
        <f>COUNTIFS([1]中转!$N$10:$N$129,"&gt;="&amp;G507,[1]中转!$O$10:$O$129,"&lt;="&amp;COUNTIFS($G$5:G507,G507))</f>
        <v>46</v>
      </c>
      <c r="F507" s="2">
        <f>COUNTIFS($G$5:G507,G507,$E$5:E507,"&gt;"&amp;0)</f>
        <v>46</v>
      </c>
      <c r="G507" s="2">
        <f t="shared" si="32"/>
        <v>6</v>
      </c>
      <c r="H507" s="2" t="str">
        <f t="shared" si="32"/>
        <v>{"CardMulti":1}</v>
      </c>
    </row>
    <row r="508" spans="1:8" x14ac:dyDescent="0.15">
      <c r="A508" s="2">
        <f t="shared" si="30"/>
        <v>504</v>
      </c>
      <c r="B508" s="3">
        <v>504</v>
      </c>
      <c r="C508" s="2">
        <f t="shared" si="28"/>
        <v>342.9742</v>
      </c>
      <c r="D508" s="2" cm="1">
        <f t="array" ref="D508">ROUND(_xlfn.XLOOKUP(E508*10000+G508,[1]配置!$B$5:$B$10000*10000+[1]配置!$C$5:$C$10000,[1]配置!$F$5:$F$10000),4)</f>
        <v>341.43860000000001</v>
      </c>
      <c r="E508" s="2">
        <f>COUNTIFS([1]中转!$N$10:$N$129,"&gt;="&amp;G508,[1]中转!$O$10:$O$129,"&lt;="&amp;COUNTIFS($G$5:G508,G508))</f>
        <v>45</v>
      </c>
      <c r="F508" s="2">
        <f>COUNTIFS($G$5:G508,G508,$E$5:E508,"&gt;"&amp;0)</f>
        <v>45</v>
      </c>
      <c r="G508" s="2">
        <f t="shared" si="32"/>
        <v>7</v>
      </c>
      <c r="H508" s="2" t="str">
        <f t="shared" si="32"/>
        <v>{"CardMulti":1}</v>
      </c>
    </row>
    <row r="509" spans="1:8" x14ac:dyDescent="0.15">
      <c r="A509" s="2">
        <f t="shared" si="30"/>
        <v>505</v>
      </c>
      <c r="B509" s="2">
        <v>505</v>
      </c>
      <c r="C509" s="2">
        <f t="shared" si="28"/>
        <v>342.40559999999999</v>
      </c>
      <c r="D509" s="2" cm="1">
        <f t="array" ref="D509">ROUND(_xlfn.XLOOKUP(E509*10000+G509,[1]配置!$B$5:$B$10000*10000+[1]配置!$C$5:$C$10000,[1]配置!$F$5:$F$10000),4)</f>
        <v>340.88459999999998</v>
      </c>
      <c r="E509" s="2">
        <f>COUNTIFS([1]中转!$N$10:$N$129,"&gt;="&amp;G509,[1]中转!$O$10:$O$129,"&lt;="&amp;COUNTIFS($G$5:G509,G509))</f>
        <v>44</v>
      </c>
      <c r="F509" s="2">
        <f>COUNTIFS($G$5:G509,G509,$E$5:E509,"&gt;"&amp;0)</f>
        <v>44</v>
      </c>
      <c r="G509" s="2">
        <f t="shared" si="32"/>
        <v>8</v>
      </c>
      <c r="H509" s="2" t="str">
        <f t="shared" si="32"/>
        <v>{"CardMulti":1}</v>
      </c>
    </row>
    <row r="510" spans="1:8" x14ac:dyDescent="0.15">
      <c r="A510" s="2">
        <f t="shared" si="30"/>
        <v>506</v>
      </c>
      <c r="B510" s="3">
        <v>506</v>
      </c>
      <c r="C510" s="2">
        <f t="shared" si="28"/>
        <v>341.84140000000002</v>
      </c>
      <c r="D510" s="2" cm="1">
        <f t="array" ref="D510">ROUND(_xlfn.XLOOKUP(E510*10000+G510,[1]配置!$B$5:$B$10000*10000+[1]配置!$C$5:$C$10000,[1]配置!$F$5:$F$10000),4)</f>
        <v>340.33479999999997</v>
      </c>
      <c r="E510" s="2">
        <f>COUNTIFS([1]中转!$N$10:$N$129,"&gt;="&amp;G510,[1]中转!$O$10:$O$129,"&lt;="&amp;COUNTIFS($G$5:G510,G510))</f>
        <v>43</v>
      </c>
      <c r="F510" s="2">
        <f>COUNTIFS($G$5:G510,G510,$E$5:E510,"&gt;"&amp;0)</f>
        <v>43</v>
      </c>
      <c r="G510" s="2">
        <f t="shared" si="32"/>
        <v>9</v>
      </c>
      <c r="H510" s="2" t="str">
        <f t="shared" si="32"/>
        <v>{"CardMulti":1}</v>
      </c>
    </row>
    <row r="511" spans="1:8" x14ac:dyDescent="0.15">
      <c r="A511" s="2">
        <f t="shared" si="30"/>
        <v>507</v>
      </c>
      <c r="B511" s="2">
        <v>507</v>
      </c>
      <c r="C511" s="2">
        <f t="shared" si="28"/>
        <v>169.39019999999999</v>
      </c>
      <c r="D511" s="2" cm="1">
        <f t="array" ref="D511">ROUND(_xlfn.XLOOKUP(E511*10000+G511,[1]配置!$B$5:$B$10000*10000+[1]配置!$C$5:$C$10000,[1]配置!$F$5:$F$10000),4)</f>
        <v>167.89789999999999</v>
      </c>
      <c r="E511" s="2">
        <f>COUNTIFS([1]中转!$N$10:$N$129,"&gt;="&amp;G511,[1]中转!$O$10:$O$129,"&lt;="&amp;COUNTIFS($G$5:G511,G511))</f>
        <v>17</v>
      </c>
      <c r="F511" s="2">
        <f>COUNTIFS($G$5:G511,G511,$E$5:E511,"&gt;"&amp;0)</f>
        <v>42</v>
      </c>
      <c r="G511" s="2">
        <f t="shared" si="32"/>
        <v>10</v>
      </c>
      <c r="H511" s="2" t="str">
        <f t="shared" si="32"/>
        <v>{"CardMulti":1}</v>
      </c>
    </row>
    <row r="512" spans="1:8" x14ac:dyDescent="0.15">
      <c r="A512" s="2">
        <f t="shared" si="30"/>
        <v>508</v>
      </c>
      <c r="B512" s="3">
        <v>508</v>
      </c>
      <c r="C512" s="2">
        <f t="shared" si="28"/>
        <v>272.24590000000001</v>
      </c>
      <c r="D512" s="2" cm="1">
        <f t="array" ref="D512">ROUND(_xlfn.XLOOKUP(E512*10000+G512,[1]配置!$B$5:$B$10000*10000+[1]配置!$C$5:$C$10000,[1]配置!$F$5:$F$10000),4)</f>
        <v>270.65069999999997</v>
      </c>
      <c r="E512" s="2">
        <f>COUNTIFS([1]中转!$N$10:$N$129,"&gt;="&amp;G512,[1]中转!$O$10:$O$129,"&lt;="&amp;COUNTIFS($G$5:G512,G512))</f>
        <v>49</v>
      </c>
      <c r="F512" s="2">
        <f>COUNTIFS($G$5:G512,G512,$E$5:E512,"&gt;"&amp;0)</f>
        <v>49</v>
      </c>
      <c r="G512" s="2">
        <f t="shared" si="32"/>
        <v>1</v>
      </c>
      <c r="H512" s="2" t="str">
        <f t="shared" si="32"/>
        <v>{"CardMulti":1}</v>
      </c>
    </row>
    <row r="513" spans="1:8" x14ac:dyDescent="0.15">
      <c r="A513" s="2">
        <f t="shared" si="30"/>
        <v>509</v>
      </c>
      <c r="B513" s="2">
        <v>509</v>
      </c>
      <c r="C513" s="2">
        <f t="shared" si="28"/>
        <v>325.8227</v>
      </c>
      <c r="D513" s="2" cm="1">
        <f t="array" ref="D513">ROUND(_xlfn.XLOOKUP(E513*10000+G513,[1]配置!$B$5:$B$10000*10000+[1]配置!$C$5:$C$10000,[1]配置!$F$5:$F$10000),4)</f>
        <v>324.1968</v>
      </c>
      <c r="E513" s="2">
        <f>COUNTIFS([1]中转!$N$10:$N$129,"&gt;="&amp;G513,[1]中转!$O$10:$O$129,"&lt;="&amp;COUNTIFS($G$5:G513,G513))</f>
        <v>51</v>
      </c>
      <c r="F513" s="2">
        <f>COUNTIFS($G$5:G513,G513,$E$5:E513,"&gt;"&amp;0)</f>
        <v>51</v>
      </c>
      <c r="G513" s="2">
        <f t="shared" ref="G513:H532" si="33">G105</f>
        <v>3</v>
      </c>
      <c r="H513" s="2" t="str">
        <f t="shared" si="33"/>
        <v>{"CardMulti":1}</v>
      </c>
    </row>
    <row r="514" spans="1:8" x14ac:dyDescent="0.15">
      <c r="A514" s="2">
        <f t="shared" si="30"/>
        <v>510</v>
      </c>
      <c r="B514" s="3">
        <v>510</v>
      </c>
      <c r="C514" s="2">
        <f t="shared" si="28"/>
        <v>332.02589999999998</v>
      </c>
      <c r="D514" s="2" cm="1">
        <f t="array" ref="D514">ROUND(_xlfn.XLOOKUP(E514*10000+G514,[1]配置!$B$5:$B$10000*10000+[1]配置!$C$5:$C$10000,[1]配置!$F$5:$F$10000),4)</f>
        <v>330.38440000000003</v>
      </c>
      <c r="E514" s="2">
        <f>COUNTIFS([1]中转!$N$10:$N$129,"&gt;="&amp;G514,[1]中转!$O$10:$O$129,"&lt;="&amp;COUNTIFS($G$5:G514,G514))</f>
        <v>52</v>
      </c>
      <c r="F514" s="2">
        <f>COUNTIFS($G$5:G514,G514,$E$5:E514,"&gt;"&amp;0)</f>
        <v>52</v>
      </c>
      <c r="G514" s="2">
        <f t="shared" si="33"/>
        <v>3</v>
      </c>
      <c r="H514" s="2" t="str">
        <f t="shared" si="33"/>
        <v>{"CardMulti":1}</v>
      </c>
    </row>
    <row r="515" spans="1:8" x14ac:dyDescent="0.15">
      <c r="A515" s="2">
        <f t="shared" si="30"/>
        <v>511</v>
      </c>
      <c r="B515" s="2">
        <v>511</v>
      </c>
      <c r="C515" s="2">
        <f t="shared" si="28"/>
        <v>338.22930000000002</v>
      </c>
      <c r="D515" s="2" cm="1">
        <f t="array" ref="D515">ROUND(_xlfn.XLOOKUP(E515*10000+G515,[1]配置!$B$5:$B$10000*10000+[1]配置!$C$5:$C$10000,[1]配置!$F$5:$F$10000),4)</f>
        <v>336.57209999999998</v>
      </c>
      <c r="E515" s="2">
        <f>COUNTIFS([1]中转!$N$10:$N$129,"&gt;="&amp;G515,[1]中转!$O$10:$O$129,"&lt;="&amp;COUNTIFS($G$5:G515,G515))</f>
        <v>53</v>
      </c>
      <c r="F515" s="2">
        <f>COUNTIFS($G$5:G515,G515,$E$5:E515,"&gt;"&amp;0)</f>
        <v>53</v>
      </c>
      <c r="G515" s="2">
        <f t="shared" si="33"/>
        <v>3</v>
      </c>
      <c r="H515" s="2" t="str">
        <f t="shared" si="33"/>
        <v>{"CardMulti":1}</v>
      </c>
    </row>
    <row r="516" spans="1:8" x14ac:dyDescent="0.15">
      <c r="A516" s="2">
        <f t="shared" si="30"/>
        <v>512</v>
      </c>
      <c r="B516" s="3">
        <v>512</v>
      </c>
      <c r="C516" s="2">
        <f t="shared" si="28"/>
        <v>340.3707</v>
      </c>
      <c r="D516" s="2" cm="1">
        <f t="array" ref="D516">ROUND(_xlfn.XLOOKUP(E516*10000+G516,[1]配置!$B$5:$B$10000*10000+[1]配置!$C$5:$C$10000,[1]配置!$F$5:$F$10000),4)</f>
        <v>338.7602</v>
      </c>
      <c r="E516" s="2">
        <f>COUNTIFS([1]中转!$N$10:$N$129,"&gt;="&amp;G516,[1]中转!$O$10:$O$129,"&lt;="&amp;COUNTIFS($G$5:G516,G516))</f>
        <v>50</v>
      </c>
      <c r="F516" s="2">
        <f>COUNTIFS($G$5:G516,G516,$E$5:E516,"&gt;"&amp;0)</f>
        <v>50</v>
      </c>
      <c r="G516" s="2">
        <f t="shared" si="33"/>
        <v>4</v>
      </c>
      <c r="H516" s="2" t="str">
        <f t="shared" si="33"/>
        <v>{"CardMulti":1}</v>
      </c>
    </row>
    <row r="517" spans="1:8" x14ac:dyDescent="0.15">
      <c r="A517" s="2">
        <f t="shared" si="30"/>
        <v>513</v>
      </c>
      <c r="B517" s="2">
        <v>513</v>
      </c>
      <c r="C517" s="2">
        <f t="shared" ref="C517:C580" si="34">ROUND(D517+1.1^(F517/10),4)</f>
        <v>346.91750000000002</v>
      </c>
      <c r="D517" s="2" cm="1">
        <f t="array" ref="D517">ROUND(_xlfn.XLOOKUP(E517*10000+G517,[1]配置!$B$5:$B$10000*10000+[1]配置!$C$5:$C$10000,[1]配置!$F$5:$F$10000),4)</f>
        <v>345.29160000000002</v>
      </c>
      <c r="E517" s="2">
        <f>COUNTIFS([1]中转!$N$10:$N$129,"&gt;="&amp;G517,[1]中转!$O$10:$O$129,"&lt;="&amp;COUNTIFS($G$5:G517,G517))</f>
        <v>51</v>
      </c>
      <c r="F517" s="2">
        <f>COUNTIFS($G$5:G517,G517,$E$5:E517,"&gt;"&amp;0)</f>
        <v>51</v>
      </c>
      <c r="G517" s="2">
        <f t="shared" si="33"/>
        <v>4</v>
      </c>
      <c r="H517" s="2" t="str">
        <f t="shared" si="33"/>
        <v>{"CardMulti":1}</v>
      </c>
    </row>
    <row r="518" spans="1:8" x14ac:dyDescent="0.15">
      <c r="A518" s="2">
        <f t="shared" si="30"/>
        <v>514</v>
      </c>
      <c r="B518" s="3">
        <v>514</v>
      </c>
      <c r="C518" s="2">
        <f t="shared" si="34"/>
        <v>353.46449999999999</v>
      </c>
      <c r="D518" s="2" cm="1">
        <f t="array" ref="D518">ROUND(_xlfn.XLOOKUP(E518*10000+G518,[1]配置!$B$5:$B$10000*10000+[1]配置!$C$5:$C$10000,[1]配置!$F$5:$F$10000),4)</f>
        <v>351.82299999999998</v>
      </c>
      <c r="E518" s="2">
        <f>COUNTIFS([1]中转!$N$10:$N$129,"&gt;="&amp;G518,[1]中转!$O$10:$O$129,"&lt;="&amp;COUNTIFS($G$5:G518,G518))</f>
        <v>52</v>
      </c>
      <c r="F518" s="2">
        <f>COUNTIFS($G$5:G518,G518,$E$5:E518,"&gt;"&amp;0)</f>
        <v>52</v>
      </c>
      <c r="G518" s="2">
        <f t="shared" si="33"/>
        <v>4</v>
      </c>
      <c r="H518" s="2" t="str">
        <f t="shared" si="33"/>
        <v>{"CardMulti":1}</v>
      </c>
    </row>
    <row r="519" spans="1:8" x14ac:dyDescent="0.15">
      <c r="A519" s="2">
        <f t="shared" si="30"/>
        <v>515</v>
      </c>
      <c r="B519" s="2">
        <v>515</v>
      </c>
      <c r="C519" s="2">
        <f t="shared" si="34"/>
        <v>349.3399</v>
      </c>
      <c r="D519" s="2" cm="1">
        <f t="array" ref="D519">ROUND(_xlfn.XLOOKUP(E519*10000+G519,[1]配置!$B$5:$B$10000*10000+[1]配置!$C$5:$C$10000,[1]配置!$F$5:$F$10000),4)</f>
        <v>347.75979999999998</v>
      </c>
      <c r="E519" s="2">
        <f>COUNTIFS([1]中转!$N$10:$N$129,"&gt;="&amp;G519,[1]中转!$O$10:$O$129,"&lt;="&amp;COUNTIFS($G$5:G519,G519))</f>
        <v>48</v>
      </c>
      <c r="F519" s="2">
        <f>COUNTIFS($G$5:G519,G519,$E$5:E519,"&gt;"&amp;0)</f>
        <v>48</v>
      </c>
      <c r="G519" s="2">
        <f t="shared" si="33"/>
        <v>5</v>
      </c>
      <c r="H519" s="2" t="str">
        <f t="shared" si="33"/>
        <v>{"CardMulti":1}</v>
      </c>
    </row>
    <row r="520" spans="1:8" x14ac:dyDescent="0.15">
      <c r="A520" s="2">
        <f t="shared" ref="A520:A583" si="35">IF(E520=0,"//"&amp;B520,B520)</f>
        <v>516</v>
      </c>
      <c r="B520" s="3">
        <v>516</v>
      </c>
      <c r="C520" s="2">
        <f t="shared" si="34"/>
        <v>356.23020000000002</v>
      </c>
      <c r="D520" s="2" cm="1">
        <f t="array" ref="D520">ROUND(_xlfn.XLOOKUP(E520*10000+G520,[1]配置!$B$5:$B$10000*10000+[1]配置!$C$5:$C$10000,[1]配置!$F$5:$F$10000),4)</f>
        <v>354.63499999999999</v>
      </c>
      <c r="E520" s="2">
        <f>COUNTIFS([1]中转!$N$10:$N$129,"&gt;="&amp;G520,[1]中转!$O$10:$O$129,"&lt;="&amp;COUNTIFS($G$5:G520,G520))</f>
        <v>49</v>
      </c>
      <c r="F520" s="2">
        <f>COUNTIFS($G$5:G520,G520,$E$5:E520,"&gt;"&amp;0)</f>
        <v>49</v>
      </c>
      <c r="G520" s="2">
        <f t="shared" si="33"/>
        <v>5</v>
      </c>
      <c r="H520" s="2" t="str">
        <f t="shared" si="33"/>
        <v>{"CardMulti":1}</v>
      </c>
    </row>
    <row r="521" spans="1:8" x14ac:dyDescent="0.15">
      <c r="A521" s="2">
        <f t="shared" si="35"/>
        <v>517</v>
      </c>
      <c r="B521" s="2">
        <v>517</v>
      </c>
      <c r="C521" s="2">
        <f t="shared" si="34"/>
        <v>363.12060000000002</v>
      </c>
      <c r="D521" s="2" cm="1">
        <f t="array" ref="D521">ROUND(_xlfn.XLOOKUP(E521*10000+G521,[1]配置!$B$5:$B$10000*10000+[1]配置!$C$5:$C$10000,[1]配置!$F$5:$F$10000),4)</f>
        <v>361.51010000000002</v>
      </c>
      <c r="E521" s="2">
        <f>COUNTIFS([1]中转!$N$10:$N$129,"&gt;="&amp;G521,[1]中转!$O$10:$O$129,"&lt;="&amp;COUNTIFS($G$5:G521,G521))</f>
        <v>50</v>
      </c>
      <c r="F521" s="2">
        <f>COUNTIFS($G$5:G521,G521,$E$5:E521,"&gt;"&amp;0)</f>
        <v>50</v>
      </c>
      <c r="G521" s="2">
        <f t="shared" si="33"/>
        <v>5</v>
      </c>
      <c r="H521" s="2" t="str">
        <f t="shared" si="33"/>
        <v>{"CardMulti":1}</v>
      </c>
    </row>
    <row r="522" spans="1:8" x14ac:dyDescent="0.15">
      <c r="A522" s="2">
        <f t="shared" si="35"/>
        <v>518</v>
      </c>
      <c r="B522" s="3">
        <v>518</v>
      </c>
      <c r="C522" s="2">
        <f t="shared" si="34"/>
        <v>348.36219999999997</v>
      </c>
      <c r="D522" s="2" cm="1">
        <f t="array" ref="D522">ROUND(_xlfn.XLOOKUP(E522*10000+G522,[1]配置!$B$5:$B$10000*10000+[1]配置!$C$5:$C$10000,[1]配置!$F$5:$F$10000),4)</f>
        <v>346.7971</v>
      </c>
      <c r="E522" s="2">
        <f>COUNTIFS([1]中转!$N$10:$N$129,"&gt;="&amp;G522,[1]中转!$O$10:$O$129,"&lt;="&amp;COUNTIFS($G$5:G522,G522))</f>
        <v>47</v>
      </c>
      <c r="F522" s="2">
        <f>COUNTIFS($G$5:G522,G522,$E$5:E522,"&gt;"&amp;0)</f>
        <v>47</v>
      </c>
      <c r="G522" s="2">
        <f t="shared" si="33"/>
        <v>6</v>
      </c>
      <c r="H522" s="2" t="str">
        <f t="shared" si="33"/>
        <v>{"CardMulti":1}</v>
      </c>
    </row>
    <row r="523" spans="1:8" x14ac:dyDescent="0.15">
      <c r="A523" s="2">
        <f t="shared" si="35"/>
        <v>519</v>
      </c>
      <c r="B523" s="2">
        <v>519</v>
      </c>
      <c r="C523" s="2">
        <f t="shared" si="34"/>
        <v>355.25229999999999</v>
      </c>
      <c r="D523" s="2" cm="1">
        <f t="array" ref="D523">ROUND(_xlfn.XLOOKUP(E523*10000+G523,[1]配置!$B$5:$B$10000*10000+[1]配置!$C$5:$C$10000,[1]配置!$F$5:$F$10000),4)</f>
        <v>353.67219999999998</v>
      </c>
      <c r="E523" s="2">
        <f>COUNTIFS([1]中转!$N$10:$N$129,"&gt;="&amp;G523,[1]中转!$O$10:$O$129,"&lt;="&amp;COUNTIFS($G$5:G523,G523))</f>
        <v>48</v>
      </c>
      <c r="F523" s="2">
        <f>COUNTIFS($G$5:G523,G523,$E$5:E523,"&gt;"&amp;0)</f>
        <v>48</v>
      </c>
      <c r="G523" s="2">
        <f t="shared" si="33"/>
        <v>6</v>
      </c>
      <c r="H523" s="2" t="str">
        <f t="shared" si="33"/>
        <v>{"CostReduce":1}</v>
      </c>
    </row>
    <row r="524" spans="1:8" x14ac:dyDescent="0.15">
      <c r="A524" s="2">
        <f t="shared" si="35"/>
        <v>520</v>
      </c>
      <c r="B524" s="3">
        <v>520</v>
      </c>
      <c r="C524" s="2">
        <f t="shared" si="34"/>
        <v>362.14260000000002</v>
      </c>
      <c r="D524" s="2" cm="1">
        <f t="array" ref="D524">ROUND(_xlfn.XLOOKUP(E524*10000+G524,[1]配置!$B$5:$B$10000*10000+[1]配置!$C$5:$C$10000,[1]配置!$F$5:$F$10000),4)</f>
        <v>360.54739999999998</v>
      </c>
      <c r="E524" s="2">
        <f>COUNTIFS([1]中转!$N$10:$N$129,"&gt;="&amp;G524,[1]中转!$O$10:$O$129,"&lt;="&amp;COUNTIFS($G$5:G524,G524))</f>
        <v>49</v>
      </c>
      <c r="F524" s="2">
        <f>COUNTIFS($G$5:G524,G524,$E$5:E524,"&gt;"&amp;0)</f>
        <v>49</v>
      </c>
      <c r="G524" s="2">
        <f t="shared" si="33"/>
        <v>6</v>
      </c>
      <c r="H524" s="2" t="str">
        <f t="shared" si="33"/>
        <v>{"CostReduce":1}</v>
      </c>
    </row>
    <row r="525" spans="1:8" x14ac:dyDescent="0.15">
      <c r="A525" s="2">
        <f t="shared" si="35"/>
        <v>521</v>
      </c>
      <c r="B525" s="2">
        <v>521</v>
      </c>
      <c r="C525" s="2">
        <f t="shared" si="34"/>
        <v>349.86410000000001</v>
      </c>
      <c r="D525" s="2" cm="1">
        <f t="array" ref="D525">ROUND(_xlfn.XLOOKUP(E525*10000+G525,[1]配置!$B$5:$B$10000*10000+[1]配置!$C$5:$C$10000,[1]配置!$F$5:$F$10000),4)</f>
        <v>348.31380000000001</v>
      </c>
      <c r="E525" s="2">
        <f>COUNTIFS([1]中转!$N$10:$N$129,"&gt;="&amp;G525,[1]中转!$O$10:$O$129,"&lt;="&amp;COUNTIFS($G$5:G525,G525))</f>
        <v>46</v>
      </c>
      <c r="F525" s="2">
        <f>COUNTIFS($G$5:G525,G525,$E$5:E525,"&gt;"&amp;0)</f>
        <v>46</v>
      </c>
      <c r="G525" s="2">
        <f t="shared" si="33"/>
        <v>7</v>
      </c>
      <c r="H525" s="2" t="str">
        <f t="shared" si="33"/>
        <v>{"CostReduce":1}</v>
      </c>
    </row>
    <row r="526" spans="1:8" x14ac:dyDescent="0.15">
      <c r="A526" s="2">
        <f t="shared" si="35"/>
        <v>522</v>
      </c>
      <c r="B526" s="3">
        <v>522</v>
      </c>
      <c r="C526" s="2">
        <f t="shared" si="34"/>
        <v>356.75400000000002</v>
      </c>
      <c r="D526" s="2" cm="1">
        <f t="array" ref="D526">ROUND(_xlfn.XLOOKUP(E526*10000+G526,[1]配置!$B$5:$B$10000*10000+[1]配置!$C$5:$C$10000,[1]配置!$F$5:$F$10000),4)</f>
        <v>355.18889999999999</v>
      </c>
      <c r="E526" s="2">
        <f>COUNTIFS([1]中转!$N$10:$N$129,"&gt;="&amp;G526,[1]中转!$O$10:$O$129,"&lt;="&amp;COUNTIFS($G$5:G526,G526))</f>
        <v>47</v>
      </c>
      <c r="F526" s="2">
        <f>COUNTIFS($G$5:G526,G526,$E$5:E526,"&gt;"&amp;0)</f>
        <v>47</v>
      </c>
      <c r="G526" s="2">
        <f t="shared" si="33"/>
        <v>7</v>
      </c>
      <c r="H526" s="2" t="str">
        <f t="shared" si="33"/>
        <v>{"CostReduce":1}</v>
      </c>
    </row>
    <row r="527" spans="1:8" x14ac:dyDescent="0.15">
      <c r="A527" s="2">
        <f t="shared" si="35"/>
        <v>523</v>
      </c>
      <c r="B527" s="2">
        <v>523</v>
      </c>
      <c r="C527" s="2">
        <f t="shared" si="34"/>
        <v>363.64420000000001</v>
      </c>
      <c r="D527" s="2" cm="1">
        <f t="array" ref="D527">ROUND(_xlfn.XLOOKUP(E527*10000+G527,[1]配置!$B$5:$B$10000*10000+[1]配置!$C$5:$C$10000,[1]配置!$F$5:$F$10000),4)</f>
        <v>362.0641</v>
      </c>
      <c r="E527" s="2">
        <f>COUNTIFS([1]中转!$N$10:$N$129,"&gt;="&amp;G527,[1]中转!$O$10:$O$129,"&lt;="&amp;COUNTIFS($G$5:G527,G527))</f>
        <v>48</v>
      </c>
      <c r="F527" s="2">
        <f>COUNTIFS($G$5:G527,G527,$E$5:E527,"&gt;"&amp;0)</f>
        <v>48</v>
      </c>
      <c r="G527" s="2">
        <f t="shared" si="33"/>
        <v>7</v>
      </c>
      <c r="H527" s="2" t="str">
        <f t="shared" si="33"/>
        <v>{"CostReduce":1}</v>
      </c>
    </row>
    <row r="528" spans="1:8" x14ac:dyDescent="0.15">
      <c r="A528" s="2">
        <f t="shared" si="35"/>
        <v>524</v>
      </c>
      <c r="B528" s="3">
        <v>524</v>
      </c>
      <c r="C528" s="2">
        <f t="shared" si="34"/>
        <v>349.29539999999997</v>
      </c>
      <c r="D528" s="2" cm="1">
        <f t="array" ref="D528">ROUND(_xlfn.XLOOKUP(E528*10000+G528,[1]配置!$B$5:$B$10000*10000+[1]配置!$C$5:$C$10000,[1]配置!$F$5:$F$10000),4)</f>
        <v>347.75979999999998</v>
      </c>
      <c r="E528" s="2">
        <f>COUNTIFS([1]中转!$N$10:$N$129,"&gt;="&amp;G528,[1]中转!$O$10:$O$129,"&lt;="&amp;COUNTIFS($G$5:G528,G528))</f>
        <v>45</v>
      </c>
      <c r="F528" s="2">
        <f>COUNTIFS($G$5:G528,G528,$E$5:E528,"&gt;"&amp;0)</f>
        <v>45</v>
      </c>
      <c r="G528" s="2">
        <f t="shared" si="33"/>
        <v>8</v>
      </c>
      <c r="H528" s="2" t="str">
        <f t="shared" si="33"/>
        <v>{"CostReduce":1}</v>
      </c>
    </row>
    <row r="529" spans="1:8" x14ac:dyDescent="0.15">
      <c r="A529" s="2">
        <f t="shared" si="35"/>
        <v>525</v>
      </c>
      <c r="B529" s="2">
        <v>525</v>
      </c>
      <c r="C529" s="2">
        <f t="shared" si="34"/>
        <v>356.18529999999998</v>
      </c>
      <c r="D529" s="2" cm="1">
        <f t="array" ref="D529">ROUND(_xlfn.XLOOKUP(E529*10000+G529,[1]配置!$B$5:$B$10000*10000+[1]配置!$C$5:$C$10000,[1]配置!$F$5:$F$10000),4)</f>
        <v>354.63499999999999</v>
      </c>
      <c r="E529" s="2">
        <f>COUNTIFS([1]中转!$N$10:$N$129,"&gt;="&amp;G529,[1]中转!$O$10:$O$129,"&lt;="&amp;COUNTIFS($G$5:G529,G529))</f>
        <v>46</v>
      </c>
      <c r="F529" s="2">
        <f>COUNTIFS($G$5:G529,G529,$E$5:E529,"&gt;"&amp;0)</f>
        <v>46</v>
      </c>
      <c r="G529" s="2">
        <f t="shared" si="33"/>
        <v>8</v>
      </c>
      <c r="H529" s="2" t="str">
        <f t="shared" si="33"/>
        <v>{"CostReduce":1}</v>
      </c>
    </row>
    <row r="530" spans="1:8" x14ac:dyDescent="0.15">
      <c r="A530" s="2">
        <f t="shared" si="35"/>
        <v>526</v>
      </c>
      <c r="B530" s="3">
        <v>526</v>
      </c>
      <c r="C530" s="2">
        <f t="shared" si="34"/>
        <v>363.07530000000003</v>
      </c>
      <c r="D530" s="2" cm="1">
        <f t="array" ref="D530">ROUND(_xlfn.XLOOKUP(E530*10000+G530,[1]配置!$B$5:$B$10000*10000+[1]配置!$C$5:$C$10000,[1]配置!$F$5:$F$10000),4)</f>
        <v>361.5102</v>
      </c>
      <c r="E530" s="2">
        <f>COUNTIFS([1]中转!$N$10:$N$129,"&gt;="&amp;G530,[1]中转!$O$10:$O$129,"&lt;="&amp;COUNTIFS($G$5:G530,G530))</f>
        <v>47</v>
      </c>
      <c r="F530" s="2">
        <f>COUNTIFS($G$5:G530,G530,$E$5:E530,"&gt;"&amp;0)</f>
        <v>47</v>
      </c>
      <c r="G530" s="2">
        <f t="shared" si="33"/>
        <v>8</v>
      </c>
      <c r="H530" s="2" t="str">
        <f t="shared" si="33"/>
        <v>{"CostReduce":1}</v>
      </c>
    </row>
    <row r="531" spans="1:8" x14ac:dyDescent="0.15">
      <c r="A531" s="2">
        <f t="shared" si="35"/>
        <v>527</v>
      </c>
      <c r="B531" s="2">
        <v>527</v>
      </c>
      <c r="C531" s="2">
        <f t="shared" si="34"/>
        <v>348.73099999999999</v>
      </c>
      <c r="D531" s="2" cm="1">
        <f t="array" ref="D531">ROUND(_xlfn.XLOOKUP(E531*10000+G531,[1]配置!$B$5:$B$10000*10000+[1]配置!$C$5:$C$10000,[1]配置!$F$5:$F$10000),4)</f>
        <v>347.21</v>
      </c>
      <c r="E531" s="2">
        <f>COUNTIFS([1]中转!$N$10:$N$129,"&gt;="&amp;G531,[1]中转!$O$10:$O$129,"&lt;="&amp;COUNTIFS($G$5:G531,G531))</f>
        <v>44</v>
      </c>
      <c r="F531" s="2">
        <f>COUNTIFS($G$5:G531,G531,$E$5:E531,"&gt;"&amp;0)</f>
        <v>44</v>
      </c>
      <c r="G531" s="2">
        <f t="shared" si="33"/>
        <v>9</v>
      </c>
      <c r="H531" s="2" t="str">
        <f t="shared" si="33"/>
        <v>{"CostReduce":1}</v>
      </c>
    </row>
    <row r="532" spans="1:8" x14ac:dyDescent="0.15">
      <c r="A532" s="2">
        <f t="shared" si="35"/>
        <v>528</v>
      </c>
      <c r="B532" s="3">
        <v>528</v>
      </c>
      <c r="C532" s="2">
        <f t="shared" si="34"/>
        <v>355.62079999999997</v>
      </c>
      <c r="D532" s="2" cm="1">
        <f t="array" ref="D532">ROUND(_xlfn.XLOOKUP(E532*10000+G532,[1]配置!$B$5:$B$10000*10000+[1]配置!$C$5:$C$10000,[1]配置!$F$5:$F$10000),4)</f>
        <v>354.08519999999999</v>
      </c>
      <c r="E532" s="2">
        <f>COUNTIFS([1]中转!$N$10:$N$129,"&gt;="&amp;G532,[1]中转!$O$10:$O$129,"&lt;="&amp;COUNTIFS($G$5:G532,G532))</f>
        <v>45</v>
      </c>
      <c r="F532" s="2">
        <f>COUNTIFS($G$5:G532,G532,$E$5:E532,"&gt;"&amp;0)</f>
        <v>45</v>
      </c>
      <c r="G532" s="2">
        <f t="shared" si="33"/>
        <v>9</v>
      </c>
      <c r="H532" s="2" t="str">
        <f t="shared" si="33"/>
        <v>{"CostReduce":1}</v>
      </c>
    </row>
    <row r="533" spans="1:8" x14ac:dyDescent="0.15">
      <c r="A533" s="2">
        <f t="shared" si="35"/>
        <v>529</v>
      </c>
      <c r="B533" s="2">
        <v>529</v>
      </c>
      <c r="C533" s="2">
        <f t="shared" si="34"/>
        <v>362.51069999999999</v>
      </c>
      <c r="D533" s="2" cm="1">
        <f t="array" ref="D533">ROUND(_xlfn.XLOOKUP(E533*10000+G533,[1]配置!$B$5:$B$10000*10000+[1]配置!$C$5:$C$10000,[1]配置!$F$5:$F$10000),4)</f>
        <v>360.96039999999999</v>
      </c>
      <c r="E533" s="2">
        <f>COUNTIFS([1]中转!$N$10:$N$129,"&gt;="&amp;G533,[1]中转!$O$10:$O$129,"&lt;="&amp;COUNTIFS($G$5:G533,G533))</f>
        <v>46</v>
      </c>
      <c r="F533" s="2">
        <f>COUNTIFS($G$5:G533,G533,$E$5:E533,"&gt;"&amp;0)</f>
        <v>46</v>
      </c>
      <c r="G533" s="2">
        <f t="shared" ref="G533:H552" si="36">G125</f>
        <v>9</v>
      </c>
      <c r="H533" s="2" t="str">
        <f t="shared" si="36"/>
        <v>{"CardMulti":1}</v>
      </c>
    </row>
    <row r="534" spans="1:8" x14ac:dyDescent="0.15">
      <c r="A534" s="2">
        <f t="shared" si="35"/>
        <v>530</v>
      </c>
      <c r="B534" s="3">
        <v>530</v>
      </c>
      <c r="C534" s="2">
        <f t="shared" si="34"/>
        <v>176.27969999999999</v>
      </c>
      <c r="D534" s="2" cm="1">
        <f t="array" ref="D534">ROUND(_xlfn.XLOOKUP(E534*10000+G534,[1]配置!$B$5:$B$10000*10000+[1]配置!$C$5:$C$10000,[1]配置!$F$5:$F$10000),4)</f>
        <v>174.7731</v>
      </c>
      <c r="E534" s="2">
        <f>COUNTIFS([1]中转!$N$10:$N$129,"&gt;="&amp;G534,[1]中转!$O$10:$O$129,"&lt;="&amp;COUNTIFS($G$5:G534,G534))</f>
        <v>18</v>
      </c>
      <c r="F534" s="2">
        <f>COUNTIFS($G$5:G534,G534,$E$5:E534,"&gt;"&amp;0)</f>
        <v>43</v>
      </c>
      <c r="G534" s="2">
        <f t="shared" si="36"/>
        <v>10</v>
      </c>
      <c r="H534" s="2" t="str">
        <f t="shared" si="36"/>
        <v>{"CardMulti":1}</v>
      </c>
    </row>
    <row r="535" spans="1:8" x14ac:dyDescent="0.15">
      <c r="A535" s="2">
        <f t="shared" si="35"/>
        <v>531</v>
      </c>
      <c r="B535" s="2">
        <v>531</v>
      </c>
      <c r="C535" s="2">
        <f t="shared" si="34"/>
        <v>176.29409999999999</v>
      </c>
      <c r="D535" s="2" cm="1">
        <f t="array" ref="D535">ROUND(_xlfn.XLOOKUP(E535*10000+G535,[1]配置!$B$5:$B$10000*10000+[1]配置!$C$5:$C$10000,[1]配置!$F$5:$F$10000),4)</f>
        <v>174.7731</v>
      </c>
      <c r="E535" s="2">
        <f>COUNTIFS([1]中转!$N$10:$N$129,"&gt;="&amp;G535,[1]中转!$O$10:$O$129,"&lt;="&amp;COUNTIFS($G$5:G535,G535))</f>
        <v>18</v>
      </c>
      <c r="F535" s="2">
        <f>COUNTIFS($G$5:G535,G535,$E$5:E535,"&gt;"&amp;0)</f>
        <v>44</v>
      </c>
      <c r="G535" s="2">
        <f t="shared" si="36"/>
        <v>10</v>
      </c>
      <c r="H535" s="2" t="str">
        <f t="shared" si="36"/>
        <v>{"CardMulti":1}</v>
      </c>
    </row>
    <row r="536" spans="1:8" x14ac:dyDescent="0.15">
      <c r="A536" s="2">
        <f t="shared" si="35"/>
        <v>532</v>
      </c>
      <c r="B536" s="3">
        <v>532</v>
      </c>
      <c r="C536" s="2">
        <f t="shared" si="34"/>
        <v>176.30869999999999</v>
      </c>
      <c r="D536" s="2" cm="1">
        <f t="array" ref="D536">ROUND(_xlfn.XLOOKUP(E536*10000+G536,[1]配置!$B$5:$B$10000*10000+[1]配置!$C$5:$C$10000,[1]配置!$F$5:$F$10000),4)</f>
        <v>174.7731</v>
      </c>
      <c r="E536" s="2">
        <f>COUNTIFS([1]中转!$N$10:$N$129,"&gt;="&amp;G536,[1]中转!$O$10:$O$129,"&lt;="&amp;COUNTIFS($G$5:G536,G536))</f>
        <v>18</v>
      </c>
      <c r="F536" s="2">
        <f>COUNTIFS($G$5:G536,G536,$E$5:E536,"&gt;"&amp;0)</f>
        <v>45</v>
      </c>
      <c r="G536" s="2">
        <f t="shared" si="36"/>
        <v>10</v>
      </c>
      <c r="H536" s="2" t="str">
        <f t="shared" si="36"/>
        <v>{"CardMulti":1}</v>
      </c>
    </row>
    <row r="537" spans="1:8" x14ac:dyDescent="0.15">
      <c r="A537" s="2">
        <f t="shared" si="35"/>
        <v>533</v>
      </c>
      <c r="B537" s="2">
        <v>533</v>
      </c>
      <c r="C537" s="2">
        <f t="shared" si="34"/>
        <v>277.76130000000001</v>
      </c>
      <c r="D537" s="2" cm="1">
        <f t="array" ref="D537">ROUND(_xlfn.XLOOKUP(E537*10000+G537,[1]配置!$B$5:$B$10000*10000+[1]配置!$C$5:$C$10000,[1]配置!$F$5:$F$10000),4)</f>
        <v>276.1508</v>
      </c>
      <c r="E537" s="2">
        <f>COUNTIFS([1]中转!$N$10:$N$129,"&gt;="&amp;G537,[1]中转!$O$10:$O$129,"&lt;="&amp;COUNTIFS($G$5:G537,G537))</f>
        <v>50</v>
      </c>
      <c r="F537" s="2">
        <f>COUNTIFS($G$5:G537,G537,$E$5:E537,"&gt;"&amp;0)</f>
        <v>50</v>
      </c>
      <c r="G537" s="2">
        <f t="shared" si="36"/>
        <v>1</v>
      </c>
      <c r="H537" s="2" t="str">
        <f t="shared" si="36"/>
        <v>{"CardMulti":1}</v>
      </c>
    </row>
    <row r="538" spans="1:8" x14ac:dyDescent="0.15">
      <c r="A538" s="2">
        <f t="shared" si="35"/>
        <v>534</v>
      </c>
      <c r="B538" s="3">
        <v>534</v>
      </c>
      <c r="C538" s="2">
        <f t="shared" si="34"/>
        <v>283.27690000000001</v>
      </c>
      <c r="D538" s="2" cm="1">
        <f t="array" ref="D538">ROUND(_xlfn.XLOOKUP(E538*10000+G538,[1]配置!$B$5:$B$10000*10000+[1]配置!$C$5:$C$10000,[1]配置!$F$5:$F$10000),4)</f>
        <v>281.65100000000001</v>
      </c>
      <c r="E538" s="2">
        <f>COUNTIFS([1]中转!$N$10:$N$129,"&gt;="&amp;G538,[1]中转!$O$10:$O$129,"&lt;="&amp;COUNTIFS($G$5:G538,G538))</f>
        <v>51</v>
      </c>
      <c r="F538" s="2">
        <f>COUNTIFS($G$5:G538,G538,$E$5:E538,"&gt;"&amp;0)</f>
        <v>51</v>
      </c>
      <c r="G538" s="2">
        <f t="shared" si="36"/>
        <v>1</v>
      </c>
      <c r="H538" s="2" t="str">
        <f t="shared" si="36"/>
        <v>{"CardMulti":1}</v>
      </c>
    </row>
    <row r="539" spans="1:8" x14ac:dyDescent="0.15">
      <c r="A539" s="2">
        <f t="shared" si="35"/>
        <v>535</v>
      </c>
      <c r="B539" s="2">
        <v>535</v>
      </c>
      <c r="C539" s="2">
        <f t="shared" si="34"/>
        <v>288.79259999999999</v>
      </c>
      <c r="D539" s="2" cm="1">
        <f t="array" ref="D539">ROUND(_xlfn.XLOOKUP(E539*10000+G539,[1]配置!$B$5:$B$10000*10000+[1]配置!$C$5:$C$10000,[1]配置!$F$5:$F$10000),4)</f>
        <v>287.15109999999999</v>
      </c>
      <c r="E539" s="2">
        <f>COUNTIFS([1]中转!$N$10:$N$129,"&gt;="&amp;G539,[1]中转!$O$10:$O$129,"&lt;="&amp;COUNTIFS($G$5:G539,G539))</f>
        <v>52</v>
      </c>
      <c r="F539" s="2">
        <f>COUNTIFS($G$5:G539,G539,$E$5:E539,"&gt;"&amp;0)</f>
        <v>52</v>
      </c>
      <c r="G539" s="2">
        <f t="shared" si="36"/>
        <v>1</v>
      </c>
      <c r="H539" s="2" t="str">
        <f t="shared" si="36"/>
        <v>{"CardMulti":1}</v>
      </c>
    </row>
    <row r="540" spans="1:8" x14ac:dyDescent="0.15">
      <c r="A540" s="2">
        <f t="shared" si="35"/>
        <v>536</v>
      </c>
      <c r="B540" s="3">
        <v>536</v>
      </c>
      <c r="C540" s="2">
        <f t="shared" si="34"/>
        <v>307.58730000000003</v>
      </c>
      <c r="D540" s="2" cm="1">
        <f t="array" ref="D540">ROUND(_xlfn.XLOOKUP(E540*10000+G540,[1]配置!$B$5:$B$10000*10000+[1]配置!$C$5:$C$10000,[1]配置!$F$5:$F$10000),4)</f>
        <v>305.94580000000002</v>
      </c>
      <c r="E540" s="2">
        <f>COUNTIFS([1]中转!$N$10:$N$129,"&gt;="&amp;G540,[1]中转!$O$10:$O$129,"&lt;="&amp;COUNTIFS($G$5:G540,G540))</f>
        <v>52</v>
      </c>
      <c r="F540" s="2">
        <f>COUNTIFS($G$5:G540,G540,$E$5:E540,"&gt;"&amp;0)</f>
        <v>52</v>
      </c>
      <c r="G540" s="2">
        <f t="shared" si="36"/>
        <v>2</v>
      </c>
      <c r="H540" s="2" t="str">
        <f t="shared" si="36"/>
        <v>{"CardMulti":1}</v>
      </c>
    </row>
    <row r="541" spans="1:8" x14ac:dyDescent="0.15">
      <c r="A541" s="2">
        <f t="shared" si="35"/>
        <v>537</v>
      </c>
      <c r="B541" s="2">
        <v>537</v>
      </c>
      <c r="C541" s="2">
        <f t="shared" si="34"/>
        <v>313.44690000000003</v>
      </c>
      <c r="D541" s="2" cm="1">
        <f t="array" ref="D541">ROUND(_xlfn.XLOOKUP(E541*10000+G541,[1]配置!$B$5:$B$10000*10000+[1]配置!$C$5:$C$10000,[1]配置!$F$5:$F$10000),4)</f>
        <v>311.78969999999998</v>
      </c>
      <c r="E541" s="2">
        <f>COUNTIFS([1]中转!$N$10:$N$129,"&gt;="&amp;G541,[1]中转!$O$10:$O$129,"&lt;="&amp;COUNTIFS($G$5:G541,G541))</f>
        <v>53</v>
      </c>
      <c r="F541" s="2">
        <f>COUNTIFS($G$5:G541,G541,$E$5:E541,"&gt;"&amp;0)</f>
        <v>53</v>
      </c>
      <c r="G541" s="2">
        <f t="shared" si="36"/>
        <v>2</v>
      </c>
      <c r="H541" s="2" t="str">
        <f t="shared" si="36"/>
        <v>{"CardMulti":1}</v>
      </c>
    </row>
    <row r="542" spans="1:8" x14ac:dyDescent="0.15">
      <c r="A542" s="2">
        <f t="shared" si="35"/>
        <v>538</v>
      </c>
      <c r="B542" s="3">
        <v>538</v>
      </c>
      <c r="C542" s="2">
        <f t="shared" si="34"/>
        <v>319.30669999999998</v>
      </c>
      <c r="D542" s="2" cm="1">
        <f t="array" ref="D542">ROUND(_xlfn.XLOOKUP(E542*10000+G542,[1]配置!$B$5:$B$10000*10000+[1]配置!$C$5:$C$10000,[1]配置!$F$5:$F$10000),4)</f>
        <v>317.6336</v>
      </c>
      <c r="E542" s="2">
        <f>COUNTIFS([1]中转!$N$10:$N$129,"&gt;="&amp;G542,[1]中转!$O$10:$O$129,"&lt;="&amp;COUNTIFS($G$5:G542,G542))</f>
        <v>54</v>
      </c>
      <c r="F542" s="2">
        <f>COUNTIFS($G$5:G542,G542,$E$5:E542,"&gt;"&amp;0)</f>
        <v>54</v>
      </c>
      <c r="G542" s="2">
        <f t="shared" si="36"/>
        <v>2</v>
      </c>
      <c r="H542" s="2" t="str">
        <f t="shared" si="36"/>
        <v>{"CardMulti":1}</v>
      </c>
    </row>
    <row r="543" spans="1:8" x14ac:dyDescent="0.15">
      <c r="A543" s="2">
        <f t="shared" si="35"/>
        <v>539</v>
      </c>
      <c r="B543" s="2">
        <v>539</v>
      </c>
      <c r="C543" s="2">
        <f t="shared" si="34"/>
        <v>325.16660000000002</v>
      </c>
      <c r="D543" s="2" cm="1">
        <f t="array" ref="D543">ROUND(_xlfn.XLOOKUP(E543*10000+G543,[1]配置!$B$5:$B$10000*10000+[1]配置!$C$5:$C$10000,[1]配置!$F$5:$F$10000),4)</f>
        <v>323.47750000000002</v>
      </c>
      <c r="E543" s="2">
        <f>COUNTIFS([1]中转!$N$10:$N$129,"&gt;="&amp;G543,[1]中转!$O$10:$O$129,"&lt;="&amp;COUNTIFS($G$5:G543,G543))</f>
        <v>55</v>
      </c>
      <c r="F543" s="2">
        <f>COUNTIFS($G$5:G543,G543,$E$5:E543,"&gt;"&amp;0)</f>
        <v>55</v>
      </c>
      <c r="G543" s="2">
        <f t="shared" si="36"/>
        <v>2</v>
      </c>
      <c r="H543" s="2" t="str">
        <f t="shared" si="36"/>
        <v>{"CardMulti":1}</v>
      </c>
    </row>
    <row r="544" spans="1:8" x14ac:dyDescent="0.15">
      <c r="A544" s="2">
        <f t="shared" si="35"/>
        <v>540</v>
      </c>
      <c r="B544" s="3">
        <v>540</v>
      </c>
      <c r="C544" s="2">
        <f t="shared" si="34"/>
        <v>344.43279999999999</v>
      </c>
      <c r="D544" s="2" cm="1">
        <f t="array" ref="D544">ROUND(_xlfn.XLOOKUP(E544*10000+G544,[1]配置!$B$5:$B$10000*10000+[1]配置!$C$5:$C$10000,[1]配置!$F$5:$F$10000),4)</f>
        <v>342.75970000000001</v>
      </c>
      <c r="E544" s="2">
        <f>COUNTIFS([1]中转!$N$10:$N$129,"&gt;="&amp;G544,[1]中转!$O$10:$O$129,"&lt;="&amp;COUNTIFS($G$5:G544,G544))</f>
        <v>54</v>
      </c>
      <c r="F544" s="2">
        <f>COUNTIFS($G$5:G544,G544,$E$5:E544,"&gt;"&amp;0)</f>
        <v>54</v>
      </c>
      <c r="G544" s="2">
        <f t="shared" si="36"/>
        <v>3</v>
      </c>
      <c r="H544" s="2" t="str">
        <f t="shared" si="36"/>
        <v>{"CardMulti":1}</v>
      </c>
    </row>
    <row r="545" spans="1:8" x14ac:dyDescent="0.15">
      <c r="A545" s="2">
        <f t="shared" si="35"/>
        <v>541</v>
      </c>
      <c r="B545" s="2">
        <v>541</v>
      </c>
      <c r="C545" s="2">
        <f t="shared" si="34"/>
        <v>360.01159999999999</v>
      </c>
      <c r="D545" s="2" cm="1">
        <f t="array" ref="D545">ROUND(_xlfn.XLOOKUP(E545*10000+G545,[1]配置!$B$5:$B$10000*10000+[1]配置!$C$5:$C$10000,[1]配置!$F$5:$F$10000),4)</f>
        <v>358.3544</v>
      </c>
      <c r="E545" s="2">
        <f>COUNTIFS([1]中转!$N$10:$N$129,"&gt;="&amp;G545,[1]中转!$O$10:$O$129,"&lt;="&amp;COUNTIFS($G$5:G545,G545))</f>
        <v>53</v>
      </c>
      <c r="F545" s="2">
        <f>COUNTIFS($G$5:G545,G545,$E$5:E545,"&gt;"&amp;0)</f>
        <v>53</v>
      </c>
      <c r="G545" s="2">
        <f t="shared" si="36"/>
        <v>4</v>
      </c>
      <c r="H545" s="2" t="str">
        <f t="shared" si="36"/>
        <v>{"CardMulti":1}</v>
      </c>
    </row>
    <row r="546" spans="1:8" x14ac:dyDescent="0.15">
      <c r="A546" s="2">
        <f t="shared" si="35"/>
        <v>542</v>
      </c>
      <c r="B546" s="3">
        <v>542</v>
      </c>
      <c r="C546" s="2">
        <f t="shared" si="34"/>
        <v>370.01119999999997</v>
      </c>
      <c r="D546" s="2" cm="1">
        <f t="array" ref="D546">ROUND(_xlfn.XLOOKUP(E546*10000+G546,[1]配置!$B$5:$B$10000*10000+[1]配置!$C$5:$C$10000,[1]配置!$F$5:$F$10000),4)</f>
        <v>368.38529999999997</v>
      </c>
      <c r="E546" s="2">
        <f>COUNTIFS([1]中转!$N$10:$N$129,"&gt;="&amp;G546,[1]中转!$O$10:$O$129,"&lt;="&amp;COUNTIFS($G$5:G546,G546))</f>
        <v>51</v>
      </c>
      <c r="F546" s="2">
        <f>COUNTIFS($G$5:G546,G546,$E$5:E546,"&gt;"&amp;0)</f>
        <v>51</v>
      </c>
      <c r="G546" s="2">
        <f t="shared" si="36"/>
        <v>5</v>
      </c>
      <c r="H546" s="2" t="str">
        <f t="shared" si="36"/>
        <v>{"CardMulti":1}</v>
      </c>
    </row>
    <row r="547" spans="1:8" x14ac:dyDescent="0.15">
      <c r="A547" s="2">
        <f t="shared" si="35"/>
        <v>543</v>
      </c>
      <c r="B547" s="2">
        <v>543</v>
      </c>
      <c r="C547" s="2">
        <f t="shared" si="34"/>
        <v>369.03309999999999</v>
      </c>
      <c r="D547" s="2" cm="1">
        <f t="array" ref="D547">ROUND(_xlfn.XLOOKUP(E547*10000+G547,[1]配置!$B$5:$B$10000*10000+[1]配置!$C$5:$C$10000,[1]配置!$F$5:$F$10000),4)</f>
        <v>367.42259999999999</v>
      </c>
      <c r="E547" s="2">
        <f>COUNTIFS([1]中转!$N$10:$N$129,"&gt;="&amp;G547,[1]中转!$O$10:$O$129,"&lt;="&amp;COUNTIFS($G$5:G547,G547))</f>
        <v>50</v>
      </c>
      <c r="F547" s="2">
        <f>COUNTIFS($G$5:G547,G547,$E$5:E547,"&gt;"&amp;0)</f>
        <v>50</v>
      </c>
      <c r="G547" s="2">
        <f t="shared" si="36"/>
        <v>6</v>
      </c>
      <c r="H547" s="2" t="str">
        <f t="shared" si="36"/>
        <v>{"CardMulti":1}</v>
      </c>
    </row>
    <row r="548" spans="1:8" x14ac:dyDescent="0.15">
      <c r="A548" s="2">
        <f t="shared" si="35"/>
        <v>544</v>
      </c>
      <c r="B548" s="3">
        <v>544</v>
      </c>
      <c r="C548" s="2">
        <f t="shared" si="34"/>
        <v>370.53449999999998</v>
      </c>
      <c r="D548" s="2" cm="1">
        <f t="array" ref="D548">ROUND(_xlfn.XLOOKUP(E548*10000+G548,[1]配置!$B$5:$B$10000*10000+[1]配置!$C$5:$C$10000,[1]配置!$F$5:$F$10000),4)</f>
        <v>368.9393</v>
      </c>
      <c r="E548" s="2">
        <f>COUNTIFS([1]中转!$N$10:$N$129,"&gt;="&amp;G548,[1]中转!$O$10:$O$129,"&lt;="&amp;COUNTIFS($G$5:G548,G548))</f>
        <v>49</v>
      </c>
      <c r="F548" s="2">
        <f>COUNTIFS($G$5:G548,G548,$E$5:E548,"&gt;"&amp;0)</f>
        <v>49</v>
      </c>
      <c r="G548" s="2">
        <f t="shared" si="36"/>
        <v>7</v>
      </c>
      <c r="H548" s="2" t="str">
        <f t="shared" si="36"/>
        <v>{"CardMulti":1}</v>
      </c>
    </row>
    <row r="549" spans="1:8" x14ac:dyDescent="0.15">
      <c r="A549" s="2">
        <f t="shared" si="35"/>
        <v>545</v>
      </c>
      <c r="B549" s="2">
        <v>545</v>
      </c>
      <c r="C549" s="2">
        <f t="shared" si="34"/>
        <v>369.96539999999999</v>
      </c>
      <c r="D549" s="2" cm="1">
        <f t="array" ref="D549">ROUND(_xlfn.XLOOKUP(E549*10000+G549,[1]配置!$B$5:$B$10000*10000+[1]配置!$C$5:$C$10000,[1]配置!$F$5:$F$10000),4)</f>
        <v>368.38529999999997</v>
      </c>
      <c r="E549" s="2">
        <f>COUNTIFS([1]中转!$N$10:$N$129,"&gt;="&amp;G549,[1]中转!$O$10:$O$129,"&lt;="&amp;COUNTIFS($G$5:G549,G549))</f>
        <v>48</v>
      </c>
      <c r="F549" s="2">
        <f>COUNTIFS($G$5:G549,G549,$E$5:E549,"&gt;"&amp;0)</f>
        <v>48</v>
      </c>
      <c r="G549" s="2">
        <f t="shared" si="36"/>
        <v>8</v>
      </c>
      <c r="H549" s="2" t="str">
        <f t="shared" si="36"/>
        <v>{"CardMulti":1}</v>
      </c>
    </row>
    <row r="550" spans="1:8" x14ac:dyDescent="0.15">
      <c r="A550" s="2">
        <f t="shared" si="35"/>
        <v>546</v>
      </c>
      <c r="B550" s="3">
        <v>546</v>
      </c>
      <c r="C550" s="2">
        <f t="shared" si="34"/>
        <v>369.4006</v>
      </c>
      <c r="D550" s="2" cm="1">
        <f t="array" ref="D550">ROUND(_xlfn.XLOOKUP(E550*10000+G550,[1]配置!$B$5:$B$10000*10000+[1]配置!$C$5:$C$10000,[1]配置!$F$5:$F$10000),4)</f>
        <v>367.83550000000002</v>
      </c>
      <c r="E550" s="2">
        <f>COUNTIFS([1]中转!$N$10:$N$129,"&gt;="&amp;G550,[1]中转!$O$10:$O$129,"&lt;="&amp;COUNTIFS($G$5:G550,G550))</f>
        <v>47</v>
      </c>
      <c r="F550" s="2">
        <f>COUNTIFS($G$5:G550,G550,$E$5:E550,"&gt;"&amp;0)</f>
        <v>47</v>
      </c>
      <c r="G550" s="2">
        <f t="shared" si="36"/>
        <v>9</v>
      </c>
      <c r="H550" s="2" t="str">
        <f t="shared" si="36"/>
        <v>{"CardMulti":1}</v>
      </c>
    </row>
    <row r="551" spans="1:8" x14ac:dyDescent="0.15">
      <c r="A551" s="2">
        <f t="shared" si="35"/>
        <v>547</v>
      </c>
      <c r="B551" s="2">
        <v>547</v>
      </c>
      <c r="C551" s="2">
        <f t="shared" si="34"/>
        <v>183.1985</v>
      </c>
      <c r="D551" s="2" cm="1">
        <f t="array" ref="D551">ROUND(_xlfn.XLOOKUP(E551*10000+G551,[1]配置!$B$5:$B$10000*10000+[1]配置!$C$5:$C$10000,[1]配置!$F$5:$F$10000),4)</f>
        <v>181.6482</v>
      </c>
      <c r="E551" s="2">
        <f>COUNTIFS([1]中转!$N$10:$N$129,"&gt;="&amp;G551,[1]中转!$O$10:$O$129,"&lt;="&amp;COUNTIFS($G$5:G551,G551))</f>
        <v>19</v>
      </c>
      <c r="F551" s="2">
        <f>COUNTIFS($G$5:G551,G551,$E$5:E551,"&gt;"&amp;0)</f>
        <v>46</v>
      </c>
      <c r="G551" s="2">
        <f t="shared" si="36"/>
        <v>10</v>
      </c>
      <c r="H551" s="2" t="str">
        <f t="shared" si="36"/>
        <v>{"CardMulti":1}</v>
      </c>
    </row>
    <row r="552" spans="1:8" x14ac:dyDescent="0.15">
      <c r="A552" s="2">
        <f t="shared" si="35"/>
        <v>548</v>
      </c>
      <c r="B552" s="3">
        <v>548</v>
      </c>
      <c r="C552" s="2">
        <f t="shared" si="34"/>
        <v>294.30840000000001</v>
      </c>
      <c r="D552" s="2" cm="1">
        <f t="array" ref="D552">ROUND(_xlfn.XLOOKUP(E552*10000+G552,[1]配置!$B$5:$B$10000*10000+[1]配置!$C$5:$C$10000,[1]配置!$F$5:$F$10000),4)</f>
        <v>292.65120000000002</v>
      </c>
      <c r="E552" s="2">
        <f>COUNTIFS([1]中转!$N$10:$N$129,"&gt;="&amp;G552,[1]中转!$O$10:$O$129,"&lt;="&amp;COUNTIFS($G$5:G552,G552))</f>
        <v>53</v>
      </c>
      <c r="F552" s="2">
        <f>COUNTIFS($G$5:G552,G552,$E$5:E552,"&gt;"&amp;0)</f>
        <v>53</v>
      </c>
      <c r="G552" s="2">
        <f t="shared" si="36"/>
        <v>1</v>
      </c>
      <c r="H552" s="2" t="str">
        <f t="shared" si="36"/>
        <v>{"CardMulti":1}</v>
      </c>
    </row>
    <row r="553" spans="1:8" x14ac:dyDescent="0.15">
      <c r="A553" s="2">
        <f t="shared" si="35"/>
        <v>549</v>
      </c>
      <c r="B553" s="2">
        <v>549</v>
      </c>
      <c r="C553" s="2">
        <f t="shared" si="34"/>
        <v>331.02670000000001</v>
      </c>
      <c r="D553" s="2" cm="1">
        <f t="array" ref="D553">ROUND(_xlfn.XLOOKUP(E553*10000+G553,[1]配置!$B$5:$B$10000*10000+[1]配置!$C$5:$C$10000,[1]配置!$F$5:$F$10000),4)</f>
        <v>329.32139999999998</v>
      </c>
      <c r="E553" s="2">
        <f>COUNTIFS([1]中转!$N$10:$N$129,"&gt;="&amp;G553,[1]中转!$O$10:$O$129,"&lt;="&amp;COUNTIFS($G$5:G553,G553))</f>
        <v>56</v>
      </c>
      <c r="F553" s="2">
        <f>COUNTIFS($G$5:G553,G553,$E$5:E553,"&gt;"&amp;0)</f>
        <v>56</v>
      </c>
      <c r="G553" s="2">
        <f t="shared" ref="G553:H572" si="37">G145</f>
        <v>2</v>
      </c>
      <c r="H553" s="2" t="str">
        <f t="shared" si="37"/>
        <v>{"CostReduce":1}</v>
      </c>
    </row>
    <row r="554" spans="1:8" x14ac:dyDescent="0.15">
      <c r="A554" s="2">
        <f t="shared" si="35"/>
        <v>550</v>
      </c>
      <c r="B554" s="3">
        <v>550</v>
      </c>
      <c r="C554" s="2">
        <f t="shared" si="34"/>
        <v>350.63650000000001</v>
      </c>
      <c r="D554" s="2" cm="1">
        <f t="array" ref="D554">ROUND(_xlfn.XLOOKUP(E554*10000+G554,[1]配置!$B$5:$B$10000*10000+[1]配置!$C$5:$C$10000,[1]配置!$F$5:$F$10000),4)</f>
        <v>348.94740000000002</v>
      </c>
      <c r="E554" s="2">
        <f>COUNTIFS([1]中转!$N$10:$N$129,"&gt;="&amp;G554,[1]中转!$O$10:$O$129,"&lt;="&amp;COUNTIFS($G$5:G554,G554))</f>
        <v>55</v>
      </c>
      <c r="F554" s="2">
        <f>COUNTIFS($G$5:G554,G554,$E$5:E554,"&gt;"&amp;0)</f>
        <v>55</v>
      </c>
      <c r="G554" s="2">
        <f t="shared" si="37"/>
        <v>3</v>
      </c>
      <c r="H554" s="2" t="str">
        <f t="shared" si="37"/>
        <v>{"CostReduce":1}</v>
      </c>
    </row>
    <row r="555" spans="1:8" x14ac:dyDescent="0.15">
      <c r="A555" s="2">
        <f t="shared" si="35"/>
        <v>551</v>
      </c>
      <c r="B555" s="2">
        <v>551</v>
      </c>
      <c r="C555" s="2">
        <f t="shared" si="34"/>
        <v>366.55889999999999</v>
      </c>
      <c r="D555" s="2" cm="1">
        <f t="array" ref="D555">ROUND(_xlfn.XLOOKUP(E555*10000+G555,[1]配置!$B$5:$B$10000*10000+[1]配置!$C$5:$C$10000,[1]配置!$F$5:$F$10000),4)</f>
        <v>364.88580000000002</v>
      </c>
      <c r="E555" s="2">
        <f>COUNTIFS([1]中转!$N$10:$N$129,"&gt;="&amp;G555,[1]中转!$O$10:$O$129,"&lt;="&amp;COUNTIFS($G$5:G555,G555))</f>
        <v>54</v>
      </c>
      <c r="F555" s="2">
        <f>COUNTIFS($G$5:G555,G555,$E$5:E555,"&gt;"&amp;0)</f>
        <v>54</v>
      </c>
      <c r="G555" s="2">
        <f t="shared" si="37"/>
        <v>4</v>
      </c>
      <c r="H555" s="2" t="str">
        <f t="shared" si="37"/>
        <v>{"CostReduce":1}</v>
      </c>
    </row>
    <row r="556" spans="1:8" x14ac:dyDescent="0.15">
      <c r="A556" s="2">
        <f t="shared" si="35"/>
        <v>552</v>
      </c>
      <c r="B556" s="3">
        <v>552</v>
      </c>
      <c r="C556" s="2">
        <f t="shared" si="34"/>
        <v>376.90199999999999</v>
      </c>
      <c r="D556" s="2" cm="1">
        <f t="array" ref="D556">ROUND(_xlfn.XLOOKUP(E556*10000+G556,[1]配置!$B$5:$B$10000*10000+[1]配置!$C$5:$C$10000,[1]配置!$F$5:$F$10000),4)</f>
        <v>375.26049999999998</v>
      </c>
      <c r="E556" s="2">
        <f>COUNTIFS([1]中转!$N$10:$N$129,"&gt;="&amp;G556,[1]中转!$O$10:$O$129,"&lt;="&amp;COUNTIFS($G$5:G556,G556))</f>
        <v>52</v>
      </c>
      <c r="F556" s="2">
        <f>COUNTIFS($G$5:G556,G556,$E$5:E556,"&gt;"&amp;0)</f>
        <v>52</v>
      </c>
      <c r="G556" s="2">
        <f t="shared" si="37"/>
        <v>5</v>
      </c>
      <c r="H556" s="2" t="str">
        <f t="shared" si="37"/>
        <v>{"CostReduce":1}</v>
      </c>
    </row>
    <row r="557" spans="1:8" x14ac:dyDescent="0.15">
      <c r="A557" s="2">
        <f t="shared" si="35"/>
        <v>553</v>
      </c>
      <c r="B557" s="2">
        <v>553</v>
      </c>
      <c r="C557" s="2">
        <f t="shared" si="34"/>
        <v>375.9237</v>
      </c>
      <c r="D557" s="2" cm="1">
        <f t="array" ref="D557">ROUND(_xlfn.XLOOKUP(E557*10000+G557,[1]配置!$B$5:$B$10000*10000+[1]配置!$C$5:$C$10000,[1]配置!$F$5:$F$10000),4)</f>
        <v>374.2978</v>
      </c>
      <c r="E557" s="2">
        <f>COUNTIFS([1]中转!$N$10:$N$129,"&gt;="&amp;G557,[1]中转!$O$10:$O$129,"&lt;="&amp;COUNTIFS($G$5:G557,G557))</f>
        <v>51</v>
      </c>
      <c r="F557" s="2">
        <f>COUNTIFS($G$5:G557,G557,$E$5:E557,"&gt;"&amp;0)</f>
        <v>51</v>
      </c>
      <c r="G557" s="2">
        <f t="shared" si="37"/>
        <v>6</v>
      </c>
      <c r="H557" s="2" t="str">
        <f t="shared" si="37"/>
        <v>{"CostReduce":1}</v>
      </c>
    </row>
    <row r="558" spans="1:8" x14ac:dyDescent="0.15">
      <c r="A558" s="2">
        <f t="shared" si="35"/>
        <v>554</v>
      </c>
      <c r="B558" s="3">
        <v>554</v>
      </c>
      <c r="C558" s="2">
        <f t="shared" si="34"/>
        <v>377.42500000000001</v>
      </c>
      <c r="D558" s="2" cm="1">
        <f t="array" ref="D558">ROUND(_xlfn.XLOOKUP(E558*10000+G558,[1]配置!$B$5:$B$10000*10000+[1]配置!$C$5:$C$10000,[1]配置!$F$5:$F$10000),4)</f>
        <v>375.81450000000001</v>
      </c>
      <c r="E558" s="2">
        <f>COUNTIFS([1]中转!$N$10:$N$129,"&gt;="&amp;G558,[1]中转!$O$10:$O$129,"&lt;="&amp;COUNTIFS($G$5:G558,G558))</f>
        <v>50</v>
      </c>
      <c r="F558" s="2">
        <f>COUNTIFS($G$5:G558,G558,$E$5:E558,"&gt;"&amp;0)</f>
        <v>50</v>
      </c>
      <c r="G558" s="2">
        <f t="shared" si="37"/>
        <v>7</v>
      </c>
      <c r="H558" s="2" t="str">
        <f t="shared" si="37"/>
        <v>{"CostReduce":1}</v>
      </c>
    </row>
    <row r="559" spans="1:8" x14ac:dyDescent="0.15">
      <c r="A559" s="2">
        <f t="shared" si="35"/>
        <v>555</v>
      </c>
      <c r="B559" s="2">
        <v>555</v>
      </c>
      <c r="C559" s="2">
        <f t="shared" si="34"/>
        <v>376.85570000000001</v>
      </c>
      <c r="D559" s="2" cm="1">
        <f t="array" ref="D559">ROUND(_xlfn.XLOOKUP(E559*10000+G559,[1]配置!$B$5:$B$10000*10000+[1]配置!$C$5:$C$10000,[1]配置!$F$5:$F$10000),4)</f>
        <v>375.26049999999998</v>
      </c>
      <c r="E559" s="2">
        <f>COUNTIFS([1]中转!$N$10:$N$129,"&gt;="&amp;G559,[1]中转!$O$10:$O$129,"&lt;="&amp;COUNTIFS($G$5:G559,G559))</f>
        <v>49</v>
      </c>
      <c r="F559" s="2">
        <f>COUNTIFS($G$5:G559,G559,$E$5:E559,"&gt;"&amp;0)</f>
        <v>49</v>
      </c>
      <c r="G559" s="2">
        <f t="shared" si="37"/>
        <v>8</v>
      </c>
      <c r="H559" s="2" t="str">
        <f t="shared" si="37"/>
        <v>{"CostReduce":1}</v>
      </c>
    </row>
    <row r="560" spans="1:8" x14ac:dyDescent="0.15">
      <c r="A560" s="2">
        <f t="shared" si="35"/>
        <v>556</v>
      </c>
      <c r="B560" s="3">
        <v>556</v>
      </c>
      <c r="C560" s="2">
        <f t="shared" si="34"/>
        <v>376.29079999999999</v>
      </c>
      <c r="D560" s="2" cm="1">
        <f t="array" ref="D560">ROUND(_xlfn.XLOOKUP(E560*10000+G560,[1]配置!$B$5:$B$10000*10000+[1]配置!$C$5:$C$10000,[1]配置!$F$5:$F$10000),4)</f>
        <v>374.71069999999997</v>
      </c>
      <c r="E560" s="2">
        <f>COUNTIFS([1]中转!$N$10:$N$129,"&gt;="&amp;G560,[1]中转!$O$10:$O$129,"&lt;="&amp;COUNTIFS($G$5:G560,G560))</f>
        <v>48</v>
      </c>
      <c r="F560" s="2">
        <f>COUNTIFS($G$5:G560,G560,$E$5:E560,"&gt;"&amp;0)</f>
        <v>48</v>
      </c>
      <c r="G560" s="2">
        <f t="shared" si="37"/>
        <v>9</v>
      </c>
      <c r="H560" s="2" t="str">
        <f t="shared" si="37"/>
        <v>{"CostReduce":1}</v>
      </c>
    </row>
    <row r="561" spans="1:8" x14ac:dyDescent="0.15">
      <c r="A561" s="2">
        <f t="shared" si="35"/>
        <v>557</v>
      </c>
      <c r="B561" s="2">
        <v>557</v>
      </c>
      <c r="C561" s="2">
        <f t="shared" si="34"/>
        <v>183.2133</v>
      </c>
      <c r="D561" s="2" cm="1">
        <f t="array" ref="D561">ROUND(_xlfn.XLOOKUP(E561*10000+G561,[1]配置!$B$5:$B$10000*10000+[1]配置!$C$5:$C$10000,[1]配置!$F$5:$F$10000),4)</f>
        <v>181.6482</v>
      </c>
      <c r="E561" s="2">
        <f>COUNTIFS([1]中转!$N$10:$N$129,"&gt;="&amp;G561,[1]中转!$O$10:$O$129,"&lt;="&amp;COUNTIFS($G$5:G561,G561))</f>
        <v>19</v>
      </c>
      <c r="F561" s="2">
        <f>COUNTIFS($G$5:G561,G561,$E$5:E561,"&gt;"&amp;0)</f>
        <v>47</v>
      </c>
      <c r="G561" s="2">
        <f t="shared" si="37"/>
        <v>10</v>
      </c>
      <c r="H561" s="2" t="str">
        <f t="shared" si="37"/>
        <v>{"CostReduce":1}</v>
      </c>
    </row>
    <row r="562" spans="1:8" x14ac:dyDescent="0.15">
      <c r="A562" s="2">
        <f t="shared" si="35"/>
        <v>558</v>
      </c>
      <c r="B562" s="3">
        <v>558</v>
      </c>
      <c r="C562" s="2">
        <f t="shared" si="34"/>
        <v>299.8245</v>
      </c>
      <c r="D562" s="2" cm="1">
        <f t="array" ref="D562">ROUND(_xlfn.XLOOKUP(E562*10000+G562,[1]配置!$B$5:$B$10000*10000+[1]配置!$C$5:$C$10000,[1]配置!$F$5:$F$10000),4)</f>
        <v>298.15140000000002</v>
      </c>
      <c r="E562" s="2">
        <f>COUNTIFS([1]中转!$N$10:$N$129,"&gt;="&amp;G562,[1]中转!$O$10:$O$129,"&lt;="&amp;COUNTIFS($G$5:G562,G562))</f>
        <v>54</v>
      </c>
      <c r="F562" s="2">
        <f>COUNTIFS($G$5:G562,G562,$E$5:E562,"&gt;"&amp;0)</f>
        <v>54</v>
      </c>
      <c r="G562" s="2">
        <f t="shared" si="37"/>
        <v>1</v>
      </c>
      <c r="H562" s="2" t="str">
        <f t="shared" si="37"/>
        <v>{"CostReduce":1}</v>
      </c>
    </row>
    <row r="563" spans="1:8" x14ac:dyDescent="0.15">
      <c r="A563" s="2">
        <f t="shared" si="35"/>
        <v>559</v>
      </c>
      <c r="B563" s="2">
        <v>559</v>
      </c>
      <c r="C563" s="2">
        <f t="shared" si="34"/>
        <v>356.84039999999999</v>
      </c>
      <c r="D563" s="2" cm="1">
        <f t="array" ref="D563">ROUND(_xlfn.XLOOKUP(E563*10000+G563,[1]配置!$B$5:$B$10000*10000+[1]配置!$C$5:$C$10000,[1]配置!$F$5:$F$10000),4)</f>
        <v>355.13510000000002</v>
      </c>
      <c r="E563" s="2">
        <f>COUNTIFS([1]中转!$N$10:$N$129,"&gt;="&amp;G563,[1]中转!$O$10:$O$129,"&lt;="&amp;COUNTIFS($G$5:G563,G563))</f>
        <v>56</v>
      </c>
      <c r="F563" s="2">
        <f>COUNTIFS($G$5:G563,G563,$E$5:E563,"&gt;"&amp;0)</f>
        <v>56</v>
      </c>
      <c r="G563" s="2">
        <f t="shared" si="37"/>
        <v>3</v>
      </c>
      <c r="H563" s="2" t="str">
        <f t="shared" si="37"/>
        <v>{"CardMulti":1}</v>
      </c>
    </row>
    <row r="564" spans="1:8" x14ac:dyDescent="0.15">
      <c r="A564" s="2">
        <f t="shared" si="35"/>
        <v>560</v>
      </c>
      <c r="B564" s="3">
        <v>560</v>
      </c>
      <c r="C564" s="2">
        <f t="shared" si="34"/>
        <v>383.18110000000001</v>
      </c>
      <c r="D564" s="2" cm="1">
        <f t="array" ref="D564">ROUND(_xlfn.XLOOKUP(E564*10000+G564,[1]配置!$B$5:$B$10000*10000+[1]配置!$C$5:$C$10000,[1]配置!$F$5:$F$10000),4)</f>
        <v>381.58589999999998</v>
      </c>
      <c r="E564" s="2">
        <f>COUNTIFS([1]中转!$N$10:$N$129,"&gt;="&amp;G564,[1]中转!$O$10:$O$129,"&lt;="&amp;COUNTIFS($G$5:G564,G564))</f>
        <v>49</v>
      </c>
      <c r="F564" s="2">
        <f>COUNTIFS($G$5:G564,G564,$E$5:E564,"&gt;"&amp;0)</f>
        <v>49</v>
      </c>
      <c r="G564" s="2">
        <f t="shared" si="37"/>
        <v>9</v>
      </c>
      <c r="H564" s="2" t="str">
        <f t="shared" si="37"/>
        <v>{"CardMulti":1}</v>
      </c>
    </row>
    <row r="565" spans="1:8" x14ac:dyDescent="0.15">
      <c r="A565" s="2">
        <f t="shared" si="35"/>
        <v>561</v>
      </c>
      <c r="B565" s="2">
        <v>561</v>
      </c>
      <c r="C565" s="2">
        <f t="shared" si="34"/>
        <v>373.10640000000001</v>
      </c>
      <c r="D565" s="2" cm="1">
        <f t="array" ref="D565">ROUND(_xlfn.XLOOKUP(E565*10000+G565,[1]配置!$B$5:$B$10000*10000+[1]配置!$C$5:$C$10000,[1]配置!$F$5:$F$10000),4)</f>
        <v>371.41730000000001</v>
      </c>
      <c r="E565" s="2">
        <f>COUNTIFS([1]中转!$N$10:$N$129,"&gt;="&amp;G565,[1]中转!$O$10:$O$129,"&lt;="&amp;COUNTIFS($G$5:G565,G565))</f>
        <v>55</v>
      </c>
      <c r="F565" s="2">
        <f>COUNTIFS($G$5:G565,G565,$E$5:E565,"&gt;"&amp;0)</f>
        <v>55</v>
      </c>
      <c r="G565" s="2">
        <f t="shared" si="37"/>
        <v>4</v>
      </c>
      <c r="H565" s="2" t="str">
        <f t="shared" si="37"/>
        <v>{"CardMulti":1}</v>
      </c>
    </row>
    <row r="566" spans="1:8" x14ac:dyDescent="0.15">
      <c r="A566" s="2">
        <f t="shared" si="35"/>
        <v>562</v>
      </c>
      <c r="B566" s="3">
        <v>562</v>
      </c>
      <c r="C566" s="2">
        <f t="shared" si="34"/>
        <v>190.1035</v>
      </c>
      <c r="D566" s="2" cm="1">
        <f t="array" ref="D566">ROUND(_xlfn.XLOOKUP(E566*10000+G566,[1]配置!$B$5:$B$10000*10000+[1]配置!$C$5:$C$10000,[1]配置!$F$5:$F$10000),4)</f>
        <v>188.52340000000001</v>
      </c>
      <c r="E566" s="2">
        <f>COUNTIFS([1]中转!$N$10:$N$129,"&gt;="&amp;G566,[1]中转!$O$10:$O$129,"&lt;="&amp;COUNTIFS($G$5:G566,G566))</f>
        <v>20</v>
      </c>
      <c r="F566" s="2">
        <f>COUNTIFS($G$5:G566,G566,$E$5:E566,"&gt;"&amp;0)</f>
        <v>48</v>
      </c>
      <c r="G566" s="2">
        <f t="shared" si="37"/>
        <v>10</v>
      </c>
      <c r="H566" s="2" t="str">
        <f t="shared" si="37"/>
        <v>{"CardMulti":1}</v>
      </c>
    </row>
    <row r="567" spans="1:8" x14ac:dyDescent="0.15">
      <c r="A567" s="2">
        <f t="shared" si="35"/>
        <v>563</v>
      </c>
      <c r="B567" s="2">
        <v>563</v>
      </c>
      <c r="C567" s="2">
        <f t="shared" si="34"/>
        <v>305.34059999999999</v>
      </c>
      <c r="D567" s="2" cm="1">
        <f t="array" ref="D567">ROUND(_xlfn.XLOOKUP(E567*10000+G567,[1]配置!$B$5:$B$10000*10000+[1]配置!$C$5:$C$10000,[1]配置!$F$5:$F$10000),4)</f>
        <v>303.6515</v>
      </c>
      <c r="E567" s="2">
        <f>COUNTIFS([1]中转!$N$10:$N$129,"&gt;="&amp;G567,[1]中转!$O$10:$O$129,"&lt;="&amp;COUNTIFS($G$5:G567,G567))</f>
        <v>55</v>
      </c>
      <c r="F567" s="2">
        <f>COUNTIFS($G$5:G567,G567,$E$5:E567,"&gt;"&amp;0)</f>
        <v>55</v>
      </c>
      <c r="G567" s="2">
        <f t="shared" si="37"/>
        <v>1</v>
      </c>
      <c r="H567" s="2" t="str">
        <f t="shared" si="37"/>
        <v>{"CardMulti":1}</v>
      </c>
    </row>
    <row r="568" spans="1:8" x14ac:dyDescent="0.15">
      <c r="A568" s="2">
        <f t="shared" si="35"/>
        <v>564</v>
      </c>
      <c r="B568" s="3">
        <v>564</v>
      </c>
      <c r="C568" s="2">
        <f t="shared" si="34"/>
        <v>384.31549999999999</v>
      </c>
      <c r="D568" s="2" cm="1">
        <f t="array" ref="D568">ROUND(_xlfn.XLOOKUP(E568*10000+G568,[1]配置!$B$5:$B$10000*10000+[1]配置!$C$5:$C$10000,[1]配置!$F$5:$F$10000),4)</f>
        <v>382.68959999999998</v>
      </c>
      <c r="E568" s="2">
        <f>COUNTIFS([1]中转!$N$10:$N$129,"&gt;="&amp;G568,[1]中转!$O$10:$O$129,"&lt;="&amp;COUNTIFS($G$5:G568,G568))</f>
        <v>51</v>
      </c>
      <c r="F568" s="2">
        <f>COUNTIFS($G$5:G568,G568,$E$5:E568,"&gt;"&amp;0)</f>
        <v>51</v>
      </c>
      <c r="G568" s="2">
        <f t="shared" si="37"/>
        <v>7</v>
      </c>
      <c r="H568" s="2" t="str">
        <f t="shared" si="37"/>
        <v>{"CardMulti":1}</v>
      </c>
    </row>
    <row r="569" spans="1:8" x14ac:dyDescent="0.15">
      <c r="A569" s="2">
        <f t="shared" si="35"/>
        <v>565</v>
      </c>
      <c r="B569" s="2">
        <v>565</v>
      </c>
      <c r="C569" s="2">
        <f t="shared" si="34"/>
        <v>336.88690000000003</v>
      </c>
      <c r="D569" s="2" cm="1">
        <f t="array" ref="D569">ROUND(_xlfn.XLOOKUP(E569*10000+G569,[1]配置!$B$5:$B$10000*10000+[1]配置!$C$5:$C$10000,[1]配置!$F$5:$F$10000),4)</f>
        <v>335.1653</v>
      </c>
      <c r="E569" s="2">
        <f>COUNTIFS([1]中转!$N$10:$N$129,"&gt;="&amp;G569,[1]中转!$O$10:$O$129,"&lt;="&amp;COUNTIFS($G$5:G569,G569))</f>
        <v>57</v>
      </c>
      <c r="F569" s="2">
        <f>COUNTIFS($G$5:G569,G569,$E$5:E569,"&gt;"&amp;0)</f>
        <v>57</v>
      </c>
      <c r="G569" s="2">
        <f t="shared" si="37"/>
        <v>2</v>
      </c>
      <c r="H569" s="2" t="str">
        <f t="shared" si="37"/>
        <v>{"CardMulti":1}</v>
      </c>
    </row>
    <row r="570" spans="1:8" x14ac:dyDescent="0.15">
      <c r="A570" s="2">
        <f t="shared" si="35"/>
        <v>566</v>
      </c>
      <c r="B570" s="3">
        <v>566</v>
      </c>
      <c r="C570" s="2">
        <f t="shared" si="34"/>
        <v>383.74619999999999</v>
      </c>
      <c r="D570" s="2" cm="1">
        <f t="array" ref="D570">ROUND(_xlfn.XLOOKUP(E570*10000+G570,[1]配置!$B$5:$B$10000*10000+[1]配置!$C$5:$C$10000,[1]配置!$F$5:$F$10000),4)</f>
        <v>382.13569999999999</v>
      </c>
      <c r="E570" s="2">
        <f>COUNTIFS([1]中转!$N$10:$N$129,"&gt;="&amp;G570,[1]中转!$O$10:$O$129,"&lt;="&amp;COUNTIFS($G$5:G570,G570))</f>
        <v>50</v>
      </c>
      <c r="F570" s="2">
        <f>COUNTIFS($G$5:G570,G570,$E$5:E570,"&gt;"&amp;0)</f>
        <v>50</v>
      </c>
      <c r="G570" s="2">
        <f t="shared" si="37"/>
        <v>8</v>
      </c>
      <c r="H570" s="2" t="str">
        <f t="shared" si="37"/>
        <v>{"CardMulti":1}</v>
      </c>
    </row>
    <row r="571" spans="1:8" x14ac:dyDescent="0.15">
      <c r="A571" s="2">
        <f t="shared" si="35"/>
        <v>567</v>
      </c>
      <c r="B571" s="2">
        <v>567</v>
      </c>
      <c r="C571" s="2">
        <f t="shared" si="34"/>
        <v>383.79289999999997</v>
      </c>
      <c r="D571" s="2" cm="1">
        <f t="array" ref="D571">ROUND(_xlfn.XLOOKUP(E571*10000+G571,[1]配置!$B$5:$B$10000*10000+[1]配置!$C$5:$C$10000,[1]配置!$F$5:$F$10000),4)</f>
        <v>382.13569999999999</v>
      </c>
      <c r="E571" s="2">
        <f>COUNTIFS([1]中转!$N$10:$N$129,"&gt;="&amp;G571,[1]中转!$O$10:$O$129,"&lt;="&amp;COUNTIFS($G$5:G571,G571))</f>
        <v>53</v>
      </c>
      <c r="F571" s="2">
        <f>COUNTIFS($G$5:G571,G571,$E$5:E571,"&gt;"&amp;0)</f>
        <v>53</v>
      </c>
      <c r="G571" s="2">
        <f t="shared" si="37"/>
        <v>5</v>
      </c>
      <c r="H571" s="2" t="str">
        <f t="shared" si="37"/>
        <v>{"CardMulti":1}</v>
      </c>
    </row>
    <row r="572" spans="1:8" x14ac:dyDescent="0.15">
      <c r="A572" s="2">
        <f t="shared" si="35"/>
        <v>568</v>
      </c>
      <c r="B572" s="3">
        <v>568</v>
      </c>
      <c r="C572" s="2">
        <f t="shared" si="34"/>
        <v>382.81439999999998</v>
      </c>
      <c r="D572" s="2" cm="1">
        <f t="array" ref="D572">ROUND(_xlfn.XLOOKUP(E572*10000+G572,[1]配置!$B$5:$B$10000*10000+[1]配置!$C$5:$C$10000,[1]配置!$F$5:$F$10000),4)</f>
        <v>381.17290000000003</v>
      </c>
      <c r="E572" s="2">
        <f>COUNTIFS([1]中转!$N$10:$N$129,"&gt;="&amp;G572,[1]中转!$O$10:$O$129,"&lt;="&amp;COUNTIFS($G$5:G572,G572))</f>
        <v>52</v>
      </c>
      <c r="F572" s="2">
        <f>COUNTIFS($G$5:G572,G572,$E$5:E572,"&gt;"&amp;0)</f>
        <v>52</v>
      </c>
      <c r="G572" s="2">
        <f t="shared" si="37"/>
        <v>6</v>
      </c>
      <c r="H572" s="2" t="str">
        <f t="shared" si="37"/>
        <v>{"CardMulti":1}</v>
      </c>
    </row>
    <row r="573" spans="1:8" x14ac:dyDescent="0.15">
      <c r="A573" s="2">
        <f t="shared" si="35"/>
        <v>569</v>
      </c>
      <c r="B573" s="2">
        <v>569</v>
      </c>
      <c r="C573" s="2">
        <f t="shared" si="34"/>
        <v>342.7473</v>
      </c>
      <c r="D573" s="2" cm="1">
        <f t="array" ref="D573">ROUND(_xlfn.XLOOKUP(E573*10000+G573,[1]配置!$B$5:$B$10000*10000+[1]配置!$C$5:$C$10000,[1]配置!$F$5:$F$10000),4)</f>
        <v>341.00920000000002</v>
      </c>
      <c r="E573" s="2">
        <f>COUNTIFS([1]中转!$N$10:$N$129,"&gt;="&amp;G573,[1]中转!$O$10:$O$129,"&lt;="&amp;COUNTIFS($G$5:G573,G573))</f>
        <v>58</v>
      </c>
      <c r="F573" s="2">
        <f>COUNTIFS($G$5:G573,G573,$E$5:E573,"&gt;"&amp;0)</f>
        <v>58</v>
      </c>
      <c r="G573" s="2">
        <f t="shared" ref="G573:H592" si="38">G165</f>
        <v>2</v>
      </c>
      <c r="H573" s="2" t="str">
        <f t="shared" si="38"/>
        <v>{"CardMulti":1}</v>
      </c>
    </row>
    <row r="574" spans="1:8" x14ac:dyDescent="0.15">
      <c r="A574" s="2">
        <f t="shared" si="35"/>
        <v>570</v>
      </c>
      <c r="B574" s="3">
        <v>570</v>
      </c>
      <c r="C574" s="2">
        <f t="shared" si="34"/>
        <v>363.04430000000002</v>
      </c>
      <c r="D574" s="2" cm="1">
        <f t="array" ref="D574">ROUND(_xlfn.XLOOKUP(E574*10000+G574,[1]配置!$B$5:$B$10000*10000+[1]配置!$C$5:$C$10000,[1]配置!$F$5:$F$10000),4)</f>
        <v>361.3227</v>
      </c>
      <c r="E574" s="2">
        <f>COUNTIFS([1]中转!$N$10:$N$129,"&gt;="&amp;G574,[1]中转!$O$10:$O$129,"&lt;="&amp;COUNTIFS($G$5:G574,G574))</f>
        <v>57</v>
      </c>
      <c r="F574" s="2">
        <f>COUNTIFS($G$5:G574,G574,$E$5:E574,"&gt;"&amp;0)</f>
        <v>57</v>
      </c>
      <c r="G574" s="2">
        <f t="shared" si="38"/>
        <v>3</v>
      </c>
      <c r="H574" s="2" t="str">
        <f t="shared" si="38"/>
        <v>{"CardMulti":1}</v>
      </c>
    </row>
    <row r="575" spans="1:8" x14ac:dyDescent="0.15">
      <c r="A575" s="2">
        <f t="shared" si="35"/>
        <v>571</v>
      </c>
      <c r="B575" s="2">
        <v>571</v>
      </c>
      <c r="C575" s="2">
        <f t="shared" si="34"/>
        <v>379.654</v>
      </c>
      <c r="D575" s="2" cm="1">
        <f t="array" ref="D575">ROUND(_xlfn.XLOOKUP(E575*10000+G575,[1]配置!$B$5:$B$10000*10000+[1]配置!$C$5:$C$10000,[1]配置!$F$5:$F$10000),4)</f>
        <v>377.94869999999997</v>
      </c>
      <c r="E575" s="2">
        <f>COUNTIFS([1]中转!$N$10:$N$129,"&gt;="&amp;G575,[1]中转!$O$10:$O$129,"&lt;="&amp;COUNTIFS($G$5:G575,G575))</f>
        <v>56</v>
      </c>
      <c r="F575" s="2">
        <f>COUNTIFS($G$5:G575,G575,$E$5:E575,"&gt;"&amp;0)</f>
        <v>56</v>
      </c>
      <c r="G575" s="2">
        <f t="shared" si="38"/>
        <v>4</v>
      </c>
      <c r="H575" s="2" t="str">
        <f t="shared" si="38"/>
        <v>{"CardMulti":1}</v>
      </c>
    </row>
    <row r="576" spans="1:8" x14ac:dyDescent="0.15">
      <c r="A576" s="2">
        <f t="shared" si="35"/>
        <v>572</v>
      </c>
      <c r="B576" s="3">
        <v>572</v>
      </c>
      <c r="C576" s="2">
        <f t="shared" si="34"/>
        <v>390.68389999999999</v>
      </c>
      <c r="D576" s="2" cm="1">
        <f t="array" ref="D576">ROUND(_xlfn.XLOOKUP(E576*10000+G576,[1]配置!$B$5:$B$10000*10000+[1]配置!$C$5:$C$10000,[1]配置!$F$5:$F$10000),4)</f>
        <v>389.01080000000002</v>
      </c>
      <c r="E576" s="2">
        <f>COUNTIFS([1]中转!$N$10:$N$129,"&gt;="&amp;G576,[1]中转!$O$10:$O$129,"&lt;="&amp;COUNTIFS($G$5:G576,G576))</f>
        <v>54</v>
      </c>
      <c r="F576" s="2">
        <f>COUNTIFS($G$5:G576,G576,$E$5:E576,"&gt;"&amp;0)</f>
        <v>54</v>
      </c>
      <c r="G576" s="2">
        <f t="shared" si="38"/>
        <v>5</v>
      </c>
      <c r="H576" s="2" t="str">
        <f t="shared" si="38"/>
        <v>{"CardMulti":1}</v>
      </c>
    </row>
    <row r="577" spans="1:8" x14ac:dyDescent="0.15">
      <c r="A577" s="2">
        <f t="shared" si="35"/>
        <v>573</v>
      </c>
      <c r="B577" s="2">
        <v>573</v>
      </c>
      <c r="C577" s="2">
        <f t="shared" si="34"/>
        <v>389.70530000000002</v>
      </c>
      <c r="D577" s="2" cm="1">
        <f t="array" ref="D577">ROUND(_xlfn.XLOOKUP(E577*10000+G577,[1]配置!$B$5:$B$10000*10000+[1]配置!$C$5:$C$10000,[1]配置!$F$5:$F$10000),4)</f>
        <v>388.04809999999998</v>
      </c>
      <c r="E577" s="2">
        <f>COUNTIFS([1]中转!$N$10:$N$129,"&gt;="&amp;G577,[1]中转!$O$10:$O$129,"&lt;="&amp;COUNTIFS($G$5:G577,G577))</f>
        <v>53</v>
      </c>
      <c r="F577" s="2">
        <f>COUNTIFS($G$5:G577,G577,$E$5:E577,"&gt;"&amp;0)</f>
        <v>53</v>
      </c>
      <c r="G577" s="2">
        <f t="shared" si="38"/>
        <v>6</v>
      </c>
      <c r="H577" s="2" t="str">
        <f t="shared" si="38"/>
        <v>{"CardMulti":1}</v>
      </c>
    </row>
    <row r="578" spans="1:8" x14ac:dyDescent="0.15">
      <c r="A578" s="2">
        <f t="shared" si="35"/>
        <v>574</v>
      </c>
      <c r="B578" s="3">
        <v>574</v>
      </c>
      <c r="C578" s="2">
        <f t="shared" si="34"/>
        <v>391.2063</v>
      </c>
      <c r="D578" s="2" cm="1">
        <f t="array" ref="D578">ROUND(_xlfn.XLOOKUP(E578*10000+G578,[1]配置!$B$5:$B$10000*10000+[1]配置!$C$5:$C$10000,[1]配置!$F$5:$F$10000),4)</f>
        <v>389.56479999999999</v>
      </c>
      <c r="E578" s="2">
        <f>COUNTIFS([1]中转!$N$10:$N$129,"&gt;="&amp;G578,[1]中转!$O$10:$O$129,"&lt;="&amp;COUNTIFS($G$5:G578,G578))</f>
        <v>52</v>
      </c>
      <c r="F578" s="2">
        <f>COUNTIFS($G$5:G578,G578,$E$5:E578,"&gt;"&amp;0)</f>
        <v>52</v>
      </c>
      <c r="G578" s="2">
        <f t="shared" si="38"/>
        <v>7</v>
      </c>
      <c r="H578" s="2" t="str">
        <f t="shared" si="38"/>
        <v>{"CardMulti":1}</v>
      </c>
    </row>
    <row r="579" spans="1:8" x14ac:dyDescent="0.15">
      <c r="A579" s="2">
        <f t="shared" si="35"/>
        <v>575</v>
      </c>
      <c r="B579" s="2">
        <v>575</v>
      </c>
      <c r="C579" s="2">
        <f t="shared" si="34"/>
        <v>390.63679999999999</v>
      </c>
      <c r="D579" s="2" cm="1">
        <f t="array" ref="D579">ROUND(_xlfn.XLOOKUP(E579*10000+G579,[1]配置!$B$5:$B$10000*10000+[1]配置!$C$5:$C$10000,[1]配置!$F$5:$F$10000),4)</f>
        <v>389.01089999999999</v>
      </c>
      <c r="E579" s="2">
        <f>COUNTIFS([1]中转!$N$10:$N$129,"&gt;="&amp;G579,[1]中转!$O$10:$O$129,"&lt;="&amp;COUNTIFS($G$5:G579,G579))</f>
        <v>51</v>
      </c>
      <c r="F579" s="2">
        <f>COUNTIFS($G$5:G579,G579,$E$5:E579,"&gt;"&amp;0)</f>
        <v>51</v>
      </c>
      <c r="G579" s="2">
        <f t="shared" si="38"/>
        <v>8</v>
      </c>
      <c r="H579" s="2" t="str">
        <f t="shared" si="38"/>
        <v>{"CardMulti":1}</v>
      </c>
    </row>
    <row r="580" spans="1:8" x14ac:dyDescent="0.15">
      <c r="A580" s="2">
        <f t="shared" si="35"/>
        <v>576</v>
      </c>
      <c r="B580" s="3">
        <v>576</v>
      </c>
      <c r="C580" s="2">
        <f t="shared" si="34"/>
        <v>390.07159999999999</v>
      </c>
      <c r="D580" s="2" cm="1">
        <f t="array" ref="D580">ROUND(_xlfn.XLOOKUP(E580*10000+G580,[1]配置!$B$5:$B$10000*10000+[1]配置!$C$5:$C$10000,[1]配置!$F$5:$F$10000),4)</f>
        <v>388.46109999999999</v>
      </c>
      <c r="E580" s="2">
        <f>COUNTIFS([1]中转!$N$10:$N$129,"&gt;="&amp;G580,[1]中转!$O$10:$O$129,"&lt;="&amp;COUNTIFS($G$5:G580,G580))</f>
        <v>50</v>
      </c>
      <c r="F580" s="2">
        <f>COUNTIFS($G$5:G580,G580,$E$5:E580,"&gt;"&amp;0)</f>
        <v>50</v>
      </c>
      <c r="G580" s="2">
        <f t="shared" si="38"/>
        <v>9</v>
      </c>
      <c r="H580" s="2" t="str">
        <f t="shared" si="38"/>
        <v>{"CardMulti":1}</v>
      </c>
    </row>
    <row r="581" spans="1:8" x14ac:dyDescent="0.15">
      <c r="A581" s="2">
        <f t="shared" si="35"/>
        <v>577</v>
      </c>
      <c r="B581" s="2">
        <v>577</v>
      </c>
      <c r="C581" s="2">
        <f t="shared" ref="C581:C644" si="39">ROUND(D581+1.1^(F581/10),4)</f>
        <v>190.11859999999999</v>
      </c>
      <c r="D581" s="2" cm="1">
        <f t="array" ref="D581">ROUND(_xlfn.XLOOKUP(E581*10000+G581,[1]配置!$B$5:$B$10000*10000+[1]配置!$C$5:$C$10000,[1]配置!$F$5:$F$10000),4)</f>
        <v>188.52340000000001</v>
      </c>
      <c r="E581" s="2">
        <f>COUNTIFS([1]中转!$N$10:$N$129,"&gt;="&amp;G581,[1]中转!$O$10:$O$129,"&lt;="&amp;COUNTIFS($G$5:G581,G581))</f>
        <v>20</v>
      </c>
      <c r="F581" s="2">
        <f>COUNTIFS($G$5:G581,G581,$E$5:E581,"&gt;"&amp;0)</f>
        <v>49</v>
      </c>
      <c r="G581" s="2">
        <f t="shared" si="38"/>
        <v>10</v>
      </c>
      <c r="H581" s="2" t="str">
        <f t="shared" si="38"/>
        <v>{"CardMulti":1}</v>
      </c>
    </row>
    <row r="582" spans="1:8" x14ac:dyDescent="0.15">
      <c r="A582" s="2">
        <f t="shared" si="35"/>
        <v>578</v>
      </c>
      <c r="B582" s="3">
        <v>578</v>
      </c>
      <c r="C582" s="2">
        <f t="shared" si="39"/>
        <v>310.85700000000003</v>
      </c>
      <c r="D582" s="2" cm="1">
        <f t="array" ref="D582">ROUND(_xlfn.XLOOKUP(E582*10000+G582,[1]配置!$B$5:$B$10000*10000+[1]配置!$C$5:$C$10000,[1]配置!$F$5:$F$10000),4)</f>
        <v>309.15170000000001</v>
      </c>
      <c r="E582" s="2">
        <f>COUNTIFS([1]中转!$N$10:$N$129,"&gt;="&amp;G582,[1]中转!$O$10:$O$129,"&lt;="&amp;COUNTIFS($G$5:G582,G582))</f>
        <v>56</v>
      </c>
      <c r="F582" s="2">
        <f>COUNTIFS($G$5:G582,G582,$E$5:E582,"&gt;"&amp;0)</f>
        <v>56</v>
      </c>
      <c r="G582" s="2">
        <f t="shared" si="38"/>
        <v>1</v>
      </c>
      <c r="H582" s="2" t="str">
        <f t="shared" si="38"/>
        <v>{"CardMulti":1}</v>
      </c>
    </row>
    <row r="583" spans="1:8" x14ac:dyDescent="0.15">
      <c r="A583" s="2">
        <f t="shared" si="35"/>
        <v>579</v>
      </c>
      <c r="B583" s="2">
        <v>579</v>
      </c>
      <c r="C583" s="2">
        <f t="shared" si="39"/>
        <v>348.60789999999997</v>
      </c>
      <c r="D583" s="2" cm="1">
        <f t="array" ref="D583">ROUND(_xlfn.XLOOKUP(E583*10000+G583,[1]配置!$B$5:$B$10000*10000+[1]配置!$C$5:$C$10000,[1]配置!$F$5:$F$10000),4)</f>
        <v>346.85309999999998</v>
      </c>
      <c r="E583" s="2">
        <f>COUNTIFS([1]中转!$N$10:$N$129,"&gt;="&amp;G583,[1]中转!$O$10:$O$129,"&lt;="&amp;COUNTIFS($G$5:G583,G583))</f>
        <v>59</v>
      </c>
      <c r="F583" s="2">
        <f>COUNTIFS($G$5:G583,G583,$E$5:E583,"&gt;"&amp;0)</f>
        <v>59</v>
      </c>
      <c r="G583" s="2">
        <f t="shared" si="38"/>
        <v>2</v>
      </c>
      <c r="H583" s="2" t="str">
        <f t="shared" si="38"/>
        <v>{"CostReduce":1}</v>
      </c>
    </row>
    <row r="584" spans="1:8" x14ac:dyDescent="0.15">
      <c r="A584" s="2">
        <f t="shared" ref="A584:A647" si="40">IF(E584=0,"//"&amp;B584,B584)</f>
        <v>580</v>
      </c>
      <c r="B584" s="3">
        <v>580</v>
      </c>
      <c r="C584" s="2">
        <f t="shared" si="39"/>
        <v>369.24849999999998</v>
      </c>
      <c r="D584" s="2" cm="1">
        <f t="array" ref="D584">ROUND(_xlfn.XLOOKUP(E584*10000+G584,[1]配置!$B$5:$B$10000*10000+[1]配置!$C$5:$C$10000,[1]配置!$F$5:$F$10000),4)</f>
        <v>367.5104</v>
      </c>
      <c r="E584" s="2">
        <f>COUNTIFS([1]中转!$N$10:$N$129,"&gt;="&amp;G584,[1]中转!$O$10:$O$129,"&lt;="&amp;COUNTIFS($G$5:G584,G584))</f>
        <v>58</v>
      </c>
      <c r="F584" s="2">
        <f>COUNTIFS($G$5:G584,G584,$E$5:E584,"&gt;"&amp;0)</f>
        <v>58</v>
      </c>
      <c r="G584" s="2">
        <f t="shared" si="38"/>
        <v>3</v>
      </c>
      <c r="H584" s="2" t="str">
        <f t="shared" si="38"/>
        <v>{"CostReduce":1}</v>
      </c>
    </row>
    <row r="585" spans="1:8" x14ac:dyDescent="0.15">
      <c r="A585" s="2">
        <f t="shared" si="40"/>
        <v>581</v>
      </c>
      <c r="B585" s="2">
        <v>581</v>
      </c>
      <c r="C585" s="2">
        <f t="shared" si="39"/>
        <v>386.20170000000002</v>
      </c>
      <c r="D585" s="2" cm="1">
        <f t="array" ref="D585">ROUND(_xlfn.XLOOKUP(E585*10000+G585,[1]配置!$B$5:$B$10000*10000+[1]配置!$C$5:$C$10000,[1]配置!$F$5:$F$10000),4)</f>
        <v>384.48009999999999</v>
      </c>
      <c r="E585" s="2">
        <f>COUNTIFS([1]中转!$N$10:$N$129,"&gt;="&amp;G585,[1]中转!$O$10:$O$129,"&lt;="&amp;COUNTIFS($G$5:G585,G585))</f>
        <v>57</v>
      </c>
      <c r="F585" s="2">
        <f>COUNTIFS($G$5:G585,G585,$E$5:E585,"&gt;"&amp;0)</f>
        <v>57</v>
      </c>
      <c r="G585" s="2">
        <f t="shared" si="38"/>
        <v>4</v>
      </c>
      <c r="H585" s="2" t="str">
        <f t="shared" si="38"/>
        <v>{"CostReduce":1}</v>
      </c>
    </row>
    <row r="586" spans="1:8" x14ac:dyDescent="0.15">
      <c r="A586" s="2">
        <f t="shared" si="40"/>
        <v>582</v>
      </c>
      <c r="B586" s="3">
        <v>582</v>
      </c>
      <c r="C586" s="2">
        <f t="shared" si="39"/>
        <v>397.57510000000002</v>
      </c>
      <c r="D586" s="2" cm="1">
        <f t="array" ref="D586">ROUND(_xlfn.XLOOKUP(E586*10000+G586,[1]配置!$B$5:$B$10000*10000+[1]配置!$C$5:$C$10000,[1]配置!$F$5:$F$10000),4)</f>
        <v>395.88600000000002</v>
      </c>
      <c r="E586" s="2">
        <f>COUNTIFS([1]中转!$N$10:$N$129,"&gt;="&amp;G586,[1]中转!$O$10:$O$129,"&lt;="&amp;COUNTIFS($G$5:G586,G586))</f>
        <v>55</v>
      </c>
      <c r="F586" s="2">
        <f>COUNTIFS($G$5:G586,G586,$E$5:E586,"&gt;"&amp;0)</f>
        <v>55</v>
      </c>
      <c r="G586" s="2">
        <f t="shared" si="38"/>
        <v>5</v>
      </c>
      <c r="H586" s="2" t="str">
        <f t="shared" si="38"/>
        <v>{"CostReduce":1}</v>
      </c>
    </row>
    <row r="587" spans="1:8" x14ac:dyDescent="0.15">
      <c r="A587" s="2">
        <f t="shared" si="40"/>
        <v>583</v>
      </c>
      <c r="B587" s="2">
        <v>583</v>
      </c>
      <c r="C587" s="2">
        <f t="shared" si="39"/>
        <v>396.59640000000002</v>
      </c>
      <c r="D587" s="2" cm="1">
        <f t="array" ref="D587">ROUND(_xlfn.XLOOKUP(E587*10000+G587,[1]配置!$B$5:$B$10000*10000+[1]配置!$C$5:$C$10000,[1]配置!$F$5:$F$10000),4)</f>
        <v>394.92329999999998</v>
      </c>
      <c r="E587" s="2">
        <f>COUNTIFS([1]中转!$N$10:$N$129,"&gt;="&amp;G587,[1]中转!$O$10:$O$129,"&lt;="&amp;COUNTIFS($G$5:G587,G587))</f>
        <v>54</v>
      </c>
      <c r="F587" s="2">
        <f>COUNTIFS($G$5:G587,G587,$E$5:E587,"&gt;"&amp;0)</f>
        <v>54</v>
      </c>
      <c r="G587" s="2">
        <f t="shared" si="38"/>
        <v>6</v>
      </c>
      <c r="H587" s="2" t="str">
        <f t="shared" si="38"/>
        <v>{"CostReduce":1}</v>
      </c>
    </row>
    <row r="588" spans="1:8" x14ac:dyDescent="0.15">
      <c r="A588" s="2">
        <f t="shared" si="40"/>
        <v>584</v>
      </c>
      <c r="B588" s="3">
        <v>584</v>
      </c>
      <c r="C588" s="2">
        <f t="shared" si="39"/>
        <v>398.09719999999999</v>
      </c>
      <c r="D588" s="2" cm="1">
        <f t="array" ref="D588">ROUND(_xlfn.XLOOKUP(E588*10000+G588,[1]配置!$B$5:$B$10000*10000+[1]配置!$C$5:$C$10000,[1]配置!$F$5:$F$10000),4)</f>
        <v>396.44</v>
      </c>
      <c r="E588" s="2">
        <f>COUNTIFS([1]中转!$N$10:$N$129,"&gt;="&amp;G588,[1]中转!$O$10:$O$129,"&lt;="&amp;COUNTIFS($G$5:G588,G588))</f>
        <v>53</v>
      </c>
      <c r="F588" s="2">
        <f>COUNTIFS($G$5:G588,G588,$E$5:E588,"&gt;"&amp;0)</f>
        <v>53</v>
      </c>
      <c r="G588" s="2">
        <f t="shared" si="38"/>
        <v>7</v>
      </c>
      <c r="H588" s="2" t="str">
        <f t="shared" si="38"/>
        <v>{"CostReduce":1}</v>
      </c>
    </row>
    <row r="589" spans="1:8" x14ac:dyDescent="0.15">
      <c r="A589" s="2">
        <f t="shared" si="40"/>
        <v>585</v>
      </c>
      <c r="B589" s="2">
        <v>585</v>
      </c>
      <c r="C589" s="2">
        <f t="shared" si="39"/>
        <v>397.52760000000001</v>
      </c>
      <c r="D589" s="2" cm="1">
        <f t="array" ref="D589">ROUND(_xlfn.XLOOKUP(E589*10000+G589,[1]配置!$B$5:$B$10000*10000+[1]配置!$C$5:$C$10000,[1]配置!$F$5:$F$10000),4)</f>
        <v>395.8861</v>
      </c>
      <c r="E589" s="2">
        <f>COUNTIFS([1]中转!$N$10:$N$129,"&gt;="&amp;G589,[1]中转!$O$10:$O$129,"&lt;="&amp;COUNTIFS($G$5:G589,G589))</f>
        <v>52</v>
      </c>
      <c r="F589" s="2">
        <f>COUNTIFS($G$5:G589,G589,$E$5:E589,"&gt;"&amp;0)</f>
        <v>52</v>
      </c>
      <c r="G589" s="2">
        <f t="shared" si="38"/>
        <v>8</v>
      </c>
      <c r="H589" s="2" t="str">
        <f t="shared" si="38"/>
        <v>{"CostReduce":1}</v>
      </c>
    </row>
    <row r="590" spans="1:8" x14ac:dyDescent="0.15">
      <c r="A590" s="2">
        <f t="shared" si="40"/>
        <v>586</v>
      </c>
      <c r="B590" s="3">
        <v>586</v>
      </c>
      <c r="C590" s="2">
        <f t="shared" si="39"/>
        <v>396.96210000000002</v>
      </c>
      <c r="D590" s="2" cm="1">
        <f t="array" ref="D590">ROUND(_xlfn.XLOOKUP(E590*10000+G590,[1]配置!$B$5:$B$10000*10000+[1]配置!$C$5:$C$10000,[1]配置!$F$5:$F$10000),4)</f>
        <v>395.33620000000002</v>
      </c>
      <c r="E590" s="2">
        <f>COUNTIFS([1]中转!$N$10:$N$129,"&gt;="&amp;G590,[1]中转!$O$10:$O$129,"&lt;="&amp;COUNTIFS($G$5:G590,G590))</f>
        <v>51</v>
      </c>
      <c r="F590" s="2">
        <f>COUNTIFS($G$5:G590,G590,$E$5:E590,"&gt;"&amp;0)</f>
        <v>51</v>
      </c>
      <c r="G590" s="2">
        <f t="shared" si="38"/>
        <v>9</v>
      </c>
      <c r="H590" s="2" t="str">
        <f t="shared" si="38"/>
        <v>{"CostReduce":1}</v>
      </c>
    </row>
    <row r="591" spans="1:8" x14ac:dyDescent="0.15">
      <c r="A591" s="2">
        <f t="shared" si="40"/>
        <v>587</v>
      </c>
      <c r="B591" s="2">
        <v>587</v>
      </c>
      <c r="C591" s="2">
        <f t="shared" si="39"/>
        <v>190.13390000000001</v>
      </c>
      <c r="D591" s="2" cm="1">
        <f t="array" ref="D591">ROUND(_xlfn.XLOOKUP(E591*10000+G591,[1]配置!$B$5:$B$10000*10000+[1]配置!$C$5:$C$10000,[1]配置!$F$5:$F$10000),4)</f>
        <v>188.52340000000001</v>
      </c>
      <c r="E591" s="2">
        <f>COUNTIFS([1]中转!$N$10:$N$129,"&gt;="&amp;G591,[1]中转!$O$10:$O$129,"&lt;="&amp;COUNTIFS($G$5:G591,G591))</f>
        <v>20</v>
      </c>
      <c r="F591" s="2">
        <f>COUNTIFS($G$5:G591,G591,$E$5:E591,"&gt;"&amp;0)</f>
        <v>50</v>
      </c>
      <c r="G591" s="2">
        <f t="shared" si="38"/>
        <v>10</v>
      </c>
      <c r="H591" s="2" t="str">
        <f t="shared" si="38"/>
        <v>{"CostReduce":1}</v>
      </c>
    </row>
    <row r="592" spans="1:8" x14ac:dyDescent="0.15">
      <c r="A592" s="2">
        <f t="shared" si="40"/>
        <v>588</v>
      </c>
      <c r="B592" s="3">
        <v>588</v>
      </c>
      <c r="C592" s="2">
        <f t="shared" si="39"/>
        <v>316.3734</v>
      </c>
      <c r="D592" s="2" cm="1">
        <f t="array" ref="D592">ROUND(_xlfn.XLOOKUP(E592*10000+G592,[1]配置!$B$5:$B$10000*10000+[1]配置!$C$5:$C$10000,[1]配置!$F$5:$F$10000),4)</f>
        <v>314.65179999999998</v>
      </c>
      <c r="E592" s="2">
        <f>COUNTIFS([1]中转!$N$10:$N$129,"&gt;="&amp;G592,[1]中转!$O$10:$O$129,"&lt;="&amp;COUNTIFS($G$5:G592,G592))</f>
        <v>57</v>
      </c>
      <c r="F592" s="2">
        <f>COUNTIFS($G$5:G592,G592,$E$5:E592,"&gt;"&amp;0)</f>
        <v>57</v>
      </c>
      <c r="G592" s="2">
        <f t="shared" si="38"/>
        <v>1</v>
      </c>
      <c r="H592" s="2" t="str">
        <f t="shared" si="38"/>
        <v>{"CostReduce":1}</v>
      </c>
    </row>
    <row r="593" spans="1:8" x14ac:dyDescent="0.15">
      <c r="A593" s="2">
        <f t="shared" si="40"/>
        <v>589</v>
      </c>
      <c r="B593" s="2">
        <v>589</v>
      </c>
      <c r="C593" s="2">
        <f t="shared" si="39"/>
        <v>354.46859999999998</v>
      </c>
      <c r="D593" s="2" cm="1">
        <f t="array" ref="D593">ROUND(_xlfn.XLOOKUP(E593*10000+G593,[1]配置!$B$5:$B$10000*10000+[1]配置!$C$5:$C$10000,[1]配置!$F$5:$F$10000),4)</f>
        <v>352.697</v>
      </c>
      <c r="E593" s="2">
        <f>COUNTIFS([1]中转!$N$10:$N$129,"&gt;="&amp;G593,[1]中转!$O$10:$O$129,"&lt;="&amp;COUNTIFS($G$5:G593,G593))</f>
        <v>60</v>
      </c>
      <c r="F593" s="2">
        <f>COUNTIFS($G$5:G593,G593,$E$5:E593,"&gt;"&amp;0)</f>
        <v>60</v>
      </c>
      <c r="G593" s="2">
        <f t="shared" ref="G593:H612" si="41">G185</f>
        <v>2</v>
      </c>
      <c r="H593" s="2" t="str">
        <f t="shared" si="41"/>
        <v>{"CardMulti":1}</v>
      </c>
    </row>
    <row r="594" spans="1:8" x14ac:dyDescent="0.15">
      <c r="A594" s="2">
        <f t="shared" si="40"/>
        <v>590</v>
      </c>
      <c r="B594" s="3">
        <v>590</v>
      </c>
      <c r="C594" s="2">
        <f t="shared" si="39"/>
        <v>375.45280000000002</v>
      </c>
      <c r="D594" s="2" cm="1">
        <f t="array" ref="D594">ROUND(_xlfn.XLOOKUP(E594*10000+G594,[1]配置!$B$5:$B$10000*10000+[1]配置!$C$5:$C$10000,[1]配置!$F$5:$F$10000),4)</f>
        <v>373.69799999999998</v>
      </c>
      <c r="E594" s="2">
        <f>COUNTIFS([1]中转!$N$10:$N$129,"&gt;="&amp;G594,[1]中转!$O$10:$O$129,"&lt;="&amp;COUNTIFS($G$5:G594,G594))</f>
        <v>59</v>
      </c>
      <c r="F594" s="2">
        <f>COUNTIFS($G$5:G594,G594,$E$5:E594,"&gt;"&amp;0)</f>
        <v>59</v>
      </c>
      <c r="G594" s="2">
        <f t="shared" si="41"/>
        <v>3</v>
      </c>
      <c r="H594" s="2" t="str">
        <f t="shared" si="41"/>
        <v>{"CardMulti":1}</v>
      </c>
    </row>
    <row r="595" spans="1:8" x14ac:dyDescent="0.15">
      <c r="A595" s="2">
        <f t="shared" si="40"/>
        <v>591</v>
      </c>
      <c r="B595" s="2">
        <v>591</v>
      </c>
      <c r="C595" s="2">
        <f t="shared" si="39"/>
        <v>392.74959999999999</v>
      </c>
      <c r="D595" s="2" cm="1">
        <f t="array" ref="D595">ROUND(_xlfn.XLOOKUP(E595*10000+G595,[1]配置!$B$5:$B$10000*10000+[1]配置!$C$5:$C$10000,[1]配置!$F$5:$F$10000),4)</f>
        <v>391.01150000000001</v>
      </c>
      <c r="E595" s="2">
        <f>COUNTIFS([1]中转!$N$10:$N$129,"&gt;="&amp;G595,[1]中转!$O$10:$O$129,"&lt;="&amp;COUNTIFS($G$5:G595,G595))</f>
        <v>58</v>
      </c>
      <c r="F595" s="2">
        <f>COUNTIFS($G$5:G595,G595,$E$5:E595,"&gt;"&amp;0)</f>
        <v>58</v>
      </c>
      <c r="G595" s="2">
        <f t="shared" si="41"/>
        <v>4</v>
      </c>
      <c r="H595" s="2" t="str">
        <f t="shared" si="41"/>
        <v>{"CardMulti":1}</v>
      </c>
    </row>
    <row r="596" spans="1:8" x14ac:dyDescent="0.15">
      <c r="A596" s="2">
        <f t="shared" si="40"/>
        <v>592</v>
      </c>
      <c r="B596" s="3">
        <v>592</v>
      </c>
      <c r="C596" s="2">
        <f t="shared" si="39"/>
        <v>404.4665</v>
      </c>
      <c r="D596" s="2" cm="1">
        <f t="array" ref="D596">ROUND(_xlfn.XLOOKUP(E596*10000+G596,[1]配置!$B$5:$B$10000*10000+[1]配置!$C$5:$C$10000,[1]配置!$F$5:$F$10000),4)</f>
        <v>402.76119999999997</v>
      </c>
      <c r="E596" s="2">
        <f>COUNTIFS([1]中转!$N$10:$N$129,"&gt;="&amp;G596,[1]中转!$O$10:$O$129,"&lt;="&amp;COUNTIFS($G$5:G596,G596))</f>
        <v>56</v>
      </c>
      <c r="F596" s="2">
        <f>COUNTIFS($G$5:G596,G596,$E$5:E596,"&gt;"&amp;0)</f>
        <v>56</v>
      </c>
      <c r="G596" s="2">
        <f t="shared" si="41"/>
        <v>5</v>
      </c>
      <c r="H596" s="2" t="str">
        <f t="shared" si="41"/>
        <v>{"CardMulti":1}</v>
      </c>
    </row>
    <row r="597" spans="1:8" x14ac:dyDescent="0.15">
      <c r="A597" s="2">
        <f t="shared" si="40"/>
        <v>593</v>
      </c>
      <c r="B597" s="2">
        <v>593</v>
      </c>
      <c r="C597" s="2">
        <f t="shared" si="39"/>
        <v>403.48759999999999</v>
      </c>
      <c r="D597" s="2" cm="1">
        <f t="array" ref="D597">ROUND(_xlfn.XLOOKUP(E597*10000+G597,[1]配置!$B$5:$B$10000*10000+[1]配置!$C$5:$C$10000,[1]配置!$F$5:$F$10000),4)</f>
        <v>401.79849999999999</v>
      </c>
      <c r="E597" s="2">
        <f>COUNTIFS([1]中转!$N$10:$N$129,"&gt;="&amp;G597,[1]中转!$O$10:$O$129,"&lt;="&amp;COUNTIFS($G$5:G597,G597))</f>
        <v>55</v>
      </c>
      <c r="F597" s="2">
        <f>COUNTIFS($G$5:G597,G597,$E$5:E597,"&gt;"&amp;0)</f>
        <v>55</v>
      </c>
      <c r="G597" s="2">
        <f t="shared" si="41"/>
        <v>6</v>
      </c>
      <c r="H597" s="2" t="str">
        <f t="shared" si="41"/>
        <v>{"CardMulti":1}</v>
      </c>
    </row>
    <row r="598" spans="1:8" x14ac:dyDescent="0.15">
      <c r="A598" s="2">
        <f t="shared" si="40"/>
        <v>594</v>
      </c>
      <c r="B598" s="3">
        <v>594</v>
      </c>
      <c r="C598" s="2">
        <f t="shared" si="39"/>
        <v>404.98829999999998</v>
      </c>
      <c r="D598" s="2" cm="1">
        <f t="array" ref="D598">ROUND(_xlfn.XLOOKUP(E598*10000+G598,[1]配置!$B$5:$B$10000*10000+[1]配置!$C$5:$C$10000,[1]配置!$F$5:$F$10000),4)</f>
        <v>403.3152</v>
      </c>
      <c r="E598" s="2">
        <f>COUNTIFS([1]中转!$N$10:$N$129,"&gt;="&amp;G598,[1]中转!$O$10:$O$129,"&lt;="&amp;COUNTIFS($G$5:G598,G598))</f>
        <v>54</v>
      </c>
      <c r="F598" s="2">
        <f>COUNTIFS($G$5:G598,G598,$E$5:E598,"&gt;"&amp;0)</f>
        <v>54</v>
      </c>
      <c r="G598" s="2">
        <f t="shared" si="41"/>
        <v>7</v>
      </c>
      <c r="H598" s="2" t="str">
        <f t="shared" si="41"/>
        <v>{"CardMulti":1}</v>
      </c>
    </row>
    <row r="599" spans="1:8" x14ac:dyDescent="0.15">
      <c r="A599" s="2">
        <f t="shared" si="40"/>
        <v>595</v>
      </c>
      <c r="B599" s="2">
        <v>595</v>
      </c>
      <c r="C599" s="2">
        <f t="shared" si="39"/>
        <v>404.41840000000002</v>
      </c>
      <c r="D599" s="2" cm="1">
        <f t="array" ref="D599">ROUND(_xlfn.XLOOKUP(E599*10000+G599,[1]配置!$B$5:$B$10000*10000+[1]配置!$C$5:$C$10000,[1]配置!$F$5:$F$10000),4)</f>
        <v>402.76119999999997</v>
      </c>
      <c r="E599" s="2">
        <f>COUNTIFS([1]中转!$N$10:$N$129,"&gt;="&amp;G599,[1]中转!$O$10:$O$129,"&lt;="&amp;COUNTIFS($G$5:G599,G599))</f>
        <v>53</v>
      </c>
      <c r="F599" s="2">
        <f>COUNTIFS($G$5:G599,G599,$E$5:E599,"&gt;"&amp;0)</f>
        <v>53</v>
      </c>
      <c r="G599" s="2">
        <f t="shared" si="41"/>
        <v>8</v>
      </c>
      <c r="H599" s="2" t="str">
        <f t="shared" si="41"/>
        <v>{"CardMulti":1}</v>
      </c>
    </row>
    <row r="600" spans="1:8" x14ac:dyDescent="0.15">
      <c r="A600" s="2">
        <f t="shared" si="40"/>
        <v>596</v>
      </c>
      <c r="B600" s="3">
        <v>596</v>
      </c>
      <c r="C600" s="2">
        <f t="shared" si="39"/>
        <v>403.85289999999998</v>
      </c>
      <c r="D600" s="2" cm="1">
        <f t="array" ref="D600">ROUND(_xlfn.XLOOKUP(E600*10000+G600,[1]配置!$B$5:$B$10000*10000+[1]配置!$C$5:$C$10000,[1]配置!$F$5:$F$10000),4)</f>
        <v>402.21140000000003</v>
      </c>
      <c r="E600" s="2">
        <f>COUNTIFS([1]中转!$N$10:$N$129,"&gt;="&amp;G600,[1]中转!$O$10:$O$129,"&lt;="&amp;COUNTIFS($G$5:G600,G600))</f>
        <v>52</v>
      </c>
      <c r="F600" s="2">
        <f>COUNTIFS($G$5:G600,G600,$E$5:E600,"&gt;"&amp;0)</f>
        <v>52</v>
      </c>
      <c r="G600" s="2">
        <f t="shared" si="41"/>
        <v>9</v>
      </c>
      <c r="H600" s="2" t="str">
        <f t="shared" si="41"/>
        <v>{"CardMulti":1}</v>
      </c>
    </row>
    <row r="601" spans="1:8" x14ac:dyDescent="0.15">
      <c r="A601" s="2">
        <f t="shared" si="40"/>
        <v>597</v>
      </c>
      <c r="B601" s="2">
        <v>597</v>
      </c>
      <c r="C601" s="2">
        <f t="shared" si="39"/>
        <v>197.02449999999999</v>
      </c>
      <c r="D601" s="2" cm="1">
        <f t="array" ref="D601">ROUND(_xlfn.XLOOKUP(E601*10000+G601,[1]配置!$B$5:$B$10000*10000+[1]配置!$C$5:$C$10000,[1]配置!$F$5:$F$10000),4)</f>
        <v>195.39859999999999</v>
      </c>
      <c r="E601" s="2">
        <f>COUNTIFS([1]中转!$N$10:$N$129,"&gt;="&amp;G601,[1]中转!$O$10:$O$129,"&lt;="&amp;COUNTIFS($G$5:G601,G601))</f>
        <v>21</v>
      </c>
      <c r="F601" s="2">
        <f>COUNTIFS($G$5:G601,G601,$E$5:E601,"&gt;"&amp;0)</f>
        <v>51</v>
      </c>
      <c r="G601" s="2">
        <f t="shared" si="41"/>
        <v>10</v>
      </c>
      <c r="H601" s="2" t="str">
        <f t="shared" si="41"/>
        <v>{"CardMulti":1}</v>
      </c>
    </row>
    <row r="602" spans="1:8" x14ac:dyDescent="0.15">
      <c r="A602" s="2">
        <f t="shared" si="40"/>
        <v>598</v>
      </c>
      <c r="B602" s="3">
        <v>598</v>
      </c>
      <c r="C602" s="2">
        <f t="shared" si="39"/>
        <v>321.89</v>
      </c>
      <c r="D602" s="2" cm="1">
        <f t="array" ref="D602">ROUND(_xlfn.XLOOKUP(E602*10000+G602,[1]配置!$B$5:$B$10000*10000+[1]配置!$C$5:$C$10000,[1]配置!$F$5:$F$10000),4)</f>
        <v>320.15190000000001</v>
      </c>
      <c r="E602" s="2">
        <f>COUNTIFS([1]中转!$N$10:$N$129,"&gt;="&amp;G602,[1]中转!$O$10:$O$129,"&lt;="&amp;COUNTIFS($G$5:G602,G602))</f>
        <v>58</v>
      </c>
      <c r="F602" s="2">
        <f>COUNTIFS($G$5:G602,G602,$E$5:E602,"&gt;"&amp;0)</f>
        <v>58</v>
      </c>
      <c r="G602" s="2">
        <f t="shared" si="41"/>
        <v>1</v>
      </c>
      <c r="H602" s="2" t="str">
        <f t="shared" si="41"/>
        <v>{"CardMulti":1}</v>
      </c>
    </row>
    <row r="603" spans="1:8" x14ac:dyDescent="0.15">
      <c r="A603" s="2">
        <f t="shared" si="40"/>
        <v>599</v>
      </c>
      <c r="B603" s="2">
        <v>599</v>
      </c>
      <c r="C603" s="2">
        <f t="shared" si="39"/>
        <v>410.37889999999999</v>
      </c>
      <c r="D603" s="2" cm="1">
        <f t="array" ref="D603">ROUND(_xlfn.XLOOKUP(E603*10000+G603,[1]配置!$B$5:$B$10000*10000+[1]配置!$C$5:$C$10000,[1]配置!$F$5:$F$10000),4)</f>
        <v>408.67360000000002</v>
      </c>
      <c r="E603" s="2">
        <f>COUNTIFS([1]中转!$N$10:$N$129,"&gt;="&amp;G603,[1]中转!$O$10:$O$129,"&lt;="&amp;COUNTIFS($G$5:G603,G603))</f>
        <v>56</v>
      </c>
      <c r="F603" s="2">
        <f>COUNTIFS($G$5:G603,G603,$E$5:E603,"&gt;"&amp;0)</f>
        <v>56</v>
      </c>
      <c r="G603" s="2">
        <f t="shared" si="41"/>
        <v>6</v>
      </c>
      <c r="H603" s="2" t="str">
        <f t="shared" si="41"/>
        <v>{"CardMulti":1}</v>
      </c>
    </row>
    <row r="604" spans="1:8" x14ac:dyDescent="0.15">
      <c r="A604" s="2">
        <f t="shared" si="40"/>
        <v>600</v>
      </c>
      <c r="B604" s="3">
        <v>600</v>
      </c>
      <c r="C604" s="2">
        <f t="shared" si="39"/>
        <v>360.32940000000002</v>
      </c>
      <c r="D604" s="2" cm="1">
        <f t="array" ref="D604">ROUND(_xlfn.XLOOKUP(E604*10000+G604,[1]配置!$B$5:$B$10000*10000+[1]配置!$C$5:$C$10000,[1]配置!$F$5:$F$10000),4)</f>
        <v>358.54090000000002</v>
      </c>
      <c r="E604" s="2">
        <f>COUNTIFS([1]中转!$N$10:$N$129,"&gt;="&amp;G604,[1]中转!$O$10:$O$129,"&lt;="&amp;COUNTIFS($G$5:G604,G604))</f>
        <v>61</v>
      </c>
      <c r="F604" s="2">
        <f>COUNTIFS($G$5:G604,G604,$E$5:E604,"&gt;"&amp;0)</f>
        <v>61</v>
      </c>
      <c r="G604" s="2">
        <f t="shared" si="41"/>
        <v>2</v>
      </c>
      <c r="H604" s="2" t="str">
        <f t="shared" si="41"/>
        <v>{"CardMulti":1}</v>
      </c>
    </row>
    <row r="605" spans="1:8" x14ac:dyDescent="0.15">
      <c r="A605" s="2">
        <f t="shared" si="40"/>
        <v>601</v>
      </c>
      <c r="B605" s="2">
        <v>601</v>
      </c>
      <c r="C605" s="2">
        <f t="shared" si="39"/>
        <v>381.65730000000002</v>
      </c>
      <c r="D605" s="2" cm="1">
        <f t="array" ref="D605">ROUND(_xlfn.XLOOKUP(E605*10000+G605,[1]配置!$B$5:$B$10000*10000+[1]配置!$C$5:$C$10000,[1]配置!$F$5:$F$10000),4)</f>
        <v>379.88569999999999</v>
      </c>
      <c r="E605" s="2">
        <f>COUNTIFS([1]中转!$N$10:$N$129,"&gt;="&amp;G605,[1]中转!$O$10:$O$129,"&lt;="&amp;COUNTIFS($G$5:G605,G605))</f>
        <v>60</v>
      </c>
      <c r="F605" s="2">
        <f>COUNTIFS($G$5:G605,G605,$E$5:E605,"&gt;"&amp;0)</f>
        <v>60</v>
      </c>
      <c r="G605" s="2">
        <f t="shared" si="41"/>
        <v>3</v>
      </c>
      <c r="H605" s="2" t="str">
        <f t="shared" si="41"/>
        <v>{"CardMulti":1}</v>
      </c>
    </row>
    <row r="606" spans="1:8" x14ac:dyDescent="0.15">
      <c r="A606" s="2">
        <f t="shared" si="40"/>
        <v>602</v>
      </c>
      <c r="B606" s="3">
        <v>602</v>
      </c>
      <c r="C606" s="2">
        <f t="shared" si="39"/>
        <v>410.74380000000002</v>
      </c>
      <c r="D606" s="2" cm="1">
        <f t="array" ref="D606">ROUND(_xlfn.XLOOKUP(E606*10000+G606,[1]配置!$B$5:$B$10000*10000+[1]配置!$C$5:$C$10000,[1]配置!$F$5:$F$10000),4)</f>
        <v>409.08659999999998</v>
      </c>
      <c r="E606" s="2">
        <f>COUNTIFS([1]中转!$N$10:$N$129,"&gt;="&amp;G606,[1]中转!$O$10:$O$129,"&lt;="&amp;COUNTIFS($G$5:G606,G606))</f>
        <v>53</v>
      </c>
      <c r="F606" s="2">
        <f>COUNTIFS($G$5:G606,G606,$E$5:E606,"&gt;"&amp;0)</f>
        <v>53</v>
      </c>
      <c r="G606" s="2">
        <f t="shared" si="41"/>
        <v>9</v>
      </c>
      <c r="H606" s="2" t="str">
        <f t="shared" si="41"/>
        <v>{"CardMulti":1}</v>
      </c>
    </row>
    <row r="607" spans="1:8" x14ac:dyDescent="0.15">
      <c r="A607" s="2">
        <f t="shared" si="40"/>
        <v>603</v>
      </c>
      <c r="B607" s="2">
        <v>603</v>
      </c>
      <c r="C607" s="2">
        <f t="shared" si="39"/>
        <v>399.29770000000002</v>
      </c>
      <c r="D607" s="2" cm="1">
        <f t="array" ref="D607">ROUND(_xlfn.XLOOKUP(E607*10000+G607,[1]配置!$B$5:$B$10000*10000+[1]配置!$C$5:$C$10000,[1]配置!$F$5:$F$10000),4)</f>
        <v>397.54289999999997</v>
      </c>
      <c r="E607" s="2">
        <f>COUNTIFS([1]中转!$N$10:$N$129,"&gt;="&amp;G607,[1]中转!$O$10:$O$129,"&lt;="&amp;COUNTIFS($G$5:G607,G607))</f>
        <v>59</v>
      </c>
      <c r="F607" s="2">
        <f>COUNTIFS($G$5:G607,G607,$E$5:E607,"&gt;"&amp;0)</f>
        <v>59</v>
      </c>
      <c r="G607" s="2">
        <f t="shared" si="41"/>
        <v>4</v>
      </c>
      <c r="H607" s="2" t="str">
        <f t="shared" si="41"/>
        <v>{"CardMulti":1}</v>
      </c>
    </row>
    <row r="608" spans="1:8" x14ac:dyDescent="0.15">
      <c r="A608" s="2">
        <f t="shared" si="40"/>
        <v>604</v>
      </c>
      <c r="B608" s="3">
        <v>604</v>
      </c>
      <c r="C608" s="2">
        <f t="shared" si="39"/>
        <v>197.0401</v>
      </c>
      <c r="D608" s="2" cm="1">
        <f t="array" ref="D608">ROUND(_xlfn.XLOOKUP(E608*10000+G608,[1]配置!$B$5:$B$10000*10000+[1]配置!$C$5:$C$10000,[1]配置!$F$5:$F$10000),4)</f>
        <v>195.39859999999999</v>
      </c>
      <c r="E608" s="2">
        <f>COUNTIFS([1]中转!$N$10:$N$129,"&gt;="&amp;G608,[1]中转!$O$10:$O$129,"&lt;="&amp;COUNTIFS($G$5:G608,G608))</f>
        <v>21</v>
      </c>
      <c r="F608" s="2">
        <f>COUNTIFS($G$5:G608,G608,$E$5:E608,"&gt;"&amp;0)</f>
        <v>52</v>
      </c>
      <c r="G608" s="2">
        <f t="shared" si="41"/>
        <v>10</v>
      </c>
      <c r="H608" s="2" t="str">
        <f t="shared" si="41"/>
        <v>{"CardMulti":1}</v>
      </c>
    </row>
    <row r="609" spans="1:8" x14ac:dyDescent="0.15">
      <c r="A609" s="2">
        <f t="shared" si="40"/>
        <v>605</v>
      </c>
      <c r="B609" s="2">
        <v>605</v>
      </c>
      <c r="C609" s="2">
        <f t="shared" si="39"/>
        <v>411.358</v>
      </c>
      <c r="D609" s="2" cm="1">
        <f t="array" ref="D609">ROUND(_xlfn.XLOOKUP(E609*10000+G609,[1]配置!$B$5:$B$10000*10000+[1]配置!$C$5:$C$10000,[1]配置!$F$5:$F$10000),4)</f>
        <v>409.63639999999998</v>
      </c>
      <c r="E609" s="2">
        <f>COUNTIFS([1]中转!$N$10:$N$129,"&gt;="&amp;G609,[1]中转!$O$10:$O$129,"&lt;="&amp;COUNTIFS($G$5:G609,G609))</f>
        <v>57</v>
      </c>
      <c r="F609" s="2">
        <f>COUNTIFS($G$5:G609,G609,$E$5:E609,"&gt;"&amp;0)</f>
        <v>57</v>
      </c>
      <c r="G609" s="2">
        <f t="shared" si="41"/>
        <v>5</v>
      </c>
      <c r="H609" s="2" t="str">
        <f t="shared" si="41"/>
        <v>{"CardMulti":1}</v>
      </c>
    </row>
    <row r="610" spans="1:8" x14ac:dyDescent="0.15">
      <c r="A610" s="2">
        <f t="shared" si="40"/>
        <v>606</v>
      </c>
      <c r="B610" s="3">
        <v>606</v>
      </c>
      <c r="C610" s="2">
        <f t="shared" si="39"/>
        <v>327.40690000000001</v>
      </c>
      <c r="D610" s="2" cm="1">
        <f t="array" ref="D610">ROUND(_xlfn.XLOOKUP(E610*10000+G610,[1]配置!$B$5:$B$10000*10000+[1]配置!$C$5:$C$10000,[1]配置!$F$5:$F$10000),4)</f>
        <v>325.65210000000002</v>
      </c>
      <c r="E610" s="2">
        <f>COUNTIFS([1]中转!$N$10:$N$129,"&gt;="&amp;G610,[1]中转!$O$10:$O$129,"&lt;="&amp;COUNTIFS($G$5:G610,G610))</f>
        <v>59</v>
      </c>
      <c r="F610" s="2">
        <f>COUNTIFS($G$5:G610,G610,$E$5:E610,"&gt;"&amp;0)</f>
        <v>59</v>
      </c>
      <c r="G610" s="2">
        <f t="shared" si="41"/>
        <v>1</v>
      </c>
      <c r="H610" s="2" t="str">
        <f t="shared" si="41"/>
        <v>{"CardMulti":1}</v>
      </c>
    </row>
    <row r="611" spans="1:8" x14ac:dyDescent="0.15">
      <c r="A611" s="2">
        <f t="shared" si="40"/>
        <v>607</v>
      </c>
      <c r="B611" s="2">
        <v>607</v>
      </c>
      <c r="C611" s="2">
        <f t="shared" si="39"/>
        <v>411.87939999999998</v>
      </c>
      <c r="D611" s="2" cm="1">
        <f t="array" ref="D611">ROUND(_xlfn.XLOOKUP(E611*10000+G611,[1]配置!$B$5:$B$10000*10000+[1]配置!$C$5:$C$10000,[1]配置!$F$5:$F$10000),4)</f>
        <v>410.19029999999998</v>
      </c>
      <c r="E611" s="2">
        <f>COUNTIFS([1]中转!$N$10:$N$129,"&gt;="&amp;G611,[1]中转!$O$10:$O$129,"&lt;="&amp;COUNTIFS($G$5:G611,G611))</f>
        <v>55</v>
      </c>
      <c r="F611" s="2">
        <f>COUNTIFS($G$5:G611,G611,$E$5:E611,"&gt;"&amp;0)</f>
        <v>55</v>
      </c>
      <c r="G611" s="2">
        <f t="shared" si="41"/>
        <v>7</v>
      </c>
      <c r="H611" s="2" t="str">
        <f t="shared" si="41"/>
        <v>{"CardMulti":1}</v>
      </c>
    </row>
    <row r="612" spans="1:8" x14ac:dyDescent="0.15">
      <c r="A612" s="2">
        <f t="shared" si="40"/>
        <v>608</v>
      </c>
      <c r="B612" s="3">
        <v>608</v>
      </c>
      <c r="C612" s="2">
        <f t="shared" si="39"/>
        <v>411.30950000000001</v>
      </c>
      <c r="D612" s="2" cm="1">
        <f t="array" ref="D612">ROUND(_xlfn.XLOOKUP(E612*10000+G612,[1]配置!$B$5:$B$10000*10000+[1]配置!$C$5:$C$10000,[1]配置!$F$5:$F$10000),4)</f>
        <v>409.63639999999998</v>
      </c>
      <c r="E612" s="2">
        <f>COUNTIFS([1]中转!$N$10:$N$129,"&gt;="&amp;G612,[1]中转!$O$10:$O$129,"&lt;="&amp;COUNTIFS($G$5:G612,G612))</f>
        <v>54</v>
      </c>
      <c r="F612" s="2">
        <f>COUNTIFS($G$5:G612,G612,$E$5:E612,"&gt;"&amp;0)</f>
        <v>54</v>
      </c>
      <c r="G612" s="2">
        <f t="shared" si="41"/>
        <v>8</v>
      </c>
      <c r="H612" s="2" t="str">
        <f t="shared" si="41"/>
        <v>{"CardMulti":1}</v>
      </c>
    </row>
    <row r="613" spans="1:8" x14ac:dyDescent="0.15">
      <c r="A613" s="2">
        <f t="shared" si="40"/>
        <v>609</v>
      </c>
      <c r="B613" s="2">
        <v>609</v>
      </c>
      <c r="C613" s="2">
        <f t="shared" si="39"/>
        <v>417.2704</v>
      </c>
      <c r="D613" s="2" cm="1">
        <f t="array" ref="D613">ROUND(_xlfn.XLOOKUP(E613*10000+G613,[1]配置!$B$5:$B$10000*10000+[1]配置!$C$5:$C$10000,[1]配置!$F$5:$F$10000),4)</f>
        <v>415.54880000000003</v>
      </c>
      <c r="E613" s="2">
        <f>COUNTIFS([1]中转!$N$10:$N$129,"&gt;="&amp;G613,[1]中转!$O$10:$O$129,"&lt;="&amp;COUNTIFS($G$5:G613,G613))</f>
        <v>57</v>
      </c>
      <c r="F613" s="2">
        <f>COUNTIFS($G$5:G613,G613,$E$5:E613,"&gt;"&amp;0)</f>
        <v>57</v>
      </c>
      <c r="G613" s="2">
        <f t="shared" ref="G613:H632" si="42">G205</f>
        <v>6</v>
      </c>
      <c r="H613" s="2" t="str">
        <f t="shared" si="42"/>
        <v>{"CostReduce":1}</v>
      </c>
    </row>
    <row r="614" spans="1:8" x14ac:dyDescent="0.15">
      <c r="A614" s="2">
        <f t="shared" si="40"/>
        <v>610</v>
      </c>
      <c r="B614" s="3">
        <v>610</v>
      </c>
      <c r="C614" s="2">
        <f t="shared" si="39"/>
        <v>366.19049999999999</v>
      </c>
      <c r="D614" s="2" cm="1">
        <f t="array" ref="D614">ROUND(_xlfn.XLOOKUP(E614*10000+G614,[1]配置!$B$5:$B$10000*10000+[1]配置!$C$5:$C$10000,[1]配置!$F$5:$F$10000),4)</f>
        <v>364.38479999999998</v>
      </c>
      <c r="E614" s="2">
        <f>COUNTIFS([1]中转!$N$10:$N$129,"&gt;="&amp;G614,[1]中转!$O$10:$O$129,"&lt;="&amp;COUNTIFS($G$5:G614,G614))</f>
        <v>62</v>
      </c>
      <c r="F614" s="2">
        <f>COUNTIFS($G$5:G614,G614,$E$5:E614,"&gt;"&amp;0)</f>
        <v>62</v>
      </c>
      <c r="G614" s="2">
        <f t="shared" si="42"/>
        <v>2</v>
      </c>
      <c r="H614" s="2" t="str">
        <f t="shared" si="42"/>
        <v>{"CostReduce":1}</v>
      </c>
    </row>
    <row r="615" spans="1:8" x14ac:dyDescent="0.15">
      <c r="A615" s="2">
        <f t="shared" si="40"/>
        <v>611</v>
      </c>
      <c r="B615" s="2">
        <v>611</v>
      </c>
      <c r="C615" s="2">
        <f t="shared" si="39"/>
        <v>387.86180000000002</v>
      </c>
      <c r="D615" s="2" cm="1">
        <f t="array" ref="D615">ROUND(_xlfn.XLOOKUP(E615*10000+G615,[1]配置!$B$5:$B$10000*10000+[1]配置!$C$5:$C$10000,[1]配置!$F$5:$F$10000),4)</f>
        <v>386.07330000000002</v>
      </c>
      <c r="E615" s="2">
        <f>COUNTIFS([1]中转!$N$10:$N$129,"&gt;="&amp;G615,[1]中转!$O$10:$O$129,"&lt;="&amp;COUNTIFS($G$5:G615,G615))</f>
        <v>61</v>
      </c>
      <c r="F615" s="2">
        <f>COUNTIFS($G$5:G615,G615,$E$5:E615,"&gt;"&amp;0)</f>
        <v>61</v>
      </c>
      <c r="G615" s="2">
        <f t="shared" si="42"/>
        <v>3</v>
      </c>
      <c r="H615" s="2" t="str">
        <f t="shared" si="42"/>
        <v>{"CostReduce":1}</v>
      </c>
    </row>
    <row r="616" spans="1:8" x14ac:dyDescent="0.15">
      <c r="A616" s="2">
        <f t="shared" si="40"/>
        <v>612</v>
      </c>
      <c r="B616" s="3">
        <v>612</v>
      </c>
      <c r="C616" s="2">
        <f t="shared" si="39"/>
        <v>417.63490000000002</v>
      </c>
      <c r="D616" s="2" cm="1">
        <f t="array" ref="D616">ROUND(_xlfn.XLOOKUP(E616*10000+G616,[1]配置!$B$5:$B$10000*10000+[1]配置!$C$5:$C$10000,[1]配置!$F$5:$F$10000),4)</f>
        <v>415.96179999999998</v>
      </c>
      <c r="E616" s="2">
        <f>COUNTIFS([1]中转!$N$10:$N$129,"&gt;="&amp;G616,[1]中转!$O$10:$O$129,"&lt;="&amp;COUNTIFS($G$5:G616,G616))</f>
        <v>54</v>
      </c>
      <c r="F616" s="2">
        <f>COUNTIFS($G$5:G616,G616,$E$5:E616,"&gt;"&amp;0)</f>
        <v>54</v>
      </c>
      <c r="G616" s="2">
        <f t="shared" si="42"/>
        <v>9</v>
      </c>
      <c r="H616" s="2" t="str">
        <f t="shared" si="42"/>
        <v>{"CostReduce":1}</v>
      </c>
    </row>
    <row r="617" spans="1:8" x14ac:dyDescent="0.15">
      <c r="A617" s="2">
        <f t="shared" si="40"/>
        <v>613</v>
      </c>
      <c r="B617" s="2">
        <v>613</v>
      </c>
      <c r="C617" s="2">
        <f t="shared" si="39"/>
        <v>405.84589999999997</v>
      </c>
      <c r="D617" s="2" cm="1">
        <f t="array" ref="D617">ROUND(_xlfn.XLOOKUP(E617*10000+G617,[1]配置!$B$5:$B$10000*10000+[1]配置!$C$5:$C$10000,[1]配置!$F$5:$F$10000),4)</f>
        <v>404.07429999999999</v>
      </c>
      <c r="E617" s="2">
        <f>COUNTIFS([1]中转!$N$10:$N$129,"&gt;="&amp;G617,[1]中转!$O$10:$O$129,"&lt;="&amp;COUNTIFS($G$5:G617,G617))</f>
        <v>60</v>
      </c>
      <c r="F617" s="2">
        <f>COUNTIFS($G$5:G617,G617,$E$5:E617,"&gt;"&amp;0)</f>
        <v>60</v>
      </c>
      <c r="G617" s="2">
        <f t="shared" si="42"/>
        <v>4</v>
      </c>
      <c r="H617" s="2" t="str">
        <f t="shared" si="42"/>
        <v>{"CostReduce":1}</v>
      </c>
    </row>
    <row r="618" spans="1:8" x14ac:dyDescent="0.15">
      <c r="A618" s="2">
        <f t="shared" si="40"/>
        <v>614</v>
      </c>
      <c r="B618" s="3">
        <v>614</v>
      </c>
      <c r="C618" s="2">
        <f t="shared" si="39"/>
        <v>203.93100000000001</v>
      </c>
      <c r="D618" s="2" cm="1">
        <f t="array" ref="D618">ROUND(_xlfn.XLOOKUP(E618*10000+G618,[1]配置!$B$5:$B$10000*10000+[1]配置!$C$5:$C$10000,[1]配置!$F$5:$F$10000),4)</f>
        <v>202.27379999999999</v>
      </c>
      <c r="E618" s="2">
        <f>COUNTIFS([1]中转!$N$10:$N$129,"&gt;="&amp;G618,[1]中转!$O$10:$O$129,"&lt;="&amp;COUNTIFS($G$5:G618,G618))</f>
        <v>22</v>
      </c>
      <c r="F618" s="2">
        <f>COUNTIFS($G$5:G618,G618,$E$5:E618,"&gt;"&amp;0)</f>
        <v>53</v>
      </c>
      <c r="G618" s="2">
        <f t="shared" si="42"/>
        <v>10</v>
      </c>
      <c r="H618" s="2" t="str">
        <f t="shared" si="42"/>
        <v>{"CostReduce":1}</v>
      </c>
    </row>
    <row r="619" spans="1:8" x14ac:dyDescent="0.15">
      <c r="A619" s="2">
        <f t="shared" si="40"/>
        <v>615</v>
      </c>
      <c r="B619" s="2">
        <v>615</v>
      </c>
      <c r="C619" s="2">
        <f t="shared" si="39"/>
        <v>418.24959999999999</v>
      </c>
      <c r="D619" s="2" cm="1">
        <f t="array" ref="D619">ROUND(_xlfn.XLOOKUP(E619*10000+G619,[1]配置!$B$5:$B$10000*10000+[1]配置!$C$5:$C$10000,[1]配置!$F$5:$F$10000),4)</f>
        <v>416.51150000000001</v>
      </c>
      <c r="E619" s="2">
        <f>COUNTIFS([1]中转!$N$10:$N$129,"&gt;="&amp;G619,[1]中转!$O$10:$O$129,"&lt;="&amp;COUNTIFS($G$5:G619,G619))</f>
        <v>58</v>
      </c>
      <c r="F619" s="2">
        <f>COUNTIFS($G$5:G619,G619,$E$5:E619,"&gt;"&amp;0)</f>
        <v>58</v>
      </c>
      <c r="G619" s="2">
        <f t="shared" si="42"/>
        <v>5</v>
      </c>
      <c r="H619" s="2" t="str">
        <f t="shared" si="42"/>
        <v>{"CostReduce":1}</v>
      </c>
    </row>
    <row r="620" spans="1:8" x14ac:dyDescent="0.15">
      <c r="A620" s="2">
        <f t="shared" si="40"/>
        <v>616</v>
      </c>
      <c r="B620" s="3">
        <v>616</v>
      </c>
      <c r="C620" s="2">
        <f t="shared" si="39"/>
        <v>332.92380000000003</v>
      </c>
      <c r="D620" s="2" cm="1">
        <f t="array" ref="D620">ROUND(_xlfn.XLOOKUP(E620*10000+G620,[1]配置!$B$5:$B$10000*10000+[1]配置!$C$5:$C$10000,[1]配置!$F$5:$F$10000),4)</f>
        <v>331.15219999999999</v>
      </c>
      <c r="E620" s="2">
        <f>COUNTIFS([1]中转!$N$10:$N$129,"&gt;="&amp;G620,[1]中转!$O$10:$O$129,"&lt;="&amp;COUNTIFS($G$5:G620,G620))</f>
        <v>60</v>
      </c>
      <c r="F620" s="2">
        <f>COUNTIFS($G$5:G620,G620,$E$5:E620,"&gt;"&amp;0)</f>
        <v>60</v>
      </c>
      <c r="G620" s="2">
        <f t="shared" si="42"/>
        <v>1</v>
      </c>
      <c r="H620" s="2" t="str">
        <f t="shared" si="42"/>
        <v>{"CostReduce":1}</v>
      </c>
    </row>
    <row r="621" spans="1:8" x14ac:dyDescent="0.15">
      <c r="A621" s="2">
        <f t="shared" si="40"/>
        <v>617</v>
      </c>
      <c r="B621" s="2">
        <v>617</v>
      </c>
      <c r="C621" s="2">
        <f t="shared" si="39"/>
        <v>418.77080000000001</v>
      </c>
      <c r="D621" s="2" cm="1">
        <f t="array" ref="D621">ROUND(_xlfn.XLOOKUP(E621*10000+G621,[1]配置!$B$5:$B$10000*10000+[1]配置!$C$5:$C$10000,[1]配置!$F$5:$F$10000),4)</f>
        <v>417.06549999999999</v>
      </c>
      <c r="E621" s="2">
        <f>COUNTIFS([1]中转!$N$10:$N$129,"&gt;="&amp;G621,[1]中转!$O$10:$O$129,"&lt;="&amp;COUNTIFS($G$5:G621,G621))</f>
        <v>56</v>
      </c>
      <c r="F621" s="2">
        <f>COUNTIFS($G$5:G621,G621,$E$5:E621,"&gt;"&amp;0)</f>
        <v>56</v>
      </c>
      <c r="G621" s="2">
        <f t="shared" si="42"/>
        <v>7</v>
      </c>
      <c r="H621" s="2" t="str">
        <f t="shared" si="42"/>
        <v>{"CostReduce":1}</v>
      </c>
    </row>
    <row r="622" spans="1:8" x14ac:dyDescent="0.15">
      <c r="A622" s="2">
        <f t="shared" si="40"/>
        <v>618</v>
      </c>
      <c r="B622" s="3">
        <v>618</v>
      </c>
      <c r="C622" s="2">
        <f t="shared" si="39"/>
        <v>418.20069999999998</v>
      </c>
      <c r="D622" s="2" cm="1">
        <f t="array" ref="D622">ROUND(_xlfn.XLOOKUP(E622*10000+G622,[1]配置!$B$5:$B$10000*10000+[1]配置!$C$5:$C$10000,[1]配置!$F$5:$F$10000),4)</f>
        <v>416.51159999999999</v>
      </c>
      <c r="E622" s="2">
        <f>COUNTIFS([1]中转!$N$10:$N$129,"&gt;="&amp;G622,[1]中转!$O$10:$O$129,"&lt;="&amp;COUNTIFS($G$5:G622,G622))</f>
        <v>55</v>
      </c>
      <c r="F622" s="2">
        <f>COUNTIFS($G$5:G622,G622,$E$5:E622,"&gt;"&amp;0)</f>
        <v>55</v>
      </c>
      <c r="G622" s="2">
        <f t="shared" si="42"/>
        <v>8</v>
      </c>
      <c r="H622" s="2" t="str">
        <f t="shared" si="42"/>
        <v>{"CostReduce":1}</v>
      </c>
    </row>
    <row r="623" spans="1:8" x14ac:dyDescent="0.15">
      <c r="A623" s="2">
        <f t="shared" si="40"/>
        <v>619</v>
      </c>
      <c r="B623" s="2">
        <v>619</v>
      </c>
      <c r="C623" s="2">
        <f t="shared" si="39"/>
        <v>424.16210000000001</v>
      </c>
      <c r="D623" s="2" cm="1">
        <f t="array" ref="D623">ROUND(_xlfn.XLOOKUP(E623*10000+G623,[1]配置!$B$5:$B$10000*10000+[1]配置!$C$5:$C$10000,[1]配置!$F$5:$F$10000),4)</f>
        <v>422.42399999999998</v>
      </c>
      <c r="E623" s="2">
        <f>COUNTIFS([1]中转!$N$10:$N$129,"&gt;="&amp;G623,[1]中转!$O$10:$O$129,"&lt;="&amp;COUNTIFS($G$5:G623,G623))</f>
        <v>58</v>
      </c>
      <c r="F623" s="2">
        <f>COUNTIFS($G$5:G623,G623,$E$5:E623,"&gt;"&amp;0)</f>
        <v>58</v>
      </c>
      <c r="G623" s="2">
        <f t="shared" si="42"/>
        <v>6</v>
      </c>
      <c r="H623" s="2" t="str">
        <f t="shared" si="42"/>
        <v>{"CardMulti":1}</v>
      </c>
    </row>
    <row r="624" spans="1:8" x14ac:dyDescent="0.15">
      <c r="A624" s="2">
        <f t="shared" si="40"/>
        <v>620</v>
      </c>
      <c r="B624" s="3">
        <v>620</v>
      </c>
      <c r="C624" s="2">
        <f t="shared" si="39"/>
        <v>372.05160000000001</v>
      </c>
      <c r="D624" s="2" cm="1">
        <f t="array" ref="D624">ROUND(_xlfn.XLOOKUP(E624*10000+G624,[1]配置!$B$5:$B$10000*10000+[1]配置!$C$5:$C$10000,[1]配置!$F$5:$F$10000),4)</f>
        <v>370.2287</v>
      </c>
      <c r="E624" s="2">
        <f>COUNTIFS([1]中转!$N$10:$N$129,"&gt;="&amp;G624,[1]中转!$O$10:$O$129,"&lt;="&amp;COUNTIFS($G$5:G624,G624))</f>
        <v>63</v>
      </c>
      <c r="F624" s="2">
        <f>COUNTIFS($G$5:G624,G624,$E$5:E624,"&gt;"&amp;0)</f>
        <v>63</v>
      </c>
      <c r="G624" s="2">
        <f t="shared" si="42"/>
        <v>2</v>
      </c>
      <c r="H624" s="2" t="str">
        <f t="shared" si="42"/>
        <v>{"CardMulti":1}</v>
      </c>
    </row>
    <row r="625" spans="1:8" x14ac:dyDescent="0.15">
      <c r="A625" s="2">
        <f t="shared" si="40"/>
        <v>621</v>
      </c>
      <c r="B625" s="2">
        <v>621</v>
      </c>
      <c r="C625" s="2">
        <f t="shared" si="39"/>
        <v>394.06670000000003</v>
      </c>
      <c r="D625" s="2" cm="1">
        <f t="array" ref="D625">ROUND(_xlfn.XLOOKUP(E625*10000+G625,[1]配置!$B$5:$B$10000*10000+[1]配置!$C$5:$C$10000,[1]配置!$F$5:$F$10000),4)</f>
        <v>392.26100000000002</v>
      </c>
      <c r="E625" s="2">
        <f>COUNTIFS([1]中转!$N$10:$N$129,"&gt;="&amp;G625,[1]中转!$O$10:$O$129,"&lt;="&amp;COUNTIFS($G$5:G625,G625))</f>
        <v>62</v>
      </c>
      <c r="F625" s="2">
        <f>COUNTIFS($G$5:G625,G625,$E$5:E625,"&gt;"&amp;0)</f>
        <v>62</v>
      </c>
      <c r="G625" s="2">
        <f t="shared" si="42"/>
        <v>3</v>
      </c>
      <c r="H625" s="2" t="str">
        <f t="shared" si="42"/>
        <v>{"CardMulti":1}</v>
      </c>
    </row>
    <row r="626" spans="1:8" x14ac:dyDescent="0.15">
      <c r="A626" s="2">
        <f t="shared" si="40"/>
        <v>622</v>
      </c>
      <c r="B626" s="3">
        <v>622</v>
      </c>
      <c r="C626" s="2">
        <f t="shared" si="39"/>
        <v>424.52600000000001</v>
      </c>
      <c r="D626" s="2" cm="1">
        <f t="array" ref="D626">ROUND(_xlfn.XLOOKUP(E626*10000+G626,[1]配置!$B$5:$B$10000*10000+[1]配置!$C$5:$C$10000,[1]配置!$F$5:$F$10000),4)</f>
        <v>422.83690000000001</v>
      </c>
      <c r="E626" s="2">
        <f>COUNTIFS([1]中转!$N$10:$N$129,"&gt;="&amp;G626,[1]中转!$O$10:$O$129,"&lt;="&amp;COUNTIFS($G$5:G626,G626))</f>
        <v>55</v>
      </c>
      <c r="F626" s="2">
        <f>COUNTIFS($G$5:G626,G626,$E$5:E626,"&gt;"&amp;0)</f>
        <v>55</v>
      </c>
      <c r="G626" s="2">
        <f t="shared" si="42"/>
        <v>9</v>
      </c>
      <c r="H626" s="2" t="str">
        <f t="shared" si="42"/>
        <v>{"CardMulti":1}</v>
      </c>
    </row>
    <row r="627" spans="1:8" x14ac:dyDescent="0.15">
      <c r="A627" s="2">
        <f t="shared" si="40"/>
        <v>623</v>
      </c>
      <c r="B627" s="2">
        <v>623</v>
      </c>
      <c r="C627" s="2">
        <f t="shared" si="39"/>
        <v>412.39429999999999</v>
      </c>
      <c r="D627" s="2" cm="1">
        <f t="array" ref="D627">ROUND(_xlfn.XLOOKUP(E627*10000+G627,[1]配置!$B$5:$B$10000*10000+[1]配置!$C$5:$C$10000,[1]配置!$F$5:$F$10000),4)</f>
        <v>410.60579999999999</v>
      </c>
      <c r="E627" s="2">
        <f>COUNTIFS([1]中转!$N$10:$N$129,"&gt;="&amp;G627,[1]中转!$O$10:$O$129,"&lt;="&amp;COUNTIFS($G$5:G627,G627))</f>
        <v>61</v>
      </c>
      <c r="F627" s="2">
        <f>COUNTIFS($G$5:G627,G627,$E$5:E627,"&gt;"&amp;0)</f>
        <v>61</v>
      </c>
      <c r="G627" s="2">
        <f t="shared" si="42"/>
        <v>4</v>
      </c>
      <c r="H627" s="2" t="str">
        <f t="shared" si="42"/>
        <v>{"CardMulti":1}</v>
      </c>
    </row>
    <row r="628" spans="1:8" x14ac:dyDescent="0.15">
      <c r="A628" s="2">
        <f t="shared" si="40"/>
        <v>624</v>
      </c>
      <c r="B628" s="3">
        <v>624</v>
      </c>
      <c r="C628" s="2">
        <f t="shared" si="39"/>
        <v>203.9469</v>
      </c>
      <c r="D628" s="2" cm="1">
        <f t="array" ref="D628">ROUND(_xlfn.XLOOKUP(E628*10000+G628,[1]配置!$B$5:$B$10000*10000+[1]配置!$C$5:$C$10000,[1]配置!$F$5:$F$10000),4)</f>
        <v>202.27379999999999</v>
      </c>
      <c r="E628" s="2">
        <f>COUNTIFS([1]中转!$N$10:$N$129,"&gt;="&amp;G628,[1]中转!$O$10:$O$129,"&lt;="&amp;COUNTIFS($G$5:G628,G628))</f>
        <v>22</v>
      </c>
      <c r="F628" s="2">
        <f>COUNTIFS($G$5:G628,G628,$E$5:E628,"&gt;"&amp;0)</f>
        <v>54</v>
      </c>
      <c r="G628" s="2">
        <f t="shared" si="42"/>
        <v>10</v>
      </c>
      <c r="H628" s="2" t="str">
        <f t="shared" si="42"/>
        <v>{"CardMulti":1}</v>
      </c>
    </row>
    <row r="629" spans="1:8" x14ac:dyDescent="0.15">
      <c r="A629" s="2">
        <f t="shared" si="40"/>
        <v>625</v>
      </c>
      <c r="B629" s="2">
        <v>625</v>
      </c>
      <c r="C629" s="2">
        <f t="shared" si="39"/>
        <v>425.14150000000001</v>
      </c>
      <c r="D629" s="2" cm="1">
        <f t="array" ref="D629">ROUND(_xlfn.XLOOKUP(E629*10000+G629,[1]配置!$B$5:$B$10000*10000+[1]配置!$C$5:$C$10000,[1]配置!$F$5:$F$10000),4)</f>
        <v>423.38670000000002</v>
      </c>
      <c r="E629" s="2">
        <f>COUNTIFS([1]中转!$N$10:$N$129,"&gt;="&amp;G629,[1]中转!$O$10:$O$129,"&lt;="&amp;COUNTIFS($G$5:G629,G629))</f>
        <v>59</v>
      </c>
      <c r="F629" s="2">
        <f>COUNTIFS($G$5:G629,G629,$E$5:E629,"&gt;"&amp;0)</f>
        <v>59</v>
      </c>
      <c r="G629" s="2">
        <f t="shared" si="42"/>
        <v>5</v>
      </c>
      <c r="H629" s="2" t="str">
        <f t="shared" si="42"/>
        <v>{"CardMulti":1}</v>
      </c>
    </row>
    <row r="630" spans="1:8" x14ac:dyDescent="0.15">
      <c r="A630" s="2">
        <f t="shared" si="40"/>
        <v>626</v>
      </c>
      <c r="B630" s="3">
        <v>626</v>
      </c>
      <c r="C630" s="2">
        <f t="shared" si="39"/>
        <v>338.4409</v>
      </c>
      <c r="D630" s="2" cm="1">
        <f t="array" ref="D630">ROUND(_xlfn.XLOOKUP(E630*10000+G630,[1]配置!$B$5:$B$10000*10000+[1]配置!$C$5:$C$10000,[1]配置!$F$5:$F$10000),4)</f>
        <v>336.6524</v>
      </c>
      <c r="E630" s="2">
        <f>COUNTIFS([1]中转!$N$10:$N$129,"&gt;="&amp;G630,[1]中转!$O$10:$O$129,"&lt;="&amp;COUNTIFS($G$5:G630,G630))</f>
        <v>61</v>
      </c>
      <c r="F630" s="2">
        <f>COUNTIFS($G$5:G630,G630,$E$5:E630,"&gt;"&amp;0)</f>
        <v>61</v>
      </c>
      <c r="G630" s="2">
        <f t="shared" si="42"/>
        <v>1</v>
      </c>
      <c r="H630" s="2" t="str">
        <f t="shared" si="42"/>
        <v>{"CardMulti":1}</v>
      </c>
    </row>
    <row r="631" spans="1:8" x14ac:dyDescent="0.15">
      <c r="A631" s="2">
        <f t="shared" si="40"/>
        <v>627</v>
      </c>
      <c r="B631" s="2">
        <v>627</v>
      </c>
      <c r="C631" s="2">
        <f t="shared" si="39"/>
        <v>425.66230000000002</v>
      </c>
      <c r="D631" s="2" cm="1">
        <f t="array" ref="D631">ROUND(_xlfn.XLOOKUP(E631*10000+G631,[1]配置!$B$5:$B$10000*10000+[1]配置!$C$5:$C$10000,[1]配置!$F$5:$F$10000),4)</f>
        <v>423.94069999999999</v>
      </c>
      <c r="E631" s="2">
        <f>COUNTIFS([1]中转!$N$10:$N$129,"&gt;="&amp;G631,[1]中转!$O$10:$O$129,"&lt;="&amp;COUNTIFS($G$5:G631,G631))</f>
        <v>57</v>
      </c>
      <c r="F631" s="2">
        <f>COUNTIFS($G$5:G631,G631,$E$5:E631,"&gt;"&amp;0)</f>
        <v>57</v>
      </c>
      <c r="G631" s="2">
        <f t="shared" si="42"/>
        <v>7</v>
      </c>
      <c r="H631" s="2" t="str">
        <f t="shared" si="42"/>
        <v>{"CardMulti":1}</v>
      </c>
    </row>
    <row r="632" spans="1:8" x14ac:dyDescent="0.15">
      <c r="A632" s="2">
        <f t="shared" si="40"/>
        <v>628</v>
      </c>
      <c r="B632" s="3">
        <v>628</v>
      </c>
      <c r="C632" s="2">
        <f t="shared" si="39"/>
        <v>425.09210000000002</v>
      </c>
      <c r="D632" s="2" cm="1">
        <f t="array" ref="D632">ROUND(_xlfn.XLOOKUP(E632*10000+G632,[1]配置!$B$5:$B$10000*10000+[1]配置!$C$5:$C$10000,[1]配置!$F$5:$F$10000),4)</f>
        <v>423.38679999999999</v>
      </c>
      <c r="E632" s="2">
        <f>COUNTIFS([1]中转!$N$10:$N$129,"&gt;="&amp;G632,[1]中转!$O$10:$O$129,"&lt;="&amp;COUNTIFS($G$5:G632,G632))</f>
        <v>56</v>
      </c>
      <c r="F632" s="2">
        <f>COUNTIFS($G$5:G632,G632,$E$5:E632,"&gt;"&amp;0)</f>
        <v>56</v>
      </c>
      <c r="G632" s="2">
        <f t="shared" si="42"/>
        <v>8</v>
      </c>
      <c r="H632" s="2" t="str">
        <f t="shared" si="42"/>
        <v>{"CardMulti":1}</v>
      </c>
    </row>
    <row r="633" spans="1:8" x14ac:dyDescent="0.15">
      <c r="A633" s="2">
        <f t="shared" si="40"/>
        <v>629</v>
      </c>
      <c r="B633" s="2">
        <v>629</v>
      </c>
      <c r="C633" s="2">
        <f t="shared" si="39"/>
        <v>431.98349999999999</v>
      </c>
      <c r="D633" s="2" cm="1">
        <f t="array" ref="D633">ROUND(_xlfn.XLOOKUP(E633*10000+G633,[1]配置!$B$5:$B$10000*10000+[1]配置!$C$5:$C$10000,[1]配置!$F$5:$F$10000),4)</f>
        <v>430.26190000000003</v>
      </c>
      <c r="E633" s="2">
        <f>COUNTIFS([1]中转!$N$10:$N$129,"&gt;="&amp;G633,[1]中转!$O$10:$O$129,"&lt;="&amp;COUNTIFS($G$5:G633,G633))</f>
        <v>57</v>
      </c>
      <c r="F633" s="2">
        <f>COUNTIFS($G$5:G633,G633,$E$5:E633,"&gt;"&amp;0)</f>
        <v>57</v>
      </c>
      <c r="G633" s="2">
        <f t="shared" ref="G633:H652" si="43">G225</f>
        <v>8</v>
      </c>
      <c r="H633" s="2" t="str">
        <f t="shared" si="43"/>
        <v>{"CardMulti":1}</v>
      </c>
    </row>
    <row r="634" spans="1:8" x14ac:dyDescent="0.15">
      <c r="A634" s="2">
        <f t="shared" si="40"/>
        <v>630</v>
      </c>
      <c r="B634" s="3">
        <v>630</v>
      </c>
      <c r="C634" s="2">
        <f t="shared" si="39"/>
        <v>377.91300000000001</v>
      </c>
      <c r="D634" s="2" cm="1">
        <f t="array" ref="D634">ROUND(_xlfn.XLOOKUP(E634*10000+G634,[1]配置!$B$5:$B$10000*10000+[1]配置!$C$5:$C$10000,[1]配置!$F$5:$F$10000),4)</f>
        <v>376.07260000000002</v>
      </c>
      <c r="E634" s="2">
        <f>COUNTIFS([1]中转!$N$10:$N$129,"&gt;="&amp;G634,[1]中转!$O$10:$O$129,"&lt;="&amp;COUNTIFS($G$5:G634,G634))</f>
        <v>64</v>
      </c>
      <c r="F634" s="2">
        <f>COUNTIFS($G$5:G634,G634,$E$5:E634,"&gt;"&amp;0)</f>
        <v>64</v>
      </c>
      <c r="G634" s="2">
        <f t="shared" si="43"/>
        <v>2</v>
      </c>
      <c r="H634" s="2" t="str">
        <f t="shared" si="43"/>
        <v>{"CardMulti":1}</v>
      </c>
    </row>
    <row r="635" spans="1:8" x14ac:dyDescent="0.15">
      <c r="A635" s="2">
        <f t="shared" si="40"/>
        <v>631</v>
      </c>
      <c r="B635" s="2">
        <v>631</v>
      </c>
      <c r="C635" s="2">
        <f t="shared" si="39"/>
        <v>400.27159999999998</v>
      </c>
      <c r="D635" s="2" cm="1">
        <f t="array" ref="D635">ROUND(_xlfn.XLOOKUP(E635*10000+G635,[1]配置!$B$5:$B$10000*10000+[1]配置!$C$5:$C$10000,[1]配置!$F$5:$F$10000),4)</f>
        <v>398.44869999999997</v>
      </c>
      <c r="E635" s="2">
        <f>COUNTIFS([1]中转!$N$10:$N$129,"&gt;="&amp;G635,[1]中转!$O$10:$O$129,"&lt;="&amp;COUNTIFS($G$5:G635,G635))</f>
        <v>63</v>
      </c>
      <c r="F635" s="2">
        <f>COUNTIFS($G$5:G635,G635,$E$5:E635,"&gt;"&amp;0)</f>
        <v>63</v>
      </c>
      <c r="G635" s="2">
        <f t="shared" si="43"/>
        <v>3</v>
      </c>
      <c r="H635" s="2" t="str">
        <f t="shared" si="43"/>
        <v>{"CardMulti":1}</v>
      </c>
    </row>
    <row r="636" spans="1:8" x14ac:dyDescent="0.15">
      <c r="A636" s="2">
        <f t="shared" si="40"/>
        <v>632</v>
      </c>
      <c r="B636" s="3">
        <v>632</v>
      </c>
      <c r="C636" s="2">
        <f t="shared" si="39"/>
        <v>431.41739999999999</v>
      </c>
      <c r="D636" s="2" cm="1">
        <f t="array" ref="D636">ROUND(_xlfn.XLOOKUP(E636*10000+G636,[1]配置!$B$5:$B$10000*10000+[1]配置!$C$5:$C$10000,[1]配置!$F$5:$F$10000),4)</f>
        <v>429.71210000000002</v>
      </c>
      <c r="E636" s="2">
        <f>COUNTIFS([1]中转!$N$10:$N$129,"&gt;="&amp;G636,[1]中转!$O$10:$O$129,"&lt;="&amp;COUNTIFS($G$5:G636,G636))</f>
        <v>56</v>
      </c>
      <c r="F636" s="2">
        <f>COUNTIFS($G$5:G636,G636,$E$5:E636,"&gt;"&amp;0)</f>
        <v>56</v>
      </c>
      <c r="G636" s="2">
        <f t="shared" si="43"/>
        <v>9</v>
      </c>
      <c r="H636" s="2" t="str">
        <f t="shared" si="43"/>
        <v>{"CardMulti":1}</v>
      </c>
    </row>
    <row r="637" spans="1:8" x14ac:dyDescent="0.15">
      <c r="A637" s="2">
        <f t="shared" si="40"/>
        <v>633</v>
      </c>
      <c r="B637" s="2">
        <v>633</v>
      </c>
      <c r="C637" s="2">
        <f t="shared" si="39"/>
        <v>431.05399999999997</v>
      </c>
      <c r="D637" s="2" cm="1">
        <f t="array" ref="D637">ROUND(_xlfn.XLOOKUP(E637*10000+G637,[1]配置!$B$5:$B$10000*10000+[1]配置!$C$5:$C$10000,[1]配置!$F$5:$F$10000),4)</f>
        <v>429.29919999999998</v>
      </c>
      <c r="E637" s="2">
        <f>COUNTIFS([1]中转!$N$10:$N$129,"&gt;="&amp;G637,[1]中转!$O$10:$O$129,"&lt;="&amp;COUNTIFS($G$5:G637,G637))</f>
        <v>59</v>
      </c>
      <c r="F637" s="2">
        <f>COUNTIFS($G$5:G637,G637,$E$5:E637,"&gt;"&amp;0)</f>
        <v>59</v>
      </c>
      <c r="G637" s="2">
        <f t="shared" si="43"/>
        <v>6</v>
      </c>
      <c r="H637" s="2" t="str">
        <f t="shared" si="43"/>
        <v>{"CardMulti":1}</v>
      </c>
    </row>
    <row r="638" spans="1:8" x14ac:dyDescent="0.15">
      <c r="A638" s="2">
        <f t="shared" si="40"/>
        <v>634</v>
      </c>
      <c r="B638" s="3">
        <v>634</v>
      </c>
      <c r="C638" s="2">
        <f t="shared" si="39"/>
        <v>432.55399999999997</v>
      </c>
      <c r="D638" s="2" cm="1">
        <f t="array" ref="D638">ROUND(_xlfn.XLOOKUP(E638*10000+G638,[1]配置!$B$5:$B$10000*10000+[1]配置!$C$5:$C$10000,[1]配置!$F$5:$F$10000),4)</f>
        <v>430.8159</v>
      </c>
      <c r="E638" s="2">
        <f>COUNTIFS([1]中转!$N$10:$N$129,"&gt;="&amp;G638,[1]中转!$O$10:$O$129,"&lt;="&amp;COUNTIFS($G$5:G638,G638))</f>
        <v>58</v>
      </c>
      <c r="F638" s="2">
        <f>COUNTIFS($G$5:G638,G638,$E$5:E638,"&gt;"&amp;0)</f>
        <v>58</v>
      </c>
      <c r="G638" s="2">
        <f t="shared" si="43"/>
        <v>7</v>
      </c>
      <c r="H638" s="2" t="str">
        <f t="shared" si="43"/>
        <v>{"CardMulti":1}</v>
      </c>
    </row>
    <row r="639" spans="1:8" x14ac:dyDescent="0.15">
      <c r="A639" s="2">
        <f t="shared" si="40"/>
        <v>635</v>
      </c>
      <c r="B639" s="2">
        <v>635</v>
      </c>
      <c r="C639" s="2">
        <f t="shared" si="39"/>
        <v>203.96289999999999</v>
      </c>
      <c r="D639" s="2" cm="1">
        <f t="array" ref="D639">ROUND(_xlfn.XLOOKUP(E639*10000+G639,[1]配置!$B$5:$B$10000*10000+[1]配置!$C$5:$C$10000,[1]配置!$F$5:$F$10000),4)</f>
        <v>202.27379999999999</v>
      </c>
      <c r="E639" s="2">
        <f>COUNTIFS([1]中转!$N$10:$N$129,"&gt;="&amp;G639,[1]中转!$O$10:$O$129,"&lt;="&amp;COUNTIFS($G$5:G639,G639))</f>
        <v>22</v>
      </c>
      <c r="F639" s="2">
        <f>COUNTIFS($G$5:G639,G639,$E$5:E639,"&gt;"&amp;0)</f>
        <v>55</v>
      </c>
      <c r="G639" s="2">
        <f t="shared" si="43"/>
        <v>10</v>
      </c>
      <c r="H639" s="2" t="str">
        <f t="shared" si="43"/>
        <v>{"CardMulti":1}</v>
      </c>
    </row>
    <row r="640" spans="1:8" x14ac:dyDescent="0.15">
      <c r="A640" s="2">
        <f t="shared" si="40"/>
        <v>636</v>
      </c>
      <c r="B640" s="3">
        <v>636</v>
      </c>
      <c r="C640" s="2">
        <f t="shared" si="39"/>
        <v>343.95819999999998</v>
      </c>
      <c r="D640" s="2" cm="1">
        <f t="array" ref="D640">ROUND(_xlfn.XLOOKUP(E640*10000+G640,[1]配置!$B$5:$B$10000*10000+[1]配置!$C$5:$C$10000,[1]配置!$F$5:$F$10000),4)</f>
        <v>342.15249999999997</v>
      </c>
      <c r="E640" s="2">
        <f>COUNTIFS([1]中转!$N$10:$N$129,"&gt;="&amp;G640,[1]中转!$O$10:$O$129,"&lt;="&amp;COUNTIFS($G$5:G640,G640))</f>
        <v>62</v>
      </c>
      <c r="F640" s="2">
        <f>COUNTIFS($G$5:G640,G640,$E$5:E640,"&gt;"&amp;0)</f>
        <v>62</v>
      </c>
      <c r="G640" s="2">
        <f t="shared" si="43"/>
        <v>1</v>
      </c>
      <c r="H640" s="2" t="str">
        <f t="shared" si="43"/>
        <v>{"CardMulti":1}</v>
      </c>
    </row>
    <row r="641" spans="1:8" x14ac:dyDescent="0.15">
      <c r="A641" s="2">
        <f t="shared" si="40"/>
        <v>637</v>
      </c>
      <c r="B641" s="2">
        <v>637</v>
      </c>
      <c r="C641" s="2">
        <f t="shared" si="39"/>
        <v>418.94290000000001</v>
      </c>
      <c r="D641" s="2" cm="1">
        <f t="array" ref="D641">ROUND(_xlfn.XLOOKUP(E641*10000+G641,[1]配置!$B$5:$B$10000*10000+[1]配置!$C$5:$C$10000,[1]配置!$F$5:$F$10000),4)</f>
        <v>417.13720000000001</v>
      </c>
      <c r="E641" s="2">
        <f>COUNTIFS([1]中转!$N$10:$N$129,"&gt;="&amp;G641,[1]中转!$O$10:$O$129,"&lt;="&amp;COUNTIFS($G$5:G641,G641))</f>
        <v>62</v>
      </c>
      <c r="F641" s="2">
        <f>COUNTIFS($G$5:G641,G641,$E$5:E641,"&gt;"&amp;0)</f>
        <v>62</v>
      </c>
      <c r="G641" s="2">
        <f t="shared" si="43"/>
        <v>4</v>
      </c>
      <c r="H641" s="2" t="str">
        <f t="shared" si="43"/>
        <v>{"CardMulti":1}</v>
      </c>
    </row>
    <row r="642" spans="1:8" x14ac:dyDescent="0.15">
      <c r="A642" s="2">
        <f t="shared" si="40"/>
        <v>638</v>
      </c>
      <c r="B642" s="3">
        <v>638</v>
      </c>
      <c r="C642" s="2">
        <f t="shared" si="39"/>
        <v>432.0335</v>
      </c>
      <c r="D642" s="2" cm="1">
        <f t="array" ref="D642">ROUND(_xlfn.XLOOKUP(E642*10000+G642,[1]配置!$B$5:$B$10000*10000+[1]配置!$C$5:$C$10000,[1]配置!$F$5:$F$10000),4)</f>
        <v>430.26190000000003</v>
      </c>
      <c r="E642" s="2">
        <f>COUNTIFS([1]中转!$N$10:$N$129,"&gt;="&amp;G642,[1]中转!$O$10:$O$129,"&lt;="&amp;COUNTIFS($G$5:G642,G642))</f>
        <v>60</v>
      </c>
      <c r="F642" s="2">
        <f>COUNTIFS($G$5:G642,G642,$E$5:E642,"&gt;"&amp;0)</f>
        <v>60</v>
      </c>
      <c r="G642" s="2">
        <f t="shared" si="43"/>
        <v>5</v>
      </c>
      <c r="H642" s="2" t="str">
        <f t="shared" si="43"/>
        <v>{"CardMulti":1}</v>
      </c>
    </row>
    <row r="643" spans="1:8" x14ac:dyDescent="0.15">
      <c r="A643" s="2">
        <f t="shared" si="40"/>
        <v>639</v>
      </c>
      <c r="B643" s="2">
        <v>639</v>
      </c>
      <c r="C643" s="2">
        <f t="shared" si="39"/>
        <v>349.47550000000001</v>
      </c>
      <c r="D643" s="2" cm="1">
        <f t="array" ref="D643">ROUND(_xlfn.XLOOKUP(E643*10000+G643,[1]配置!$B$5:$B$10000*10000+[1]配置!$C$5:$C$10000,[1]配置!$F$5:$F$10000),4)</f>
        <v>347.65260000000001</v>
      </c>
      <c r="E643" s="2">
        <f>COUNTIFS([1]中转!$N$10:$N$129,"&gt;="&amp;G643,[1]中转!$O$10:$O$129,"&lt;="&amp;COUNTIFS($G$5:G643,G643))</f>
        <v>63</v>
      </c>
      <c r="F643" s="2">
        <f>COUNTIFS($G$5:G643,G643,$E$5:E643,"&gt;"&amp;0)</f>
        <v>63</v>
      </c>
      <c r="G643" s="2">
        <f t="shared" si="43"/>
        <v>1</v>
      </c>
      <c r="H643" s="2" t="str">
        <f t="shared" si="43"/>
        <v>{"CostReduce":1}</v>
      </c>
    </row>
    <row r="644" spans="1:8" x14ac:dyDescent="0.15">
      <c r="A644" s="2">
        <f t="shared" si="40"/>
        <v>640</v>
      </c>
      <c r="B644" s="3">
        <v>640</v>
      </c>
      <c r="C644" s="2">
        <f t="shared" si="39"/>
        <v>383.77449999999999</v>
      </c>
      <c r="D644" s="2" cm="1">
        <f t="array" ref="D644">ROUND(_xlfn.XLOOKUP(E644*10000+G644,[1]配置!$B$5:$B$10000*10000+[1]配置!$C$5:$C$10000,[1]配置!$F$5:$F$10000),4)</f>
        <v>381.91649999999998</v>
      </c>
      <c r="E644" s="2">
        <f>COUNTIFS([1]中转!$N$10:$N$129,"&gt;="&amp;G644,[1]中转!$O$10:$O$129,"&lt;="&amp;COUNTIFS($G$5:G644,G644))</f>
        <v>65</v>
      </c>
      <c r="F644" s="2">
        <f>COUNTIFS($G$5:G644,G644,$E$5:E644,"&gt;"&amp;0)</f>
        <v>65</v>
      </c>
      <c r="G644" s="2">
        <f t="shared" si="43"/>
        <v>2</v>
      </c>
      <c r="H644" s="2" t="str">
        <f t="shared" si="43"/>
        <v>{"CostReduce":1}</v>
      </c>
    </row>
    <row r="645" spans="1:8" x14ac:dyDescent="0.15">
      <c r="A645" s="2">
        <f t="shared" si="40"/>
        <v>641</v>
      </c>
      <c r="B645" s="2">
        <v>641</v>
      </c>
      <c r="C645" s="2">
        <f t="shared" ref="C645:C708" si="44">ROUND(D645+1.1^(F645/10),4)</f>
        <v>406.47669999999999</v>
      </c>
      <c r="D645" s="2" cm="1">
        <f t="array" ref="D645">ROUND(_xlfn.XLOOKUP(E645*10000+G645,[1]配置!$B$5:$B$10000*10000+[1]配置!$C$5:$C$10000,[1]配置!$F$5:$F$10000),4)</f>
        <v>404.63630000000001</v>
      </c>
      <c r="E645" s="2">
        <f>COUNTIFS([1]中转!$N$10:$N$129,"&gt;="&amp;G645,[1]中转!$O$10:$O$129,"&lt;="&amp;COUNTIFS($G$5:G645,G645))</f>
        <v>64</v>
      </c>
      <c r="F645" s="2">
        <f>COUNTIFS($G$5:G645,G645,$E$5:E645,"&gt;"&amp;0)</f>
        <v>64</v>
      </c>
      <c r="G645" s="2">
        <f t="shared" si="43"/>
        <v>3</v>
      </c>
      <c r="H645" s="2" t="str">
        <f t="shared" si="43"/>
        <v>{"CostReduce":1}</v>
      </c>
    </row>
    <row r="646" spans="1:8" x14ac:dyDescent="0.15">
      <c r="A646" s="2">
        <f t="shared" si="40"/>
        <v>642</v>
      </c>
      <c r="B646" s="3">
        <v>642</v>
      </c>
      <c r="C646" s="2">
        <f t="shared" si="44"/>
        <v>425.49149999999997</v>
      </c>
      <c r="D646" s="2" cm="1">
        <f t="array" ref="D646">ROUND(_xlfn.XLOOKUP(E646*10000+G646,[1]配置!$B$5:$B$10000*10000+[1]配置!$C$5:$C$10000,[1]配置!$F$5:$F$10000),4)</f>
        <v>423.66860000000003</v>
      </c>
      <c r="E646" s="2">
        <f>COUNTIFS([1]中转!$N$10:$N$129,"&gt;="&amp;G646,[1]中转!$O$10:$O$129,"&lt;="&amp;COUNTIFS($G$5:G646,G646))</f>
        <v>63</v>
      </c>
      <c r="F646" s="2">
        <f>COUNTIFS($G$5:G646,G646,$E$5:E646,"&gt;"&amp;0)</f>
        <v>63</v>
      </c>
      <c r="G646" s="2">
        <f t="shared" si="43"/>
        <v>4</v>
      </c>
      <c r="H646" s="2" t="str">
        <f t="shared" si="43"/>
        <v>{"CostReduce":1}</v>
      </c>
    </row>
    <row r="647" spans="1:8" x14ac:dyDescent="0.15">
      <c r="A647" s="2">
        <f t="shared" si="40"/>
        <v>643</v>
      </c>
      <c r="B647" s="2">
        <v>643</v>
      </c>
      <c r="C647" s="2">
        <f t="shared" si="44"/>
        <v>438.92559999999997</v>
      </c>
      <c r="D647" s="2" cm="1">
        <f t="array" ref="D647">ROUND(_xlfn.XLOOKUP(E647*10000+G647,[1]配置!$B$5:$B$10000*10000+[1]配置!$C$5:$C$10000,[1]配置!$F$5:$F$10000),4)</f>
        <v>437.13709999999998</v>
      </c>
      <c r="E647" s="2">
        <f>COUNTIFS([1]中转!$N$10:$N$129,"&gt;="&amp;G647,[1]中转!$O$10:$O$129,"&lt;="&amp;COUNTIFS($G$5:G647,G647))</f>
        <v>61</v>
      </c>
      <c r="F647" s="2">
        <f>COUNTIFS($G$5:G647,G647,$E$5:E647,"&gt;"&amp;0)</f>
        <v>61</v>
      </c>
      <c r="G647" s="2">
        <f t="shared" si="43"/>
        <v>5</v>
      </c>
      <c r="H647" s="2" t="str">
        <f t="shared" si="43"/>
        <v>{"CostReduce":1}</v>
      </c>
    </row>
    <row r="648" spans="1:8" x14ac:dyDescent="0.15">
      <c r="A648" s="2">
        <f t="shared" ref="A648:A711" si="45">IF(E648=0,"//"&amp;B648,B648)</f>
        <v>644</v>
      </c>
      <c r="B648" s="3">
        <v>644</v>
      </c>
      <c r="C648" s="2">
        <f t="shared" si="44"/>
        <v>437.94589999999999</v>
      </c>
      <c r="D648" s="2" cm="1">
        <f t="array" ref="D648">ROUND(_xlfn.XLOOKUP(E648*10000+G648,[1]配置!$B$5:$B$10000*10000+[1]配置!$C$5:$C$10000,[1]配置!$F$5:$F$10000),4)</f>
        <v>436.17430000000002</v>
      </c>
      <c r="E648" s="2">
        <f>COUNTIFS([1]中转!$N$10:$N$129,"&gt;="&amp;G648,[1]中转!$O$10:$O$129,"&lt;="&amp;COUNTIFS($G$5:G648,G648))</f>
        <v>60</v>
      </c>
      <c r="F648" s="2">
        <f>COUNTIFS($G$5:G648,G648,$E$5:E648,"&gt;"&amp;0)</f>
        <v>60</v>
      </c>
      <c r="G648" s="2">
        <f t="shared" si="43"/>
        <v>6</v>
      </c>
      <c r="H648" s="2" t="str">
        <f t="shared" si="43"/>
        <v>{"CostReduce":1}</v>
      </c>
    </row>
    <row r="649" spans="1:8" x14ac:dyDescent="0.15">
      <c r="A649" s="2">
        <f t="shared" si="45"/>
        <v>645</v>
      </c>
      <c r="B649" s="2">
        <v>645</v>
      </c>
      <c r="C649" s="2">
        <f t="shared" si="44"/>
        <v>439.44580000000002</v>
      </c>
      <c r="D649" s="2" cm="1">
        <f t="array" ref="D649">ROUND(_xlfn.XLOOKUP(E649*10000+G649,[1]配置!$B$5:$B$10000*10000+[1]配置!$C$5:$C$10000,[1]配置!$F$5:$F$10000),4)</f>
        <v>437.69099999999997</v>
      </c>
      <c r="E649" s="2">
        <f>COUNTIFS([1]中转!$N$10:$N$129,"&gt;="&amp;G649,[1]中转!$O$10:$O$129,"&lt;="&amp;COUNTIFS($G$5:G649,G649))</f>
        <v>59</v>
      </c>
      <c r="F649" s="2">
        <f>COUNTIFS($G$5:G649,G649,$E$5:E649,"&gt;"&amp;0)</f>
        <v>59</v>
      </c>
      <c r="G649" s="2">
        <f t="shared" si="43"/>
        <v>7</v>
      </c>
      <c r="H649" s="2" t="str">
        <f t="shared" si="43"/>
        <v>{"CostReduce":1}</v>
      </c>
    </row>
    <row r="650" spans="1:8" x14ac:dyDescent="0.15">
      <c r="A650" s="2">
        <f t="shared" si="45"/>
        <v>646</v>
      </c>
      <c r="B650" s="3">
        <v>646</v>
      </c>
      <c r="C650" s="2">
        <f t="shared" si="44"/>
        <v>438.87520000000001</v>
      </c>
      <c r="D650" s="2" cm="1">
        <f t="array" ref="D650">ROUND(_xlfn.XLOOKUP(E650*10000+G650,[1]配置!$B$5:$B$10000*10000+[1]配置!$C$5:$C$10000,[1]配置!$F$5:$F$10000),4)</f>
        <v>437.13709999999998</v>
      </c>
      <c r="E650" s="2">
        <f>COUNTIFS([1]中转!$N$10:$N$129,"&gt;="&amp;G650,[1]中转!$O$10:$O$129,"&lt;="&amp;COUNTIFS($G$5:G650,G650))</f>
        <v>58</v>
      </c>
      <c r="F650" s="2">
        <f>COUNTIFS($G$5:G650,G650,$E$5:E650,"&gt;"&amp;0)</f>
        <v>58</v>
      </c>
      <c r="G650" s="2">
        <f t="shared" si="43"/>
        <v>8</v>
      </c>
      <c r="H650" s="2" t="str">
        <f t="shared" si="43"/>
        <v>{"CostReduce":1}</v>
      </c>
    </row>
    <row r="651" spans="1:8" x14ac:dyDescent="0.15">
      <c r="A651" s="2">
        <f t="shared" si="45"/>
        <v>647</v>
      </c>
      <c r="B651" s="2">
        <v>647</v>
      </c>
      <c r="C651" s="2">
        <f t="shared" si="44"/>
        <v>438.30889999999999</v>
      </c>
      <c r="D651" s="2" cm="1">
        <f t="array" ref="D651">ROUND(_xlfn.XLOOKUP(E651*10000+G651,[1]配置!$B$5:$B$10000*10000+[1]配置!$C$5:$C$10000,[1]配置!$F$5:$F$10000),4)</f>
        <v>436.58730000000003</v>
      </c>
      <c r="E651" s="2">
        <f>COUNTIFS([1]中转!$N$10:$N$129,"&gt;="&amp;G651,[1]中转!$O$10:$O$129,"&lt;="&amp;COUNTIFS($G$5:G651,G651))</f>
        <v>57</v>
      </c>
      <c r="F651" s="2">
        <f>COUNTIFS($G$5:G651,G651,$E$5:E651,"&gt;"&amp;0)</f>
        <v>57</v>
      </c>
      <c r="G651" s="2">
        <f t="shared" si="43"/>
        <v>9</v>
      </c>
      <c r="H651" s="2" t="str">
        <f t="shared" si="43"/>
        <v>{"CostReduce":1}</v>
      </c>
    </row>
    <row r="652" spans="1:8" x14ac:dyDescent="0.15">
      <c r="A652" s="2">
        <f t="shared" si="45"/>
        <v>648</v>
      </c>
      <c r="B652" s="3">
        <v>648</v>
      </c>
      <c r="C652" s="2">
        <f t="shared" si="44"/>
        <v>210.85419999999999</v>
      </c>
      <c r="D652" s="2" cm="1">
        <f t="array" ref="D652">ROUND(_xlfn.XLOOKUP(E652*10000+G652,[1]配置!$B$5:$B$10000*10000+[1]配置!$C$5:$C$10000,[1]配置!$F$5:$F$10000),4)</f>
        <v>209.1489</v>
      </c>
      <c r="E652" s="2">
        <f>COUNTIFS([1]中转!$N$10:$N$129,"&gt;="&amp;G652,[1]中转!$O$10:$O$129,"&lt;="&amp;COUNTIFS($G$5:G652,G652))</f>
        <v>23</v>
      </c>
      <c r="F652" s="2">
        <f>COUNTIFS($G$5:G652,G652,$E$5:E652,"&gt;"&amp;0)</f>
        <v>56</v>
      </c>
      <c r="G652" s="2">
        <f t="shared" si="43"/>
        <v>10</v>
      </c>
      <c r="H652" s="2" t="str">
        <f t="shared" si="43"/>
        <v>{"CostReduce":1}</v>
      </c>
    </row>
    <row r="653" spans="1:8" x14ac:dyDescent="0.15">
      <c r="A653" s="2">
        <f t="shared" si="45"/>
        <v>649</v>
      </c>
      <c r="B653" s="2">
        <v>649</v>
      </c>
      <c r="C653" s="2">
        <f t="shared" si="44"/>
        <v>354.9932</v>
      </c>
      <c r="D653" s="2" cm="1">
        <f t="array" ref="D653">ROUND(_xlfn.XLOOKUP(E653*10000+G653,[1]配置!$B$5:$B$10000*10000+[1]配置!$C$5:$C$10000,[1]配置!$F$5:$F$10000),4)</f>
        <v>353.15280000000001</v>
      </c>
      <c r="E653" s="2">
        <f>COUNTIFS([1]中转!$N$10:$N$129,"&gt;="&amp;G653,[1]中转!$O$10:$O$129,"&lt;="&amp;COUNTIFS($G$5:G653,G653))</f>
        <v>64</v>
      </c>
      <c r="F653" s="2">
        <f>COUNTIFS($G$5:G653,G653,$E$5:E653,"&gt;"&amp;0)</f>
        <v>64</v>
      </c>
      <c r="G653" s="2">
        <f t="shared" ref="G653:H672" si="46">G245</f>
        <v>1</v>
      </c>
      <c r="H653" s="2" t="str">
        <f t="shared" si="46"/>
        <v>{"CardMulti":1}</v>
      </c>
    </row>
    <row r="654" spans="1:8" x14ac:dyDescent="0.15">
      <c r="A654" s="2">
        <f t="shared" si="45"/>
        <v>650</v>
      </c>
      <c r="B654" s="3">
        <v>650</v>
      </c>
      <c r="C654" s="2">
        <f t="shared" si="44"/>
        <v>389.63619999999997</v>
      </c>
      <c r="D654" s="2" cm="1">
        <f t="array" ref="D654">ROUND(_xlfn.XLOOKUP(E654*10000+G654,[1]配置!$B$5:$B$10000*10000+[1]配置!$C$5:$C$10000,[1]配置!$F$5:$F$10000),4)</f>
        <v>387.7604</v>
      </c>
      <c r="E654" s="2">
        <f>COUNTIFS([1]中转!$N$10:$N$129,"&gt;="&amp;G654,[1]中转!$O$10:$O$129,"&lt;="&amp;COUNTIFS($G$5:G654,G654))</f>
        <v>66</v>
      </c>
      <c r="F654" s="2">
        <f>COUNTIFS($G$5:G654,G654,$E$5:E654,"&gt;"&amp;0)</f>
        <v>66</v>
      </c>
      <c r="G654" s="2">
        <f t="shared" si="46"/>
        <v>2</v>
      </c>
      <c r="H654" s="2" t="str">
        <f t="shared" si="46"/>
        <v>{"CardMulti":1}</v>
      </c>
    </row>
    <row r="655" spans="1:8" x14ac:dyDescent="0.15">
      <c r="A655" s="2">
        <f t="shared" si="45"/>
        <v>651</v>
      </c>
      <c r="B655" s="2">
        <v>651</v>
      </c>
      <c r="C655" s="2">
        <f t="shared" si="44"/>
        <v>412.68200000000002</v>
      </c>
      <c r="D655" s="2" cm="1">
        <f t="array" ref="D655">ROUND(_xlfn.XLOOKUP(E655*10000+G655,[1]配置!$B$5:$B$10000*10000+[1]配置!$C$5:$C$10000,[1]配置!$F$5:$F$10000),4)</f>
        <v>410.82400000000001</v>
      </c>
      <c r="E655" s="2">
        <f>COUNTIFS([1]中转!$N$10:$N$129,"&gt;="&amp;G655,[1]中转!$O$10:$O$129,"&lt;="&amp;COUNTIFS($G$5:G655,G655))</f>
        <v>65</v>
      </c>
      <c r="F655" s="2">
        <f>COUNTIFS($G$5:G655,G655,$E$5:E655,"&gt;"&amp;0)</f>
        <v>65</v>
      </c>
      <c r="G655" s="2">
        <f t="shared" si="46"/>
        <v>3</v>
      </c>
      <c r="H655" s="2" t="str">
        <f t="shared" si="46"/>
        <v>{"CardMulti":1}</v>
      </c>
    </row>
    <row r="656" spans="1:8" x14ac:dyDescent="0.15">
      <c r="A656" s="2">
        <f t="shared" si="45"/>
        <v>652</v>
      </c>
      <c r="B656" s="3">
        <v>652</v>
      </c>
      <c r="C656" s="2">
        <f t="shared" si="44"/>
        <v>432.04039999999998</v>
      </c>
      <c r="D656" s="2" cm="1">
        <f t="array" ref="D656">ROUND(_xlfn.XLOOKUP(E656*10000+G656,[1]配置!$B$5:$B$10000*10000+[1]配置!$C$5:$C$10000,[1]配置!$F$5:$F$10000),4)</f>
        <v>430.2</v>
      </c>
      <c r="E656" s="2">
        <f>COUNTIFS([1]中转!$N$10:$N$129,"&gt;="&amp;G656,[1]中转!$O$10:$O$129,"&lt;="&amp;COUNTIFS($G$5:G656,G656))</f>
        <v>64</v>
      </c>
      <c r="F656" s="2">
        <f>COUNTIFS($G$5:G656,G656,$E$5:E656,"&gt;"&amp;0)</f>
        <v>64</v>
      </c>
      <c r="G656" s="2">
        <f t="shared" si="46"/>
        <v>4</v>
      </c>
      <c r="H656" s="2" t="str">
        <f t="shared" si="46"/>
        <v>{"CardMulti":1}</v>
      </c>
    </row>
    <row r="657" spans="1:8" x14ac:dyDescent="0.15">
      <c r="A657" s="2">
        <f t="shared" si="45"/>
        <v>653</v>
      </c>
      <c r="B657" s="2">
        <v>653</v>
      </c>
      <c r="C657" s="2">
        <f t="shared" si="44"/>
        <v>445.81790000000001</v>
      </c>
      <c r="D657" s="2" cm="1">
        <f t="array" ref="D657">ROUND(_xlfn.XLOOKUP(E657*10000+G657,[1]配置!$B$5:$B$10000*10000+[1]配置!$C$5:$C$10000,[1]配置!$F$5:$F$10000),4)</f>
        <v>444.01220000000001</v>
      </c>
      <c r="E657" s="2">
        <f>COUNTIFS([1]中转!$N$10:$N$129,"&gt;="&amp;G657,[1]中转!$O$10:$O$129,"&lt;="&amp;COUNTIFS($G$5:G657,G657))</f>
        <v>62</v>
      </c>
      <c r="F657" s="2">
        <f>COUNTIFS($G$5:G657,G657,$E$5:E657,"&gt;"&amp;0)</f>
        <v>62</v>
      </c>
      <c r="G657" s="2">
        <f t="shared" si="46"/>
        <v>5</v>
      </c>
      <c r="H657" s="2" t="str">
        <f t="shared" si="46"/>
        <v>{"CardMulti":1}</v>
      </c>
    </row>
    <row r="658" spans="1:8" x14ac:dyDescent="0.15">
      <c r="A658" s="2">
        <f t="shared" si="45"/>
        <v>654</v>
      </c>
      <c r="B658" s="3">
        <v>654</v>
      </c>
      <c r="C658" s="2">
        <f t="shared" si="44"/>
        <v>444.83800000000002</v>
      </c>
      <c r="D658" s="2" cm="1">
        <f t="array" ref="D658">ROUND(_xlfn.XLOOKUP(E658*10000+G658,[1]配置!$B$5:$B$10000*10000+[1]配置!$C$5:$C$10000,[1]配置!$F$5:$F$10000),4)</f>
        <v>443.04950000000002</v>
      </c>
      <c r="E658" s="2">
        <f>COUNTIFS([1]中转!$N$10:$N$129,"&gt;="&amp;G658,[1]中转!$O$10:$O$129,"&lt;="&amp;COUNTIFS($G$5:G658,G658))</f>
        <v>61</v>
      </c>
      <c r="F658" s="2">
        <f>COUNTIFS($G$5:G658,G658,$E$5:E658,"&gt;"&amp;0)</f>
        <v>61</v>
      </c>
      <c r="G658" s="2">
        <f t="shared" si="46"/>
        <v>6</v>
      </c>
      <c r="H658" s="2" t="str">
        <f t="shared" si="46"/>
        <v>{"CardMulti":1}</v>
      </c>
    </row>
    <row r="659" spans="1:8" x14ac:dyDescent="0.15">
      <c r="A659" s="2">
        <f t="shared" si="45"/>
        <v>655</v>
      </c>
      <c r="B659" s="2">
        <v>655</v>
      </c>
      <c r="C659" s="2">
        <f t="shared" si="44"/>
        <v>446.33780000000002</v>
      </c>
      <c r="D659" s="2" cm="1">
        <f t="array" ref="D659">ROUND(_xlfn.XLOOKUP(E659*10000+G659,[1]配置!$B$5:$B$10000*10000+[1]配置!$C$5:$C$10000,[1]配置!$F$5:$F$10000),4)</f>
        <v>444.56619999999998</v>
      </c>
      <c r="E659" s="2">
        <f>COUNTIFS([1]中转!$N$10:$N$129,"&gt;="&amp;G659,[1]中转!$O$10:$O$129,"&lt;="&amp;COUNTIFS($G$5:G659,G659))</f>
        <v>60</v>
      </c>
      <c r="F659" s="2">
        <f>COUNTIFS($G$5:G659,G659,$E$5:E659,"&gt;"&amp;0)</f>
        <v>60</v>
      </c>
      <c r="G659" s="2">
        <f t="shared" si="46"/>
        <v>7</v>
      </c>
      <c r="H659" s="2" t="str">
        <f t="shared" si="46"/>
        <v>{"CardMulti":1}</v>
      </c>
    </row>
    <row r="660" spans="1:8" x14ac:dyDescent="0.15">
      <c r="A660" s="2">
        <f t="shared" si="45"/>
        <v>656</v>
      </c>
      <c r="B660" s="3">
        <v>656</v>
      </c>
      <c r="C660" s="2">
        <f t="shared" si="44"/>
        <v>445.76710000000003</v>
      </c>
      <c r="D660" s="2" cm="1">
        <f t="array" ref="D660">ROUND(_xlfn.XLOOKUP(E660*10000+G660,[1]配置!$B$5:$B$10000*10000+[1]配置!$C$5:$C$10000,[1]配置!$F$5:$F$10000),4)</f>
        <v>444.01229999999998</v>
      </c>
      <c r="E660" s="2">
        <f>COUNTIFS([1]中转!$N$10:$N$129,"&gt;="&amp;G660,[1]中转!$O$10:$O$129,"&lt;="&amp;COUNTIFS($G$5:G660,G660))</f>
        <v>59</v>
      </c>
      <c r="F660" s="2">
        <f>COUNTIFS($G$5:G660,G660,$E$5:E660,"&gt;"&amp;0)</f>
        <v>59</v>
      </c>
      <c r="G660" s="2">
        <f t="shared" si="46"/>
        <v>8</v>
      </c>
      <c r="H660" s="2" t="str">
        <f t="shared" si="46"/>
        <v>{"CardMulti":1}</v>
      </c>
    </row>
    <row r="661" spans="1:8" x14ac:dyDescent="0.15">
      <c r="A661" s="2">
        <f t="shared" si="45"/>
        <v>657</v>
      </c>
      <c r="B661" s="2">
        <v>657</v>
      </c>
      <c r="C661" s="2">
        <f t="shared" si="44"/>
        <v>445.20060000000001</v>
      </c>
      <c r="D661" s="2" cm="1">
        <f t="array" ref="D661">ROUND(_xlfn.XLOOKUP(E661*10000+G661,[1]配置!$B$5:$B$10000*10000+[1]配置!$C$5:$C$10000,[1]配置!$F$5:$F$10000),4)</f>
        <v>443.46249999999998</v>
      </c>
      <c r="E661" s="2">
        <f>COUNTIFS([1]中转!$N$10:$N$129,"&gt;="&amp;G661,[1]中转!$O$10:$O$129,"&lt;="&amp;COUNTIFS($G$5:G661,G661))</f>
        <v>58</v>
      </c>
      <c r="F661" s="2">
        <f>COUNTIFS($G$5:G661,G661,$E$5:E661,"&gt;"&amp;0)</f>
        <v>58</v>
      </c>
      <c r="G661" s="2">
        <f t="shared" si="46"/>
        <v>9</v>
      </c>
      <c r="H661" s="2" t="str">
        <f t="shared" si="46"/>
        <v>{"CardMulti":1}</v>
      </c>
    </row>
    <row r="662" spans="1:8" x14ac:dyDescent="0.15">
      <c r="A662" s="2">
        <f t="shared" si="45"/>
        <v>658</v>
      </c>
      <c r="B662" s="3">
        <v>658</v>
      </c>
      <c r="C662" s="2">
        <f t="shared" si="44"/>
        <v>210.87049999999999</v>
      </c>
      <c r="D662" s="2" cm="1">
        <f t="array" ref="D662">ROUND(_xlfn.XLOOKUP(E662*10000+G662,[1]配置!$B$5:$B$10000*10000+[1]配置!$C$5:$C$10000,[1]配置!$F$5:$F$10000),4)</f>
        <v>209.1489</v>
      </c>
      <c r="E662" s="2">
        <f>COUNTIFS([1]中转!$N$10:$N$129,"&gt;="&amp;G662,[1]中转!$O$10:$O$129,"&lt;="&amp;COUNTIFS($G$5:G662,G662))</f>
        <v>23</v>
      </c>
      <c r="F662" s="2">
        <f>COUNTIFS($G$5:G662,G662,$E$5:E662,"&gt;"&amp;0)</f>
        <v>57</v>
      </c>
      <c r="G662" s="2">
        <f t="shared" si="46"/>
        <v>10</v>
      </c>
      <c r="H662" s="2" t="str">
        <f t="shared" si="46"/>
        <v>{"CardMulti":1}</v>
      </c>
    </row>
    <row r="663" spans="1:8" x14ac:dyDescent="0.15">
      <c r="A663" s="2">
        <f t="shared" si="45"/>
        <v>659</v>
      </c>
      <c r="B663" s="2">
        <v>659</v>
      </c>
      <c r="C663" s="2">
        <f t="shared" si="44"/>
        <v>360.51089999999999</v>
      </c>
      <c r="D663" s="2" cm="1">
        <f t="array" ref="D663">ROUND(_xlfn.XLOOKUP(E663*10000+G663,[1]配置!$B$5:$B$10000*10000+[1]配置!$C$5:$C$10000,[1]配置!$F$5:$F$10000),4)</f>
        <v>358.65289999999999</v>
      </c>
      <c r="E663" s="2">
        <f>COUNTIFS([1]中转!$N$10:$N$129,"&gt;="&amp;G663,[1]中转!$O$10:$O$129,"&lt;="&amp;COUNTIFS($G$5:G663,G663))</f>
        <v>65</v>
      </c>
      <c r="F663" s="2">
        <f>COUNTIFS($G$5:G663,G663,$E$5:E663,"&gt;"&amp;0)</f>
        <v>65</v>
      </c>
      <c r="G663" s="2">
        <f t="shared" si="46"/>
        <v>1</v>
      </c>
      <c r="H663" s="2" t="str">
        <f t="shared" si="46"/>
        <v>{"CardMulti":1}</v>
      </c>
    </row>
    <row r="664" spans="1:8" x14ac:dyDescent="0.15">
      <c r="A664" s="2">
        <f t="shared" si="45"/>
        <v>660</v>
      </c>
      <c r="B664" s="3">
        <v>660</v>
      </c>
      <c r="C664" s="2">
        <f t="shared" si="44"/>
        <v>395.49810000000002</v>
      </c>
      <c r="D664" s="2" cm="1">
        <f t="array" ref="D664">ROUND(_xlfn.XLOOKUP(E664*10000+G664,[1]配置!$B$5:$B$10000*10000+[1]配置!$C$5:$C$10000,[1]配置!$F$5:$F$10000),4)</f>
        <v>393.60430000000002</v>
      </c>
      <c r="E664" s="2">
        <f>COUNTIFS([1]中转!$N$10:$N$129,"&gt;="&amp;G664,[1]中转!$O$10:$O$129,"&lt;="&amp;COUNTIFS($G$5:G664,G664))</f>
        <v>67</v>
      </c>
      <c r="F664" s="2">
        <f>COUNTIFS($G$5:G664,G664,$E$5:E664,"&gt;"&amp;0)</f>
        <v>67</v>
      </c>
      <c r="G664" s="2">
        <f t="shared" si="46"/>
        <v>2</v>
      </c>
      <c r="H664" s="2" t="str">
        <f t="shared" si="46"/>
        <v>{"CardMulti":1}</v>
      </c>
    </row>
    <row r="665" spans="1:8" x14ac:dyDescent="0.15">
      <c r="A665" s="2">
        <f t="shared" si="45"/>
        <v>661</v>
      </c>
      <c r="B665" s="2">
        <v>661</v>
      </c>
      <c r="C665" s="2">
        <f t="shared" si="44"/>
        <v>418.88740000000001</v>
      </c>
      <c r="D665" s="2" cm="1">
        <f t="array" ref="D665">ROUND(_xlfn.XLOOKUP(E665*10000+G665,[1]配置!$B$5:$B$10000*10000+[1]配置!$C$5:$C$10000,[1]配置!$F$5:$F$10000),4)</f>
        <v>417.01159999999999</v>
      </c>
      <c r="E665" s="2">
        <f>COUNTIFS([1]中转!$N$10:$N$129,"&gt;="&amp;G665,[1]中转!$O$10:$O$129,"&lt;="&amp;COUNTIFS($G$5:G665,G665))</f>
        <v>66</v>
      </c>
      <c r="F665" s="2">
        <f>COUNTIFS($G$5:G665,G665,$E$5:E665,"&gt;"&amp;0)</f>
        <v>66</v>
      </c>
      <c r="G665" s="2">
        <f t="shared" si="46"/>
        <v>3</v>
      </c>
      <c r="H665" s="2" t="str">
        <f t="shared" si="46"/>
        <v>{"CardMulti":1}</v>
      </c>
    </row>
    <row r="666" spans="1:8" x14ac:dyDescent="0.15">
      <c r="A666" s="2">
        <f t="shared" si="45"/>
        <v>662</v>
      </c>
      <c r="B666" s="3">
        <v>662</v>
      </c>
      <c r="C666" s="2">
        <f t="shared" si="44"/>
        <v>438.58940000000001</v>
      </c>
      <c r="D666" s="2" cm="1">
        <f t="array" ref="D666">ROUND(_xlfn.XLOOKUP(E666*10000+G666,[1]配置!$B$5:$B$10000*10000+[1]配置!$C$5:$C$10000,[1]配置!$F$5:$F$10000),4)</f>
        <v>436.73140000000001</v>
      </c>
      <c r="E666" s="2">
        <f>COUNTIFS([1]中转!$N$10:$N$129,"&gt;="&amp;G666,[1]中转!$O$10:$O$129,"&lt;="&amp;COUNTIFS($G$5:G666,G666))</f>
        <v>65</v>
      </c>
      <c r="F666" s="2">
        <f>COUNTIFS($G$5:G666,G666,$E$5:E666,"&gt;"&amp;0)</f>
        <v>65</v>
      </c>
      <c r="G666" s="2">
        <f t="shared" si="46"/>
        <v>4</v>
      </c>
      <c r="H666" s="2" t="str">
        <f t="shared" si="46"/>
        <v>{"CardMulti":1}</v>
      </c>
    </row>
    <row r="667" spans="1:8" x14ac:dyDescent="0.15">
      <c r="A667" s="2">
        <f t="shared" si="45"/>
        <v>663</v>
      </c>
      <c r="B667" s="2">
        <v>663</v>
      </c>
      <c r="C667" s="2">
        <f t="shared" si="44"/>
        <v>452.71030000000002</v>
      </c>
      <c r="D667" s="2" cm="1">
        <f t="array" ref="D667">ROUND(_xlfn.XLOOKUP(E667*10000+G667,[1]配置!$B$5:$B$10000*10000+[1]配置!$C$5:$C$10000,[1]配置!$F$5:$F$10000),4)</f>
        <v>450.88740000000001</v>
      </c>
      <c r="E667" s="2">
        <f>COUNTIFS([1]中转!$N$10:$N$129,"&gt;="&amp;G667,[1]中转!$O$10:$O$129,"&lt;="&amp;COUNTIFS($G$5:G667,G667))</f>
        <v>63</v>
      </c>
      <c r="F667" s="2">
        <f>COUNTIFS($G$5:G667,G667,$E$5:E667,"&gt;"&amp;0)</f>
        <v>63</v>
      </c>
      <c r="G667" s="2">
        <f t="shared" si="46"/>
        <v>5</v>
      </c>
      <c r="H667" s="2" t="str">
        <f t="shared" si="46"/>
        <v>{"CardMulti":1}</v>
      </c>
    </row>
    <row r="668" spans="1:8" x14ac:dyDescent="0.15">
      <c r="A668" s="2">
        <f t="shared" si="45"/>
        <v>664</v>
      </c>
      <c r="B668" s="3">
        <v>664</v>
      </c>
      <c r="C668" s="2">
        <f t="shared" si="44"/>
        <v>451.73039999999997</v>
      </c>
      <c r="D668" s="2" cm="1">
        <f t="array" ref="D668">ROUND(_xlfn.XLOOKUP(E668*10000+G668,[1]配置!$B$5:$B$10000*10000+[1]配置!$C$5:$C$10000,[1]配置!$F$5:$F$10000),4)</f>
        <v>449.92469999999997</v>
      </c>
      <c r="E668" s="2">
        <f>COUNTIFS([1]中转!$N$10:$N$129,"&gt;="&amp;G668,[1]中转!$O$10:$O$129,"&lt;="&amp;COUNTIFS($G$5:G668,G668))</f>
        <v>62</v>
      </c>
      <c r="F668" s="2">
        <f>COUNTIFS($G$5:G668,G668,$E$5:E668,"&gt;"&amp;0)</f>
        <v>62</v>
      </c>
      <c r="G668" s="2">
        <f t="shared" si="46"/>
        <v>6</v>
      </c>
      <c r="H668" s="2" t="str">
        <f t="shared" si="46"/>
        <v>{"CardMulti":1}</v>
      </c>
    </row>
    <row r="669" spans="1:8" x14ac:dyDescent="0.15">
      <c r="A669" s="2">
        <f t="shared" si="45"/>
        <v>665</v>
      </c>
      <c r="B669" s="2">
        <v>665</v>
      </c>
      <c r="C669" s="2">
        <f t="shared" si="44"/>
        <v>453.22989999999999</v>
      </c>
      <c r="D669" s="2" cm="1">
        <f t="array" ref="D669">ROUND(_xlfn.XLOOKUP(E669*10000+G669,[1]配置!$B$5:$B$10000*10000+[1]配置!$C$5:$C$10000,[1]配置!$F$5:$F$10000),4)</f>
        <v>451.44139999999999</v>
      </c>
      <c r="E669" s="2">
        <f>COUNTIFS([1]中转!$N$10:$N$129,"&gt;="&amp;G669,[1]中转!$O$10:$O$129,"&lt;="&amp;COUNTIFS($G$5:G669,G669))</f>
        <v>61</v>
      </c>
      <c r="F669" s="2">
        <f>COUNTIFS($G$5:G669,G669,$E$5:E669,"&gt;"&amp;0)</f>
        <v>61</v>
      </c>
      <c r="G669" s="2">
        <f t="shared" si="46"/>
        <v>7</v>
      </c>
      <c r="H669" s="2" t="str">
        <f t="shared" si="46"/>
        <v>{"CardMulti":1}</v>
      </c>
    </row>
    <row r="670" spans="1:8" x14ac:dyDescent="0.15">
      <c r="A670" s="2">
        <f t="shared" si="45"/>
        <v>666</v>
      </c>
      <c r="B670" s="3">
        <v>666</v>
      </c>
      <c r="C670" s="2">
        <f t="shared" si="44"/>
        <v>452.65910000000002</v>
      </c>
      <c r="D670" s="2" cm="1">
        <f t="array" ref="D670">ROUND(_xlfn.XLOOKUP(E670*10000+G670,[1]配置!$B$5:$B$10000*10000+[1]配置!$C$5:$C$10000,[1]配置!$F$5:$F$10000),4)</f>
        <v>450.88749999999999</v>
      </c>
      <c r="E670" s="2">
        <f>COUNTIFS([1]中转!$N$10:$N$129,"&gt;="&amp;G670,[1]中转!$O$10:$O$129,"&lt;="&amp;COUNTIFS($G$5:G670,G670))</f>
        <v>60</v>
      </c>
      <c r="F670" s="2">
        <f>COUNTIFS($G$5:G670,G670,$E$5:E670,"&gt;"&amp;0)</f>
        <v>60</v>
      </c>
      <c r="G670" s="2">
        <f t="shared" si="46"/>
        <v>8</v>
      </c>
      <c r="H670" s="2" t="str">
        <f t="shared" si="46"/>
        <v>{"CardMulti":1}</v>
      </c>
    </row>
    <row r="671" spans="1:8" x14ac:dyDescent="0.15">
      <c r="A671" s="2">
        <f t="shared" si="45"/>
        <v>667</v>
      </c>
      <c r="B671" s="2">
        <v>667</v>
      </c>
      <c r="C671" s="2">
        <f t="shared" si="44"/>
        <v>452.09249999999997</v>
      </c>
      <c r="D671" s="2" cm="1">
        <f t="array" ref="D671">ROUND(_xlfn.XLOOKUP(E671*10000+G671,[1]配置!$B$5:$B$10000*10000+[1]配置!$C$5:$C$10000,[1]配置!$F$5:$F$10000),4)</f>
        <v>450.33769999999998</v>
      </c>
      <c r="E671" s="2">
        <f>COUNTIFS([1]中转!$N$10:$N$129,"&gt;="&amp;G671,[1]中转!$O$10:$O$129,"&lt;="&amp;COUNTIFS($G$5:G671,G671))</f>
        <v>59</v>
      </c>
      <c r="F671" s="2">
        <f>COUNTIFS($G$5:G671,G671,$E$5:E671,"&gt;"&amp;0)</f>
        <v>59</v>
      </c>
      <c r="G671" s="2">
        <f t="shared" si="46"/>
        <v>9</v>
      </c>
      <c r="H671" s="2" t="str">
        <f t="shared" si="46"/>
        <v>{"CardMulti":1}</v>
      </c>
    </row>
    <row r="672" spans="1:8" x14ac:dyDescent="0.15">
      <c r="A672" s="2">
        <f t="shared" si="45"/>
        <v>668</v>
      </c>
      <c r="B672" s="3">
        <v>668</v>
      </c>
      <c r="C672" s="2">
        <f t="shared" si="44"/>
        <v>217.76220000000001</v>
      </c>
      <c r="D672" s="2" cm="1">
        <f t="array" ref="D672">ROUND(_xlfn.XLOOKUP(E672*10000+G672,[1]配置!$B$5:$B$10000*10000+[1]配置!$C$5:$C$10000,[1]配置!$F$5:$F$10000),4)</f>
        <v>216.0241</v>
      </c>
      <c r="E672" s="2">
        <f>COUNTIFS([1]中转!$N$10:$N$129,"&gt;="&amp;G672,[1]中转!$O$10:$O$129,"&lt;="&amp;COUNTIFS($G$5:G672,G672))</f>
        <v>24</v>
      </c>
      <c r="F672" s="2">
        <f>COUNTIFS($G$5:G672,G672,$E$5:E672,"&gt;"&amp;0)</f>
        <v>58</v>
      </c>
      <c r="G672" s="2">
        <f t="shared" si="46"/>
        <v>10</v>
      </c>
      <c r="H672" s="2" t="str">
        <f t="shared" si="46"/>
        <v>{"CardMulti":1}</v>
      </c>
    </row>
    <row r="673" spans="1:8" x14ac:dyDescent="0.15">
      <c r="A673" s="2">
        <f t="shared" si="45"/>
        <v>669</v>
      </c>
      <c r="B673" s="2">
        <v>669</v>
      </c>
      <c r="C673" s="2">
        <f t="shared" si="44"/>
        <v>366.02890000000002</v>
      </c>
      <c r="D673" s="2" cm="1">
        <f t="array" ref="D673">ROUND(_xlfn.XLOOKUP(E673*10000+G673,[1]配置!$B$5:$B$10000*10000+[1]配置!$C$5:$C$10000,[1]配置!$F$5:$F$10000),4)</f>
        <v>364.15309999999999</v>
      </c>
      <c r="E673" s="2">
        <f>COUNTIFS([1]中转!$N$10:$N$129,"&gt;="&amp;G673,[1]中转!$O$10:$O$129,"&lt;="&amp;COUNTIFS($G$5:G673,G673))</f>
        <v>66</v>
      </c>
      <c r="F673" s="2">
        <f>COUNTIFS($G$5:G673,G673,$E$5:E673,"&gt;"&amp;0)</f>
        <v>66</v>
      </c>
      <c r="G673" s="2">
        <f t="shared" ref="G673:H692" si="47">G265</f>
        <v>1</v>
      </c>
      <c r="H673" s="2" t="str">
        <f t="shared" si="47"/>
        <v>{"CostReduce":1}</v>
      </c>
    </row>
    <row r="674" spans="1:8" x14ac:dyDescent="0.15">
      <c r="A674" s="2">
        <f t="shared" si="45"/>
        <v>670</v>
      </c>
      <c r="B674" s="3">
        <v>670</v>
      </c>
      <c r="C674" s="2">
        <f t="shared" si="44"/>
        <v>401.36009999999999</v>
      </c>
      <c r="D674" s="2" cm="1">
        <f t="array" ref="D674">ROUND(_xlfn.XLOOKUP(E674*10000+G674,[1]配置!$B$5:$B$10000*10000+[1]配置!$C$5:$C$10000,[1]配置!$F$5:$F$10000),4)</f>
        <v>399.44819999999999</v>
      </c>
      <c r="E674" s="2">
        <f>COUNTIFS([1]中转!$N$10:$N$129,"&gt;="&amp;G674,[1]中转!$O$10:$O$129,"&lt;="&amp;COUNTIFS($G$5:G674,G674))</f>
        <v>68</v>
      </c>
      <c r="F674" s="2">
        <f>COUNTIFS($G$5:G674,G674,$E$5:E674,"&gt;"&amp;0)</f>
        <v>68</v>
      </c>
      <c r="G674" s="2">
        <f t="shared" si="47"/>
        <v>2</v>
      </c>
      <c r="H674" s="2" t="str">
        <f t="shared" si="47"/>
        <v>{"CostReduce":1}</v>
      </c>
    </row>
    <row r="675" spans="1:8" x14ac:dyDescent="0.15">
      <c r="A675" s="2">
        <f t="shared" si="45"/>
        <v>671</v>
      </c>
      <c r="B675" s="2">
        <v>671</v>
      </c>
      <c r="C675" s="2">
        <f t="shared" si="44"/>
        <v>425.09309999999999</v>
      </c>
      <c r="D675" s="2" cm="1">
        <f t="array" ref="D675">ROUND(_xlfn.XLOOKUP(E675*10000+G675,[1]配置!$B$5:$B$10000*10000+[1]配置!$C$5:$C$10000,[1]配置!$F$5:$F$10000),4)</f>
        <v>423.19929999999999</v>
      </c>
      <c r="E675" s="2">
        <f>COUNTIFS([1]中转!$N$10:$N$129,"&gt;="&amp;G675,[1]中转!$O$10:$O$129,"&lt;="&amp;COUNTIFS($G$5:G675,G675))</f>
        <v>67</v>
      </c>
      <c r="F675" s="2">
        <f>COUNTIFS($G$5:G675,G675,$E$5:E675,"&gt;"&amp;0)</f>
        <v>67</v>
      </c>
      <c r="G675" s="2">
        <f t="shared" si="47"/>
        <v>3</v>
      </c>
      <c r="H675" s="2" t="str">
        <f t="shared" si="47"/>
        <v>{"CostReduce":1}</v>
      </c>
    </row>
    <row r="676" spans="1:8" x14ac:dyDescent="0.15">
      <c r="A676" s="2">
        <f t="shared" si="45"/>
        <v>672</v>
      </c>
      <c r="B676" s="3">
        <v>672</v>
      </c>
      <c r="C676" s="2">
        <f t="shared" si="44"/>
        <v>445.13869999999997</v>
      </c>
      <c r="D676" s="2" cm="1">
        <f t="array" ref="D676">ROUND(_xlfn.XLOOKUP(E676*10000+G676,[1]配置!$B$5:$B$10000*10000+[1]配置!$C$5:$C$10000,[1]配置!$F$5:$F$10000),4)</f>
        <v>443.2629</v>
      </c>
      <c r="E676" s="2">
        <f>COUNTIFS([1]中转!$N$10:$N$129,"&gt;="&amp;G676,[1]中转!$O$10:$O$129,"&lt;="&amp;COUNTIFS($G$5:G676,G676))</f>
        <v>66</v>
      </c>
      <c r="F676" s="2">
        <f>COUNTIFS($G$5:G676,G676,$E$5:E676,"&gt;"&amp;0)</f>
        <v>66</v>
      </c>
      <c r="G676" s="2">
        <f t="shared" si="47"/>
        <v>4</v>
      </c>
      <c r="H676" s="2" t="str">
        <f t="shared" si="47"/>
        <v>{"CostReduce":1}</v>
      </c>
    </row>
    <row r="677" spans="1:8" x14ac:dyDescent="0.15">
      <c r="A677" s="2">
        <f t="shared" si="45"/>
        <v>673</v>
      </c>
      <c r="B677" s="2">
        <v>673</v>
      </c>
      <c r="C677" s="2">
        <f t="shared" si="44"/>
        <v>459.60300000000001</v>
      </c>
      <c r="D677" s="2" cm="1">
        <f t="array" ref="D677">ROUND(_xlfn.XLOOKUP(E677*10000+G677,[1]配置!$B$5:$B$10000*10000+[1]配置!$C$5:$C$10000,[1]配置!$F$5:$F$10000),4)</f>
        <v>457.76260000000002</v>
      </c>
      <c r="E677" s="2">
        <f>COUNTIFS([1]中转!$N$10:$N$129,"&gt;="&amp;G677,[1]中转!$O$10:$O$129,"&lt;="&amp;COUNTIFS($G$5:G677,G677))</f>
        <v>64</v>
      </c>
      <c r="F677" s="2">
        <f>COUNTIFS($G$5:G677,G677,$E$5:E677,"&gt;"&amp;0)</f>
        <v>64</v>
      </c>
      <c r="G677" s="2">
        <f t="shared" si="47"/>
        <v>5</v>
      </c>
      <c r="H677" s="2" t="str">
        <f t="shared" si="47"/>
        <v>{"CostReduce":1}</v>
      </c>
    </row>
    <row r="678" spans="1:8" x14ac:dyDescent="0.15">
      <c r="A678" s="2">
        <f t="shared" si="45"/>
        <v>674</v>
      </c>
      <c r="B678" s="3">
        <v>674</v>
      </c>
      <c r="C678" s="2">
        <f t="shared" si="44"/>
        <v>458.62279999999998</v>
      </c>
      <c r="D678" s="2" cm="1">
        <f t="array" ref="D678">ROUND(_xlfn.XLOOKUP(E678*10000+G678,[1]配置!$B$5:$B$10000*10000+[1]配置!$C$5:$C$10000,[1]配置!$F$5:$F$10000),4)</f>
        <v>456.79989999999998</v>
      </c>
      <c r="E678" s="2">
        <f>COUNTIFS([1]中转!$N$10:$N$129,"&gt;="&amp;G678,[1]中转!$O$10:$O$129,"&lt;="&amp;COUNTIFS($G$5:G678,G678))</f>
        <v>63</v>
      </c>
      <c r="F678" s="2">
        <f>COUNTIFS($G$5:G678,G678,$E$5:E678,"&gt;"&amp;0)</f>
        <v>63</v>
      </c>
      <c r="G678" s="2">
        <f t="shared" si="47"/>
        <v>6</v>
      </c>
      <c r="H678" s="2" t="str">
        <f t="shared" si="47"/>
        <v>{"CostReduce":1}</v>
      </c>
    </row>
    <row r="679" spans="1:8" x14ac:dyDescent="0.15">
      <c r="A679" s="2">
        <f t="shared" si="45"/>
        <v>675</v>
      </c>
      <c r="B679" s="2">
        <v>675</v>
      </c>
      <c r="C679" s="2">
        <f t="shared" si="44"/>
        <v>460.1223</v>
      </c>
      <c r="D679" s="2" cm="1">
        <f t="array" ref="D679">ROUND(_xlfn.XLOOKUP(E679*10000+G679,[1]配置!$B$5:$B$10000*10000+[1]配置!$C$5:$C$10000,[1]配置!$F$5:$F$10000),4)</f>
        <v>458.31659999999999</v>
      </c>
      <c r="E679" s="2">
        <f>COUNTIFS([1]中转!$N$10:$N$129,"&gt;="&amp;G679,[1]中转!$O$10:$O$129,"&lt;="&amp;COUNTIFS($G$5:G679,G679))</f>
        <v>62</v>
      </c>
      <c r="F679" s="2">
        <f>COUNTIFS($G$5:G679,G679,$E$5:E679,"&gt;"&amp;0)</f>
        <v>62</v>
      </c>
      <c r="G679" s="2">
        <f t="shared" si="47"/>
        <v>7</v>
      </c>
      <c r="H679" s="2" t="str">
        <f t="shared" si="47"/>
        <v>{"CostReduce":1}</v>
      </c>
    </row>
    <row r="680" spans="1:8" x14ac:dyDescent="0.15">
      <c r="A680" s="2">
        <f t="shared" si="45"/>
        <v>676</v>
      </c>
      <c r="B680" s="3">
        <v>676</v>
      </c>
      <c r="C680" s="2">
        <f t="shared" si="44"/>
        <v>459.55110000000002</v>
      </c>
      <c r="D680" s="2" cm="1">
        <f t="array" ref="D680">ROUND(_xlfn.XLOOKUP(E680*10000+G680,[1]配置!$B$5:$B$10000*10000+[1]配置!$C$5:$C$10000,[1]配置!$F$5:$F$10000),4)</f>
        <v>457.76260000000002</v>
      </c>
      <c r="E680" s="2">
        <f>COUNTIFS([1]中转!$N$10:$N$129,"&gt;="&amp;G680,[1]中转!$O$10:$O$129,"&lt;="&amp;COUNTIFS($G$5:G680,G680))</f>
        <v>61</v>
      </c>
      <c r="F680" s="2">
        <f>COUNTIFS($G$5:G680,G680,$E$5:E680,"&gt;"&amp;0)</f>
        <v>61</v>
      </c>
      <c r="G680" s="2">
        <f t="shared" si="47"/>
        <v>8</v>
      </c>
      <c r="H680" s="2" t="str">
        <f t="shared" si="47"/>
        <v>{"CostReduce":1}</v>
      </c>
    </row>
    <row r="681" spans="1:8" x14ac:dyDescent="0.15">
      <c r="A681" s="2">
        <f t="shared" si="45"/>
        <v>677</v>
      </c>
      <c r="B681" s="2">
        <v>677</v>
      </c>
      <c r="C681" s="2">
        <f t="shared" si="44"/>
        <v>458.98439999999999</v>
      </c>
      <c r="D681" s="2" cm="1">
        <f t="array" ref="D681">ROUND(_xlfn.XLOOKUP(E681*10000+G681,[1]配置!$B$5:$B$10000*10000+[1]配置!$C$5:$C$10000,[1]配置!$F$5:$F$10000),4)</f>
        <v>457.21280000000002</v>
      </c>
      <c r="E681" s="2">
        <f>COUNTIFS([1]中转!$N$10:$N$129,"&gt;="&amp;G681,[1]中转!$O$10:$O$129,"&lt;="&amp;COUNTIFS($G$5:G681,G681))</f>
        <v>60</v>
      </c>
      <c r="F681" s="2">
        <f>COUNTIFS($G$5:G681,G681,$E$5:E681,"&gt;"&amp;0)</f>
        <v>60</v>
      </c>
      <c r="G681" s="2">
        <f t="shared" si="47"/>
        <v>9</v>
      </c>
      <c r="H681" s="2" t="str">
        <f t="shared" si="47"/>
        <v>{"CostReduce":1}</v>
      </c>
    </row>
    <row r="682" spans="1:8" x14ac:dyDescent="0.15">
      <c r="A682" s="2">
        <f t="shared" si="45"/>
        <v>678</v>
      </c>
      <c r="B682" s="3">
        <v>678</v>
      </c>
      <c r="C682" s="2">
        <f t="shared" si="44"/>
        <v>217.77889999999999</v>
      </c>
      <c r="D682" s="2" cm="1">
        <f t="array" ref="D682">ROUND(_xlfn.XLOOKUP(E682*10000+G682,[1]配置!$B$5:$B$10000*10000+[1]配置!$C$5:$C$10000,[1]配置!$F$5:$F$10000),4)</f>
        <v>216.0241</v>
      </c>
      <c r="E682" s="2">
        <f>COUNTIFS([1]中转!$N$10:$N$129,"&gt;="&amp;G682,[1]中转!$O$10:$O$129,"&lt;="&amp;COUNTIFS($G$5:G682,G682))</f>
        <v>24</v>
      </c>
      <c r="F682" s="2">
        <f>COUNTIFS($G$5:G682,G682,$E$5:E682,"&gt;"&amp;0)</f>
        <v>59</v>
      </c>
      <c r="G682" s="2">
        <f t="shared" si="47"/>
        <v>10</v>
      </c>
      <c r="H682" s="2" t="str">
        <f t="shared" si="47"/>
        <v>{"CostReduce":1}</v>
      </c>
    </row>
    <row r="683" spans="1:8" x14ac:dyDescent="0.15">
      <c r="A683" s="2">
        <f t="shared" si="45"/>
        <v>679</v>
      </c>
      <c r="B683" s="2">
        <v>679</v>
      </c>
      <c r="C683" s="2">
        <f t="shared" si="44"/>
        <v>371.54700000000003</v>
      </c>
      <c r="D683" s="2" cm="1">
        <f t="array" ref="D683">ROUND(_xlfn.XLOOKUP(E683*10000+G683,[1]配置!$B$5:$B$10000*10000+[1]配置!$C$5:$C$10000,[1]配置!$F$5:$F$10000),4)</f>
        <v>369.65320000000003</v>
      </c>
      <c r="E683" s="2">
        <f>COUNTIFS([1]中转!$N$10:$N$129,"&gt;="&amp;G683,[1]中转!$O$10:$O$129,"&lt;="&amp;COUNTIFS($G$5:G683,G683))</f>
        <v>67</v>
      </c>
      <c r="F683" s="2">
        <f>COUNTIFS($G$5:G683,G683,$E$5:E683,"&gt;"&amp;0)</f>
        <v>67</v>
      </c>
      <c r="G683" s="2">
        <f t="shared" si="47"/>
        <v>1</v>
      </c>
      <c r="H683" s="2" t="str">
        <f t="shared" si="47"/>
        <v>{"CardMulti":1}</v>
      </c>
    </row>
    <row r="684" spans="1:8" x14ac:dyDescent="0.15">
      <c r="A684" s="2">
        <f t="shared" si="45"/>
        <v>680</v>
      </c>
      <c r="B684" s="3">
        <v>680</v>
      </c>
      <c r="C684" s="2">
        <f t="shared" si="44"/>
        <v>407.22230000000002</v>
      </c>
      <c r="D684" s="2" cm="1">
        <f t="array" ref="D684">ROUND(_xlfn.XLOOKUP(E684*10000+G684,[1]配置!$B$5:$B$10000*10000+[1]配置!$C$5:$C$10000,[1]配置!$F$5:$F$10000),4)</f>
        <v>405.2921</v>
      </c>
      <c r="E684" s="2">
        <f>COUNTIFS([1]中转!$N$10:$N$129,"&gt;="&amp;G684,[1]中转!$O$10:$O$129,"&lt;="&amp;COUNTIFS($G$5:G684,G684))</f>
        <v>69</v>
      </c>
      <c r="F684" s="2">
        <f>COUNTIFS($G$5:G684,G684,$E$5:E684,"&gt;"&amp;0)</f>
        <v>69</v>
      </c>
      <c r="G684" s="2">
        <f t="shared" si="47"/>
        <v>2</v>
      </c>
      <c r="H684" s="2" t="str">
        <f t="shared" si="47"/>
        <v>{"CardMulti":1}</v>
      </c>
    </row>
    <row r="685" spans="1:8" x14ac:dyDescent="0.15">
      <c r="A685" s="2">
        <f t="shared" si="45"/>
        <v>681</v>
      </c>
      <c r="B685" s="2">
        <v>681</v>
      </c>
      <c r="C685" s="2">
        <f t="shared" si="44"/>
        <v>431.2989</v>
      </c>
      <c r="D685" s="2" cm="1">
        <f t="array" ref="D685">ROUND(_xlfn.XLOOKUP(E685*10000+G685,[1]配置!$B$5:$B$10000*10000+[1]配置!$C$5:$C$10000,[1]配置!$F$5:$F$10000),4)</f>
        <v>429.387</v>
      </c>
      <c r="E685" s="2">
        <f>COUNTIFS([1]中转!$N$10:$N$129,"&gt;="&amp;G685,[1]中转!$O$10:$O$129,"&lt;="&amp;COUNTIFS($G$5:G685,G685))</f>
        <v>68</v>
      </c>
      <c r="F685" s="2">
        <f>COUNTIFS($G$5:G685,G685,$E$5:E685,"&gt;"&amp;0)</f>
        <v>68</v>
      </c>
      <c r="G685" s="2">
        <f t="shared" si="47"/>
        <v>3</v>
      </c>
      <c r="H685" s="2" t="str">
        <f t="shared" si="47"/>
        <v>{"CardMulti":1}</v>
      </c>
    </row>
    <row r="686" spans="1:8" x14ac:dyDescent="0.15">
      <c r="A686" s="2">
        <f t="shared" si="45"/>
        <v>682</v>
      </c>
      <c r="B686" s="3">
        <v>682</v>
      </c>
      <c r="C686" s="2">
        <f t="shared" si="44"/>
        <v>451.68810000000002</v>
      </c>
      <c r="D686" s="2" cm="1">
        <f t="array" ref="D686">ROUND(_xlfn.XLOOKUP(E686*10000+G686,[1]配置!$B$5:$B$10000*10000+[1]配置!$C$5:$C$10000,[1]配置!$F$5:$F$10000),4)</f>
        <v>449.79430000000002</v>
      </c>
      <c r="E686" s="2">
        <f>COUNTIFS([1]中转!$N$10:$N$129,"&gt;="&amp;G686,[1]中转!$O$10:$O$129,"&lt;="&amp;COUNTIFS($G$5:G686,G686))</f>
        <v>67</v>
      </c>
      <c r="F686" s="2">
        <f>COUNTIFS($G$5:G686,G686,$E$5:E686,"&gt;"&amp;0)</f>
        <v>67</v>
      </c>
      <c r="G686" s="2">
        <f t="shared" si="47"/>
        <v>4</v>
      </c>
      <c r="H686" s="2" t="str">
        <f t="shared" si="47"/>
        <v>{"CardMulti":1}</v>
      </c>
    </row>
    <row r="687" spans="1:8" x14ac:dyDescent="0.15">
      <c r="A687" s="2">
        <f t="shared" si="45"/>
        <v>683</v>
      </c>
      <c r="B687" s="2">
        <v>683</v>
      </c>
      <c r="C687" s="2">
        <f t="shared" si="44"/>
        <v>466.49579999999997</v>
      </c>
      <c r="D687" s="2" cm="1">
        <f t="array" ref="D687">ROUND(_xlfn.XLOOKUP(E687*10000+G687,[1]配置!$B$5:$B$10000*10000+[1]配置!$C$5:$C$10000,[1]配置!$F$5:$F$10000),4)</f>
        <v>464.63780000000003</v>
      </c>
      <c r="E687" s="2">
        <f>COUNTIFS([1]中转!$N$10:$N$129,"&gt;="&amp;G687,[1]中转!$O$10:$O$129,"&lt;="&amp;COUNTIFS($G$5:G687,G687))</f>
        <v>65</v>
      </c>
      <c r="F687" s="2">
        <f>COUNTIFS($G$5:G687,G687,$E$5:E687,"&gt;"&amp;0)</f>
        <v>65</v>
      </c>
      <c r="G687" s="2">
        <f t="shared" si="47"/>
        <v>5</v>
      </c>
      <c r="H687" s="2" t="str">
        <f t="shared" si="47"/>
        <v>{"CardMulti":1}</v>
      </c>
    </row>
    <row r="688" spans="1:8" x14ac:dyDescent="0.15">
      <c r="A688" s="2">
        <f t="shared" si="45"/>
        <v>684</v>
      </c>
      <c r="B688" s="3">
        <v>684</v>
      </c>
      <c r="C688" s="2">
        <f t="shared" si="44"/>
        <v>465.5154</v>
      </c>
      <c r="D688" s="2" cm="1">
        <f t="array" ref="D688">ROUND(_xlfn.XLOOKUP(E688*10000+G688,[1]配置!$B$5:$B$10000*10000+[1]配置!$C$5:$C$10000,[1]配置!$F$5:$F$10000),4)</f>
        <v>463.67500000000001</v>
      </c>
      <c r="E688" s="2">
        <f>COUNTIFS([1]中转!$N$10:$N$129,"&gt;="&amp;G688,[1]中转!$O$10:$O$129,"&lt;="&amp;COUNTIFS($G$5:G688,G688))</f>
        <v>64</v>
      </c>
      <c r="F688" s="2">
        <f>COUNTIFS($G$5:G688,G688,$E$5:E688,"&gt;"&amp;0)</f>
        <v>64</v>
      </c>
      <c r="G688" s="2">
        <f t="shared" si="47"/>
        <v>6</v>
      </c>
      <c r="H688" s="2" t="str">
        <f t="shared" si="47"/>
        <v>{"CardMulti":1}</v>
      </c>
    </row>
    <row r="689" spans="1:8" x14ac:dyDescent="0.15">
      <c r="A689" s="2">
        <f t="shared" si="45"/>
        <v>685</v>
      </c>
      <c r="B689" s="2">
        <v>685</v>
      </c>
      <c r="C689" s="2">
        <f t="shared" si="44"/>
        <v>467.01459999999997</v>
      </c>
      <c r="D689" s="2" cm="1">
        <f t="array" ref="D689">ROUND(_xlfn.XLOOKUP(E689*10000+G689,[1]配置!$B$5:$B$10000*10000+[1]配置!$C$5:$C$10000,[1]配置!$F$5:$F$10000),4)</f>
        <v>465.19170000000003</v>
      </c>
      <c r="E689" s="2">
        <f>COUNTIFS([1]中转!$N$10:$N$129,"&gt;="&amp;G689,[1]中转!$O$10:$O$129,"&lt;="&amp;COUNTIFS($G$5:G689,G689))</f>
        <v>63</v>
      </c>
      <c r="F689" s="2">
        <f>COUNTIFS($G$5:G689,G689,$E$5:E689,"&gt;"&amp;0)</f>
        <v>63</v>
      </c>
      <c r="G689" s="2">
        <f t="shared" si="47"/>
        <v>7</v>
      </c>
      <c r="H689" s="2" t="str">
        <f t="shared" si="47"/>
        <v>{"CardMulti":1}</v>
      </c>
    </row>
    <row r="690" spans="1:8" x14ac:dyDescent="0.15">
      <c r="A690" s="2">
        <f t="shared" si="45"/>
        <v>686</v>
      </c>
      <c r="B690" s="3">
        <v>686</v>
      </c>
      <c r="C690" s="2">
        <f t="shared" si="44"/>
        <v>466.44349999999997</v>
      </c>
      <c r="D690" s="2" cm="1">
        <f t="array" ref="D690">ROUND(_xlfn.XLOOKUP(E690*10000+G690,[1]配置!$B$5:$B$10000*10000+[1]配置!$C$5:$C$10000,[1]配置!$F$5:$F$10000),4)</f>
        <v>464.63780000000003</v>
      </c>
      <c r="E690" s="2">
        <f>COUNTIFS([1]中转!$N$10:$N$129,"&gt;="&amp;G690,[1]中转!$O$10:$O$129,"&lt;="&amp;COUNTIFS($G$5:G690,G690))</f>
        <v>62</v>
      </c>
      <c r="F690" s="2">
        <f>COUNTIFS($G$5:G690,G690,$E$5:E690,"&gt;"&amp;0)</f>
        <v>62</v>
      </c>
      <c r="G690" s="2">
        <f t="shared" si="47"/>
        <v>8</v>
      </c>
      <c r="H690" s="2" t="str">
        <f t="shared" si="47"/>
        <v>{"CardMulti":1}</v>
      </c>
    </row>
    <row r="691" spans="1:8" x14ac:dyDescent="0.15">
      <c r="A691" s="2">
        <f t="shared" si="45"/>
        <v>687</v>
      </c>
      <c r="B691" s="2">
        <v>687</v>
      </c>
      <c r="C691" s="2">
        <f t="shared" si="44"/>
        <v>465.87650000000002</v>
      </c>
      <c r="D691" s="2" cm="1">
        <f t="array" ref="D691">ROUND(_xlfn.XLOOKUP(E691*10000+G691,[1]配置!$B$5:$B$10000*10000+[1]配置!$C$5:$C$10000,[1]配置!$F$5:$F$10000),4)</f>
        <v>464.08800000000002</v>
      </c>
      <c r="E691" s="2">
        <f>COUNTIFS([1]中转!$N$10:$N$129,"&gt;="&amp;G691,[1]中转!$O$10:$O$129,"&lt;="&amp;COUNTIFS($G$5:G691,G691))</f>
        <v>61</v>
      </c>
      <c r="F691" s="2">
        <f>COUNTIFS($G$5:G691,G691,$E$5:E691,"&gt;"&amp;0)</f>
        <v>61</v>
      </c>
      <c r="G691" s="2">
        <f t="shared" si="47"/>
        <v>9</v>
      </c>
      <c r="H691" s="2" t="str">
        <f t="shared" si="47"/>
        <v>{"CardMulti":1}</v>
      </c>
    </row>
    <row r="692" spans="1:8" x14ac:dyDescent="0.15">
      <c r="A692" s="2">
        <f t="shared" si="45"/>
        <v>688</v>
      </c>
      <c r="B692" s="3">
        <v>688</v>
      </c>
      <c r="C692" s="2">
        <f t="shared" si="44"/>
        <v>217.79570000000001</v>
      </c>
      <c r="D692" s="2" cm="1">
        <f t="array" ref="D692">ROUND(_xlfn.XLOOKUP(E692*10000+G692,[1]配置!$B$5:$B$10000*10000+[1]配置!$C$5:$C$10000,[1]配置!$F$5:$F$10000),4)</f>
        <v>216.0241</v>
      </c>
      <c r="E692" s="2">
        <f>COUNTIFS([1]中转!$N$10:$N$129,"&gt;="&amp;G692,[1]中转!$O$10:$O$129,"&lt;="&amp;COUNTIFS($G$5:G692,G692))</f>
        <v>24</v>
      </c>
      <c r="F692" s="2">
        <f>COUNTIFS($G$5:G692,G692,$E$5:E692,"&gt;"&amp;0)</f>
        <v>60</v>
      </c>
      <c r="G692" s="2">
        <f t="shared" si="47"/>
        <v>10</v>
      </c>
      <c r="H692" s="2" t="str">
        <f t="shared" si="47"/>
        <v>{"CardMulti":1}</v>
      </c>
    </row>
    <row r="693" spans="1:8" x14ac:dyDescent="0.15">
      <c r="A693" s="2">
        <f t="shared" si="45"/>
        <v>689</v>
      </c>
      <c r="B693" s="2">
        <v>689</v>
      </c>
      <c r="C693" s="2">
        <f t="shared" si="44"/>
        <v>377.0652</v>
      </c>
      <c r="D693" s="2" cm="1">
        <f t="array" ref="D693">ROUND(_xlfn.XLOOKUP(E693*10000+G693,[1]配置!$B$5:$B$10000*10000+[1]配置!$C$5:$C$10000,[1]配置!$F$5:$F$10000),4)</f>
        <v>375.1533</v>
      </c>
      <c r="E693" s="2">
        <f>COUNTIFS([1]中转!$N$10:$N$129,"&gt;="&amp;G693,[1]中转!$O$10:$O$129,"&lt;="&amp;COUNTIFS($G$5:G693,G693))</f>
        <v>68</v>
      </c>
      <c r="F693" s="2">
        <f>COUNTIFS($G$5:G693,G693,$E$5:E693,"&gt;"&amp;0)</f>
        <v>68</v>
      </c>
      <c r="G693" s="2">
        <f t="shared" ref="G693:H712" si="48">G285</f>
        <v>1</v>
      </c>
      <c r="H693" s="2" t="str">
        <f t="shared" si="48"/>
        <v>{"CardMulti":1}</v>
      </c>
    </row>
    <row r="694" spans="1:8" x14ac:dyDescent="0.15">
      <c r="A694" s="2">
        <f t="shared" si="45"/>
        <v>690</v>
      </c>
      <c r="B694" s="3">
        <v>690</v>
      </c>
      <c r="C694" s="2">
        <f t="shared" si="44"/>
        <v>413.0847</v>
      </c>
      <c r="D694" s="2" cm="1">
        <f t="array" ref="D694">ROUND(_xlfn.XLOOKUP(E694*10000+G694,[1]配置!$B$5:$B$10000*10000+[1]配置!$C$5:$C$10000,[1]配置!$F$5:$F$10000),4)</f>
        <v>411.13600000000002</v>
      </c>
      <c r="E694" s="2">
        <f>COUNTIFS([1]中转!$N$10:$N$129,"&gt;="&amp;G694,[1]中转!$O$10:$O$129,"&lt;="&amp;COUNTIFS($G$5:G694,G694))</f>
        <v>70</v>
      </c>
      <c r="F694" s="2">
        <f>COUNTIFS($G$5:G694,G694,$E$5:E694,"&gt;"&amp;0)</f>
        <v>70</v>
      </c>
      <c r="G694" s="2">
        <f t="shared" si="48"/>
        <v>2</v>
      </c>
      <c r="H694" s="2" t="str">
        <f t="shared" si="48"/>
        <v>{"CardMulti":1}</v>
      </c>
    </row>
    <row r="695" spans="1:8" x14ac:dyDescent="0.15">
      <c r="A695" s="2">
        <f t="shared" si="45"/>
        <v>691</v>
      </c>
      <c r="B695" s="2">
        <v>691</v>
      </c>
      <c r="C695" s="2">
        <f t="shared" si="44"/>
        <v>437.50479999999999</v>
      </c>
      <c r="D695" s="2" cm="1">
        <f t="array" ref="D695">ROUND(_xlfn.XLOOKUP(E695*10000+G695,[1]配置!$B$5:$B$10000*10000+[1]配置!$C$5:$C$10000,[1]配置!$F$5:$F$10000),4)</f>
        <v>435.57459999999998</v>
      </c>
      <c r="E695" s="2">
        <f>COUNTIFS([1]中转!$N$10:$N$129,"&gt;="&amp;G695,[1]中转!$O$10:$O$129,"&lt;="&amp;COUNTIFS($G$5:G695,G695))</f>
        <v>69</v>
      </c>
      <c r="F695" s="2">
        <f>COUNTIFS($G$5:G695,G695,$E$5:E695,"&gt;"&amp;0)</f>
        <v>69</v>
      </c>
      <c r="G695" s="2">
        <f t="shared" si="48"/>
        <v>3</v>
      </c>
      <c r="H695" s="2" t="str">
        <f t="shared" si="48"/>
        <v>{"CardMulti":1}</v>
      </c>
    </row>
    <row r="696" spans="1:8" x14ac:dyDescent="0.15">
      <c r="A696" s="2">
        <f t="shared" si="45"/>
        <v>692</v>
      </c>
      <c r="B696" s="3">
        <v>692</v>
      </c>
      <c r="C696" s="2">
        <f t="shared" si="44"/>
        <v>458.23759999999999</v>
      </c>
      <c r="D696" s="2" cm="1">
        <f t="array" ref="D696">ROUND(_xlfn.XLOOKUP(E696*10000+G696,[1]配置!$B$5:$B$10000*10000+[1]配置!$C$5:$C$10000,[1]配置!$F$5:$F$10000),4)</f>
        <v>456.32569999999998</v>
      </c>
      <c r="E696" s="2">
        <f>COUNTIFS([1]中转!$N$10:$N$129,"&gt;="&amp;G696,[1]中转!$O$10:$O$129,"&lt;="&amp;COUNTIFS($G$5:G696,G696))</f>
        <v>68</v>
      </c>
      <c r="F696" s="2">
        <f>COUNTIFS($G$5:G696,G696,$E$5:E696,"&gt;"&amp;0)</f>
        <v>68</v>
      </c>
      <c r="G696" s="2">
        <f t="shared" si="48"/>
        <v>4</v>
      </c>
      <c r="H696" s="2" t="str">
        <f t="shared" si="48"/>
        <v>{"CardMulti":1}</v>
      </c>
    </row>
    <row r="697" spans="1:8" x14ac:dyDescent="0.15">
      <c r="A697" s="2">
        <f t="shared" si="45"/>
        <v>693</v>
      </c>
      <c r="B697" s="2">
        <v>693</v>
      </c>
      <c r="C697" s="2">
        <f t="shared" si="44"/>
        <v>473.3888</v>
      </c>
      <c r="D697" s="2" cm="1">
        <f t="array" ref="D697">ROUND(_xlfn.XLOOKUP(E697*10000+G697,[1]配置!$B$5:$B$10000*10000+[1]配置!$C$5:$C$10000,[1]配置!$F$5:$F$10000),4)</f>
        <v>471.51299999999998</v>
      </c>
      <c r="E697" s="2">
        <f>COUNTIFS([1]中转!$N$10:$N$129,"&gt;="&amp;G697,[1]中转!$O$10:$O$129,"&lt;="&amp;COUNTIFS($G$5:G697,G697))</f>
        <v>66</v>
      </c>
      <c r="F697" s="2">
        <f>COUNTIFS($G$5:G697,G697,$E$5:E697,"&gt;"&amp;0)</f>
        <v>66</v>
      </c>
      <c r="G697" s="2">
        <f t="shared" si="48"/>
        <v>5</v>
      </c>
      <c r="H697" s="2" t="str">
        <f t="shared" si="48"/>
        <v>{"CardMulti":1}</v>
      </c>
    </row>
    <row r="698" spans="1:8" x14ac:dyDescent="0.15">
      <c r="A698" s="2">
        <f t="shared" si="45"/>
        <v>694</v>
      </c>
      <c r="B698" s="3">
        <v>694</v>
      </c>
      <c r="C698" s="2">
        <f t="shared" si="44"/>
        <v>472.40820000000002</v>
      </c>
      <c r="D698" s="2" cm="1">
        <f t="array" ref="D698">ROUND(_xlfn.XLOOKUP(E698*10000+G698,[1]配置!$B$5:$B$10000*10000+[1]配置!$C$5:$C$10000,[1]配置!$F$5:$F$10000),4)</f>
        <v>470.55020000000002</v>
      </c>
      <c r="E698" s="2">
        <f>COUNTIFS([1]中转!$N$10:$N$129,"&gt;="&amp;G698,[1]中转!$O$10:$O$129,"&lt;="&amp;COUNTIFS($G$5:G698,G698))</f>
        <v>65</v>
      </c>
      <c r="F698" s="2">
        <f>COUNTIFS($G$5:G698,G698,$E$5:E698,"&gt;"&amp;0)</f>
        <v>65</v>
      </c>
      <c r="G698" s="2">
        <f t="shared" si="48"/>
        <v>6</v>
      </c>
      <c r="H698" s="2" t="str">
        <f t="shared" si="48"/>
        <v>{"CardMulti":1}</v>
      </c>
    </row>
    <row r="699" spans="1:8" x14ac:dyDescent="0.15">
      <c r="A699" s="2">
        <f t="shared" si="45"/>
        <v>695</v>
      </c>
      <c r="B699" s="2">
        <v>695</v>
      </c>
      <c r="C699" s="2">
        <f t="shared" si="44"/>
        <v>473.90730000000002</v>
      </c>
      <c r="D699" s="2" cm="1">
        <f t="array" ref="D699">ROUND(_xlfn.XLOOKUP(E699*10000+G699,[1]配置!$B$5:$B$10000*10000+[1]配置!$C$5:$C$10000,[1]配置!$F$5:$F$10000),4)</f>
        <v>472.06689999999998</v>
      </c>
      <c r="E699" s="2">
        <f>COUNTIFS([1]中转!$N$10:$N$129,"&gt;="&amp;G699,[1]中转!$O$10:$O$129,"&lt;="&amp;COUNTIFS($G$5:G699,G699))</f>
        <v>64</v>
      </c>
      <c r="F699" s="2">
        <f>COUNTIFS($G$5:G699,G699,$E$5:E699,"&gt;"&amp;0)</f>
        <v>64</v>
      </c>
      <c r="G699" s="2">
        <f t="shared" si="48"/>
        <v>7</v>
      </c>
      <c r="H699" s="2" t="str">
        <f t="shared" si="48"/>
        <v>{"CardMulti":1}</v>
      </c>
    </row>
    <row r="700" spans="1:8" x14ac:dyDescent="0.15">
      <c r="A700" s="2">
        <f t="shared" si="45"/>
        <v>696</v>
      </c>
      <c r="B700" s="3">
        <v>696</v>
      </c>
      <c r="C700" s="2">
        <f t="shared" si="44"/>
        <v>473.33589999999998</v>
      </c>
      <c r="D700" s="2" cm="1">
        <f t="array" ref="D700">ROUND(_xlfn.XLOOKUP(E700*10000+G700,[1]配置!$B$5:$B$10000*10000+[1]配置!$C$5:$C$10000,[1]配置!$F$5:$F$10000),4)</f>
        <v>471.51299999999998</v>
      </c>
      <c r="E700" s="2">
        <f>COUNTIFS([1]中转!$N$10:$N$129,"&gt;="&amp;G700,[1]中转!$O$10:$O$129,"&lt;="&amp;COUNTIFS($G$5:G700,G700))</f>
        <v>63</v>
      </c>
      <c r="F700" s="2">
        <f>COUNTIFS($G$5:G700,G700,$E$5:E700,"&gt;"&amp;0)</f>
        <v>63</v>
      </c>
      <c r="G700" s="2">
        <f t="shared" si="48"/>
        <v>8</v>
      </c>
      <c r="H700" s="2" t="str">
        <f t="shared" si="48"/>
        <v>{"CardMulti":1}</v>
      </c>
    </row>
    <row r="701" spans="1:8" x14ac:dyDescent="0.15">
      <c r="A701" s="2">
        <f t="shared" si="45"/>
        <v>697</v>
      </c>
      <c r="B701" s="2">
        <v>697</v>
      </c>
      <c r="C701" s="2">
        <f t="shared" si="44"/>
        <v>472.76889999999997</v>
      </c>
      <c r="D701" s="2" cm="1">
        <f t="array" ref="D701">ROUND(_xlfn.XLOOKUP(E701*10000+G701,[1]配置!$B$5:$B$10000*10000+[1]配置!$C$5:$C$10000,[1]配置!$F$5:$F$10000),4)</f>
        <v>470.96319999999997</v>
      </c>
      <c r="E701" s="2">
        <f>COUNTIFS([1]中转!$N$10:$N$129,"&gt;="&amp;G701,[1]中转!$O$10:$O$129,"&lt;="&amp;COUNTIFS($G$5:G701,G701))</f>
        <v>62</v>
      </c>
      <c r="F701" s="2">
        <f>COUNTIFS($G$5:G701,G701,$E$5:E701,"&gt;"&amp;0)</f>
        <v>62</v>
      </c>
      <c r="G701" s="2">
        <f t="shared" si="48"/>
        <v>9</v>
      </c>
      <c r="H701" s="2" t="str">
        <f t="shared" si="48"/>
        <v>{"CardMulti":1}</v>
      </c>
    </row>
    <row r="702" spans="1:8" x14ac:dyDescent="0.15">
      <c r="A702" s="2">
        <f t="shared" si="45"/>
        <v>698</v>
      </c>
      <c r="B702" s="3">
        <v>698</v>
      </c>
      <c r="C702" s="2">
        <f t="shared" si="44"/>
        <v>224.68780000000001</v>
      </c>
      <c r="D702" s="2" cm="1">
        <f t="array" ref="D702">ROUND(_xlfn.XLOOKUP(E702*10000+G702,[1]配置!$B$5:$B$10000*10000+[1]配置!$C$5:$C$10000,[1]配置!$F$5:$F$10000),4)</f>
        <v>222.89930000000001</v>
      </c>
      <c r="E702" s="2">
        <f>COUNTIFS([1]中转!$N$10:$N$129,"&gt;="&amp;G702,[1]中转!$O$10:$O$129,"&lt;="&amp;COUNTIFS($G$5:G702,G702))</f>
        <v>25</v>
      </c>
      <c r="F702" s="2">
        <f>COUNTIFS($G$5:G702,G702,$E$5:E702,"&gt;"&amp;0)</f>
        <v>61</v>
      </c>
      <c r="G702" s="2">
        <f t="shared" si="48"/>
        <v>10</v>
      </c>
      <c r="H702" s="2" t="str">
        <f t="shared" si="48"/>
        <v>{"CardMulti":1}</v>
      </c>
    </row>
    <row r="703" spans="1:8" x14ac:dyDescent="0.15">
      <c r="A703" s="2">
        <f t="shared" si="45"/>
        <v>699</v>
      </c>
      <c r="B703" s="2">
        <v>699</v>
      </c>
      <c r="C703" s="2">
        <f t="shared" si="44"/>
        <v>382.58370000000002</v>
      </c>
      <c r="D703" s="2" cm="1">
        <f t="array" ref="D703">ROUND(_xlfn.XLOOKUP(E703*10000+G703,[1]配置!$B$5:$B$10000*10000+[1]配置!$C$5:$C$10000,[1]配置!$F$5:$F$10000),4)</f>
        <v>380.65350000000001</v>
      </c>
      <c r="E703" s="2">
        <f>COUNTIFS([1]中转!$N$10:$N$129,"&gt;="&amp;G703,[1]中转!$O$10:$O$129,"&lt;="&amp;COUNTIFS($G$5:G703,G703))</f>
        <v>69</v>
      </c>
      <c r="F703" s="2">
        <f>COUNTIFS($G$5:G703,G703,$E$5:E703,"&gt;"&amp;0)</f>
        <v>69</v>
      </c>
      <c r="G703" s="2">
        <f t="shared" si="48"/>
        <v>1</v>
      </c>
      <c r="H703" s="2" t="str">
        <f t="shared" si="48"/>
        <v>{"CostReduce":1}</v>
      </c>
    </row>
    <row r="704" spans="1:8" x14ac:dyDescent="0.15">
      <c r="A704" s="2">
        <f t="shared" si="45"/>
        <v>700</v>
      </c>
      <c r="B704" s="3">
        <v>700</v>
      </c>
      <c r="C704" s="2">
        <f t="shared" si="44"/>
        <v>418.94729999999998</v>
      </c>
      <c r="D704" s="2" cm="1">
        <f t="array" ref="D704">ROUND(_xlfn.XLOOKUP(E704*10000+G704,[1]配置!$B$5:$B$10000*10000+[1]配置!$C$5:$C$10000,[1]配置!$F$5:$F$10000),4)</f>
        <v>416.97989999999999</v>
      </c>
      <c r="E704" s="2">
        <f>COUNTIFS([1]中转!$N$10:$N$129,"&gt;="&amp;G704,[1]中转!$O$10:$O$129,"&lt;="&amp;COUNTIFS($G$5:G704,G704))</f>
        <v>71</v>
      </c>
      <c r="F704" s="2">
        <f>COUNTIFS($G$5:G704,G704,$E$5:E704,"&gt;"&amp;0)</f>
        <v>71</v>
      </c>
      <c r="G704" s="2">
        <f t="shared" si="48"/>
        <v>2</v>
      </c>
      <c r="H704" s="2" t="str">
        <f t="shared" si="48"/>
        <v>{"CostReduce":1}</v>
      </c>
    </row>
    <row r="705" spans="1:8" x14ac:dyDescent="0.15">
      <c r="A705" s="2">
        <f t="shared" si="45"/>
        <v>701</v>
      </c>
      <c r="B705" s="2">
        <v>701</v>
      </c>
      <c r="C705" s="2">
        <f t="shared" si="44"/>
        <v>443.71100000000001</v>
      </c>
      <c r="D705" s="2" cm="1">
        <f t="array" ref="D705">ROUND(_xlfn.XLOOKUP(E705*10000+G705,[1]配置!$B$5:$B$10000*10000+[1]配置!$C$5:$C$10000,[1]配置!$F$5:$F$10000),4)</f>
        <v>441.76229999999998</v>
      </c>
      <c r="E705" s="2">
        <f>COUNTIFS([1]中转!$N$10:$N$129,"&gt;="&amp;G705,[1]中转!$O$10:$O$129,"&lt;="&amp;COUNTIFS($G$5:G705,G705))</f>
        <v>70</v>
      </c>
      <c r="F705" s="2">
        <f>COUNTIFS($G$5:G705,G705,$E$5:E705,"&gt;"&amp;0)</f>
        <v>70</v>
      </c>
      <c r="G705" s="2">
        <f t="shared" si="48"/>
        <v>3</v>
      </c>
      <c r="H705" s="2" t="str">
        <f t="shared" si="48"/>
        <v>{"CostReduce":1}</v>
      </c>
    </row>
    <row r="706" spans="1:8" x14ac:dyDescent="0.15">
      <c r="A706" s="2">
        <f t="shared" si="45"/>
        <v>702</v>
      </c>
      <c r="B706" s="3">
        <v>702</v>
      </c>
      <c r="C706" s="2">
        <f t="shared" si="44"/>
        <v>464.78730000000002</v>
      </c>
      <c r="D706" s="2" cm="1">
        <f t="array" ref="D706">ROUND(_xlfn.XLOOKUP(E706*10000+G706,[1]配置!$B$5:$B$10000*10000+[1]配置!$C$5:$C$10000,[1]配置!$F$5:$F$10000),4)</f>
        <v>462.8571</v>
      </c>
      <c r="E706" s="2">
        <f>COUNTIFS([1]中转!$N$10:$N$129,"&gt;="&amp;G706,[1]中转!$O$10:$O$129,"&lt;="&amp;COUNTIFS($G$5:G706,G706))</f>
        <v>69</v>
      </c>
      <c r="F706" s="2">
        <f>COUNTIFS($G$5:G706,G706,$E$5:E706,"&gt;"&amp;0)</f>
        <v>69</v>
      </c>
      <c r="G706" s="2">
        <f t="shared" si="48"/>
        <v>4</v>
      </c>
      <c r="H706" s="2" t="str">
        <f t="shared" si="48"/>
        <v>{"CostReduce":1}</v>
      </c>
    </row>
    <row r="707" spans="1:8" x14ac:dyDescent="0.15">
      <c r="A707" s="2">
        <f t="shared" si="45"/>
        <v>703</v>
      </c>
      <c r="B707" s="2">
        <v>703</v>
      </c>
      <c r="C707" s="2">
        <f t="shared" si="44"/>
        <v>480.28190000000001</v>
      </c>
      <c r="D707" s="2" cm="1">
        <f t="array" ref="D707">ROUND(_xlfn.XLOOKUP(E707*10000+G707,[1]配置!$B$5:$B$10000*10000+[1]配置!$C$5:$C$10000,[1]配置!$F$5:$F$10000),4)</f>
        <v>478.38810000000001</v>
      </c>
      <c r="E707" s="2">
        <f>COUNTIFS([1]中转!$N$10:$N$129,"&gt;="&amp;G707,[1]中转!$O$10:$O$129,"&lt;="&amp;COUNTIFS($G$5:G707,G707))</f>
        <v>67</v>
      </c>
      <c r="F707" s="2">
        <f>COUNTIFS($G$5:G707,G707,$E$5:E707,"&gt;"&amp;0)</f>
        <v>67</v>
      </c>
      <c r="G707" s="2">
        <f t="shared" si="48"/>
        <v>5</v>
      </c>
      <c r="H707" s="2" t="str">
        <f t="shared" si="48"/>
        <v>{"CostReduce":1}</v>
      </c>
    </row>
    <row r="708" spans="1:8" x14ac:dyDescent="0.15">
      <c r="A708" s="2">
        <f t="shared" si="45"/>
        <v>704</v>
      </c>
      <c r="B708" s="3">
        <v>704</v>
      </c>
      <c r="C708" s="2">
        <f t="shared" si="44"/>
        <v>479.30119999999999</v>
      </c>
      <c r="D708" s="2" cm="1">
        <f t="array" ref="D708">ROUND(_xlfn.XLOOKUP(E708*10000+G708,[1]配置!$B$5:$B$10000*10000+[1]配置!$C$5:$C$10000,[1]配置!$F$5:$F$10000),4)</f>
        <v>477.42540000000002</v>
      </c>
      <c r="E708" s="2">
        <f>COUNTIFS([1]中转!$N$10:$N$129,"&gt;="&amp;G708,[1]中转!$O$10:$O$129,"&lt;="&amp;COUNTIFS($G$5:G708,G708))</f>
        <v>66</v>
      </c>
      <c r="F708" s="2">
        <f>COUNTIFS($G$5:G708,G708,$E$5:E708,"&gt;"&amp;0)</f>
        <v>66</v>
      </c>
      <c r="G708" s="2">
        <f t="shared" si="48"/>
        <v>6</v>
      </c>
      <c r="H708" s="2" t="str">
        <f t="shared" si="48"/>
        <v>{"CostReduce":1}</v>
      </c>
    </row>
    <row r="709" spans="1:8" x14ac:dyDescent="0.15">
      <c r="A709" s="2">
        <f t="shared" si="45"/>
        <v>705</v>
      </c>
      <c r="B709" s="2">
        <v>705</v>
      </c>
      <c r="C709" s="2">
        <f t="shared" ref="C709:C772" si="49">ROUND(D709+1.1^(F709/10),4)</f>
        <v>480.80009999999999</v>
      </c>
      <c r="D709" s="2" cm="1">
        <f t="array" ref="D709">ROUND(_xlfn.XLOOKUP(E709*10000+G709,[1]配置!$B$5:$B$10000*10000+[1]配置!$C$5:$C$10000,[1]配置!$F$5:$F$10000),4)</f>
        <v>478.94209999999998</v>
      </c>
      <c r="E709" s="2">
        <f>COUNTIFS([1]中转!$N$10:$N$129,"&gt;="&amp;G709,[1]中转!$O$10:$O$129,"&lt;="&amp;COUNTIFS($G$5:G709,G709))</f>
        <v>65</v>
      </c>
      <c r="F709" s="2">
        <f>COUNTIFS($G$5:G709,G709,$E$5:E709,"&gt;"&amp;0)</f>
        <v>65</v>
      </c>
      <c r="G709" s="2">
        <f t="shared" si="48"/>
        <v>7</v>
      </c>
      <c r="H709" s="2" t="str">
        <f t="shared" si="48"/>
        <v>{"CostReduce":1}</v>
      </c>
    </row>
    <row r="710" spans="1:8" x14ac:dyDescent="0.15">
      <c r="A710" s="2">
        <f t="shared" si="45"/>
        <v>706</v>
      </c>
      <c r="B710" s="3">
        <v>706</v>
      </c>
      <c r="C710" s="2">
        <f t="shared" si="49"/>
        <v>480.22859999999997</v>
      </c>
      <c r="D710" s="2" cm="1">
        <f t="array" ref="D710">ROUND(_xlfn.XLOOKUP(E710*10000+G710,[1]配置!$B$5:$B$10000*10000+[1]配置!$C$5:$C$10000,[1]配置!$F$5:$F$10000),4)</f>
        <v>478.38819999999998</v>
      </c>
      <c r="E710" s="2">
        <f>COUNTIFS([1]中转!$N$10:$N$129,"&gt;="&amp;G710,[1]中转!$O$10:$O$129,"&lt;="&amp;COUNTIFS($G$5:G710,G710))</f>
        <v>64</v>
      </c>
      <c r="F710" s="2">
        <f>COUNTIFS($G$5:G710,G710,$E$5:E710,"&gt;"&amp;0)</f>
        <v>64</v>
      </c>
      <c r="G710" s="2">
        <f t="shared" si="48"/>
        <v>8</v>
      </c>
      <c r="H710" s="2" t="str">
        <f t="shared" si="48"/>
        <v>{"CostReduce":1}</v>
      </c>
    </row>
    <row r="711" spans="1:8" x14ac:dyDescent="0.15">
      <c r="A711" s="2">
        <f t="shared" si="45"/>
        <v>707</v>
      </c>
      <c r="B711" s="2">
        <v>707</v>
      </c>
      <c r="C711" s="2">
        <f t="shared" si="49"/>
        <v>479.66129999999998</v>
      </c>
      <c r="D711" s="2" cm="1">
        <f t="array" ref="D711">ROUND(_xlfn.XLOOKUP(E711*10000+G711,[1]配置!$B$5:$B$10000*10000+[1]配置!$C$5:$C$10000,[1]配置!$F$5:$F$10000),4)</f>
        <v>477.83839999999998</v>
      </c>
      <c r="E711" s="2">
        <f>COUNTIFS([1]中转!$N$10:$N$129,"&gt;="&amp;G711,[1]中转!$O$10:$O$129,"&lt;="&amp;COUNTIFS($G$5:G711,G711))</f>
        <v>63</v>
      </c>
      <c r="F711" s="2">
        <f>COUNTIFS($G$5:G711,G711,$E$5:E711,"&gt;"&amp;0)</f>
        <v>63</v>
      </c>
      <c r="G711" s="2">
        <f t="shared" si="48"/>
        <v>9</v>
      </c>
      <c r="H711" s="2" t="str">
        <f t="shared" si="48"/>
        <v>{"CostReduce":1}</v>
      </c>
    </row>
    <row r="712" spans="1:8" x14ac:dyDescent="0.15">
      <c r="A712" s="2">
        <f t="shared" ref="A712:A775" si="50">IF(E712=0,"//"&amp;B712,B712)</f>
        <v>708</v>
      </c>
      <c r="B712" s="3">
        <v>708</v>
      </c>
      <c r="C712" s="2">
        <f t="shared" si="49"/>
        <v>224.70500000000001</v>
      </c>
      <c r="D712" s="2" cm="1">
        <f t="array" ref="D712">ROUND(_xlfn.XLOOKUP(E712*10000+G712,[1]配置!$B$5:$B$10000*10000+[1]配置!$C$5:$C$10000,[1]配置!$F$5:$F$10000),4)</f>
        <v>222.89930000000001</v>
      </c>
      <c r="E712" s="2">
        <f>COUNTIFS([1]中转!$N$10:$N$129,"&gt;="&amp;G712,[1]中转!$O$10:$O$129,"&lt;="&amp;COUNTIFS($G$5:G712,G712))</f>
        <v>25</v>
      </c>
      <c r="F712" s="2">
        <f>COUNTIFS($G$5:G712,G712,$E$5:E712,"&gt;"&amp;0)</f>
        <v>62</v>
      </c>
      <c r="G712" s="2">
        <f t="shared" si="48"/>
        <v>10</v>
      </c>
      <c r="H712" s="2" t="str">
        <f t="shared" si="48"/>
        <v>{"CostReduce":1}</v>
      </c>
    </row>
    <row r="713" spans="1:8" x14ac:dyDescent="0.15">
      <c r="A713" s="2">
        <f t="shared" si="50"/>
        <v>709</v>
      </c>
      <c r="B713" s="2">
        <v>709</v>
      </c>
      <c r="C713" s="2">
        <f t="shared" si="49"/>
        <v>388.10230000000001</v>
      </c>
      <c r="D713" s="2" cm="1">
        <f t="array" ref="D713">ROUND(_xlfn.XLOOKUP(E713*10000+G713,[1]配置!$B$5:$B$10000*10000+[1]配置!$C$5:$C$10000,[1]配置!$F$5:$F$10000),4)</f>
        <v>386.15359999999998</v>
      </c>
      <c r="E713" s="2">
        <f>COUNTIFS([1]中转!$N$10:$N$129,"&gt;="&amp;G713,[1]中转!$O$10:$O$129,"&lt;="&amp;COUNTIFS($G$5:G713,G713))</f>
        <v>70</v>
      </c>
      <c r="F713" s="2">
        <f>COUNTIFS($G$5:G713,G713,$E$5:E713,"&gt;"&amp;0)</f>
        <v>70</v>
      </c>
      <c r="G713" s="2">
        <f t="shared" ref="G713:H732" si="51">G305</f>
        <v>1</v>
      </c>
      <c r="H713" s="2" t="str">
        <f t="shared" si="51"/>
        <v>{"CardMulti":1}</v>
      </c>
    </row>
    <row r="714" spans="1:8" x14ac:dyDescent="0.15">
      <c r="A714" s="2">
        <f t="shared" si="50"/>
        <v>710</v>
      </c>
      <c r="B714" s="3">
        <v>710</v>
      </c>
      <c r="C714" s="2">
        <f t="shared" si="49"/>
        <v>424.81</v>
      </c>
      <c r="D714" s="2" cm="1">
        <f t="array" ref="D714">ROUND(_xlfn.XLOOKUP(E714*10000+G714,[1]配置!$B$5:$B$10000*10000+[1]配置!$C$5:$C$10000,[1]配置!$F$5:$F$10000),4)</f>
        <v>422.82380000000001</v>
      </c>
      <c r="E714" s="2">
        <f>COUNTIFS([1]中转!$N$10:$N$129,"&gt;="&amp;G714,[1]中转!$O$10:$O$129,"&lt;="&amp;COUNTIFS($G$5:G714,G714))</f>
        <v>72</v>
      </c>
      <c r="F714" s="2">
        <f>COUNTIFS($G$5:G714,G714,$E$5:E714,"&gt;"&amp;0)</f>
        <v>72</v>
      </c>
      <c r="G714" s="2">
        <f t="shared" si="51"/>
        <v>2</v>
      </c>
      <c r="H714" s="2" t="str">
        <f t="shared" si="51"/>
        <v>{"CardMulti":1}</v>
      </c>
    </row>
    <row r="715" spans="1:8" x14ac:dyDescent="0.15">
      <c r="A715" s="2">
        <f t="shared" si="50"/>
        <v>711</v>
      </c>
      <c r="B715" s="2">
        <v>711</v>
      </c>
      <c r="C715" s="2">
        <f t="shared" si="49"/>
        <v>449.91730000000001</v>
      </c>
      <c r="D715" s="2" cm="1">
        <f t="array" ref="D715">ROUND(_xlfn.XLOOKUP(E715*10000+G715,[1]配置!$B$5:$B$10000*10000+[1]配置!$C$5:$C$10000,[1]配置!$F$5:$F$10000),4)</f>
        <v>447.94990000000001</v>
      </c>
      <c r="E715" s="2">
        <f>COUNTIFS([1]中转!$N$10:$N$129,"&gt;="&amp;G715,[1]中转!$O$10:$O$129,"&lt;="&amp;COUNTIFS($G$5:G715,G715))</f>
        <v>71</v>
      </c>
      <c r="F715" s="2">
        <f>COUNTIFS($G$5:G715,G715,$E$5:E715,"&gt;"&amp;0)</f>
        <v>71</v>
      </c>
      <c r="G715" s="2">
        <f t="shared" si="51"/>
        <v>3</v>
      </c>
      <c r="H715" s="2" t="str">
        <f t="shared" si="51"/>
        <v>{"CardMulti":1}</v>
      </c>
    </row>
    <row r="716" spans="1:8" x14ac:dyDescent="0.15">
      <c r="A716" s="2">
        <f t="shared" si="50"/>
        <v>712</v>
      </c>
      <c r="B716" s="3">
        <v>712</v>
      </c>
      <c r="C716" s="2">
        <f t="shared" si="49"/>
        <v>471.3372</v>
      </c>
      <c r="D716" s="2" cm="1">
        <f t="array" ref="D716">ROUND(_xlfn.XLOOKUP(E716*10000+G716,[1]配置!$B$5:$B$10000*10000+[1]配置!$C$5:$C$10000,[1]配置!$F$5:$F$10000),4)</f>
        <v>469.38850000000002</v>
      </c>
      <c r="E716" s="2">
        <f>COUNTIFS([1]中转!$N$10:$N$129,"&gt;="&amp;G716,[1]中转!$O$10:$O$129,"&lt;="&amp;COUNTIFS($G$5:G716,G716))</f>
        <v>70</v>
      </c>
      <c r="F716" s="2">
        <f>COUNTIFS($G$5:G716,G716,$E$5:E716,"&gt;"&amp;0)</f>
        <v>70</v>
      </c>
      <c r="G716" s="2">
        <f t="shared" si="51"/>
        <v>4</v>
      </c>
      <c r="H716" s="2" t="str">
        <f t="shared" si="51"/>
        <v>{"CardMulti":1}</v>
      </c>
    </row>
    <row r="717" spans="1:8" x14ac:dyDescent="0.15">
      <c r="A717" s="2">
        <f t="shared" si="50"/>
        <v>713</v>
      </c>
      <c r="B717" s="2">
        <v>713</v>
      </c>
      <c r="C717" s="2">
        <f t="shared" si="49"/>
        <v>487.17520000000002</v>
      </c>
      <c r="D717" s="2" cm="1">
        <f t="array" ref="D717">ROUND(_xlfn.XLOOKUP(E717*10000+G717,[1]配置!$B$5:$B$10000*10000+[1]配置!$C$5:$C$10000,[1]配置!$F$5:$F$10000),4)</f>
        <v>485.26330000000002</v>
      </c>
      <c r="E717" s="2">
        <f>COUNTIFS([1]中转!$N$10:$N$129,"&gt;="&amp;G717,[1]中转!$O$10:$O$129,"&lt;="&amp;COUNTIFS($G$5:G717,G717))</f>
        <v>68</v>
      </c>
      <c r="F717" s="2">
        <f>COUNTIFS($G$5:G717,G717,$E$5:E717,"&gt;"&amp;0)</f>
        <v>68</v>
      </c>
      <c r="G717" s="2">
        <f t="shared" si="51"/>
        <v>5</v>
      </c>
      <c r="H717" s="2" t="str">
        <f t="shared" si="51"/>
        <v>{"CardMulti":1}</v>
      </c>
    </row>
    <row r="718" spans="1:8" x14ac:dyDescent="0.15">
      <c r="A718" s="2">
        <f t="shared" si="50"/>
        <v>714</v>
      </c>
      <c r="B718" s="3">
        <v>714</v>
      </c>
      <c r="C718" s="2">
        <f t="shared" si="49"/>
        <v>486.19439999999997</v>
      </c>
      <c r="D718" s="2" cm="1">
        <f t="array" ref="D718">ROUND(_xlfn.XLOOKUP(E718*10000+G718,[1]配置!$B$5:$B$10000*10000+[1]配置!$C$5:$C$10000,[1]配置!$F$5:$F$10000),4)</f>
        <v>484.30059999999997</v>
      </c>
      <c r="E718" s="2">
        <f>COUNTIFS([1]中转!$N$10:$N$129,"&gt;="&amp;G718,[1]中转!$O$10:$O$129,"&lt;="&amp;COUNTIFS($G$5:G718,G718))</f>
        <v>67</v>
      </c>
      <c r="F718" s="2">
        <f>COUNTIFS($G$5:G718,G718,$E$5:E718,"&gt;"&amp;0)</f>
        <v>67</v>
      </c>
      <c r="G718" s="2">
        <f t="shared" si="51"/>
        <v>6</v>
      </c>
      <c r="H718" s="2" t="str">
        <f t="shared" si="51"/>
        <v>{"CardMulti":1}</v>
      </c>
    </row>
    <row r="719" spans="1:8" x14ac:dyDescent="0.15">
      <c r="A719" s="2">
        <f t="shared" si="50"/>
        <v>715</v>
      </c>
      <c r="B719" s="2">
        <v>715</v>
      </c>
      <c r="C719" s="2">
        <f t="shared" si="49"/>
        <v>487.69310000000002</v>
      </c>
      <c r="D719" s="2" cm="1">
        <f t="array" ref="D719">ROUND(_xlfn.XLOOKUP(E719*10000+G719,[1]配置!$B$5:$B$10000*10000+[1]配置!$C$5:$C$10000,[1]配置!$F$5:$F$10000),4)</f>
        <v>485.81729999999999</v>
      </c>
      <c r="E719" s="2">
        <f>COUNTIFS([1]中转!$N$10:$N$129,"&gt;="&amp;G719,[1]中转!$O$10:$O$129,"&lt;="&amp;COUNTIFS($G$5:G719,G719))</f>
        <v>66</v>
      </c>
      <c r="F719" s="2">
        <f>COUNTIFS($G$5:G719,G719,$E$5:E719,"&gt;"&amp;0)</f>
        <v>66</v>
      </c>
      <c r="G719" s="2">
        <f t="shared" si="51"/>
        <v>7</v>
      </c>
      <c r="H719" s="2" t="str">
        <f t="shared" si="51"/>
        <v>{"CardMulti":1}</v>
      </c>
    </row>
    <row r="720" spans="1:8" x14ac:dyDescent="0.15">
      <c r="A720" s="2">
        <f t="shared" si="50"/>
        <v>716</v>
      </c>
      <c r="B720" s="3">
        <v>716</v>
      </c>
      <c r="C720" s="2">
        <f t="shared" si="49"/>
        <v>487.12130000000002</v>
      </c>
      <c r="D720" s="2" cm="1">
        <f t="array" ref="D720">ROUND(_xlfn.XLOOKUP(E720*10000+G720,[1]配置!$B$5:$B$10000*10000+[1]配置!$C$5:$C$10000,[1]配置!$F$5:$F$10000),4)</f>
        <v>485.26330000000002</v>
      </c>
      <c r="E720" s="2">
        <f>COUNTIFS([1]中转!$N$10:$N$129,"&gt;="&amp;G720,[1]中转!$O$10:$O$129,"&lt;="&amp;COUNTIFS($G$5:G720,G720))</f>
        <v>65</v>
      </c>
      <c r="F720" s="2">
        <f>COUNTIFS($G$5:G720,G720,$E$5:E720,"&gt;"&amp;0)</f>
        <v>65</v>
      </c>
      <c r="G720" s="2">
        <f t="shared" si="51"/>
        <v>8</v>
      </c>
      <c r="H720" s="2" t="str">
        <f t="shared" si="51"/>
        <v>{"CardMulti":1}</v>
      </c>
    </row>
    <row r="721" spans="1:8" x14ac:dyDescent="0.15">
      <c r="A721" s="2">
        <f t="shared" si="50"/>
        <v>717</v>
      </c>
      <c r="B721" s="2">
        <v>717</v>
      </c>
      <c r="C721" s="2">
        <f t="shared" si="49"/>
        <v>486.5539</v>
      </c>
      <c r="D721" s="2" cm="1">
        <f t="array" ref="D721">ROUND(_xlfn.XLOOKUP(E721*10000+G721,[1]配置!$B$5:$B$10000*10000+[1]配置!$C$5:$C$10000,[1]配置!$F$5:$F$10000),4)</f>
        <v>484.71350000000001</v>
      </c>
      <c r="E721" s="2">
        <f>COUNTIFS([1]中转!$N$10:$N$129,"&gt;="&amp;G721,[1]中转!$O$10:$O$129,"&lt;="&amp;COUNTIFS($G$5:G721,G721))</f>
        <v>64</v>
      </c>
      <c r="F721" s="2">
        <f>COUNTIFS($G$5:G721,G721,$E$5:E721,"&gt;"&amp;0)</f>
        <v>64</v>
      </c>
      <c r="G721" s="2">
        <f t="shared" si="51"/>
        <v>9</v>
      </c>
      <c r="H721" s="2" t="str">
        <f t="shared" si="51"/>
        <v>{"CardMulti":1}</v>
      </c>
    </row>
    <row r="722" spans="1:8" x14ac:dyDescent="0.15">
      <c r="A722" s="2">
        <f t="shared" si="50"/>
        <v>718</v>
      </c>
      <c r="B722" s="3">
        <v>718</v>
      </c>
      <c r="C722" s="2">
        <f t="shared" si="49"/>
        <v>231.59739999999999</v>
      </c>
      <c r="D722" s="2" cm="1">
        <f t="array" ref="D722">ROUND(_xlfn.XLOOKUP(E722*10000+G722,[1]配置!$B$5:$B$10000*10000+[1]配置!$C$5:$C$10000,[1]配置!$F$5:$F$10000),4)</f>
        <v>229.77449999999999</v>
      </c>
      <c r="E722" s="2">
        <f>COUNTIFS([1]中转!$N$10:$N$129,"&gt;="&amp;G722,[1]中转!$O$10:$O$129,"&lt;="&amp;COUNTIFS($G$5:G722,G722))</f>
        <v>26</v>
      </c>
      <c r="F722" s="2">
        <f>COUNTIFS($G$5:G722,G722,$E$5:E722,"&gt;"&amp;0)</f>
        <v>63</v>
      </c>
      <c r="G722" s="2">
        <f t="shared" si="51"/>
        <v>10</v>
      </c>
      <c r="H722" s="2" t="str">
        <f t="shared" si="51"/>
        <v>{"CardMulti":1}</v>
      </c>
    </row>
    <row r="723" spans="1:8" x14ac:dyDescent="0.15">
      <c r="A723" s="2">
        <f t="shared" si="50"/>
        <v>719</v>
      </c>
      <c r="B723" s="2">
        <v>719</v>
      </c>
      <c r="C723" s="2">
        <f t="shared" si="49"/>
        <v>393.62119999999999</v>
      </c>
      <c r="D723" s="2" cm="1">
        <f t="array" ref="D723">ROUND(_xlfn.XLOOKUP(E723*10000+G723,[1]配置!$B$5:$B$10000*10000+[1]配置!$C$5:$C$10000,[1]配置!$F$5:$F$10000),4)</f>
        <v>391.65379999999999</v>
      </c>
      <c r="E723" s="2">
        <f>COUNTIFS([1]中转!$N$10:$N$129,"&gt;="&amp;G723,[1]中转!$O$10:$O$129,"&lt;="&amp;COUNTIFS($G$5:G723,G723))</f>
        <v>71</v>
      </c>
      <c r="F723" s="2">
        <f>COUNTIFS($G$5:G723,G723,$E$5:E723,"&gt;"&amp;0)</f>
        <v>71</v>
      </c>
      <c r="G723" s="2">
        <f t="shared" si="51"/>
        <v>1</v>
      </c>
      <c r="H723" s="2" t="str">
        <f t="shared" si="51"/>
        <v>{"CardMulti":1}</v>
      </c>
    </row>
    <row r="724" spans="1:8" x14ac:dyDescent="0.15">
      <c r="A724" s="2">
        <f t="shared" si="50"/>
        <v>720</v>
      </c>
      <c r="B724" s="3">
        <v>720</v>
      </c>
      <c r="C724" s="2">
        <f t="shared" si="49"/>
        <v>430.67290000000003</v>
      </c>
      <c r="D724" s="2" cm="1">
        <f t="array" ref="D724">ROUND(_xlfn.XLOOKUP(E724*10000+G724,[1]配置!$B$5:$B$10000*10000+[1]配置!$C$5:$C$10000,[1]配置!$F$5:$F$10000),4)</f>
        <v>428.66770000000002</v>
      </c>
      <c r="E724" s="2">
        <f>COUNTIFS([1]中转!$N$10:$N$129,"&gt;="&amp;G724,[1]中转!$O$10:$O$129,"&lt;="&amp;COUNTIFS($G$5:G724,G724))</f>
        <v>73</v>
      </c>
      <c r="F724" s="2">
        <f>COUNTIFS($G$5:G724,G724,$E$5:E724,"&gt;"&amp;0)</f>
        <v>73</v>
      </c>
      <c r="G724" s="2">
        <f t="shared" si="51"/>
        <v>2</v>
      </c>
      <c r="H724" s="2" t="str">
        <f t="shared" si="51"/>
        <v>{"CardMulti":1}</v>
      </c>
    </row>
    <row r="725" spans="1:8" x14ac:dyDescent="0.15">
      <c r="A725" s="2">
        <f t="shared" si="50"/>
        <v>721</v>
      </c>
      <c r="B725" s="2">
        <v>721</v>
      </c>
      <c r="C725" s="2">
        <f t="shared" si="49"/>
        <v>456.12380000000002</v>
      </c>
      <c r="D725" s="2" cm="1">
        <f t="array" ref="D725">ROUND(_xlfn.XLOOKUP(E725*10000+G725,[1]配置!$B$5:$B$10000*10000+[1]配置!$C$5:$C$10000,[1]配置!$F$5:$F$10000),4)</f>
        <v>454.13760000000002</v>
      </c>
      <c r="E725" s="2">
        <f>COUNTIFS([1]中转!$N$10:$N$129,"&gt;="&amp;G725,[1]中转!$O$10:$O$129,"&lt;="&amp;COUNTIFS($G$5:G725,G725))</f>
        <v>72</v>
      </c>
      <c r="F725" s="2">
        <f>COUNTIFS($G$5:G725,G725,$E$5:E725,"&gt;"&amp;0)</f>
        <v>72</v>
      </c>
      <c r="G725" s="2">
        <f t="shared" si="51"/>
        <v>3</v>
      </c>
      <c r="H725" s="2" t="str">
        <f t="shared" si="51"/>
        <v>{"CardMulti":1}</v>
      </c>
    </row>
    <row r="726" spans="1:8" x14ac:dyDescent="0.15">
      <c r="A726" s="2">
        <f t="shared" si="50"/>
        <v>722</v>
      </c>
      <c r="B726" s="3">
        <v>722</v>
      </c>
      <c r="C726" s="2">
        <f t="shared" si="49"/>
        <v>477.88729999999998</v>
      </c>
      <c r="D726" s="2" cm="1">
        <f t="array" ref="D726">ROUND(_xlfn.XLOOKUP(E726*10000+G726,[1]配置!$B$5:$B$10000*10000+[1]配置!$C$5:$C$10000,[1]配置!$F$5:$F$10000),4)</f>
        <v>475.91989999999998</v>
      </c>
      <c r="E726" s="2">
        <f>COUNTIFS([1]中转!$N$10:$N$129,"&gt;="&amp;G726,[1]中转!$O$10:$O$129,"&lt;="&amp;COUNTIFS($G$5:G726,G726))</f>
        <v>71</v>
      </c>
      <c r="F726" s="2">
        <f>COUNTIFS($G$5:G726,G726,$E$5:E726,"&gt;"&amp;0)</f>
        <v>71</v>
      </c>
      <c r="G726" s="2">
        <f t="shared" si="51"/>
        <v>4</v>
      </c>
      <c r="H726" s="2" t="str">
        <f t="shared" si="51"/>
        <v>{"CardMulti":1}</v>
      </c>
    </row>
    <row r="727" spans="1:8" x14ac:dyDescent="0.15">
      <c r="A727" s="2">
        <f t="shared" si="50"/>
        <v>723</v>
      </c>
      <c r="B727" s="2">
        <v>723</v>
      </c>
      <c r="C727" s="2">
        <f t="shared" si="49"/>
        <v>494.06869999999998</v>
      </c>
      <c r="D727" s="2" cm="1">
        <f t="array" ref="D727">ROUND(_xlfn.XLOOKUP(E727*10000+G727,[1]配置!$B$5:$B$10000*10000+[1]配置!$C$5:$C$10000,[1]配置!$F$5:$F$10000),4)</f>
        <v>492.13850000000002</v>
      </c>
      <c r="E727" s="2">
        <f>COUNTIFS([1]中转!$N$10:$N$129,"&gt;="&amp;G727,[1]中转!$O$10:$O$129,"&lt;="&amp;COUNTIFS($G$5:G727,G727))</f>
        <v>69</v>
      </c>
      <c r="F727" s="2">
        <f>COUNTIFS($G$5:G727,G727,$E$5:E727,"&gt;"&amp;0)</f>
        <v>69</v>
      </c>
      <c r="G727" s="2">
        <f t="shared" si="51"/>
        <v>5</v>
      </c>
      <c r="H727" s="2" t="str">
        <f t="shared" si="51"/>
        <v>{"CardMulti":1}</v>
      </c>
    </row>
    <row r="728" spans="1:8" x14ac:dyDescent="0.15">
      <c r="A728" s="2">
        <f t="shared" si="50"/>
        <v>724</v>
      </c>
      <c r="B728" s="3">
        <v>724</v>
      </c>
      <c r="C728" s="2">
        <f t="shared" si="49"/>
        <v>493.08769999999998</v>
      </c>
      <c r="D728" s="2" cm="1">
        <f t="array" ref="D728">ROUND(_xlfn.XLOOKUP(E728*10000+G728,[1]配置!$B$5:$B$10000*10000+[1]配置!$C$5:$C$10000,[1]配置!$F$5:$F$10000),4)</f>
        <v>491.17579999999998</v>
      </c>
      <c r="E728" s="2">
        <f>COUNTIFS([1]中转!$N$10:$N$129,"&gt;="&amp;G728,[1]中转!$O$10:$O$129,"&lt;="&amp;COUNTIFS($G$5:G728,G728))</f>
        <v>68</v>
      </c>
      <c r="F728" s="2">
        <f>COUNTIFS($G$5:G728,G728,$E$5:E728,"&gt;"&amp;0)</f>
        <v>68</v>
      </c>
      <c r="G728" s="2">
        <f t="shared" si="51"/>
        <v>6</v>
      </c>
      <c r="H728" s="2" t="str">
        <f t="shared" si="51"/>
        <v>{"CardMulti":1}</v>
      </c>
    </row>
    <row r="729" spans="1:8" x14ac:dyDescent="0.15">
      <c r="A729" s="2">
        <f t="shared" si="50"/>
        <v>725</v>
      </c>
      <c r="B729" s="2">
        <v>725</v>
      </c>
      <c r="C729" s="2">
        <f t="shared" si="49"/>
        <v>494.58629999999999</v>
      </c>
      <c r="D729" s="2" cm="1">
        <f t="array" ref="D729">ROUND(_xlfn.XLOOKUP(E729*10000+G729,[1]配置!$B$5:$B$10000*10000+[1]配置!$C$5:$C$10000,[1]配置!$F$5:$F$10000),4)</f>
        <v>492.6925</v>
      </c>
      <c r="E729" s="2">
        <f>COUNTIFS([1]中转!$N$10:$N$129,"&gt;="&amp;G729,[1]中转!$O$10:$O$129,"&lt;="&amp;COUNTIFS($G$5:G729,G729))</f>
        <v>67</v>
      </c>
      <c r="F729" s="2">
        <f>COUNTIFS($G$5:G729,G729,$E$5:E729,"&gt;"&amp;0)</f>
        <v>67</v>
      </c>
      <c r="G729" s="2">
        <f t="shared" si="51"/>
        <v>7</v>
      </c>
      <c r="H729" s="2" t="str">
        <f t="shared" si="51"/>
        <v>{"CardMulti":1}</v>
      </c>
    </row>
    <row r="730" spans="1:8" x14ac:dyDescent="0.15">
      <c r="A730" s="2">
        <f t="shared" si="50"/>
        <v>726</v>
      </c>
      <c r="B730" s="3">
        <v>726</v>
      </c>
      <c r="C730" s="2">
        <f t="shared" si="49"/>
        <v>494.01429999999999</v>
      </c>
      <c r="D730" s="2" cm="1">
        <f t="array" ref="D730">ROUND(_xlfn.XLOOKUP(E730*10000+G730,[1]配置!$B$5:$B$10000*10000+[1]配置!$C$5:$C$10000,[1]配置!$F$5:$F$10000),4)</f>
        <v>492.13850000000002</v>
      </c>
      <c r="E730" s="2">
        <f>COUNTIFS([1]中转!$N$10:$N$129,"&gt;="&amp;G730,[1]中转!$O$10:$O$129,"&lt;="&amp;COUNTIFS($G$5:G730,G730))</f>
        <v>66</v>
      </c>
      <c r="F730" s="2">
        <f>COUNTIFS($G$5:G730,G730,$E$5:E730,"&gt;"&amp;0)</f>
        <v>66</v>
      </c>
      <c r="G730" s="2">
        <f t="shared" si="51"/>
        <v>8</v>
      </c>
      <c r="H730" s="2" t="str">
        <f t="shared" si="51"/>
        <v>{"CardMulti":1}</v>
      </c>
    </row>
    <row r="731" spans="1:8" x14ac:dyDescent="0.15">
      <c r="A731" s="2">
        <f t="shared" si="50"/>
        <v>727</v>
      </c>
      <c r="B731" s="2">
        <v>727</v>
      </c>
      <c r="C731" s="2">
        <f t="shared" si="49"/>
        <v>493.44670000000002</v>
      </c>
      <c r="D731" s="2" cm="1">
        <f t="array" ref="D731">ROUND(_xlfn.XLOOKUP(E731*10000+G731,[1]配置!$B$5:$B$10000*10000+[1]配置!$C$5:$C$10000,[1]配置!$F$5:$F$10000),4)</f>
        <v>491.58870000000002</v>
      </c>
      <c r="E731" s="2">
        <f>COUNTIFS([1]中转!$N$10:$N$129,"&gt;="&amp;G731,[1]中转!$O$10:$O$129,"&lt;="&amp;COUNTIFS($G$5:G731,G731))</f>
        <v>65</v>
      </c>
      <c r="F731" s="2">
        <f>COUNTIFS($G$5:G731,G731,$E$5:E731,"&gt;"&amp;0)</f>
        <v>65</v>
      </c>
      <c r="G731" s="2">
        <f t="shared" si="51"/>
        <v>9</v>
      </c>
      <c r="H731" s="2" t="str">
        <f t="shared" si="51"/>
        <v>{"CardMulti":1}</v>
      </c>
    </row>
    <row r="732" spans="1:8" x14ac:dyDescent="0.15">
      <c r="A732" s="2">
        <f t="shared" si="50"/>
        <v>728</v>
      </c>
      <c r="B732" s="3">
        <v>728</v>
      </c>
      <c r="C732" s="2">
        <f t="shared" si="49"/>
        <v>231.61490000000001</v>
      </c>
      <c r="D732" s="2" cm="1">
        <f t="array" ref="D732">ROUND(_xlfn.XLOOKUP(E732*10000+G732,[1]配置!$B$5:$B$10000*10000+[1]配置!$C$5:$C$10000,[1]配置!$F$5:$F$10000),4)</f>
        <v>229.77449999999999</v>
      </c>
      <c r="E732" s="2">
        <f>COUNTIFS([1]中转!$N$10:$N$129,"&gt;="&amp;G732,[1]中转!$O$10:$O$129,"&lt;="&amp;COUNTIFS($G$5:G732,G732))</f>
        <v>26</v>
      </c>
      <c r="F732" s="2">
        <f>COUNTIFS($G$5:G732,G732,$E$5:E732,"&gt;"&amp;0)</f>
        <v>64</v>
      </c>
      <c r="G732" s="2">
        <f t="shared" si="51"/>
        <v>10</v>
      </c>
      <c r="H732" s="2" t="str">
        <f t="shared" si="51"/>
        <v>{"CardMulti":1}</v>
      </c>
    </row>
    <row r="733" spans="1:8" x14ac:dyDescent="0.15">
      <c r="A733" s="2">
        <f t="shared" si="50"/>
        <v>729</v>
      </c>
      <c r="B733" s="2">
        <v>729</v>
      </c>
      <c r="C733" s="2">
        <f t="shared" si="49"/>
        <v>399.14010000000002</v>
      </c>
      <c r="D733" s="2" cm="1">
        <f t="array" ref="D733">ROUND(_xlfn.XLOOKUP(E733*10000+G733,[1]配置!$B$5:$B$10000*10000+[1]配置!$C$5:$C$10000,[1]配置!$F$5:$F$10000),4)</f>
        <v>397.15390000000002</v>
      </c>
      <c r="E733" s="2">
        <f>COUNTIFS([1]中转!$N$10:$N$129,"&gt;="&amp;G733,[1]中转!$O$10:$O$129,"&lt;="&amp;COUNTIFS($G$5:G733,G733))</f>
        <v>72</v>
      </c>
      <c r="F733" s="2">
        <f>COUNTIFS($G$5:G733,G733,$E$5:E733,"&gt;"&amp;0)</f>
        <v>72</v>
      </c>
      <c r="G733" s="2">
        <f t="shared" ref="G733:H752" si="52">G325</f>
        <v>1</v>
      </c>
      <c r="H733" s="2" t="str">
        <f t="shared" si="52"/>
        <v>{"CostReduce":1}</v>
      </c>
    </row>
    <row r="734" spans="1:8" x14ac:dyDescent="0.15">
      <c r="A734" s="2">
        <f t="shared" si="50"/>
        <v>730</v>
      </c>
      <c r="B734" s="3">
        <v>730</v>
      </c>
      <c r="C734" s="2">
        <f t="shared" si="49"/>
        <v>436.536</v>
      </c>
      <c r="D734" s="2" cm="1">
        <f t="array" ref="D734">ROUND(_xlfn.XLOOKUP(E734*10000+G734,[1]配置!$B$5:$B$10000*10000+[1]配置!$C$5:$C$10000,[1]配置!$F$5:$F$10000),4)</f>
        <v>434.51159999999999</v>
      </c>
      <c r="E734" s="2">
        <f>COUNTIFS([1]中转!$N$10:$N$129,"&gt;="&amp;G734,[1]中转!$O$10:$O$129,"&lt;="&amp;COUNTIFS($G$5:G734,G734))</f>
        <v>74</v>
      </c>
      <c r="F734" s="2">
        <f>COUNTIFS($G$5:G734,G734,$E$5:E734,"&gt;"&amp;0)</f>
        <v>74</v>
      </c>
      <c r="G734" s="2">
        <f t="shared" si="52"/>
        <v>2</v>
      </c>
      <c r="H734" s="2" t="str">
        <f t="shared" si="52"/>
        <v>{"CostReduce":1}</v>
      </c>
    </row>
    <row r="735" spans="1:8" x14ac:dyDescent="0.15">
      <c r="A735" s="2">
        <f t="shared" si="50"/>
        <v>731</v>
      </c>
      <c r="B735" s="2">
        <v>731</v>
      </c>
      <c r="C735" s="2">
        <f t="shared" si="49"/>
        <v>462.3304</v>
      </c>
      <c r="D735" s="2" cm="1">
        <f t="array" ref="D735">ROUND(_xlfn.XLOOKUP(E735*10000+G735,[1]配置!$B$5:$B$10000*10000+[1]配置!$C$5:$C$10000,[1]配置!$F$5:$F$10000),4)</f>
        <v>460.3252</v>
      </c>
      <c r="E735" s="2">
        <f>COUNTIFS([1]中转!$N$10:$N$129,"&gt;="&amp;G735,[1]中转!$O$10:$O$129,"&lt;="&amp;COUNTIFS($G$5:G735,G735))</f>
        <v>73</v>
      </c>
      <c r="F735" s="2">
        <f>COUNTIFS($G$5:G735,G735,$E$5:E735,"&gt;"&amp;0)</f>
        <v>73</v>
      </c>
      <c r="G735" s="2">
        <f t="shared" si="52"/>
        <v>3</v>
      </c>
      <c r="H735" s="2" t="str">
        <f t="shared" si="52"/>
        <v>{"CostReduce":1}</v>
      </c>
    </row>
    <row r="736" spans="1:8" x14ac:dyDescent="0.15">
      <c r="A736" s="2">
        <f t="shared" si="50"/>
        <v>732</v>
      </c>
      <c r="B736" s="3">
        <v>732</v>
      </c>
      <c r="C736" s="2">
        <f t="shared" si="49"/>
        <v>484.43759999999997</v>
      </c>
      <c r="D736" s="2" cm="1">
        <f t="array" ref="D736">ROUND(_xlfn.XLOOKUP(E736*10000+G736,[1]配置!$B$5:$B$10000*10000+[1]配置!$C$5:$C$10000,[1]配置!$F$5:$F$10000),4)</f>
        <v>482.45139999999998</v>
      </c>
      <c r="E736" s="2">
        <f>COUNTIFS([1]中转!$N$10:$N$129,"&gt;="&amp;G736,[1]中转!$O$10:$O$129,"&lt;="&amp;COUNTIFS($G$5:G736,G736))</f>
        <v>72</v>
      </c>
      <c r="F736" s="2">
        <f>COUNTIFS($G$5:G736,G736,$E$5:E736,"&gt;"&amp;0)</f>
        <v>72</v>
      </c>
      <c r="G736" s="2">
        <f t="shared" si="52"/>
        <v>4</v>
      </c>
      <c r="H736" s="2" t="str">
        <f t="shared" si="52"/>
        <v>{"CostReduce":1}</v>
      </c>
    </row>
    <row r="737" spans="1:8" x14ac:dyDescent="0.15">
      <c r="A737" s="2">
        <f t="shared" si="50"/>
        <v>733</v>
      </c>
      <c r="B737" s="2">
        <v>733</v>
      </c>
      <c r="C737" s="2">
        <f t="shared" si="49"/>
        <v>500.9624</v>
      </c>
      <c r="D737" s="2" cm="1">
        <f t="array" ref="D737">ROUND(_xlfn.XLOOKUP(E737*10000+G737,[1]配置!$B$5:$B$10000*10000+[1]配置!$C$5:$C$10000,[1]配置!$F$5:$F$10000),4)</f>
        <v>499.01369999999997</v>
      </c>
      <c r="E737" s="2">
        <f>COUNTIFS([1]中转!$N$10:$N$129,"&gt;="&amp;G737,[1]中转!$O$10:$O$129,"&lt;="&amp;COUNTIFS($G$5:G737,G737))</f>
        <v>70</v>
      </c>
      <c r="F737" s="2">
        <f>COUNTIFS($G$5:G737,G737,$E$5:E737,"&gt;"&amp;0)</f>
        <v>70</v>
      </c>
      <c r="G737" s="2">
        <f t="shared" si="52"/>
        <v>5</v>
      </c>
      <c r="H737" s="2" t="str">
        <f t="shared" si="52"/>
        <v>{"CostReduce":1}</v>
      </c>
    </row>
    <row r="738" spans="1:8" x14ac:dyDescent="0.15">
      <c r="A738" s="2">
        <f t="shared" si="50"/>
        <v>734</v>
      </c>
      <c r="B738" s="3">
        <v>734</v>
      </c>
      <c r="C738" s="2">
        <f t="shared" si="49"/>
        <v>499.98110000000003</v>
      </c>
      <c r="D738" s="2" cm="1">
        <f t="array" ref="D738">ROUND(_xlfn.XLOOKUP(E738*10000+G738,[1]配置!$B$5:$B$10000*10000+[1]配置!$C$5:$C$10000,[1]配置!$F$5:$F$10000),4)</f>
        <v>498.05090000000001</v>
      </c>
      <c r="E738" s="2">
        <f>COUNTIFS([1]中转!$N$10:$N$129,"&gt;="&amp;G738,[1]中转!$O$10:$O$129,"&lt;="&amp;COUNTIFS($G$5:G738,G738))</f>
        <v>69</v>
      </c>
      <c r="F738" s="2">
        <f>COUNTIFS($G$5:G738,G738,$E$5:E738,"&gt;"&amp;0)</f>
        <v>69</v>
      </c>
      <c r="G738" s="2">
        <f t="shared" si="52"/>
        <v>6</v>
      </c>
      <c r="H738" s="2" t="str">
        <f t="shared" si="52"/>
        <v>{"CostReduce":1}</v>
      </c>
    </row>
    <row r="739" spans="1:8" x14ac:dyDescent="0.15">
      <c r="A739" s="2">
        <f t="shared" si="50"/>
        <v>735</v>
      </c>
      <c r="B739" s="2">
        <v>735</v>
      </c>
      <c r="C739" s="2">
        <f t="shared" si="49"/>
        <v>501.47949999999997</v>
      </c>
      <c r="D739" s="2" cm="1">
        <f t="array" ref="D739">ROUND(_xlfn.XLOOKUP(E739*10000+G739,[1]配置!$B$5:$B$10000*10000+[1]配置!$C$5:$C$10000,[1]配置!$F$5:$F$10000),4)</f>
        <v>499.56760000000003</v>
      </c>
      <c r="E739" s="2">
        <f>COUNTIFS([1]中转!$N$10:$N$129,"&gt;="&amp;G739,[1]中转!$O$10:$O$129,"&lt;="&amp;COUNTIFS($G$5:G739,G739))</f>
        <v>68</v>
      </c>
      <c r="F739" s="2">
        <f>COUNTIFS($G$5:G739,G739,$E$5:E739,"&gt;"&amp;0)</f>
        <v>68</v>
      </c>
      <c r="G739" s="2">
        <f t="shared" si="52"/>
        <v>7</v>
      </c>
      <c r="H739" s="2" t="str">
        <f t="shared" si="52"/>
        <v>{"CostReduce":1}</v>
      </c>
    </row>
    <row r="740" spans="1:8" x14ac:dyDescent="0.15">
      <c r="A740" s="2">
        <f t="shared" si="50"/>
        <v>736</v>
      </c>
      <c r="B740" s="3">
        <v>736</v>
      </c>
      <c r="C740" s="2">
        <f t="shared" si="49"/>
        <v>500.90750000000003</v>
      </c>
      <c r="D740" s="2" cm="1">
        <f t="array" ref="D740">ROUND(_xlfn.XLOOKUP(E740*10000+G740,[1]配置!$B$5:$B$10000*10000+[1]配置!$C$5:$C$10000,[1]配置!$F$5:$F$10000),4)</f>
        <v>499.01369999999997</v>
      </c>
      <c r="E740" s="2">
        <f>COUNTIFS([1]中转!$N$10:$N$129,"&gt;="&amp;G740,[1]中转!$O$10:$O$129,"&lt;="&amp;COUNTIFS($G$5:G740,G740))</f>
        <v>67</v>
      </c>
      <c r="F740" s="2">
        <f>COUNTIFS($G$5:G740,G740,$E$5:E740,"&gt;"&amp;0)</f>
        <v>67</v>
      </c>
      <c r="G740" s="2">
        <f t="shared" si="52"/>
        <v>8</v>
      </c>
      <c r="H740" s="2" t="str">
        <f t="shared" si="52"/>
        <v>{"CostReduce":1}</v>
      </c>
    </row>
    <row r="741" spans="1:8" x14ac:dyDescent="0.15">
      <c r="A741" s="2">
        <f t="shared" si="50"/>
        <v>737</v>
      </c>
      <c r="B741" s="2">
        <v>737</v>
      </c>
      <c r="C741" s="2">
        <f t="shared" si="49"/>
        <v>500.33969999999999</v>
      </c>
      <c r="D741" s="2" cm="1">
        <f t="array" ref="D741">ROUND(_xlfn.XLOOKUP(E741*10000+G741,[1]配置!$B$5:$B$10000*10000+[1]配置!$C$5:$C$10000,[1]配置!$F$5:$F$10000),4)</f>
        <v>498.46390000000002</v>
      </c>
      <c r="E741" s="2">
        <f>COUNTIFS([1]中转!$N$10:$N$129,"&gt;="&amp;G741,[1]中转!$O$10:$O$129,"&lt;="&amp;COUNTIFS($G$5:G741,G741))</f>
        <v>66</v>
      </c>
      <c r="F741" s="2">
        <f>COUNTIFS($G$5:G741,G741,$E$5:E741,"&gt;"&amp;0)</f>
        <v>66</v>
      </c>
      <c r="G741" s="2">
        <f t="shared" si="52"/>
        <v>9</v>
      </c>
      <c r="H741" s="2" t="str">
        <f t="shared" si="52"/>
        <v>{"CostReduce":1}</v>
      </c>
    </row>
    <row r="742" spans="1:8" x14ac:dyDescent="0.15">
      <c r="A742" s="2">
        <f t="shared" si="50"/>
        <v>738</v>
      </c>
      <c r="B742" s="3">
        <v>738</v>
      </c>
      <c r="C742" s="2">
        <f t="shared" si="49"/>
        <v>231.63249999999999</v>
      </c>
      <c r="D742" s="2" cm="1">
        <f t="array" ref="D742">ROUND(_xlfn.XLOOKUP(E742*10000+G742,[1]配置!$B$5:$B$10000*10000+[1]配置!$C$5:$C$10000,[1]配置!$F$5:$F$10000),4)</f>
        <v>229.77449999999999</v>
      </c>
      <c r="E742" s="2">
        <f>COUNTIFS([1]中转!$N$10:$N$129,"&gt;="&amp;G742,[1]中转!$O$10:$O$129,"&lt;="&amp;COUNTIFS($G$5:G742,G742))</f>
        <v>26</v>
      </c>
      <c r="F742" s="2">
        <f>COUNTIFS($G$5:G742,G742,$E$5:E742,"&gt;"&amp;0)</f>
        <v>65</v>
      </c>
      <c r="G742" s="2">
        <f t="shared" si="52"/>
        <v>10</v>
      </c>
      <c r="H742" s="2" t="str">
        <f t="shared" si="52"/>
        <v>{"CostReduce":1}</v>
      </c>
    </row>
    <row r="743" spans="1:8" x14ac:dyDescent="0.15">
      <c r="A743" s="2">
        <f t="shared" si="50"/>
        <v>739</v>
      </c>
      <c r="B743" s="2">
        <v>739</v>
      </c>
      <c r="C743" s="2">
        <f t="shared" si="49"/>
        <v>404.65929999999997</v>
      </c>
      <c r="D743" s="2" cm="1">
        <f t="array" ref="D743">ROUND(_xlfn.XLOOKUP(E743*10000+G743,[1]配置!$B$5:$B$10000*10000+[1]配置!$C$5:$C$10000,[1]配置!$F$5:$F$10000),4)</f>
        <v>402.65410000000003</v>
      </c>
      <c r="E743" s="2">
        <f>COUNTIFS([1]中转!$N$10:$N$129,"&gt;="&amp;G743,[1]中转!$O$10:$O$129,"&lt;="&amp;COUNTIFS($G$5:G743,G743))</f>
        <v>73</v>
      </c>
      <c r="F743" s="2">
        <f>COUNTIFS($G$5:G743,G743,$E$5:E743,"&gt;"&amp;0)</f>
        <v>73</v>
      </c>
      <c r="G743" s="2">
        <f t="shared" si="52"/>
        <v>1</v>
      </c>
      <c r="H743" s="2" t="str">
        <f t="shared" si="52"/>
        <v>{"CardMulti":1}</v>
      </c>
    </row>
    <row r="744" spans="1:8" x14ac:dyDescent="0.15">
      <c r="A744" s="2">
        <f t="shared" si="50"/>
        <v>740</v>
      </c>
      <c r="B744" s="3">
        <v>740</v>
      </c>
      <c r="C744" s="2">
        <f t="shared" si="49"/>
        <v>442.39929999999998</v>
      </c>
      <c r="D744" s="2" cm="1">
        <f t="array" ref="D744">ROUND(_xlfn.XLOOKUP(E744*10000+G744,[1]配置!$B$5:$B$10000*10000+[1]配置!$C$5:$C$10000,[1]配置!$F$5:$F$10000),4)</f>
        <v>440.35550000000001</v>
      </c>
      <c r="E744" s="2">
        <f>COUNTIFS([1]中转!$N$10:$N$129,"&gt;="&amp;G744,[1]中转!$O$10:$O$129,"&lt;="&amp;COUNTIFS($G$5:G744,G744))</f>
        <v>75</v>
      </c>
      <c r="F744" s="2">
        <f>COUNTIFS($G$5:G744,G744,$E$5:E744,"&gt;"&amp;0)</f>
        <v>75</v>
      </c>
      <c r="G744" s="2">
        <f t="shared" si="52"/>
        <v>2</v>
      </c>
      <c r="H744" s="2" t="str">
        <f t="shared" si="52"/>
        <v>{"CardMulti":1}</v>
      </c>
    </row>
    <row r="745" spans="1:8" x14ac:dyDescent="0.15">
      <c r="A745" s="2">
        <f t="shared" si="50"/>
        <v>741</v>
      </c>
      <c r="B745" s="2">
        <v>741</v>
      </c>
      <c r="C745" s="2">
        <f t="shared" si="49"/>
        <v>468.53730000000002</v>
      </c>
      <c r="D745" s="2" cm="1">
        <f t="array" ref="D745">ROUND(_xlfn.XLOOKUP(E745*10000+G745,[1]配置!$B$5:$B$10000*10000+[1]配置!$C$5:$C$10000,[1]配置!$F$5:$F$10000),4)</f>
        <v>466.5129</v>
      </c>
      <c r="E745" s="2">
        <f>COUNTIFS([1]中转!$N$10:$N$129,"&gt;="&amp;G745,[1]中转!$O$10:$O$129,"&lt;="&amp;COUNTIFS($G$5:G745,G745))</f>
        <v>74</v>
      </c>
      <c r="F745" s="2">
        <f>COUNTIFS($G$5:G745,G745,$E$5:E745,"&gt;"&amp;0)</f>
        <v>74</v>
      </c>
      <c r="G745" s="2">
        <f t="shared" si="52"/>
        <v>3</v>
      </c>
      <c r="H745" s="2" t="str">
        <f t="shared" si="52"/>
        <v>{"CardMulti":1}</v>
      </c>
    </row>
    <row r="746" spans="1:8" x14ac:dyDescent="0.15">
      <c r="A746" s="2">
        <f t="shared" si="50"/>
        <v>742</v>
      </c>
      <c r="B746" s="3">
        <v>742</v>
      </c>
      <c r="C746" s="2">
        <f t="shared" si="49"/>
        <v>490.988</v>
      </c>
      <c r="D746" s="2" cm="1">
        <f t="array" ref="D746">ROUND(_xlfn.XLOOKUP(E746*10000+G746,[1]配置!$B$5:$B$10000*10000+[1]配置!$C$5:$C$10000,[1]配置!$F$5:$F$10000),4)</f>
        <v>488.9828</v>
      </c>
      <c r="E746" s="2">
        <f>COUNTIFS([1]中转!$N$10:$N$129,"&gt;="&amp;G746,[1]中转!$O$10:$O$129,"&lt;="&amp;COUNTIFS($G$5:G746,G746))</f>
        <v>73</v>
      </c>
      <c r="F746" s="2">
        <f>COUNTIFS($G$5:G746,G746,$E$5:E746,"&gt;"&amp;0)</f>
        <v>73</v>
      </c>
      <c r="G746" s="2">
        <f t="shared" si="52"/>
        <v>4</v>
      </c>
      <c r="H746" s="2" t="str">
        <f t="shared" si="52"/>
        <v>{"CardMulti":1}</v>
      </c>
    </row>
    <row r="747" spans="1:8" x14ac:dyDescent="0.15">
      <c r="A747" s="2">
        <f t="shared" si="50"/>
        <v>743</v>
      </c>
      <c r="B747" s="2">
        <v>743</v>
      </c>
      <c r="C747" s="2">
        <f t="shared" si="49"/>
        <v>507.8562</v>
      </c>
      <c r="D747" s="2" cm="1">
        <f t="array" ref="D747">ROUND(_xlfn.XLOOKUP(E747*10000+G747,[1]配置!$B$5:$B$10000*10000+[1]配置!$C$5:$C$10000,[1]配置!$F$5:$F$10000),4)</f>
        <v>505.8888</v>
      </c>
      <c r="E747" s="2">
        <f>COUNTIFS([1]中转!$N$10:$N$129,"&gt;="&amp;G747,[1]中转!$O$10:$O$129,"&lt;="&amp;COUNTIFS($G$5:G747,G747))</f>
        <v>71</v>
      </c>
      <c r="F747" s="2">
        <f>COUNTIFS($G$5:G747,G747,$E$5:E747,"&gt;"&amp;0)</f>
        <v>71</v>
      </c>
      <c r="G747" s="2">
        <f t="shared" si="52"/>
        <v>5</v>
      </c>
      <c r="H747" s="2" t="str">
        <f t="shared" si="52"/>
        <v>{"CardMulti":1}</v>
      </c>
    </row>
    <row r="748" spans="1:8" x14ac:dyDescent="0.15">
      <c r="A748" s="2">
        <f t="shared" si="50"/>
        <v>744</v>
      </c>
      <c r="B748" s="3">
        <v>744</v>
      </c>
      <c r="C748" s="2">
        <f t="shared" si="49"/>
        <v>506.87479999999999</v>
      </c>
      <c r="D748" s="2" cm="1">
        <f t="array" ref="D748">ROUND(_xlfn.XLOOKUP(E748*10000+G748,[1]配置!$B$5:$B$10000*10000+[1]配置!$C$5:$C$10000,[1]配置!$F$5:$F$10000),4)</f>
        <v>504.92610000000002</v>
      </c>
      <c r="E748" s="2">
        <f>COUNTIFS([1]中转!$N$10:$N$129,"&gt;="&amp;G748,[1]中转!$O$10:$O$129,"&lt;="&amp;COUNTIFS($G$5:G748,G748))</f>
        <v>70</v>
      </c>
      <c r="F748" s="2">
        <f>COUNTIFS($G$5:G748,G748,$E$5:E748,"&gt;"&amp;0)</f>
        <v>70</v>
      </c>
      <c r="G748" s="2">
        <f t="shared" si="52"/>
        <v>6</v>
      </c>
      <c r="H748" s="2" t="str">
        <f t="shared" si="52"/>
        <v>{"CardMulti":1}</v>
      </c>
    </row>
    <row r="749" spans="1:8" x14ac:dyDescent="0.15">
      <c r="A749" s="2">
        <f t="shared" si="50"/>
        <v>745</v>
      </c>
      <c r="B749" s="2">
        <v>745</v>
      </c>
      <c r="C749" s="2">
        <f t="shared" si="49"/>
        <v>508.37299999999999</v>
      </c>
      <c r="D749" s="2" cm="1">
        <f t="array" ref="D749">ROUND(_xlfn.XLOOKUP(E749*10000+G749,[1]配置!$B$5:$B$10000*10000+[1]配置!$C$5:$C$10000,[1]配置!$F$5:$F$10000),4)</f>
        <v>506.44279999999998</v>
      </c>
      <c r="E749" s="2">
        <f>COUNTIFS([1]中转!$N$10:$N$129,"&gt;="&amp;G749,[1]中转!$O$10:$O$129,"&lt;="&amp;COUNTIFS($G$5:G749,G749))</f>
        <v>69</v>
      </c>
      <c r="F749" s="2">
        <f>COUNTIFS($G$5:G749,G749,$E$5:E749,"&gt;"&amp;0)</f>
        <v>69</v>
      </c>
      <c r="G749" s="2">
        <f t="shared" si="52"/>
        <v>7</v>
      </c>
      <c r="H749" s="2" t="str">
        <f t="shared" si="52"/>
        <v>{"CardMulti":1}</v>
      </c>
    </row>
    <row r="750" spans="1:8" x14ac:dyDescent="0.15">
      <c r="A750" s="2">
        <f t="shared" si="50"/>
        <v>746</v>
      </c>
      <c r="B750" s="3">
        <v>746</v>
      </c>
      <c r="C750" s="2">
        <f t="shared" si="49"/>
        <v>507.80079999999998</v>
      </c>
      <c r="D750" s="2" cm="1">
        <f t="array" ref="D750">ROUND(_xlfn.XLOOKUP(E750*10000+G750,[1]配置!$B$5:$B$10000*10000+[1]配置!$C$5:$C$10000,[1]配置!$F$5:$F$10000),4)</f>
        <v>505.88889999999998</v>
      </c>
      <c r="E750" s="2">
        <f>COUNTIFS([1]中转!$N$10:$N$129,"&gt;="&amp;G750,[1]中转!$O$10:$O$129,"&lt;="&amp;COUNTIFS($G$5:G750,G750))</f>
        <v>68</v>
      </c>
      <c r="F750" s="2">
        <f>COUNTIFS($G$5:G750,G750,$E$5:E750,"&gt;"&amp;0)</f>
        <v>68</v>
      </c>
      <c r="G750" s="2">
        <f t="shared" si="52"/>
        <v>8</v>
      </c>
      <c r="H750" s="2" t="str">
        <f t="shared" si="52"/>
        <v>{"CardMulti":1}</v>
      </c>
    </row>
    <row r="751" spans="1:8" x14ac:dyDescent="0.15">
      <c r="A751" s="2">
        <f t="shared" si="50"/>
        <v>747</v>
      </c>
      <c r="B751" s="2">
        <v>747</v>
      </c>
      <c r="C751" s="2">
        <f t="shared" si="49"/>
        <v>507.23289999999997</v>
      </c>
      <c r="D751" s="2" cm="1">
        <f t="array" ref="D751">ROUND(_xlfn.XLOOKUP(E751*10000+G751,[1]配置!$B$5:$B$10000*10000+[1]配置!$C$5:$C$10000,[1]配置!$F$5:$F$10000),4)</f>
        <v>505.33909999999997</v>
      </c>
      <c r="E751" s="2">
        <f>COUNTIFS([1]中转!$N$10:$N$129,"&gt;="&amp;G751,[1]中转!$O$10:$O$129,"&lt;="&amp;COUNTIFS($G$5:G751,G751))</f>
        <v>67</v>
      </c>
      <c r="F751" s="2">
        <f>COUNTIFS($G$5:G751,G751,$E$5:E751,"&gt;"&amp;0)</f>
        <v>67</v>
      </c>
      <c r="G751" s="2">
        <f t="shared" si="52"/>
        <v>9</v>
      </c>
      <c r="H751" s="2" t="str">
        <f t="shared" si="52"/>
        <v>{"CardMulti":1}</v>
      </c>
    </row>
    <row r="752" spans="1:8" x14ac:dyDescent="0.15">
      <c r="A752" s="2">
        <f t="shared" si="50"/>
        <v>748</v>
      </c>
      <c r="B752" s="3">
        <v>748</v>
      </c>
      <c r="C752" s="2">
        <f t="shared" si="49"/>
        <v>238.52539999999999</v>
      </c>
      <c r="D752" s="2" cm="1">
        <f t="array" ref="D752">ROUND(_xlfn.XLOOKUP(E752*10000+G752,[1]配置!$B$5:$B$10000*10000+[1]配置!$C$5:$C$10000,[1]配置!$F$5:$F$10000),4)</f>
        <v>236.64959999999999</v>
      </c>
      <c r="E752" s="2">
        <f>COUNTIFS([1]中转!$N$10:$N$129,"&gt;="&amp;G752,[1]中转!$O$10:$O$129,"&lt;="&amp;COUNTIFS($G$5:G752,G752))</f>
        <v>27</v>
      </c>
      <c r="F752" s="2">
        <f>COUNTIFS($G$5:G752,G752,$E$5:E752,"&gt;"&amp;0)</f>
        <v>66</v>
      </c>
      <c r="G752" s="2">
        <f t="shared" si="52"/>
        <v>10</v>
      </c>
      <c r="H752" s="2" t="str">
        <f t="shared" si="52"/>
        <v>{"CardMulti":1}</v>
      </c>
    </row>
    <row r="753" spans="1:8" x14ac:dyDescent="0.15">
      <c r="A753" s="2">
        <f t="shared" si="50"/>
        <v>749</v>
      </c>
      <c r="B753" s="2">
        <v>749</v>
      </c>
      <c r="C753" s="2">
        <f t="shared" si="49"/>
        <v>410.17860000000002</v>
      </c>
      <c r="D753" s="2" cm="1">
        <f t="array" ref="D753">ROUND(_xlfn.XLOOKUP(E753*10000+G753,[1]配置!$B$5:$B$10000*10000+[1]配置!$C$5:$C$10000,[1]配置!$F$5:$F$10000),4)</f>
        <v>408.1542</v>
      </c>
      <c r="E753" s="2">
        <f>COUNTIFS([1]中转!$N$10:$N$129,"&gt;="&amp;G753,[1]中转!$O$10:$O$129,"&lt;="&amp;COUNTIFS($G$5:G753,G753))</f>
        <v>74</v>
      </c>
      <c r="F753" s="2">
        <f>COUNTIFS($G$5:G753,G753,$E$5:E753,"&gt;"&amp;0)</f>
        <v>74</v>
      </c>
      <c r="G753" s="2">
        <f t="shared" ref="G753:H772" si="53">G345</f>
        <v>1</v>
      </c>
      <c r="H753" s="2" t="str">
        <f t="shared" si="53"/>
        <v>{"CardMulti":1}</v>
      </c>
    </row>
    <row r="754" spans="1:8" x14ac:dyDescent="0.15">
      <c r="A754" s="2">
        <f t="shared" si="50"/>
        <v>750</v>
      </c>
      <c r="B754" s="3">
        <v>750</v>
      </c>
      <c r="C754" s="2">
        <f t="shared" si="49"/>
        <v>448.26280000000003</v>
      </c>
      <c r="D754" s="2" cm="1">
        <f t="array" ref="D754">ROUND(_xlfn.XLOOKUP(E754*10000+G754,[1]配置!$B$5:$B$10000*10000+[1]配置!$C$5:$C$10000,[1]配置!$F$5:$F$10000),4)</f>
        <v>446.19940000000003</v>
      </c>
      <c r="E754" s="2">
        <f>COUNTIFS([1]中转!$N$10:$N$129,"&gt;="&amp;G754,[1]中转!$O$10:$O$129,"&lt;="&amp;COUNTIFS($G$5:G754,G754))</f>
        <v>76</v>
      </c>
      <c r="F754" s="2">
        <f>COUNTIFS($G$5:G754,G754,$E$5:E754,"&gt;"&amp;0)</f>
        <v>76</v>
      </c>
      <c r="G754" s="2">
        <f t="shared" si="53"/>
        <v>2</v>
      </c>
      <c r="H754" s="2" t="str">
        <f t="shared" si="53"/>
        <v>{"CardMulti":1}</v>
      </c>
    </row>
    <row r="755" spans="1:8" x14ac:dyDescent="0.15">
      <c r="A755" s="2">
        <f t="shared" si="50"/>
        <v>751</v>
      </c>
      <c r="B755" s="2">
        <v>751</v>
      </c>
      <c r="C755" s="2">
        <f t="shared" si="49"/>
        <v>474.74439999999998</v>
      </c>
      <c r="D755" s="2" cm="1">
        <f t="array" ref="D755">ROUND(_xlfn.XLOOKUP(E755*10000+G755,[1]配置!$B$5:$B$10000*10000+[1]配置!$C$5:$C$10000,[1]配置!$F$5:$F$10000),4)</f>
        <v>472.70060000000001</v>
      </c>
      <c r="E755" s="2">
        <f>COUNTIFS([1]中转!$N$10:$N$129,"&gt;="&amp;G755,[1]中转!$O$10:$O$129,"&lt;="&amp;COUNTIFS($G$5:G755,G755))</f>
        <v>75</v>
      </c>
      <c r="F755" s="2">
        <f>COUNTIFS($G$5:G755,G755,$E$5:E755,"&gt;"&amp;0)</f>
        <v>75</v>
      </c>
      <c r="G755" s="2">
        <f t="shared" si="53"/>
        <v>3</v>
      </c>
      <c r="H755" s="2" t="str">
        <f t="shared" si="53"/>
        <v>{"CardMulti":1}</v>
      </c>
    </row>
    <row r="756" spans="1:8" x14ac:dyDescent="0.15">
      <c r="A756" s="2">
        <f t="shared" si="50"/>
        <v>752</v>
      </c>
      <c r="B756" s="3">
        <v>752</v>
      </c>
      <c r="C756" s="2">
        <f t="shared" si="49"/>
        <v>497.53859999999997</v>
      </c>
      <c r="D756" s="2" cm="1">
        <f t="array" ref="D756">ROUND(_xlfn.XLOOKUP(E756*10000+G756,[1]配置!$B$5:$B$10000*10000+[1]配置!$C$5:$C$10000,[1]配置!$F$5:$F$10000),4)</f>
        <v>495.51420000000002</v>
      </c>
      <c r="E756" s="2">
        <f>COUNTIFS([1]中转!$N$10:$N$129,"&gt;="&amp;G756,[1]中转!$O$10:$O$129,"&lt;="&amp;COUNTIFS($G$5:G756,G756))</f>
        <v>74</v>
      </c>
      <c r="F756" s="2">
        <f>COUNTIFS($G$5:G756,G756,$E$5:E756,"&gt;"&amp;0)</f>
        <v>74</v>
      </c>
      <c r="G756" s="2">
        <f t="shared" si="53"/>
        <v>4</v>
      </c>
      <c r="H756" s="2" t="str">
        <f t="shared" si="53"/>
        <v>{"CardMulti":1}</v>
      </c>
    </row>
    <row r="757" spans="1:8" x14ac:dyDescent="0.15">
      <c r="A757" s="2">
        <f t="shared" si="50"/>
        <v>753</v>
      </c>
      <c r="B757" s="2">
        <v>753</v>
      </c>
      <c r="C757" s="2">
        <f t="shared" si="49"/>
        <v>514.75019999999995</v>
      </c>
      <c r="D757" s="2" cm="1">
        <f t="array" ref="D757">ROUND(_xlfn.XLOOKUP(E757*10000+G757,[1]配置!$B$5:$B$10000*10000+[1]配置!$C$5:$C$10000,[1]配置!$F$5:$F$10000),4)</f>
        <v>512.76400000000001</v>
      </c>
      <c r="E757" s="2">
        <f>COUNTIFS([1]中转!$N$10:$N$129,"&gt;="&amp;G757,[1]中转!$O$10:$O$129,"&lt;="&amp;COUNTIFS($G$5:G757,G757))</f>
        <v>72</v>
      </c>
      <c r="F757" s="2">
        <f>COUNTIFS($G$5:G757,G757,$E$5:E757,"&gt;"&amp;0)</f>
        <v>72</v>
      </c>
      <c r="G757" s="2">
        <f t="shared" si="53"/>
        <v>5</v>
      </c>
      <c r="H757" s="2" t="str">
        <f t="shared" si="53"/>
        <v>{"CardMulti":1}</v>
      </c>
    </row>
    <row r="758" spans="1:8" x14ac:dyDescent="0.15">
      <c r="A758" s="2">
        <f t="shared" si="50"/>
        <v>754</v>
      </c>
      <c r="B758" s="3">
        <v>754</v>
      </c>
      <c r="C758" s="2">
        <f t="shared" si="49"/>
        <v>513.76869999999997</v>
      </c>
      <c r="D758" s="2" cm="1">
        <f t="array" ref="D758">ROUND(_xlfn.XLOOKUP(E758*10000+G758,[1]配置!$B$5:$B$10000*10000+[1]配置!$C$5:$C$10000,[1]配置!$F$5:$F$10000),4)</f>
        <v>511.80130000000003</v>
      </c>
      <c r="E758" s="2">
        <f>COUNTIFS([1]中转!$N$10:$N$129,"&gt;="&amp;G758,[1]中转!$O$10:$O$129,"&lt;="&amp;COUNTIFS($G$5:G758,G758))</f>
        <v>71</v>
      </c>
      <c r="F758" s="2">
        <f>COUNTIFS($G$5:G758,G758,$E$5:E758,"&gt;"&amp;0)</f>
        <v>71</v>
      </c>
      <c r="G758" s="2">
        <f t="shared" si="53"/>
        <v>6</v>
      </c>
      <c r="H758" s="2" t="str">
        <f t="shared" si="53"/>
        <v>{"CardMulti":1}</v>
      </c>
    </row>
    <row r="759" spans="1:8" x14ac:dyDescent="0.15">
      <c r="A759" s="2">
        <f t="shared" si="50"/>
        <v>755</v>
      </c>
      <c r="B759" s="2">
        <v>755</v>
      </c>
      <c r="C759" s="2">
        <f t="shared" si="49"/>
        <v>515.26670000000001</v>
      </c>
      <c r="D759" s="2" cm="1">
        <f t="array" ref="D759">ROUND(_xlfn.XLOOKUP(E759*10000+G759,[1]配置!$B$5:$B$10000*10000+[1]配置!$C$5:$C$10000,[1]配置!$F$5:$F$10000),4)</f>
        <v>513.31799999999998</v>
      </c>
      <c r="E759" s="2">
        <f>COUNTIFS([1]中转!$N$10:$N$129,"&gt;="&amp;G759,[1]中转!$O$10:$O$129,"&lt;="&amp;COUNTIFS($G$5:G759,G759))</f>
        <v>70</v>
      </c>
      <c r="F759" s="2">
        <f>COUNTIFS($G$5:G759,G759,$E$5:E759,"&gt;"&amp;0)</f>
        <v>70</v>
      </c>
      <c r="G759" s="2">
        <f t="shared" si="53"/>
        <v>7</v>
      </c>
      <c r="H759" s="2" t="str">
        <f t="shared" si="53"/>
        <v>{"CardMulti":1}</v>
      </c>
    </row>
    <row r="760" spans="1:8" x14ac:dyDescent="0.15">
      <c r="A760" s="2">
        <f t="shared" si="50"/>
        <v>756</v>
      </c>
      <c r="B760" s="3">
        <v>756</v>
      </c>
      <c r="C760" s="2">
        <f t="shared" si="49"/>
        <v>514.69420000000002</v>
      </c>
      <c r="D760" s="2" cm="1">
        <f t="array" ref="D760">ROUND(_xlfn.XLOOKUP(E760*10000+G760,[1]配置!$B$5:$B$10000*10000+[1]配置!$C$5:$C$10000,[1]配置!$F$5:$F$10000),4)</f>
        <v>512.76400000000001</v>
      </c>
      <c r="E760" s="2">
        <f>COUNTIFS([1]中转!$N$10:$N$129,"&gt;="&amp;G760,[1]中转!$O$10:$O$129,"&lt;="&amp;COUNTIFS($G$5:G760,G760))</f>
        <v>69</v>
      </c>
      <c r="F760" s="2">
        <f>COUNTIFS($G$5:G760,G760,$E$5:E760,"&gt;"&amp;0)</f>
        <v>69</v>
      </c>
      <c r="G760" s="2">
        <f t="shared" si="53"/>
        <v>8</v>
      </c>
      <c r="H760" s="2" t="str">
        <f t="shared" si="53"/>
        <v>{"CardMulti":1}</v>
      </c>
    </row>
    <row r="761" spans="1:8" x14ac:dyDescent="0.15">
      <c r="A761" s="2">
        <f t="shared" si="50"/>
        <v>757</v>
      </c>
      <c r="B761" s="2">
        <v>757</v>
      </c>
      <c r="C761" s="2">
        <f t="shared" si="49"/>
        <v>514.12609999999995</v>
      </c>
      <c r="D761" s="2" cm="1">
        <f t="array" ref="D761">ROUND(_xlfn.XLOOKUP(E761*10000+G761,[1]配置!$B$5:$B$10000*10000+[1]配置!$C$5:$C$10000,[1]配置!$F$5:$F$10000),4)</f>
        <v>512.21420000000001</v>
      </c>
      <c r="E761" s="2">
        <f>COUNTIFS([1]中转!$N$10:$N$129,"&gt;="&amp;G761,[1]中转!$O$10:$O$129,"&lt;="&amp;COUNTIFS($G$5:G761,G761))</f>
        <v>68</v>
      </c>
      <c r="F761" s="2">
        <f>COUNTIFS($G$5:G761,G761,$E$5:E761,"&gt;"&amp;0)</f>
        <v>68</v>
      </c>
      <c r="G761" s="2">
        <f t="shared" si="53"/>
        <v>9</v>
      </c>
      <c r="H761" s="2" t="str">
        <f t="shared" si="53"/>
        <v>{"CardMulti":1}</v>
      </c>
    </row>
    <row r="762" spans="1:8" x14ac:dyDescent="0.15">
      <c r="A762" s="2">
        <f t="shared" si="50"/>
        <v>758</v>
      </c>
      <c r="B762" s="3">
        <v>758</v>
      </c>
      <c r="C762" s="2">
        <f t="shared" si="49"/>
        <v>238.54339999999999</v>
      </c>
      <c r="D762" s="2" cm="1">
        <f t="array" ref="D762">ROUND(_xlfn.XLOOKUP(E762*10000+G762,[1]配置!$B$5:$B$10000*10000+[1]配置!$C$5:$C$10000,[1]配置!$F$5:$F$10000),4)</f>
        <v>236.64959999999999</v>
      </c>
      <c r="E762" s="2">
        <f>COUNTIFS([1]中转!$N$10:$N$129,"&gt;="&amp;G762,[1]中转!$O$10:$O$129,"&lt;="&amp;COUNTIFS($G$5:G762,G762))</f>
        <v>27</v>
      </c>
      <c r="F762" s="2">
        <f>COUNTIFS($G$5:G762,G762,$E$5:E762,"&gt;"&amp;0)</f>
        <v>67</v>
      </c>
      <c r="G762" s="2">
        <f t="shared" si="53"/>
        <v>10</v>
      </c>
      <c r="H762" s="2" t="str">
        <f t="shared" si="53"/>
        <v>{"CardMulti":1}</v>
      </c>
    </row>
    <row r="763" spans="1:8" x14ac:dyDescent="0.15">
      <c r="A763" s="2">
        <f t="shared" si="50"/>
        <v>759</v>
      </c>
      <c r="B763" s="2">
        <v>759</v>
      </c>
      <c r="C763" s="2">
        <f t="shared" si="49"/>
        <v>415.69810000000001</v>
      </c>
      <c r="D763" s="2" cm="1">
        <f t="array" ref="D763">ROUND(_xlfn.XLOOKUP(E763*10000+G763,[1]配置!$B$5:$B$10000*10000+[1]配置!$C$5:$C$10000,[1]配置!$F$5:$F$10000),4)</f>
        <v>413.65429999999998</v>
      </c>
      <c r="E763" s="2">
        <f>COUNTIFS([1]中转!$N$10:$N$129,"&gt;="&amp;G763,[1]中转!$O$10:$O$129,"&lt;="&amp;COUNTIFS($G$5:G763,G763))</f>
        <v>75</v>
      </c>
      <c r="F763" s="2">
        <f>COUNTIFS($G$5:G763,G763,$E$5:E763,"&gt;"&amp;0)</f>
        <v>75</v>
      </c>
      <c r="G763" s="2">
        <f t="shared" si="53"/>
        <v>1</v>
      </c>
      <c r="H763" s="2" t="str">
        <f t="shared" si="53"/>
        <v>{"CostReduce":1}</v>
      </c>
    </row>
    <row r="764" spans="1:8" x14ac:dyDescent="0.15">
      <c r="A764" s="2">
        <f t="shared" si="50"/>
        <v>760</v>
      </c>
      <c r="B764" s="3">
        <v>760</v>
      </c>
      <c r="C764" s="2">
        <f t="shared" si="49"/>
        <v>454.12650000000002</v>
      </c>
      <c r="D764" s="2" cm="1">
        <f t="array" ref="D764">ROUND(_xlfn.XLOOKUP(E764*10000+G764,[1]配置!$B$5:$B$10000*10000+[1]配置!$C$5:$C$10000,[1]配置!$F$5:$F$10000),4)</f>
        <v>452.04329999999999</v>
      </c>
      <c r="E764" s="2">
        <f>COUNTIFS([1]中转!$N$10:$N$129,"&gt;="&amp;G764,[1]中转!$O$10:$O$129,"&lt;="&amp;COUNTIFS($G$5:G764,G764))</f>
        <v>77</v>
      </c>
      <c r="F764" s="2">
        <f>COUNTIFS($G$5:G764,G764,$E$5:E764,"&gt;"&amp;0)</f>
        <v>77</v>
      </c>
      <c r="G764" s="2">
        <f t="shared" si="53"/>
        <v>2</v>
      </c>
      <c r="H764" s="2" t="str">
        <f t="shared" si="53"/>
        <v>{"CostReduce":1}</v>
      </c>
    </row>
    <row r="765" spans="1:8" x14ac:dyDescent="0.15">
      <c r="A765" s="2">
        <f t="shared" si="50"/>
        <v>761</v>
      </c>
      <c r="B765" s="2">
        <v>761</v>
      </c>
      <c r="C765" s="2">
        <f t="shared" si="49"/>
        <v>480.95159999999998</v>
      </c>
      <c r="D765" s="2" cm="1">
        <f t="array" ref="D765">ROUND(_xlfn.XLOOKUP(E765*10000+G765,[1]配置!$B$5:$B$10000*10000+[1]配置!$C$5:$C$10000,[1]配置!$F$5:$F$10000),4)</f>
        <v>478.88819999999998</v>
      </c>
      <c r="E765" s="2">
        <f>COUNTIFS([1]中转!$N$10:$N$129,"&gt;="&amp;G765,[1]中转!$O$10:$O$129,"&lt;="&amp;COUNTIFS($G$5:G765,G765))</f>
        <v>76</v>
      </c>
      <c r="F765" s="2">
        <f>COUNTIFS($G$5:G765,G765,$E$5:E765,"&gt;"&amp;0)</f>
        <v>76</v>
      </c>
      <c r="G765" s="2">
        <f t="shared" si="53"/>
        <v>3</v>
      </c>
      <c r="H765" s="2" t="str">
        <f t="shared" si="53"/>
        <v>{"CostReduce":1}</v>
      </c>
    </row>
    <row r="766" spans="1:8" x14ac:dyDescent="0.15">
      <c r="A766" s="2">
        <f t="shared" si="50"/>
        <v>762</v>
      </c>
      <c r="B766" s="3">
        <v>762</v>
      </c>
      <c r="C766" s="2">
        <f t="shared" si="49"/>
        <v>504.08940000000001</v>
      </c>
      <c r="D766" s="2" cm="1">
        <f t="array" ref="D766">ROUND(_xlfn.XLOOKUP(E766*10000+G766,[1]配置!$B$5:$B$10000*10000+[1]配置!$C$5:$C$10000,[1]配置!$F$5:$F$10000),4)</f>
        <v>502.04559999999998</v>
      </c>
      <c r="E766" s="2">
        <f>COUNTIFS([1]中转!$N$10:$N$129,"&gt;="&amp;G766,[1]中转!$O$10:$O$129,"&lt;="&amp;COUNTIFS($G$5:G766,G766))</f>
        <v>75</v>
      </c>
      <c r="F766" s="2">
        <f>COUNTIFS($G$5:G766,G766,$E$5:E766,"&gt;"&amp;0)</f>
        <v>75</v>
      </c>
      <c r="G766" s="2">
        <f t="shared" si="53"/>
        <v>4</v>
      </c>
      <c r="H766" s="2" t="str">
        <f t="shared" si="53"/>
        <v>{"CostReduce":1}</v>
      </c>
    </row>
    <row r="767" spans="1:8" x14ac:dyDescent="0.15">
      <c r="A767" s="2">
        <f t="shared" si="50"/>
        <v>763</v>
      </c>
      <c r="B767" s="2">
        <v>763</v>
      </c>
      <c r="C767" s="2">
        <f t="shared" si="49"/>
        <v>521.64440000000002</v>
      </c>
      <c r="D767" s="2" cm="1">
        <f t="array" ref="D767">ROUND(_xlfn.XLOOKUP(E767*10000+G767,[1]配置!$B$5:$B$10000*10000+[1]配置!$C$5:$C$10000,[1]配置!$F$5:$F$10000),4)</f>
        <v>519.63919999999996</v>
      </c>
      <c r="E767" s="2">
        <f>COUNTIFS([1]中转!$N$10:$N$129,"&gt;="&amp;G767,[1]中转!$O$10:$O$129,"&lt;="&amp;COUNTIFS($G$5:G767,G767))</f>
        <v>73</v>
      </c>
      <c r="F767" s="2">
        <f>COUNTIFS($G$5:G767,G767,$E$5:E767,"&gt;"&amp;0)</f>
        <v>73</v>
      </c>
      <c r="G767" s="2">
        <f t="shared" si="53"/>
        <v>5</v>
      </c>
      <c r="H767" s="2" t="str">
        <f t="shared" si="53"/>
        <v>{"CostReduce":1}</v>
      </c>
    </row>
    <row r="768" spans="1:8" x14ac:dyDescent="0.15">
      <c r="A768" s="2">
        <f t="shared" si="50"/>
        <v>764</v>
      </c>
      <c r="B768" s="3">
        <v>764</v>
      </c>
      <c r="C768" s="2">
        <f t="shared" si="49"/>
        <v>520.66269999999997</v>
      </c>
      <c r="D768" s="2" cm="1">
        <f t="array" ref="D768">ROUND(_xlfn.XLOOKUP(E768*10000+G768,[1]配置!$B$5:$B$10000*10000+[1]配置!$C$5:$C$10000,[1]配置!$F$5:$F$10000),4)</f>
        <v>518.67650000000003</v>
      </c>
      <c r="E768" s="2">
        <f>COUNTIFS([1]中转!$N$10:$N$129,"&gt;="&amp;G768,[1]中转!$O$10:$O$129,"&lt;="&amp;COUNTIFS($G$5:G768,G768))</f>
        <v>72</v>
      </c>
      <c r="F768" s="2">
        <f>COUNTIFS($G$5:G768,G768,$E$5:E768,"&gt;"&amp;0)</f>
        <v>72</v>
      </c>
      <c r="G768" s="2">
        <f t="shared" si="53"/>
        <v>6</v>
      </c>
      <c r="H768" s="2" t="str">
        <f t="shared" si="53"/>
        <v>{"CostReduce":1}</v>
      </c>
    </row>
    <row r="769" spans="1:8" x14ac:dyDescent="0.15">
      <c r="A769" s="2">
        <f t="shared" si="50"/>
        <v>765</v>
      </c>
      <c r="B769" s="2">
        <v>765</v>
      </c>
      <c r="C769" s="2">
        <f t="shared" si="49"/>
        <v>522.16060000000004</v>
      </c>
      <c r="D769" s="2" cm="1">
        <f t="array" ref="D769">ROUND(_xlfn.XLOOKUP(E769*10000+G769,[1]配置!$B$5:$B$10000*10000+[1]配置!$C$5:$C$10000,[1]配置!$F$5:$F$10000),4)</f>
        <v>520.19320000000005</v>
      </c>
      <c r="E769" s="2">
        <f>COUNTIFS([1]中转!$N$10:$N$129,"&gt;="&amp;G769,[1]中转!$O$10:$O$129,"&lt;="&amp;COUNTIFS($G$5:G769,G769))</f>
        <v>71</v>
      </c>
      <c r="F769" s="2">
        <f>COUNTIFS($G$5:G769,G769,$E$5:E769,"&gt;"&amp;0)</f>
        <v>71</v>
      </c>
      <c r="G769" s="2">
        <f t="shared" si="53"/>
        <v>7</v>
      </c>
      <c r="H769" s="2" t="str">
        <f t="shared" si="53"/>
        <v>{"CostReduce":1}</v>
      </c>
    </row>
    <row r="770" spans="1:8" x14ac:dyDescent="0.15">
      <c r="A770" s="2">
        <f t="shared" si="50"/>
        <v>766</v>
      </c>
      <c r="B770" s="3">
        <v>766</v>
      </c>
      <c r="C770" s="2">
        <f t="shared" si="49"/>
        <v>521.58789999999999</v>
      </c>
      <c r="D770" s="2" cm="1">
        <f t="array" ref="D770">ROUND(_xlfn.XLOOKUP(E770*10000+G770,[1]配置!$B$5:$B$10000*10000+[1]配置!$C$5:$C$10000,[1]配置!$F$5:$F$10000),4)</f>
        <v>519.63919999999996</v>
      </c>
      <c r="E770" s="2">
        <f>COUNTIFS([1]中转!$N$10:$N$129,"&gt;="&amp;G770,[1]中转!$O$10:$O$129,"&lt;="&amp;COUNTIFS($G$5:G770,G770))</f>
        <v>70</v>
      </c>
      <c r="F770" s="2">
        <f>COUNTIFS($G$5:G770,G770,$E$5:E770,"&gt;"&amp;0)</f>
        <v>70</v>
      </c>
      <c r="G770" s="2">
        <f t="shared" si="53"/>
        <v>8</v>
      </c>
      <c r="H770" s="2" t="str">
        <f t="shared" si="53"/>
        <v>{"CostReduce":1}</v>
      </c>
    </row>
    <row r="771" spans="1:8" x14ac:dyDescent="0.15">
      <c r="A771" s="2">
        <f t="shared" si="50"/>
        <v>767</v>
      </c>
      <c r="B771" s="2">
        <v>767</v>
      </c>
      <c r="C771" s="2">
        <f t="shared" si="49"/>
        <v>245.4367</v>
      </c>
      <c r="D771" s="2" cm="1">
        <f t="array" ref="D771">ROUND(_xlfn.XLOOKUP(E771*10000+G771,[1]配置!$B$5:$B$10000*10000+[1]配置!$C$5:$C$10000,[1]配置!$F$5:$F$10000),4)</f>
        <v>243.5248</v>
      </c>
      <c r="E771" s="2">
        <f>COUNTIFS([1]中转!$N$10:$N$129,"&gt;="&amp;G771,[1]中转!$O$10:$O$129,"&lt;="&amp;COUNTIFS($G$5:G771,G771))</f>
        <v>28</v>
      </c>
      <c r="F771" s="2">
        <f>COUNTIFS($G$5:G771,G771,$E$5:E771,"&gt;"&amp;0)</f>
        <v>68</v>
      </c>
      <c r="G771" s="2">
        <f t="shared" si="53"/>
        <v>10</v>
      </c>
      <c r="H771" s="2" t="str">
        <f t="shared" si="53"/>
        <v>{"CostReduce":1}</v>
      </c>
    </row>
    <row r="772" spans="1:8" x14ac:dyDescent="0.15">
      <c r="A772" s="2">
        <f t="shared" si="50"/>
        <v>768</v>
      </c>
      <c r="B772" s="3">
        <v>768</v>
      </c>
      <c r="C772" s="2">
        <f t="shared" si="49"/>
        <v>521.01959999999997</v>
      </c>
      <c r="D772" s="2" cm="1">
        <f t="array" ref="D772">ROUND(_xlfn.XLOOKUP(E772*10000+G772,[1]配置!$B$5:$B$10000*10000+[1]配置!$C$5:$C$10000,[1]配置!$F$5:$F$10000),4)</f>
        <v>519.08939999999996</v>
      </c>
      <c r="E772" s="2">
        <f>COUNTIFS([1]中转!$N$10:$N$129,"&gt;="&amp;G772,[1]中转!$O$10:$O$129,"&lt;="&amp;COUNTIFS($G$5:G772,G772))</f>
        <v>69</v>
      </c>
      <c r="F772" s="2">
        <f>COUNTIFS($G$5:G772,G772,$E$5:E772,"&gt;"&amp;0)</f>
        <v>69</v>
      </c>
      <c r="G772" s="2">
        <f t="shared" si="53"/>
        <v>9</v>
      </c>
      <c r="H772" s="2" t="str">
        <f t="shared" si="53"/>
        <v>{"CostReduce":1}</v>
      </c>
    </row>
    <row r="773" spans="1:8" x14ac:dyDescent="0.15">
      <c r="A773" s="2">
        <f t="shared" si="50"/>
        <v>769</v>
      </c>
      <c r="B773" s="2">
        <v>769</v>
      </c>
      <c r="C773" s="2">
        <f t="shared" ref="C773:C836" si="54">ROUND(D773+1.1^(F773/10),4)</f>
        <v>421.21789999999999</v>
      </c>
      <c r="D773" s="2" cm="1">
        <f t="array" ref="D773">ROUND(_xlfn.XLOOKUP(E773*10000+G773,[1]配置!$B$5:$B$10000*10000+[1]配置!$C$5:$C$10000,[1]配置!$F$5:$F$10000),4)</f>
        <v>419.15449999999998</v>
      </c>
      <c r="E773" s="2">
        <f>COUNTIFS([1]中转!$N$10:$N$129,"&gt;="&amp;G773,[1]中转!$O$10:$O$129,"&lt;="&amp;COUNTIFS($G$5:G773,G773))</f>
        <v>76</v>
      </c>
      <c r="F773" s="2">
        <f>COUNTIFS($G$5:G773,G773,$E$5:E773,"&gt;"&amp;0)</f>
        <v>76</v>
      </c>
      <c r="G773" s="2">
        <f t="shared" ref="G773:H792" si="55">G365</f>
        <v>1</v>
      </c>
      <c r="H773" s="2" t="str">
        <f t="shared" si="55"/>
        <v>{"CardMulti":1}</v>
      </c>
    </row>
    <row r="774" spans="1:8" x14ac:dyDescent="0.15">
      <c r="A774" s="2">
        <f t="shared" si="50"/>
        <v>770</v>
      </c>
      <c r="B774" s="3">
        <v>770</v>
      </c>
      <c r="C774" s="2">
        <f t="shared" si="54"/>
        <v>459.99029999999999</v>
      </c>
      <c r="D774" s="2" cm="1">
        <f t="array" ref="D774">ROUND(_xlfn.XLOOKUP(E774*10000+G774,[1]配置!$B$5:$B$10000*10000+[1]配置!$C$5:$C$10000,[1]配置!$F$5:$F$10000),4)</f>
        <v>457.88720000000001</v>
      </c>
      <c r="E774" s="2">
        <f>COUNTIFS([1]中转!$N$10:$N$129,"&gt;="&amp;G774,[1]中转!$O$10:$O$129,"&lt;="&amp;COUNTIFS($G$5:G774,G774))</f>
        <v>78</v>
      </c>
      <c r="F774" s="2">
        <f>COUNTIFS($G$5:G774,G774,$E$5:E774,"&gt;"&amp;0)</f>
        <v>78</v>
      </c>
      <c r="G774" s="2">
        <f t="shared" si="55"/>
        <v>2</v>
      </c>
      <c r="H774" s="2" t="str">
        <f t="shared" si="55"/>
        <v>{"CardMulti":1}</v>
      </c>
    </row>
    <row r="775" spans="1:8" x14ac:dyDescent="0.15">
      <c r="A775" s="2">
        <f t="shared" si="50"/>
        <v>771</v>
      </c>
      <c r="B775" s="2">
        <v>771</v>
      </c>
      <c r="C775" s="2">
        <f t="shared" si="54"/>
        <v>487.15910000000002</v>
      </c>
      <c r="D775" s="2" cm="1">
        <f t="array" ref="D775">ROUND(_xlfn.XLOOKUP(E775*10000+G775,[1]配置!$B$5:$B$10000*10000+[1]配置!$C$5:$C$10000,[1]配置!$F$5:$F$10000),4)</f>
        <v>485.07589999999999</v>
      </c>
      <c r="E775" s="2">
        <f>COUNTIFS([1]中转!$N$10:$N$129,"&gt;="&amp;G775,[1]中转!$O$10:$O$129,"&lt;="&amp;COUNTIFS($G$5:G775,G775))</f>
        <v>77</v>
      </c>
      <c r="F775" s="2">
        <f>COUNTIFS($G$5:G775,G775,$E$5:E775,"&gt;"&amp;0)</f>
        <v>77</v>
      </c>
      <c r="G775" s="2">
        <f t="shared" si="55"/>
        <v>3</v>
      </c>
      <c r="H775" s="2" t="str">
        <f t="shared" si="55"/>
        <v>{"CardMulti":1}</v>
      </c>
    </row>
    <row r="776" spans="1:8" x14ac:dyDescent="0.15">
      <c r="A776" s="2">
        <f t="shared" ref="A776:A839" si="56">IF(E776=0,"//"&amp;B776,B776)</f>
        <v>772</v>
      </c>
      <c r="B776" s="3">
        <v>772</v>
      </c>
      <c r="C776" s="2">
        <f t="shared" si="54"/>
        <v>510.6404</v>
      </c>
      <c r="D776" s="2" cm="1">
        <f t="array" ref="D776">ROUND(_xlfn.XLOOKUP(E776*10000+G776,[1]配置!$B$5:$B$10000*10000+[1]配置!$C$5:$C$10000,[1]配置!$F$5:$F$10000),4)</f>
        <v>508.577</v>
      </c>
      <c r="E776" s="2">
        <f>COUNTIFS([1]中转!$N$10:$N$129,"&gt;="&amp;G776,[1]中转!$O$10:$O$129,"&lt;="&amp;COUNTIFS($G$5:G776,G776))</f>
        <v>76</v>
      </c>
      <c r="F776" s="2">
        <f>COUNTIFS($G$5:G776,G776,$E$5:E776,"&gt;"&amp;0)</f>
        <v>76</v>
      </c>
      <c r="G776" s="2">
        <f t="shared" si="55"/>
        <v>4</v>
      </c>
      <c r="H776" s="2" t="str">
        <f t="shared" si="55"/>
        <v>{"CardMulti":1}</v>
      </c>
    </row>
    <row r="777" spans="1:8" x14ac:dyDescent="0.15">
      <c r="A777" s="2">
        <f t="shared" si="56"/>
        <v>773</v>
      </c>
      <c r="B777" s="2">
        <v>773</v>
      </c>
      <c r="C777" s="2">
        <f t="shared" si="54"/>
        <v>528.53880000000004</v>
      </c>
      <c r="D777" s="2" cm="1">
        <f t="array" ref="D777">ROUND(_xlfn.XLOOKUP(E777*10000+G777,[1]配置!$B$5:$B$10000*10000+[1]配置!$C$5:$C$10000,[1]配置!$F$5:$F$10000),4)</f>
        <v>526.51440000000002</v>
      </c>
      <c r="E777" s="2">
        <f>COUNTIFS([1]中转!$N$10:$N$129,"&gt;="&amp;G777,[1]中转!$O$10:$O$129,"&lt;="&amp;COUNTIFS($G$5:G777,G777))</f>
        <v>74</v>
      </c>
      <c r="F777" s="2">
        <f>COUNTIFS($G$5:G777,G777,$E$5:E777,"&gt;"&amp;0)</f>
        <v>74</v>
      </c>
      <c r="G777" s="2">
        <f t="shared" si="55"/>
        <v>5</v>
      </c>
      <c r="H777" s="2" t="str">
        <f t="shared" si="55"/>
        <v>{"CardMulti":1}</v>
      </c>
    </row>
    <row r="778" spans="1:8" x14ac:dyDescent="0.15">
      <c r="A778" s="2">
        <f t="shared" si="56"/>
        <v>774</v>
      </c>
      <c r="B778" s="3">
        <v>774</v>
      </c>
      <c r="C778" s="2">
        <f t="shared" si="54"/>
        <v>527.55679999999995</v>
      </c>
      <c r="D778" s="2" cm="1">
        <f t="array" ref="D778">ROUND(_xlfn.XLOOKUP(E778*10000+G778,[1]配置!$B$5:$B$10000*10000+[1]配置!$C$5:$C$10000,[1]配置!$F$5:$F$10000),4)</f>
        <v>525.55160000000001</v>
      </c>
      <c r="E778" s="2">
        <f>COUNTIFS([1]中转!$N$10:$N$129,"&gt;="&amp;G778,[1]中转!$O$10:$O$129,"&lt;="&amp;COUNTIFS($G$5:G778,G778))</f>
        <v>73</v>
      </c>
      <c r="F778" s="2">
        <f>COUNTIFS($G$5:G778,G778,$E$5:E778,"&gt;"&amp;0)</f>
        <v>73</v>
      </c>
      <c r="G778" s="2">
        <f t="shared" si="55"/>
        <v>6</v>
      </c>
      <c r="H778" s="2" t="str">
        <f t="shared" si="55"/>
        <v>{"CardMulti":1}</v>
      </c>
    </row>
    <row r="779" spans="1:8" x14ac:dyDescent="0.15">
      <c r="A779" s="2">
        <f t="shared" si="56"/>
        <v>775</v>
      </c>
      <c r="B779" s="2">
        <v>775</v>
      </c>
      <c r="C779" s="2">
        <f t="shared" si="54"/>
        <v>529.05449999999996</v>
      </c>
      <c r="D779" s="2" cm="1">
        <f t="array" ref="D779">ROUND(_xlfn.XLOOKUP(E779*10000+G779,[1]配置!$B$5:$B$10000*10000+[1]配置!$C$5:$C$10000,[1]配置!$F$5:$F$10000),4)</f>
        <v>527.06830000000002</v>
      </c>
      <c r="E779" s="2">
        <f>COUNTIFS([1]中转!$N$10:$N$129,"&gt;="&amp;G779,[1]中转!$O$10:$O$129,"&lt;="&amp;COUNTIFS($G$5:G779,G779))</f>
        <v>72</v>
      </c>
      <c r="F779" s="2">
        <f>COUNTIFS($G$5:G779,G779,$E$5:E779,"&gt;"&amp;0)</f>
        <v>72</v>
      </c>
      <c r="G779" s="2">
        <f t="shared" si="55"/>
        <v>7</v>
      </c>
      <c r="H779" s="2" t="str">
        <f t="shared" si="55"/>
        <v>{"CardMulti":1}</v>
      </c>
    </row>
    <row r="780" spans="1:8" x14ac:dyDescent="0.15">
      <c r="A780" s="2">
        <f t="shared" si="56"/>
        <v>776</v>
      </c>
      <c r="B780" s="3">
        <v>776</v>
      </c>
      <c r="C780" s="2">
        <f t="shared" si="54"/>
        <v>528.48180000000002</v>
      </c>
      <c r="D780" s="2" cm="1">
        <f t="array" ref="D780">ROUND(_xlfn.XLOOKUP(E780*10000+G780,[1]配置!$B$5:$B$10000*10000+[1]配置!$C$5:$C$10000,[1]配置!$F$5:$F$10000),4)</f>
        <v>526.51440000000002</v>
      </c>
      <c r="E780" s="2">
        <f>COUNTIFS([1]中转!$N$10:$N$129,"&gt;="&amp;G780,[1]中转!$O$10:$O$129,"&lt;="&amp;COUNTIFS($G$5:G780,G780))</f>
        <v>71</v>
      </c>
      <c r="F780" s="2">
        <f>COUNTIFS($G$5:G780,G780,$E$5:E780,"&gt;"&amp;0)</f>
        <v>71</v>
      </c>
      <c r="G780" s="2">
        <f t="shared" si="55"/>
        <v>8</v>
      </c>
      <c r="H780" s="2" t="str">
        <f t="shared" si="55"/>
        <v>{"CardMulti":1}</v>
      </c>
    </row>
    <row r="781" spans="1:8" x14ac:dyDescent="0.15">
      <c r="A781" s="2">
        <f t="shared" si="56"/>
        <v>777</v>
      </c>
      <c r="B781" s="2">
        <v>777</v>
      </c>
      <c r="C781" s="2">
        <f t="shared" si="54"/>
        <v>527.91330000000005</v>
      </c>
      <c r="D781" s="2" cm="1">
        <f t="array" ref="D781">ROUND(_xlfn.XLOOKUP(E781*10000+G781,[1]配置!$B$5:$B$10000*10000+[1]配置!$C$5:$C$10000,[1]配置!$F$5:$F$10000),4)</f>
        <v>525.96460000000002</v>
      </c>
      <c r="E781" s="2">
        <f>COUNTIFS([1]中转!$N$10:$N$129,"&gt;="&amp;G781,[1]中转!$O$10:$O$129,"&lt;="&amp;COUNTIFS($G$5:G781,G781))</f>
        <v>70</v>
      </c>
      <c r="F781" s="2">
        <f>COUNTIFS($G$5:G781,G781,$E$5:E781,"&gt;"&amp;0)</f>
        <v>70</v>
      </c>
      <c r="G781" s="2">
        <f t="shared" si="55"/>
        <v>9</v>
      </c>
      <c r="H781" s="2" t="str">
        <f t="shared" si="55"/>
        <v>{"CardMulti":1}</v>
      </c>
    </row>
    <row r="782" spans="1:8" x14ac:dyDescent="0.15">
      <c r="A782" s="2">
        <f t="shared" si="56"/>
        <v>778</v>
      </c>
      <c r="B782" s="3">
        <v>778</v>
      </c>
      <c r="C782" s="2">
        <f t="shared" si="54"/>
        <v>245.45500000000001</v>
      </c>
      <c r="D782" s="2" cm="1">
        <f t="array" ref="D782">ROUND(_xlfn.XLOOKUP(E782*10000+G782,[1]配置!$B$5:$B$10000*10000+[1]配置!$C$5:$C$10000,[1]配置!$F$5:$F$10000),4)</f>
        <v>243.5248</v>
      </c>
      <c r="E782" s="2">
        <f>COUNTIFS([1]中转!$N$10:$N$129,"&gt;="&amp;G782,[1]中转!$O$10:$O$129,"&lt;="&amp;COUNTIFS($G$5:G782,G782))</f>
        <v>28</v>
      </c>
      <c r="F782" s="2">
        <f>COUNTIFS($G$5:G782,G782,$E$5:E782,"&gt;"&amp;0)</f>
        <v>69</v>
      </c>
      <c r="G782" s="2">
        <f t="shared" si="55"/>
        <v>10</v>
      </c>
      <c r="H782" s="2" t="str">
        <f t="shared" si="55"/>
        <v>{"CardMulti":1}</v>
      </c>
    </row>
    <row r="783" spans="1:8" x14ac:dyDescent="0.15">
      <c r="A783" s="2">
        <f t="shared" si="56"/>
        <v>779</v>
      </c>
      <c r="B783" s="2">
        <v>779</v>
      </c>
      <c r="C783" s="2">
        <f t="shared" si="54"/>
        <v>426.73779999999999</v>
      </c>
      <c r="D783" s="2" cm="1">
        <f t="array" ref="D783">ROUND(_xlfn.XLOOKUP(E783*10000+G783,[1]配置!$B$5:$B$10000*10000+[1]配置!$C$5:$C$10000,[1]配置!$F$5:$F$10000),4)</f>
        <v>424.65460000000002</v>
      </c>
      <c r="E783" s="2">
        <f>COUNTIFS([1]中转!$N$10:$N$129,"&gt;="&amp;G783,[1]中转!$O$10:$O$129,"&lt;="&amp;COUNTIFS($G$5:G783,G783))</f>
        <v>77</v>
      </c>
      <c r="F783" s="2">
        <f>COUNTIFS($G$5:G783,G783,$E$5:E783,"&gt;"&amp;0)</f>
        <v>77</v>
      </c>
      <c r="G783" s="2">
        <f t="shared" si="55"/>
        <v>1</v>
      </c>
      <c r="H783" s="2" t="str">
        <f t="shared" si="55"/>
        <v>{"CardMulti":1}</v>
      </c>
    </row>
    <row r="784" spans="1:8" x14ac:dyDescent="0.15">
      <c r="A784" s="2">
        <f t="shared" si="56"/>
        <v>780</v>
      </c>
      <c r="B784" s="3">
        <v>780</v>
      </c>
      <c r="C784" s="2">
        <f t="shared" si="54"/>
        <v>465.8544</v>
      </c>
      <c r="D784" s="2" cm="1">
        <f t="array" ref="D784">ROUND(_xlfn.XLOOKUP(E784*10000+G784,[1]配置!$B$5:$B$10000*10000+[1]配置!$C$5:$C$10000,[1]配置!$F$5:$F$10000),4)</f>
        <v>463.73110000000003</v>
      </c>
      <c r="E784" s="2">
        <f>COUNTIFS([1]中转!$N$10:$N$129,"&gt;="&amp;G784,[1]中转!$O$10:$O$129,"&lt;="&amp;COUNTIFS($G$5:G784,G784))</f>
        <v>79</v>
      </c>
      <c r="F784" s="2">
        <f>COUNTIFS($G$5:G784,G784,$E$5:E784,"&gt;"&amp;0)</f>
        <v>79</v>
      </c>
      <c r="G784" s="2">
        <f t="shared" si="55"/>
        <v>2</v>
      </c>
      <c r="H784" s="2" t="str">
        <f t="shared" si="55"/>
        <v>{"CardMulti":1}</v>
      </c>
    </row>
    <row r="785" spans="1:8" x14ac:dyDescent="0.15">
      <c r="A785" s="2">
        <f t="shared" si="56"/>
        <v>781</v>
      </c>
      <c r="B785" s="2">
        <v>781</v>
      </c>
      <c r="C785" s="2">
        <f t="shared" si="54"/>
        <v>493.36660000000001</v>
      </c>
      <c r="D785" s="2" cm="1">
        <f t="array" ref="D785">ROUND(_xlfn.XLOOKUP(E785*10000+G785,[1]配置!$B$5:$B$10000*10000+[1]配置!$C$5:$C$10000,[1]配置!$F$5:$F$10000),4)</f>
        <v>491.26350000000002</v>
      </c>
      <c r="E785" s="2">
        <f>COUNTIFS([1]中转!$N$10:$N$129,"&gt;="&amp;G785,[1]中转!$O$10:$O$129,"&lt;="&amp;COUNTIFS($G$5:G785,G785))</f>
        <v>78</v>
      </c>
      <c r="F785" s="2">
        <f>COUNTIFS($G$5:G785,G785,$E$5:E785,"&gt;"&amp;0)</f>
        <v>78</v>
      </c>
      <c r="G785" s="2">
        <f t="shared" si="55"/>
        <v>3</v>
      </c>
      <c r="H785" s="2" t="str">
        <f t="shared" si="55"/>
        <v>{"CardMulti":1}</v>
      </c>
    </row>
    <row r="786" spans="1:8" x14ac:dyDescent="0.15">
      <c r="A786" s="2">
        <f t="shared" si="56"/>
        <v>782</v>
      </c>
      <c r="B786" s="3">
        <v>782</v>
      </c>
      <c r="C786" s="2">
        <f t="shared" si="54"/>
        <v>517.19159999999999</v>
      </c>
      <c r="D786" s="2" cm="1">
        <f t="array" ref="D786">ROUND(_xlfn.XLOOKUP(E786*10000+G786,[1]配置!$B$5:$B$10000*10000+[1]配置!$C$5:$C$10000,[1]配置!$F$5:$F$10000),4)</f>
        <v>515.10839999999996</v>
      </c>
      <c r="E786" s="2">
        <f>COUNTIFS([1]中转!$N$10:$N$129,"&gt;="&amp;G786,[1]中转!$O$10:$O$129,"&lt;="&amp;COUNTIFS($G$5:G786,G786))</f>
        <v>77</v>
      </c>
      <c r="F786" s="2">
        <f>COUNTIFS($G$5:G786,G786,$E$5:E786,"&gt;"&amp;0)</f>
        <v>77</v>
      </c>
      <c r="G786" s="2">
        <f t="shared" si="55"/>
        <v>4</v>
      </c>
      <c r="H786" s="2" t="str">
        <f t="shared" si="55"/>
        <v>{"CardMulti":1}</v>
      </c>
    </row>
    <row r="787" spans="1:8" x14ac:dyDescent="0.15">
      <c r="A787" s="2">
        <f t="shared" si="56"/>
        <v>783</v>
      </c>
      <c r="B787" s="2">
        <v>783</v>
      </c>
      <c r="C787" s="2">
        <f t="shared" si="54"/>
        <v>535.43330000000003</v>
      </c>
      <c r="D787" s="2" cm="1">
        <f t="array" ref="D787">ROUND(_xlfn.XLOOKUP(E787*10000+G787,[1]配置!$B$5:$B$10000*10000+[1]配置!$C$5:$C$10000,[1]配置!$F$5:$F$10000),4)</f>
        <v>533.3895</v>
      </c>
      <c r="E787" s="2">
        <f>COUNTIFS([1]中转!$N$10:$N$129,"&gt;="&amp;G787,[1]中转!$O$10:$O$129,"&lt;="&amp;COUNTIFS($G$5:G787,G787))</f>
        <v>75</v>
      </c>
      <c r="F787" s="2">
        <f>COUNTIFS($G$5:G787,G787,$E$5:E787,"&gt;"&amp;0)</f>
        <v>75</v>
      </c>
      <c r="G787" s="2">
        <f t="shared" si="55"/>
        <v>5</v>
      </c>
      <c r="H787" s="2" t="str">
        <f t="shared" si="55"/>
        <v>{"CardMulti":1}</v>
      </c>
    </row>
    <row r="788" spans="1:8" x14ac:dyDescent="0.15">
      <c r="A788" s="2">
        <f t="shared" si="56"/>
        <v>784</v>
      </c>
      <c r="B788" s="3">
        <v>784</v>
      </c>
      <c r="C788" s="2">
        <f t="shared" si="54"/>
        <v>534.45119999999997</v>
      </c>
      <c r="D788" s="2" cm="1">
        <f t="array" ref="D788">ROUND(_xlfn.XLOOKUP(E788*10000+G788,[1]配置!$B$5:$B$10000*10000+[1]配置!$C$5:$C$10000,[1]配置!$F$5:$F$10000),4)</f>
        <v>532.42679999999996</v>
      </c>
      <c r="E788" s="2">
        <f>COUNTIFS([1]中转!$N$10:$N$129,"&gt;="&amp;G788,[1]中转!$O$10:$O$129,"&lt;="&amp;COUNTIFS($G$5:G788,G788))</f>
        <v>74</v>
      </c>
      <c r="F788" s="2">
        <f>COUNTIFS($G$5:G788,G788,$E$5:E788,"&gt;"&amp;0)</f>
        <v>74</v>
      </c>
      <c r="G788" s="2">
        <f t="shared" si="55"/>
        <v>6</v>
      </c>
      <c r="H788" s="2" t="str">
        <f t="shared" si="55"/>
        <v>{"CardMulti":1}</v>
      </c>
    </row>
    <row r="789" spans="1:8" x14ac:dyDescent="0.15">
      <c r="A789" s="2">
        <f t="shared" si="56"/>
        <v>785</v>
      </c>
      <c r="B789" s="2">
        <v>785</v>
      </c>
      <c r="C789" s="2">
        <f t="shared" si="54"/>
        <v>535.94870000000003</v>
      </c>
      <c r="D789" s="2" cm="1">
        <f t="array" ref="D789">ROUND(_xlfn.XLOOKUP(E789*10000+G789,[1]配置!$B$5:$B$10000*10000+[1]配置!$C$5:$C$10000,[1]配置!$F$5:$F$10000),4)</f>
        <v>533.94349999999997</v>
      </c>
      <c r="E789" s="2">
        <f>COUNTIFS([1]中转!$N$10:$N$129,"&gt;="&amp;G789,[1]中转!$O$10:$O$129,"&lt;="&amp;COUNTIFS($G$5:G789,G789))</f>
        <v>73</v>
      </c>
      <c r="F789" s="2">
        <f>COUNTIFS($G$5:G789,G789,$E$5:E789,"&gt;"&amp;0)</f>
        <v>73</v>
      </c>
      <c r="G789" s="2">
        <f t="shared" si="55"/>
        <v>7</v>
      </c>
      <c r="H789" s="2" t="str">
        <f t="shared" si="55"/>
        <v>{"CardMulti":1}</v>
      </c>
    </row>
    <row r="790" spans="1:8" x14ac:dyDescent="0.15">
      <c r="A790" s="2">
        <f t="shared" si="56"/>
        <v>786</v>
      </c>
      <c r="B790" s="3">
        <v>786</v>
      </c>
      <c r="C790" s="2">
        <f t="shared" si="54"/>
        <v>535.37580000000003</v>
      </c>
      <c r="D790" s="2" cm="1">
        <f t="array" ref="D790">ROUND(_xlfn.XLOOKUP(E790*10000+G790,[1]配置!$B$5:$B$10000*10000+[1]配置!$C$5:$C$10000,[1]配置!$F$5:$F$10000),4)</f>
        <v>533.38959999999997</v>
      </c>
      <c r="E790" s="2">
        <f>COUNTIFS([1]中转!$N$10:$N$129,"&gt;="&amp;G790,[1]中转!$O$10:$O$129,"&lt;="&amp;COUNTIFS($G$5:G790,G790))</f>
        <v>72</v>
      </c>
      <c r="F790" s="2">
        <f>COUNTIFS($G$5:G790,G790,$E$5:E790,"&gt;"&amp;0)</f>
        <v>72</v>
      </c>
      <c r="G790" s="2">
        <f t="shared" si="55"/>
        <v>8</v>
      </c>
      <c r="H790" s="2" t="str">
        <f t="shared" si="55"/>
        <v>{"CardMulti":1}</v>
      </c>
    </row>
    <row r="791" spans="1:8" x14ac:dyDescent="0.15">
      <c r="A791" s="2">
        <f t="shared" si="56"/>
        <v>787</v>
      </c>
      <c r="B791" s="2">
        <v>787</v>
      </c>
      <c r="C791" s="2">
        <f t="shared" si="54"/>
        <v>534.80719999999997</v>
      </c>
      <c r="D791" s="2" cm="1">
        <f t="array" ref="D791">ROUND(_xlfn.XLOOKUP(E791*10000+G791,[1]配置!$B$5:$B$10000*10000+[1]配置!$C$5:$C$10000,[1]配置!$F$5:$F$10000),4)</f>
        <v>532.83979999999997</v>
      </c>
      <c r="E791" s="2">
        <f>COUNTIFS([1]中转!$N$10:$N$129,"&gt;="&amp;G791,[1]中转!$O$10:$O$129,"&lt;="&amp;COUNTIFS($G$5:G791,G791))</f>
        <v>71</v>
      </c>
      <c r="F791" s="2">
        <f>COUNTIFS($G$5:G791,G791,$E$5:E791,"&gt;"&amp;0)</f>
        <v>71</v>
      </c>
      <c r="G791" s="2">
        <f t="shared" si="55"/>
        <v>9</v>
      </c>
      <c r="H791" s="2" t="str">
        <f t="shared" si="55"/>
        <v>{"CardMulti":1}</v>
      </c>
    </row>
    <row r="792" spans="1:8" x14ac:dyDescent="0.15">
      <c r="A792" s="2">
        <f t="shared" si="56"/>
        <v>788</v>
      </c>
      <c r="B792" s="3">
        <v>788</v>
      </c>
      <c r="C792" s="2">
        <f t="shared" si="54"/>
        <v>245.4735</v>
      </c>
      <c r="D792" s="2" cm="1">
        <f t="array" ref="D792">ROUND(_xlfn.XLOOKUP(E792*10000+G792,[1]配置!$B$5:$B$10000*10000+[1]配置!$C$5:$C$10000,[1]配置!$F$5:$F$10000),4)</f>
        <v>243.5248</v>
      </c>
      <c r="E792" s="2">
        <f>COUNTIFS([1]中转!$N$10:$N$129,"&gt;="&amp;G792,[1]中转!$O$10:$O$129,"&lt;="&amp;COUNTIFS($G$5:G792,G792))</f>
        <v>28</v>
      </c>
      <c r="F792" s="2">
        <f>COUNTIFS($G$5:G792,G792,$E$5:E792,"&gt;"&amp;0)</f>
        <v>70</v>
      </c>
      <c r="G792" s="2">
        <f t="shared" si="55"/>
        <v>10</v>
      </c>
      <c r="H792" s="2" t="str">
        <f t="shared" si="55"/>
        <v>{"CardMulti":1}</v>
      </c>
    </row>
    <row r="793" spans="1:8" x14ac:dyDescent="0.15">
      <c r="A793" s="2">
        <f t="shared" si="56"/>
        <v>789</v>
      </c>
      <c r="B793" s="2">
        <v>789</v>
      </c>
      <c r="C793" s="2">
        <f t="shared" si="54"/>
        <v>432.25790000000001</v>
      </c>
      <c r="D793" s="2" cm="1">
        <f t="array" ref="D793">ROUND(_xlfn.XLOOKUP(E793*10000+G793,[1]配置!$B$5:$B$10000*10000+[1]配置!$C$5:$C$10000,[1]配置!$F$5:$F$10000),4)</f>
        <v>430.15480000000002</v>
      </c>
      <c r="E793" s="2">
        <f>COUNTIFS([1]中转!$N$10:$N$129,"&gt;="&amp;G793,[1]中转!$O$10:$O$129,"&lt;="&amp;COUNTIFS($G$5:G793,G793))</f>
        <v>78</v>
      </c>
      <c r="F793" s="2">
        <f>COUNTIFS($G$5:G793,G793,$E$5:E793,"&gt;"&amp;0)</f>
        <v>78</v>
      </c>
      <c r="G793" s="2">
        <f t="shared" ref="G793:H812" si="57">G385</f>
        <v>1</v>
      </c>
      <c r="H793" s="2" t="str">
        <f t="shared" si="57"/>
        <v>{"CostReduce":1}</v>
      </c>
    </row>
    <row r="794" spans="1:8" x14ac:dyDescent="0.15">
      <c r="A794" s="2">
        <f t="shared" si="56"/>
        <v>790</v>
      </c>
      <c r="B794" s="3">
        <v>790</v>
      </c>
      <c r="C794" s="2">
        <f t="shared" si="54"/>
        <v>471.71859999999998</v>
      </c>
      <c r="D794" s="2" cm="1">
        <f t="array" ref="D794">ROUND(_xlfn.XLOOKUP(E794*10000+G794,[1]配置!$B$5:$B$10000*10000+[1]配置!$C$5:$C$10000,[1]配置!$F$5:$F$10000),4)</f>
        <v>469.57499999999999</v>
      </c>
      <c r="E794" s="2">
        <f>COUNTIFS([1]中转!$N$10:$N$129,"&gt;="&amp;G794,[1]中转!$O$10:$O$129,"&lt;="&amp;COUNTIFS($G$5:G794,G794))</f>
        <v>80</v>
      </c>
      <c r="F794" s="2">
        <f>COUNTIFS($G$5:G794,G794,$E$5:E794,"&gt;"&amp;0)</f>
        <v>80</v>
      </c>
      <c r="G794" s="2">
        <f t="shared" si="57"/>
        <v>2</v>
      </c>
      <c r="H794" s="2" t="str">
        <f t="shared" si="57"/>
        <v>{"CostReduce":1}</v>
      </c>
    </row>
    <row r="795" spans="1:8" x14ac:dyDescent="0.15">
      <c r="A795" s="2">
        <f t="shared" si="56"/>
        <v>791</v>
      </c>
      <c r="B795" s="2">
        <v>791</v>
      </c>
      <c r="C795" s="2">
        <f t="shared" si="54"/>
        <v>499.5745</v>
      </c>
      <c r="D795" s="2" cm="1">
        <f t="array" ref="D795">ROUND(_xlfn.XLOOKUP(E795*10000+G795,[1]配置!$B$5:$B$10000*10000+[1]配置!$C$5:$C$10000,[1]配置!$F$5:$F$10000),4)</f>
        <v>497.45119999999997</v>
      </c>
      <c r="E795" s="2">
        <f>COUNTIFS([1]中转!$N$10:$N$129,"&gt;="&amp;G795,[1]中转!$O$10:$O$129,"&lt;="&amp;COUNTIFS($G$5:G795,G795))</f>
        <v>79</v>
      </c>
      <c r="F795" s="2">
        <f>COUNTIFS($G$5:G795,G795,$E$5:E795,"&gt;"&amp;0)</f>
        <v>79</v>
      </c>
      <c r="G795" s="2">
        <f t="shared" si="57"/>
        <v>3</v>
      </c>
      <c r="H795" s="2" t="str">
        <f t="shared" si="57"/>
        <v>{"CostReduce":1}</v>
      </c>
    </row>
    <row r="796" spans="1:8" x14ac:dyDescent="0.15">
      <c r="A796" s="2">
        <f t="shared" si="56"/>
        <v>792</v>
      </c>
      <c r="B796" s="3">
        <v>792</v>
      </c>
      <c r="C796" s="2">
        <f t="shared" si="54"/>
        <v>523.74300000000005</v>
      </c>
      <c r="D796" s="2" cm="1">
        <f t="array" ref="D796">ROUND(_xlfn.XLOOKUP(E796*10000+G796,[1]配置!$B$5:$B$10000*10000+[1]配置!$C$5:$C$10000,[1]配置!$F$5:$F$10000),4)</f>
        <v>521.63990000000001</v>
      </c>
      <c r="E796" s="2">
        <f>COUNTIFS([1]中转!$N$10:$N$129,"&gt;="&amp;G796,[1]中转!$O$10:$O$129,"&lt;="&amp;COUNTIFS($G$5:G796,G796))</f>
        <v>78</v>
      </c>
      <c r="F796" s="2">
        <f>COUNTIFS($G$5:G796,G796,$E$5:E796,"&gt;"&amp;0)</f>
        <v>78</v>
      </c>
      <c r="G796" s="2">
        <f t="shared" si="57"/>
        <v>4</v>
      </c>
      <c r="H796" s="2" t="str">
        <f t="shared" si="57"/>
        <v>{"CostReduce":1}</v>
      </c>
    </row>
    <row r="797" spans="1:8" x14ac:dyDescent="0.15">
      <c r="A797" s="2">
        <f t="shared" si="56"/>
        <v>793</v>
      </c>
      <c r="B797" s="2">
        <v>793</v>
      </c>
      <c r="C797" s="2">
        <f t="shared" si="54"/>
        <v>542.32809999999995</v>
      </c>
      <c r="D797" s="2" cm="1">
        <f t="array" ref="D797">ROUND(_xlfn.XLOOKUP(E797*10000+G797,[1]配置!$B$5:$B$10000*10000+[1]配置!$C$5:$C$10000,[1]配置!$F$5:$F$10000),4)</f>
        <v>540.26469999999995</v>
      </c>
      <c r="E797" s="2">
        <f>COUNTIFS([1]中转!$N$10:$N$129,"&gt;="&amp;G797,[1]中转!$O$10:$O$129,"&lt;="&amp;COUNTIFS($G$5:G797,G797))</f>
        <v>76</v>
      </c>
      <c r="F797" s="2">
        <f>COUNTIFS($G$5:G797,G797,$E$5:E797,"&gt;"&amp;0)</f>
        <v>76</v>
      </c>
      <c r="G797" s="2">
        <f t="shared" si="57"/>
        <v>5</v>
      </c>
      <c r="H797" s="2" t="str">
        <f t="shared" si="57"/>
        <v>{"CostReduce":1}</v>
      </c>
    </row>
    <row r="798" spans="1:8" x14ac:dyDescent="0.15">
      <c r="A798" s="2">
        <f t="shared" si="56"/>
        <v>794</v>
      </c>
      <c r="B798" s="3">
        <v>794</v>
      </c>
      <c r="C798" s="2">
        <f t="shared" si="54"/>
        <v>541.34580000000005</v>
      </c>
      <c r="D798" s="2" cm="1">
        <f t="array" ref="D798">ROUND(_xlfn.XLOOKUP(E798*10000+G798,[1]配置!$B$5:$B$10000*10000+[1]配置!$C$5:$C$10000,[1]配置!$F$5:$F$10000),4)</f>
        <v>539.30200000000002</v>
      </c>
      <c r="E798" s="2">
        <f>COUNTIFS([1]中转!$N$10:$N$129,"&gt;="&amp;G798,[1]中转!$O$10:$O$129,"&lt;="&amp;COUNTIFS($G$5:G798,G798))</f>
        <v>75</v>
      </c>
      <c r="F798" s="2">
        <f>COUNTIFS($G$5:G798,G798,$E$5:E798,"&gt;"&amp;0)</f>
        <v>75</v>
      </c>
      <c r="G798" s="2">
        <f t="shared" si="57"/>
        <v>6</v>
      </c>
      <c r="H798" s="2" t="str">
        <f t="shared" si="57"/>
        <v>{"CostReduce":1}</v>
      </c>
    </row>
    <row r="799" spans="1:8" x14ac:dyDescent="0.15">
      <c r="A799" s="2">
        <f t="shared" si="56"/>
        <v>795</v>
      </c>
      <c r="B799" s="2">
        <v>795</v>
      </c>
      <c r="C799" s="2">
        <f t="shared" si="54"/>
        <v>542.84310000000005</v>
      </c>
      <c r="D799" s="2" cm="1">
        <f t="array" ref="D799">ROUND(_xlfn.XLOOKUP(E799*10000+G799,[1]配置!$B$5:$B$10000*10000+[1]配置!$C$5:$C$10000,[1]配置!$F$5:$F$10000),4)</f>
        <v>540.81870000000004</v>
      </c>
      <c r="E799" s="2">
        <f>COUNTIFS([1]中转!$N$10:$N$129,"&gt;="&amp;G799,[1]中转!$O$10:$O$129,"&lt;="&amp;COUNTIFS($G$5:G799,G799))</f>
        <v>74</v>
      </c>
      <c r="F799" s="2">
        <f>COUNTIFS($G$5:G799,G799,$E$5:E799,"&gt;"&amp;0)</f>
        <v>74</v>
      </c>
      <c r="G799" s="2">
        <f t="shared" si="57"/>
        <v>7</v>
      </c>
      <c r="H799" s="2" t="str">
        <f t="shared" si="57"/>
        <v>{"CostReduce":1}</v>
      </c>
    </row>
    <row r="800" spans="1:8" x14ac:dyDescent="0.15">
      <c r="A800" s="2">
        <f t="shared" si="56"/>
        <v>796</v>
      </c>
      <c r="B800" s="3">
        <v>796</v>
      </c>
      <c r="C800" s="2">
        <f t="shared" si="54"/>
        <v>542.27</v>
      </c>
      <c r="D800" s="2" cm="1">
        <f t="array" ref="D800">ROUND(_xlfn.XLOOKUP(E800*10000+G800,[1]配置!$B$5:$B$10000*10000+[1]配置!$C$5:$C$10000,[1]配置!$F$5:$F$10000),4)</f>
        <v>540.26480000000004</v>
      </c>
      <c r="E800" s="2">
        <f>COUNTIFS([1]中转!$N$10:$N$129,"&gt;="&amp;G800,[1]中转!$O$10:$O$129,"&lt;="&amp;COUNTIFS($G$5:G800,G800))</f>
        <v>73</v>
      </c>
      <c r="F800" s="2">
        <f>COUNTIFS($G$5:G800,G800,$E$5:E800,"&gt;"&amp;0)</f>
        <v>73</v>
      </c>
      <c r="G800" s="2">
        <f t="shared" si="57"/>
        <v>8</v>
      </c>
      <c r="H800" s="2" t="str">
        <f t="shared" si="57"/>
        <v>{"CostReduce":1}</v>
      </c>
    </row>
    <row r="801" spans="1:8" x14ac:dyDescent="0.15">
      <c r="A801" s="2">
        <f t="shared" si="56"/>
        <v>797</v>
      </c>
      <c r="B801" s="2">
        <v>797</v>
      </c>
      <c r="C801" s="2">
        <f t="shared" si="54"/>
        <v>541.7011</v>
      </c>
      <c r="D801" s="2" cm="1">
        <f t="array" ref="D801">ROUND(_xlfn.XLOOKUP(E801*10000+G801,[1]配置!$B$5:$B$10000*10000+[1]配置!$C$5:$C$10000,[1]配置!$F$5:$F$10000),4)</f>
        <v>539.71489999999994</v>
      </c>
      <c r="E801" s="2">
        <f>COUNTIFS([1]中转!$N$10:$N$129,"&gt;="&amp;G801,[1]中转!$O$10:$O$129,"&lt;="&amp;COUNTIFS($G$5:G801,G801))</f>
        <v>72</v>
      </c>
      <c r="F801" s="2">
        <f>COUNTIFS($G$5:G801,G801,$E$5:E801,"&gt;"&amp;0)</f>
        <v>72</v>
      </c>
      <c r="G801" s="2">
        <f t="shared" si="57"/>
        <v>9</v>
      </c>
      <c r="H801" s="2" t="str">
        <f t="shared" si="57"/>
        <v>{"CostReduce":1}</v>
      </c>
    </row>
    <row r="802" spans="1:8" x14ac:dyDescent="0.15">
      <c r="A802" s="2">
        <f t="shared" si="56"/>
        <v>798</v>
      </c>
      <c r="B802" s="3">
        <v>798</v>
      </c>
      <c r="C802" s="2">
        <f t="shared" si="54"/>
        <v>252.3674</v>
      </c>
      <c r="D802" s="2" cm="1">
        <f t="array" ref="D802">ROUND(_xlfn.XLOOKUP(E802*10000+G802,[1]配置!$B$5:$B$10000*10000+[1]配置!$C$5:$C$10000,[1]配置!$F$5:$F$10000),4)</f>
        <v>250.4</v>
      </c>
      <c r="E802" s="2">
        <f>COUNTIFS([1]中转!$N$10:$N$129,"&gt;="&amp;G802,[1]中转!$O$10:$O$129,"&lt;="&amp;COUNTIFS($G$5:G802,G802))</f>
        <v>29</v>
      </c>
      <c r="F802" s="2">
        <f>COUNTIFS($G$5:G802,G802,$E$5:E802,"&gt;"&amp;0)</f>
        <v>71</v>
      </c>
      <c r="G802" s="2">
        <f t="shared" si="57"/>
        <v>10</v>
      </c>
      <c r="H802" s="2" t="str">
        <f t="shared" si="57"/>
        <v>{"CostReduce":1}</v>
      </c>
    </row>
    <row r="803" spans="1:8" x14ac:dyDescent="0.15">
      <c r="A803" s="2">
        <f t="shared" si="56"/>
        <v>799</v>
      </c>
      <c r="B803" s="2">
        <v>799</v>
      </c>
      <c r="C803" s="2">
        <f t="shared" si="54"/>
        <v>477.58300000000003</v>
      </c>
      <c r="D803" s="2" cm="1">
        <f t="array" ref="D803">ROUND(_xlfn.XLOOKUP(E803*10000+G803,[1]配置!$B$5:$B$10000*10000+[1]配置!$C$5:$C$10000,[1]配置!$F$5:$F$10000),4)</f>
        <v>475.41890000000001</v>
      </c>
      <c r="E803" s="2">
        <f>COUNTIFS([1]中转!$N$10:$N$129,"&gt;="&amp;G803,[1]中转!$O$10:$O$129,"&lt;="&amp;COUNTIFS($G$5:G803,G803))</f>
        <v>81</v>
      </c>
      <c r="F803" s="2">
        <f>COUNTIFS($G$5:G803,G803,$E$5:E803,"&gt;"&amp;0)</f>
        <v>81</v>
      </c>
      <c r="G803" s="2">
        <f t="shared" si="57"/>
        <v>2</v>
      </c>
      <c r="H803" s="2" t="str">
        <f t="shared" si="57"/>
        <v>{"CardMulti":1}</v>
      </c>
    </row>
    <row r="804" spans="1:8" x14ac:dyDescent="0.15">
      <c r="A804" s="2">
        <f t="shared" si="56"/>
        <v>800</v>
      </c>
      <c r="B804" s="3">
        <v>800</v>
      </c>
      <c r="C804" s="2">
        <f t="shared" si="54"/>
        <v>505.78250000000003</v>
      </c>
      <c r="D804" s="2" cm="1">
        <f t="array" ref="D804">ROUND(_xlfn.XLOOKUP(E804*10000+G804,[1]配置!$B$5:$B$10000*10000+[1]配置!$C$5:$C$10000,[1]配置!$F$5:$F$10000),4)</f>
        <v>503.63889999999998</v>
      </c>
      <c r="E804" s="2">
        <f>COUNTIFS([1]中转!$N$10:$N$129,"&gt;="&amp;G804,[1]中转!$O$10:$O$129,"&lt;="&amp;COUNTIFS($G$5:G804,G804))</f>
        <v>80</v>
      </c>
      <c r="F804" s="2">
        <f>COUNTIFS($G$5:G804,G804,$E$5:E804,"&gt;"&amp;0)</f>
        <v>80</v>
      </c>
      <c r="G804" s="2">
        <f t="shared" si="57"/>
        <v>3</v>
      </c>
      <c r="H804" s="2" t="str">
        <f t="shared" si="57"/>
        <v>{"CardMulti":1}</v>
      </c>
    </row>
    <row r="805" spans="1:8" x14ac:dyDescent="0.15">
      <c r="A805" s="2">
        <f t="shared" si="56"/>
        <v>801</v>
      </c>
      <c r="B805" s="2">
        <v>801</v>
      </c>
      <c r="C805" s="2">
        <f t="shared" si="54"/>
        <v>530.29459999999995</v>
      </c>
      <c r="D805" s="2" cm="1">
        <f t="array" ref="D805">ROUND(_xlfn.XLOOKUP(E805*10000+G805,[1]配置!$B$5:$B$10000*10000+[1]配置!$C$5:$C$10000,[1]配置!$F$5:$F$10000),4)</f>
        <v>528.17129999999997</v>
      </c>
      <c r="E805" s="2">
        <f>COUNTIFS([1]中转!$N$10:$N$129,"&gt;="&amp;G805,[1]中转!$O$10:$O$129,"&lt;="&amp;COUNTIFS($G$5:G805,G805))</f>
        <v>79</v>
      </c>
      <c r="F805" s="2">
        <f>COUNTIFS($G$5:G805,G805,$E$5:E805,"&gt;"&amp;0)</f>
        <v>79</v>
      </c>
      <c r="G805" s="2">
        <f t="shared" si="57"/>
        <v>4</v>
      </c>
      <c r="H805" s="2" t="str">
        <f t="shared" si="57"/>
        <v>{"CardMulti":1}</v>
      </c>
    </row>
    <row r="806" spans="1:8" x14ac:dyDescent="0.15">
      <c r="A806" s="2">
        <f t="shared" si="56"/>
        <v>802</v>
      </c>
      <c r="B806" s="3">
        <v>802</v>
      </c>
      <c r="C806" s="2">
        <f t="shared" si="54"/>
        <v>549.22310000000004</v>
      </c>
      <c r="D806" s="2" cm="1">
        <f t="array" ref="D806">ROUND(_xlfn.XLOOKUP(E806*10000+G806,[1]配置!$B$5:$B$10000*10000+[1]配置!$C$5:$C$10000,[1]配置!$F$5:$F$10000),4)</f>
        <v>547.13990000000001</v>
      </c>
      <c r="E806" s="2">
        <f>COUNTIFS([1]中转!$N$10:$N$129,"&gt;="&amp;G806,[1]中转!$O$10:$O$129,"&lt;="&amp;COUNTIFS($G$5:G806,G806))</f>
        <v>77</v>
      </c>
      <c r="F806" s="2">
        <f>COUNTIFS($G$5:G806,G806,$E$5:E806,"&gt;"&amp;0)</f>
        <v>77</v>
      </c>
      <c r="G806" s="2">
        <f t="shared" si="57"/>
        <v>5</v>
      </c>
      <c r="H806" s="2" t="str">
        <f t="shared" si="57"/>
        <v>{"CardMulti":1}</v>
      </c>
    </row>
    <row r="807" spans="1:8" x14ac:dyDescent="0.15">
      <c r="A807" s="2">
        <f t="shared" si="56"/>
        <v>803</v>
      </c>
      <c r="B807" s="2">
        <v>803</v>
      </c>
      <c r="C807" s="2">
        <f t="shared" si="54"/>
        <v>548.24059999999997</v>
      </c>
      <c r="D807" s="2" cm="1">
        <f t="array" ref="D807">ROUND(_xlfn.XLOOKUP(E807*10000+G807,[1]配置!$B$5:$B$10000*10000+[1]配置!$C$5:$C$10000,[1]配置!$F$5:$F$10000),4)</f>
        <v>546.17719999999997</v>
      </c>
      <c r="E807" s="2">
        <f>COUNTIFS([1]中转!$N$10:$N$129,"&gt;="&amp;G807,[1]中转!$O$10:$O$129,"&lt;="&amp;COUNTIFS($G$5:G807,G807))</f>
        <v>76</v>
      </c>
      <c r="F807" s="2">
        <f>COUNTIFS($G$5:G807,G807,$E$5:E807,"&gt;"&amp;0)</f>
        <v>76</v>
      </c>
      <c r="G807" s="2">
        <f t="shared" si="57"/>
        <v>6</v>
      </c>
      <c r="H807" s="2" t="str">
        <f t="shared" si="57"/>
        <v>{"CardMulti":1}</v>
      </c>
    </row>
    <row r="808" spans="1:8" x14ac:dyDescent="0.15">
      <c r="A808" s="2">
        <f t="shared" si="56"/>
        <v>804</v>
      </c>
      <c r="B808" s="3">
        <v>804</v>
      </c>
      <c r="C808" s="2">
        <f t="shared" si="54"/>
        <v>549.73770000000002</v>
      </c>
      <c r="D808" s="2" cm="1">
        <f t="array" ref="D808">ROUND(_xlfn.XLOOKUP(E808*10000+G808,[1]配置!$B$5:$B$10000*10000+[1]配置!$C$5:$C$10000,[1]配置!$F$5:$F$10000),4)</f>
        <v>547.69389999999999</v>
      </c>
      <c r="E808" s="2">
        <f>COUNTIFS([1]中转!$N$10:$N$129,"&gt;="&amp;G808,[1]中转!$O$10:$O$129,"&lt;="&amp;COUNTIFS($G$5:G808,G808))</f>
        <v>75</v>
      </c>
      <c r="F808" s="2">
        <f>COUNTIFS($G$5:G808,G808,$E$5:E808,"&gt;"&amp;0)</f>
        <v>75</v>
      </c>
      <c r="G808" s="2">
        <f t="shared" si="57"/>
        <v>7</v>
      </c>
      <c r="H808" s="2" t="str">
        <f t="shared" si="57"/>
        <v>{"CardMulti":1}</v>
      </c>
    </row>
    <row r="809" spans="1:8" x14ac:dyDescent="0.15">
      <c r="A809" s="2">
        <f t="shared" si="56"/>
        <v>805</v>
      </c>
      <c r="B809" s="2">
        <v>805</v>
      </c>
      <c r="C809" s="2">
        <f t="shared" si="54"/>
        <v>549.16430000000003</v>
      </c>
      <c r="D809" s="2" cm="1">
        <f t="array" ref="D809">ROUND(_xlfn.XLOOKUP(E809*10000+G809,[1]配置!$B$5:$B$10000*10000+[1]配置!$C$5:$C$10000,[1]配置!$F$5:$F$10000),4)</f>
        <v>547.13990000000001</v>
      </c>
      <c r="E809" s="2">
        <f>COUNTIFS([1]中转!$N$10:$N$129,"&gt;="&amp;G809,[1]中转!$O$10:$O$129,"&lt;="&amp;COUNTIFS($G$5:G809,G809))</f>
        <v>74</v>
      </c>
      <c r="F809" s="2">
        <f>COUNTIFS($G$5:G809,G809,$E$5:E809,"&gt;"&amp;0)</f>
        <v>74</v>
      </c>
      <c r="G809" s="2">
        <f t="shared" si="57"/>
        <v>8</v>
      </c>
      <c r="H809" s="2" t="str">
        <f t="shared" si="57"/>
        <v>{"CardMulti":1}</v>
      </c>
    </row>
    <row r="810" spans="1:8" x14ac:dyDescent="0.15">
      <c r="A810" s="2">
        <f t="shared" si="56"/>
        <v>806</v>
      </c>
      <c r="B810" s="3">
        <v>806</v>
      </c>
      <c r="C810" s="2">
        <f t="shared" si="54"/>
        <v>548.59529999999995</v>
      </c>
      <c r="D810" s="2" cm="1">
        <f t="array" ref="D810">ROUND(_xlfn.XLOOKUP(E810*10000+G810,[1]配置!$B$5:$B$10000*10000+[1]配置!$C$5:$C$10000,[1]配置!$F$5:$F$10000),4)</f>
        <v>546.59010000000001</v>
      </c>
      <c r="E810" s="2">
        <f>COUNTIFS([1]中转!$N$10:$N$129,"&gt;="&amp;G810,[1]中转!$O$10:$O$129,"&lt;="&amp;COUNTIFS($G$5:G810,G810))</f>
        <v>73</v>
      </c>
      <c r="F810" s="2">
        <f>COUNTIFS($G$5:G810,G810,$E$5:E810,"&gt;"&amp;0)</f>
        <v>73</v>
      </c>
      <c r="G810" s="2">
        <f t="shared" si="57"/>
        <v>9</v>
      </c>
      <c r="H810" s="2" t="str">
        <f t="shared" si="57"/>
        <v>{"CardMulti":1}</v>
      </c>
    </row>
    <row r="811" spans="1:8" x14ac:dyDescent="0.15">
      <c r="A811" s="2">
        <f t="shared" si="56"/>
        <v>807</v>
      </c>
      <c r="B811" s="2">
        <v>807</v>
      </c>
      <c r="C811" s="2">
        <f t="shared" si="54"/>
        <v>252.3862</v>
      </c>
      <c r="D811" s="2" cm="1">
        <f t="array" ref="D811">ROUND(_xlfn.XLOOKUP(E811*10000+G811,[1]配置!$B$5:$B$10000*10000+[1]配置!$C$5:$C$10000,[1]配置!$F$5:$F$10000),4)</f>
        <v>250.4</v>
      </c>
      <c r="E811" s="2">
        <f>COUNTIFS([1]中转!$N$10:$N$129,"&gt;="&amp;G811,[1]中转!$O$10:$O$129,"&lt;="&amp;COUNTIFS($G$5:G811,G811))</f>
        <v>29</v>
      </c>
      <c r="F811" s="2">
        <f>COUNTIFS($G$5:G811,G811,$E$5:E811,"&gt;"&amp;0)</f>
        <v>72</v>
      </c>
      <c r="G811" s="2">
        <f t="shared" si="57"/>
        <v>10</v>
      </c>
      <c r="H811" s="2" t="str">
        <f t="shared" si="57"/>
        <v>{"CardMulti":1}</v>
      </c>
    </row>
    <row r="812" spans="1:8" x14ac:dyDescent="0.15">
      <c r="A812" s="2">
        <f t="shared" si="56"/>
        <v>808</v>
      </c>
      <c r="B812" s="3">
        <v>808</v>
      </c>
      <c r="C812" s="2">
        <f t="shared" si="54"/>
        <v>483.44760000000002</v>
      </c>
      <c r="D812" s="2" cm="1">
        <f t="array" ref="D812">ROUND(_xlfn.XLOOKUP(E812*10000+G812,[1]配置!$B$5:$B$10000*10000+[1]配置!$C$5:$C$10000,[1]配置!$F$5:$F$10000),4)</f>
        <v>481.26280000000003</v>
      </c>
      <c r="E812" s="2">
        <f>COUNTIFS([1]中转!$N$10:$N$129,"&gt;="&amp;G812,[1]中转!$O$10:$O$129,"&lt;="&amp;COUNTIFS($G$5:G812,G812))</f>
        <v>82</v>
      </c>
      <c r="F812" s="2">
        <f>COUNTIFS($G$5:G812,G812,$E$5:E812,"&gt;"&amp;0)</f>
        <v>82</v>
      </c>
      <c r="G812" s="2">
        <f t="shared" si="57"/>
        <v>2</v>
      </c>
      <c r="H812" s="2" t="str">
        <f t="shared" si="57"/>
        <v>{"CardMulti":1}</v>
      </c>
    </row>
    <row r="813" spans="1:8" x14ac:dyDescent="0.15">
      <c r="A813" s="2">
        <f t="shared" si="56"/>
        <v>809</v>
      </c>
      <c r="B813" s="2">
        <v>809</v>
      </c>
      <c r="C813" s="2">
        <f t="shared" si="54"/>
        <v>511.99059999999997</v>
      </c>
      <c r="D813" s="2" cm="1">
        <f t="array" ref="D813">ROUND(_xlfn.XLOOKUP(E813*10000+G813,[1]配置!$B$5:$B$10000*10000+[1]配置!$C$5:$C$10000,[1]配置!$F$5:$F$10000),4)</f>
        <v>509.82650000000001</v>
      </c>
      <c r="E813" s="2">
        <f>COUNTIFS([1]中转!$N$10:$N$129,"&gt;="&amp;G813,[1]中转!$O$10:$O$129,"&lt;="&amp;COUNTIFS($G$5:G813,G813))</f>
        <v>81</v>
      </c>
      <c r="F813" s="2">
        <f>COUNTIFS($G$5:G813,G813,$E$5:E813,"&gt;"&amp;0)</f>
        <v>81</v>
      </c>
      <c r="G813" s="2">
        <f t="shared" ref="G813:H832" si="58">G405</f>
        <v>3</v>
      </c>
      <c r="H813" s="2" t="str">
        <f t="shared" si="58"/>
        <v>{"CardMulti":1}</v>
      </c>
    </row>
    <row r="814" spans="1:8" x14ac:dyDescent="0.15">
      <c r="A814" s="2">
        <f t="shared" si="56"/>
        <v>810</v>
      </c>
      <c r="B814" s="3">
        <v>810</v>
      </c>
      <c r="C814" s="2">
        <f t="shared" si="54"/>
        <v>536.84630000000004</v>
      </c>
      <c r="D814" s="2" cm="1">
        <f t="array" ref="D814">ROUND(_xlfn.XLOOKUP(E814*10000+G814,[1]配置!$B$5:$B$10000*10000+[1]配置!$C$5:$C$10000,[1]配置!$F$5:$F$10000),4)</f>
        <v>534.70270000000005</v>
      </c>
      <c r="E814" s="2">
        <f>COUNTIFS([1]中转!$N$10:$N$129,"&gt;="&amp;G814,[1]中转!$O$10:$O$129,"&lt;="&amp;COUNTIFS($G$5:G814,G814))</f>
        <v>80</v>
      </c>
      <c r="F814" s="2">
        <f>COUNTIFS($G$5:G814,G814,$E$5:E814,"&gt;"&amp;0)</f>
        <v>80</v>
      </c>
      <c r="G814" s="2">
        <f t="shared" si="58"/>
        <v>4</v>
      </c>
      <c r="H814" s="2" t="str">
        <f t="shared" si="58"/>
        <v>{"CardMulti":1}</v>
      </c>
    </row>
    <row r="815" spans="1:8" x14ac:dyDescent="0.15">
      <c r="A815" s="2">
        <f t="shared" si="56"/>
        <v>811</v>
      </c>
      <c r="B815" s="2">
        <v>811</v>
      </c>
      <c r="C815" s="2">
        <f t="shared" si="54"/>
        <v>556.1182</v>
      </c>
      <c r="D815" s="2" cm="1">
        <f t="array" ref="D815">ROUND(_xlfn.XLOOKUP(E815*10000+G815,[1]配置!$B$5:$B$10000*10000+[1]配置!$C$5:$C$10000,[1]配置!$F$5:$F$10000),4)</f>
        <v>554.01509999999996</v>
      </c>
      <c r="E815" s="2">
        <f>COUNTIFS([1]中转!$N$10:$N$129,"&gt;="&amp;G815,[1]中转!$O$10:$O$129,"&lt;="&amp;COUNTIFS($G$5:G815,G815))</f>
        <v>78</v>
      </c>
      <c r="F815" s="2">
        <f>COUNTIFS($G$5:G815,G815,$E$5:E815,"&gt;"&amp;0)</f>
        <v>78</v>
      </c>
      <c r="G815" s="2">
        <f t="shared" si="58"/>
        <v>5</v>
      </c>
      <c r="H815" s="2" t="str">
        <f t="shared" si="58"/>
        <v>{"CardMulti":1}</v>
      </c>
    </row>
    <row r="816" spans="1:8" x14ac:dyDescent="0.15">
      <c r="A816" s="2">
        <f t="shared" si="56"/>
        <v>812</v>
      </c>
      <c r="B816" s="3">
        <v>812</v>
      </c>
      <c r="C816" s="2">
        <f t="shared" si="54"/>
        <v>555.13549999999998</v>
      </c>
      <c r="D816" s="2" cm="1">
        <f t="array" ref="D816">ROUND(_xlfn.XLOOKUP(E816*10000+G816,[1]配置!$B$5:$B$10000*10000+[1]配置!$C$5:$C$10000,[1]配置!$F$5:$F$10000),4)</f>
        <v>553.05229999999995</v>
      </c>
      <c r="E816" s="2">
        <f>COUNTIFS([1]中转!$N$10:$N$129,"&gt;="&amp;G816,[1]中转!$O$10:$O$129,"&lt;="&amp;COUNTIFS($G$5:G816,G816))</f>
        <v>77</v>
      </c>
      <c r="F816" s="2">
        <f>COUNTIFS($G$5:G816,G816,$E$5:E816,"&gt;"&amp;0)</f>
        <v>77</v>
      </c>
      <c r="G816" s="2">
        <f t="shared" si="58"/>
        <v>6</v>
      </c>
      <c r="H816" s="2" t="str">
        <f t="shared" si="58"/>
        <v>{"CardMulti":1}</v>
      </c>
    </row>
    <row r="817" spans="1:8" x14ac:dyDescent="0.15">
      <c r="A817" s="2">
        <f t="shared" si="56"/>
        <v>813</v>
      </c>
      <c r="B817" s="2">
        <v>813</v>
      </c>
      <c r="C817" s="2">
        <f t="shared" si="54"/>
        <v>556.63239999999996</v>
      </c>
      <c r="D817" s="2" cm="1">
        <f t="array" ref="D817">ROUND(_xlfn.XLOOKUP(E817*10000+G817,[1]配置!$B$5:$B$10000*10000+[1]配置!$C$5:$C$10000,[1]配置!$F$5:$F$10000),4)</f>
        <v>554.56899999999996</v>
      </c>
      <c r="E817" s="2">
        <f>COUNTIFS([1]中转!$N$10:$N$129,"&gt;="&amp;G817,[1]中转!$O$10:$O$129,"&lt;="&amp;COUNTIFS($G$5:G817,G817))</f>
        <v>76</v>
      </c>
      <c r="F817" s="2">
        <f>COUNTIFS($G$5:G817,G817,$E$5:E817,"&gt;"&amp;0)</f>
        <v>76</v>
      </c>
      <c r="G817" s="2">
        <f t="shared" si="58"/>
        <v>7</v>
      </c>
      <c r="H817" s="2" t="str">
        <f t="shared" si="58"/>
        <v>{"CardMulti":1}</v>
      </c>
    </row>
    <row r="818" spans="1:8" x14ac:dyDescent="0.15">
      <c r="A818" s="2">
        <f t="shared" si="56"/>
        <v>814</v>
      </c>
      <c r="B818" s="3">
        <v>814</v>
      </c>
      <c r="C818" s="2">
        <f t="shared" si="54"/>
        <v>556.05889999999999</v>
      </c>
      <c r="D818" s="2" cm="1">
        <f t="array" ref="D818">ROUND(_xlfn.XLOOKUP(E818*10000+G818,[1]配置!$B$5:$B$10000*10000+[1]配置!$C$5:$C$10000,[1]配置!$F$5:$F$10000),4)</f>
        <v>554.01509999999996</v>
      </c>
      <c r="E818" s="2">
        <f>COUNTIFS([1]中转!$N$10:$N$129,"&gt;="&amp;G818,[1]中转!$O$10:$O$129,"&lt;="&amp;COUNTIFS($G$5:G818,G818))</f>
        <v>75</v>
      </c>
      <c r="F818" s="2">
        <f>COUNTIFS($G$5:G818,G818,$E$5:E818,"&gt;"&amp;0)</f>
        <v>75</v>
      </c>
      <c r="G818" s="2">
        <f t="shared" si="58"/>
        <v>8</v>
      </c>
      <c r="H818" s="2" t="str">
        <f t="shared" si="58"/>
        <v>{"CardMulti":1}</v>
      </c>
    </row>
    <row r="819" spans="1:8" x14ac:dyDescent="0.15">
      <c r="A819" s="2">
        <f t="shared" si="56"/>
        <v>815</v>
      </c>
      <c r="B819" s="2">
        <v>815</v>
      </c>
      <c r="C819" s="2">
        <f t="shared" si="54"/>
        <v>555.48969999999997</v>
      </c>
      <c r="D819" s="2" cm="1">
        <f t="array" ref="D819">ROUND(_xlfn.XLOOKUP(E819*10000+G819,[1]配置!$B$5:$B$10000*10000+[1]配置!$C$5:$C$10000,[1]配置!$F$5:$F$10000),4)</f>
        <v>553.46529999999996</v>
      </c>
      <c r="E819" s="2">
        <f>COUNTIFS([1]中转!$N$10:$N$129,"&gt;="&amp;G819,[1]中转!$O$10:$O$129,"&lt;="&amp;COUNTIFS($G$5:G819,G819))</f>
        <v>74</v>
      </c>
      <c r="F819" s="2">
        <f>COUNTIFS($G$5:G819,G819,$E$5:E819,"&gt;"&amp;0)</f>
        <v>74</v>
      </c>
      <c r="G819" s="2">
        <f t="shared" si="58"/>
        <v>9</v>
      </c>
      <c r="H819" s="2" t="str">
        <f t="shared" si="58"/>
        <v>{"CardMulti":1}</v>
      </c>
    </row>
    <row r="820" spans="1:8" x14ac:dyDescent="0.15">
      <c r="A820" s="2">
        <f t="shared" si="56"/>
        <v>816</v>
      </c>
      <c r="B820" s="3">
        <v>816</v>
      </c>
      <c r="C820" s="2">
        <f t="shared" si="54"/>
        <v>259.28039999999999</v>
      </c>
      <c r="D820" s="2" cm="1">
        <f t="array" ref="D820">ROUND(_xlfn.XLOOKUP(E820*10000+G820,[1]配置!$B$5:$B$10000*10000+[1]配置!$C$5:$C$10000,[1]配置!$F$5:$F$10000),4)</f>
        <v>257.27519999999998</v>
      </c>
      <c r="E820" s="2">
        <f>COUNTIFS([1]中转!$N$10:$N$129,"&gt;="&amp;G820,[1]中转!$O$10:$O$129,"&lt;="&amp;COUNTIFS($G$5:G820,G820))</f>
        <v>30</v>
      </c>
      <c r="F820" s="2">
        <f>COUNTIFS($G$5:G820,G820,$E$5:E820,"&gt;"&amp;0)</f>
        <v>73</v>
      </c>
      <c r="G820" s="2">
        <f t="shared" si="58"/>
        <v>10</v>
      </c>
      <c r="H820" s="2" t="str">
        <f t="shared" si="58"/>
        <v>{"CardMulti":1}</v>
      </c>
    </row>
    <row r="821" spans="1:8" x14ac:dyDescent="0.15">
      <c r="A821" s="2">
        <f t="shared" si="56"/>
        <v>817</v>
      </c>
      <c r="B821" s="2">
        <v>817</v>
      </c>
      <c r="C821" s="2">
        <f t="shared" si="54"/>
        <v>437.77820000000003</v>
      </c>
      <c r="D821" s="2" cm="1">
        <f t="array" ref="D821">ROUND(_xlfn.XLOOKUP(E821*10000+G821,[1]配置!$B$5:$B$10000*10000+[1]配置!$C$5:$C$10000,[1]配置!$F$5:$F$10000),4)</f>
        <v>435.6549</v>
      </c>
      <c r="E821" s="2">
        <f>COUNTIFS([1]中转!$N$10:$N$129,"&gt;="&amp;G821,[1]中转!$O$10:$O$129,"&lt;="&amp;COUNTIFS($G$5:G821,G821))</f>
        <v>79</v>
      </c>
      <c r="F821" s="2">
        <f>COUNTIFS($G$5:G821,G821,$E$5:E821,"&gt;"&amp;0)</f>
        <v>79</v>
      </c>
      <c r="G821" s="2">
        <f t="shared" si="58"/>
        <v>1</v>
      </c>
      <c r="H821" s="2" t="str">
        <f t="shared" si="58"/>
        <v>{"IntervalReduce":1}</v>
      </c>
    </row>
    <row r="822" spans="1:8" x14ac:dyDescent="0.15">
      <c r="A822" s="2">
        <f t="shared" si="56"/>
        <v>818</v>
      </c>
      <c r="B822" s="3">
        <v>818</v>
      </c>
      <c r="C822" s="2">
        <f t="shared" si="54"/>
        <v>489.3125</v>
      </c>
      <c r="D822" s="2" cm="1">
        <f t="array" ref="D822">ROUND(_xlfn.XLOOKUP(E822*10000+G822,[1]配置!$B$5:$B$10000*10000+[1]配置!$C$5:$C$10000,[1]配置!$F$5:$F$10000),4)</f>
        <v>487.10669999999999</v>
      </c>
      <c r="E822" s="2">
        <f>COUNTIFS([1]中转!$N$10:$N$129,"&gt;="&amp;G822,[1]中转!$O$10:$O$129,"&lt;="&amp;COUNTIFS($G$5:G822,G822))</f>
        <v>83</v>
      </c>
      <c r="F822" s="2">
        <f>COUNTIFS($G$5:G822,G822,$E$5:E822,"&gt;"&amp;0)</f>
        <v>83</v>
      </c>
      <c r="G822" s="2">
        <f t="shared" si="58"/>
        <v>2</v>
      </c>
      <c r="H822" s="2" t="str">
        <f t="shared" si="58"/>
        <v>{"IntervalReduce":1}</v>
      </c>
    </row>
    <row r="823" spans="1:8" x14ac:dyDescent="0.15">
      <c r="A823" s="2">
        <f t="shared" si="56"/>
        <v>819</v>
      </c>
      <c r="B823" s="2">
        <v>819</v>
      </c>
      <c r="C823" s="2">
        <f t="shared" si="54"/>
        <v>518.19899999999996</v>
      </c>
      <c r="D823" s="2" cm="1">
        <f t="array" ref="D823">ROUND(_xlfn.XLOOKUP(E823*10000+G823,[1]配置!$B$5:$B$10000*10000+[1]配置!$C$5:$C$10000,[1]配置!$F$5:$F$10000),4)</f>
        <v>516.01419999999996</v>
      </c>
      <c r="E823" s="2">
        <f>COUNTIFS([1]中转!$N$10:$N$129,"&gt;="&amp;G823,[1]中转!$O$10:$O$129,"&lt;="&amp;COUNTIFS($G$5:G823,G823))</f>
        <v>82</v>
      </c>
      <c r="F823" s="2">
        <f>COUNTIFS($G$5:G823,G823,$E$5:E823,"&gt;"&amp;0)</f>
        <v>82</v>
      </c>
      <c r="G823" s="2">
        <f t="shared" si="58"/>
        <v>3</v>
      </c>
      <c r="H823" s="2" t="str">
        <f t="shared" si="58"/>
        <v>{"IntervalReduce":1}</v>
      </c>
    </row>
    <row r="824" spans="1:8" x14ac:dyDescent="0.15">
      <c r="A824" s="2">
        <f t="shared" si="56"/>
        <v>820</v>
      </c>
      <c r="B824" s="3">
        <v>820</v>
      </c>
      <c r="C824" s="2">
        <f t="shared" si="54"/>
        <v>543.39819999999997</v>
      </c>
      <c r="D824" s="2" cm="1">
        <f t="array" ref="D824">ROUND(_xlfn.XLOOKUP(E824*10000+G824,[1]配置!$B$5:$B$10000*10000+[1]配置!$C$5:$C$10000,[1]配置!$F$5:$F$10000),4)</f>
        <v>541.23410000000001</v>
      </c>
      <c r="E824" s="2">
        <f>COUNTIFS([1]中转!$N$10:$N$129,"&gt;="&amp;G824,[1]中转!$O$10:$O$129,"&lt;="&amp;COUNTIFS($G$5:G824,G824))</f>
        <v>81</v>
      </c>
      <c r="F824" s="2">
        <f>COUNTIFS($G$5:G824,G824,$E$5:E824,"&gt;"&amp;0)</f>
        <v>81</v>
      </c>
      <c r="G824" s="2">
        <f t="shared" si="58"/>
        <v>4</v>
      </c>
      <c r="H824" s="2" t="str">
        <f t="shared" si="58"/>
        <v>{"IntervalReduce":1}</v>
      </c>
    </row>
    <row r="825" spans="1:8" x14ac:dyDescent="0.15">
      <c r="A825" s="2">
        <f t="shared" si="56"/>
        <v>821</v>
      </c>
      <c r="B825" s="2">
        <v>821</v>
      </c>
      <c r="C825" s="2">
        <f t="shared" si="54"/>
        <v>563.01350000000002</v>
      </c>
      <c r="D825" s="2" cm="1">
        <f t="array" ref="D825">ROUND(_xlfn.XLOOKUP(E825*10000+G825,[1]配置!$B$5:$B$10000*10000+[1]配置!$C$5:$C$10000,[1]配置!$F$5:$F$10000),4)</f>
        <v>560.89020000000005</v>
      </c>
      <c r="E825" s="2">
        <f>COUNTIFS([1]中转!$N$10:$N$129,"&gt;="&amp;G825,[1]中转!$O$10:$O$129,"&lt;="&amp;COUNTIFS($G$5:G825,G825))</f>
        <v>79</v>
      </c>
      <c r="F825" s="2">
        <f>COUNTIFS($G$5:G825,G825,$E$5:E825,"&gt;"&amp;0)</f>
        <v>79</v>
      </c>
      <c r="G825" s="2">
        <f t="shared" si="58"/>
        <v>5</v>
      </c>
      <c r="H825" s="2" t="str">
        <f t="shared" si="58"/>
        <v>{"IntervalReduce":1}</v>
      </c>
    </row>
    <row r="826" spans="1:8" x14ac:dyDescent="0.15">
      <c r="A826" s="2">
        <f t="shared" si="56"/>
        <v>822</v>
      </c>
      <c r="B826" s="3">
        <v>822</v>
      </c>
      <c r="C826" s="2">
        <f t="shared" si="54"/>
        <v>562.03060000000005</v>
      </c>
      <c r="D826" s="2" cm="1">
        <f t="array" ref="D826">ROUND(_xlfn.XLOOKUP(E826*10000+G826,[1]配置!$B$5:$B$10000*10000+[1]配置!$C$5:$C$10000,[1]配置!$F$5:$F$10000),4)</f>
        <v>559.92750000000001</v>
      </c>
      <c r="E826" s="2">
        <f>COUNTIFS([1]中转!$N$10:$N$129,"&gt;="&amp;G826,[1]中转!$O$10:$O$129,"&lt;="&amp;COUNTIFS($G$5:G826,G826))</f>
        <v>78</v>
      </c>
      <c r="F826" s="2">
        <f>COUNTIFS($G$5:G826,G826,$E$5:E826,"&gt;"&amp;0)</f>
        <v>78</v>
      </c>
      <c r="G826" s="2">
        <f t="shared" si="58"/>
        <v>6</v>
      </c>
      <c r="H826" s="2" t="str">
        <f t="shared" si="58"/>
        <v>{"IntervalReduce":1}</v>
      </c>
    </row>
    <row r="827" spans="1:8" x14ac:dyDescent="0.15">
      <c r="A827" s="2">
        <f t="shared" si="56"/>
        <v>823</v>
      </c>
      <c r="B827" s="2">
        <v>823</v>
      </c>
      <c r="C827" s="2">
        <f t="shared" si="54"/>
        <v>563.52739999999994</v>
      </c>
      <c r="D827" s="2" cm="1">
        <f t="array" ref="D827">ROUND(_xlfn.XLOOKUP(E827*10000+G827,[1]配置!$B$5:$B$10000*10000+[1]配置!$C$5:$C$10000,[1]配置!$F$5:$F$10000),4)</f>
        <v>561.44420000000002</v>
      </c>
      <c r="E827" s="2">
        <f>COUNTIFS([1]中转!$N$10:$N$129,"&gt;="&amp;G827,[1]中转!$O$10:$O$129,"&lt;="&amp;COUNTIFS($G$5:G827,G827))</f>
        <v>77</v>
      </c>
      <c r="F827" s="2">
        <f>COUNTIFS($G$5:G827,G827,$E$5:E827,"&gt;"&amp;0)</f>
        <v>77</v>
      </c>
      <c r="G827" s="2">
        <f t="shared" si="58"/>
        <v>7</v>
      </c>
      <c r="H827" s="2" t="str">
        <f t="shared" si="58"/>
        <v>{"IntervalReduce":1}</v>
      </c>
    </row>
    <row r="828" spans="1:8" x14ac:dyDescent="0.15">
      <c r="A828" s="2">
        <f t="shared" si="56"/>
        <v>824</v>
      </c>
      <c r="B828" s="3">
        <v>824</v>
      </c>
      <c r="C828" s="2">
        <f t="shared" si="54"/>
        <v>562.95370000000003</v>
      </c>
      <c r="D828" s="2" cm="1">
        <f t="array" ref="D828">ROUND(_xlfn.XLOOKUP(E828*10000+G828,[1]配置!$B$5:$B$10000*10000+[1]配置!$C$5:$C$10000,[1]配置!$F$5:$F$10000),4)</f>
        <v>560.89030000000002</v>
      </c>
      <c r="E828" s="2">
        <f>COUNTIFS([1]中转!$N$10:$N$129,"&gt;="&amp;G828,[1]中转!$O$10:$O$129,"&lt;="&amp;COUNTIFS($G$5:G828,G828))</f>
        <v>76</v>
      </c>
      <c r="F828" s="2">
        <f>COUNTIFS($G$5:G828,G828,$E$5:E828,"&gt;"&amp;0)</f>
        <v>76</v>
      </c>
      <c r="G828" s="2">
        <f t="shared" si="58"/>
        <v>8</v>
      </c>
      <c r="H828" s="2" t="str">
        <f t="shared" si="58"/>
        <v>{"IntervalReduce":1}</v>
      </c>
    </row>
    <row r="829" spans="1:8" x14ac:dyDescent="0.15">
      <c r="A829" s="2">
        <f t="shared" si="56"/>
        <v>825</v>
      </c>
      <c r="B829" s="2">
        <v>825</v>
      </c>
      <c r="C829" s="2">
        <f t="shared" si="54"/>
        <v>562.38430000000005</v>
      </c>
      <c r="D829" s="2" cm="1">
        <f t="array" ref="D829">ROUND(_xlfn.XLOOKUP(E829*10000+G829,[1]配置!$B$5:$B$10000*10000+[1]配置!$C$5:$C$10000,[1]配置!$F$5:$F$10000),4)</f>
        <v>560.34050000000002</v>
      </c>
      <c r="E829" s="2">
        <f>COUNTIFS([1]中转!$N$10:$N$129,"&gt;="&amp;G829,[1]中转!$O$10:$O$129,"&lt;="&amp;COUNTIFS($G$5:G829,G829))</f>
        <v>75</v>
      </c>
      <c r="F829" s="2">
        <f>COUNTIFS($G$5:G829,G829,$E$5:E829,"&gt;"&amp;0)</f>
        <v>75</v>
      </c>
      <c r="G829" s="2">
        <f t="shared" si="58"/>
        <v>9</v>
      </c>
      <c r="H829" s="2" t="str">
        <f t="shared" si="58"/>
        <v>{"IntervalReduce":1}</v>
      </c>
    </row>
    <row r="830" spans="1:8" x14ac:dyDescent="0.15">
      <c r="A830" s="2">
        <f t="shared" si="56"/>
        <v>826</v>
      </c>
      <c r="B830" s="3">
        <v>826</v>
      </c>
      <c r="C830" s="2">
        <f t="shared" si="54"/>
        <v>259.2996</v>
      </c>
      <c r="D830" s="2" cm="1">
        <f t="array" ref="D830">ROUND(_xlfn.XLOOKUP(E830*10000+G830,[1]配置!$B$5:$B$10000*10000+[1]配置!$C$5:$C$10000,[1]配置!$F$5:$F$10000),4)</f>
        <v>257.27519999999998</v>
      </c>
      <c r="E830" s="2">
        <f>COUNTIFS([1]中转!$N$10:$N$129,"&gt;="&amp;G830,[1]中转!$O$10:$O$129,"&lt;="&amp;COUNTIFS($G$5:G830,G830))</f>
        <v>30</v>
      </c>
      <c r="F830" s="2">
        <f>COUNTIFS($G$5:G830,G830,$E$5:E830,"&gt;"&amp;0)</f>
        <v>74</v>
      </c>
      <c r="G830" s="2">
        <f t="shared" si="58"/>
        <v>10</v>
      </c>
      <c r="H830" s="2" t="str">
        <f t="shared" si="58"/>
        <v>{"IntervalReduce":1}</v>
      </c>
    </row>
    <row r="831" spans="1:8" x14ac:dyDescent="0.15">
      <c r="A831" s="2">
        <f t="shared" si="56"/>
        <v>827</v>
      </c>
      <c r="B831" s="2">
        <v>827</v>
      </c>
      <c r="C831" s="2">
        <f t="shared" si="54"/>
        <v>443.29860000000002</v>
      </c>
      <c r="D831" s="2" cm="1">
        <f t="array" ref="D831">ROUND(_xlfn.XLOOKUP(E831*10000+G831,[1]配置!$B$5:$B$10000*10000+[1]配置!$C$5:$C$10000,[1]配置!$F$5:$F$10000),4)</f>
        <v>441.15499999999997</v>
      </c>
      <c r="E831" s="2">
        <f>COUNTIFS([1]中转!$N$10:$N$129,"&gt;="&amp;G831,[1]中转!$O$10:$O$129,"&lt;="&amp;COUNTIFS($G$5:G831,G831))</f>
        <v>80</v>
      </c>
      <c r="F831" s="2">
        <f>COUNTIFS($G$5:G831,G831,$E$5:E831,"&gt;"&amp;0)</f>
        <v>80</v>
      </c>
      <c r="G831" s="2">
        <f t="shared" si="58"/>
        <v>1</v>
      </c>
      <c r="H831" s="2" t="str">
        <f t="shared" si="58"/>
        <v>{"CardMulti":1}</v>
      </c>
    </row>
    <row r="832" spans="1:8" x14ac:dyDescent="0.15">
      <c r="A832" s="2">
        <f t="shared" si="56"/>
        <v>828</v>
      </c>
      <c r="B832" s="3">
        <v>828</v>
      </c>
      <c r="C832" s="2">
        <f t="shared" si="54"/>
        <v>495.17750000000001</v>
      </c>
      <c r="D832" s="2" cm="1">
        <f t="array" ref="D832">ROUND(_xlfn.XLOOKUP(E832*10000+G832,[1]配置!$B$5:$B$10000*10000+[1]配置!$C$5:$C$10000,[1]配置!$F$5:$F$10000),4)</f>
        <v>492.95060000000001</v>
      </c>
      <c r="E832" s="2">
        <f>COUNTIFS([1]中转!$N$10:$N$129,"&gt;="&amp;G832,[1]中转!$O$10:$O$129,"&lt;="&amp;COUNTIFS($G$5:G832,G832))</f>
        <v>84</v>
      </c>
      <c r="F832" s="2">
        <f>COUNTIFS($G$5:G832,G832,$E$5:E832,"&gt;"&amp;0)</f>
        <v>84</v>
      </c>
      <c r="G832" s="2">
        <f t="shared" si="58"/>
        <v>2</v>
      </c>
      <c r="H832" s="2" t="str">
        <f t="shared" si="58"/>
        <v>{"CardMulti":1}</v>
      </c>
    </row>
    <row r="833" spans="1:8" x14ac:dyDescent="0.15">
      <c r="A833" s="2">
        <f t="shared" si="56"/>
        <v>829</v>
      </c>
      <c r="B833" s="2">
        <v>829</v>
      </c>
      <c r="C833" s="2">
        <f t="shared" si="54"/>
        <v>524.4076</v>
      </c>
      <c r="D833" s="2" cm="1">
        <f t="array" ref="D833">ROUND(_xlfn.XLOOKUP(E833*10000+G833,[1]配置!$B$5:$B$10000*10000+[1]配置!$C$5:$C$10000,[1]配置!$F$5:$F$10000),4)</f>
        <v>522.20180000000005</v>
      </c>
      <c r="E833" s="2">
        <f>COUNTIFS([1]中转!$N$10:$N$129,"&gt;="&amp;G833,[1]中转!$O$10:$O$129,"&lt;="&amp;COUNTIFS($G$5:G833,G833))</f>
        <v>83</v>
      </c>
      <c r="F833" s="2">
        <f>COUNTIFS($G$5:G833,G833,$E$5:E833,"&gt;"&amp;0)</f>
        <v>83</v>
      </c>
      <c r="G833" s="2">
        <f t="shared" ref="G833:H852" si="59">G425</f>
        <v>3</v>
      </c>
      <c r="H833" s="2" t="str">
        <f t="shared" si="59"/>
        <v>{"CardMulti":1}</v>
      </c>
    </row>
    <row r="834" spans="1:8" x14ac:dyDescent="0.15">
      <c r="A834" s="2">
        <f t="shared" si="56"/>
        <v>830</v>
      </c>
      <c r="B834" s="3">
        <v>830</v>
      </c>
      <c r="C834" s="2">
        <f t="shared" si="54"/>
        <v>549.95029999999997</v>
      </c>
      <c r="D834" s="2" cm="1">
        <f t="array" ref="D834">ROUND(_xlfn.XLOOKUP(E834*10000+G834,[1]配置!$B$5:$B$10000*10000+[1]配置!$C$5:$C$10000,[1]配置!$F$5:$F$10000),4)</f>
        <v>547.76549999999997</v>
      </c>
      <c r="E834" s="2">
        <f>COUNTIFS([1]中转!$N$10:$N$129,"&gt;="&amp;G834,[1]中转!$O$10:$O$129,"&lt;="&amp;COUNTIFS($G$5:G834,G834))</f>
        <v>82</v>
      </c>
      <c r="F834" s="2">
        <f>COUNTIFS($G$5:G834,G834,$E$5:E834,"&gt;"&amp;0)</f>
        <v>82</v>
      </c>
      <c r="G834" s="2">
        <f t="shared" si="59"/>
        <v>4</v>
      </c>
      <c r="H834" s="2" t="str">
        <f t="shared" si="59"/>
        <v>{"CardMulti":1}</v>
      </c>
    </row>
    <row r="835" spans="1:8" x14ac:dyDescent="0.15">
      <c r="A835" s="2">
        <f t="shared" si="56"/>
        <v>831</v>
      </c>
      <c r="B835" s="2">
        <v>831</v>
      </c>
      <c r="C835" s="2">
        <f t="shared" si="54"/>
        <v>569.90899999999999</v>
      </c>
      <c r="D835" s="2" cm="1">
        <f t="array" ref="D835">ROUND(_xlfn.XLOOKUP(E835*10000+G835,[1]配置!$B$5:$B$10000*10000+[1]配置!$C$5:$C$10000,[1]配置!$F$5:$F$10000),4)</f>
        <v>567.7654</v>
      </c>
      <c r="E835" s="2">
        <f>COUNTIFS([1]中转!$N$10:$N$129,"&gt;="&amp;G835,[1]中转!$O$10:$O$129,"&lt;="&amp;COUNTIFS($G$5:G835,G835))</f>
        <v>80</v>
      </c>
      <c r="F835" s="2">
        <f>COUNTIFS($G$5:G835,G835,$E$5:E835,"&gt;"&amp;0)</f>
        <v>80</v>
      </c>
      <c r="G835" s="2">
        <f t="shared" si="59"/>
        <v>5</v>
      </c>
      <c r="H835" s="2" t="str">
        <f t="shared" si="59"/>
        <v>{"CardMulti":1}</v>
      </c>
    </row>
    <row r="836" spans="1:8" x14ac:dyDescent="0.15">
      <c r="A836" s="2">
        <f t="shared" si="56"/>
        <v>832</v>
      </c>
      <c r="B836" s="3">
        <v>832</v>
      </c>
      <c r="C836" s="2">
        <f t="shared" si="54"/>
        <v>568.92600000000004</v>
      </c>
      <c r="D836" s="2" cm="1">
        <f t="array" ref="D836">ROUND(_xlfn.XLOOKUP(E836*10000+G836,[1]配置!$B$5:$B$10000*10000+[1]配置!$C$5:$C$10000,[1]配置!$F$5:$F$10000),4)</f>
        <v>566.80269999999996</v>
      </c>
      <c r="E836" s="2">
        <f>COUNTIFS([1]中转!$N$10:$N$129,"&gt;="&amp;G836,[1]中转!$O$10:$O$129,"&lt;="&amp;COUNTIFS($G$5:G836,G836))</f>
        <v>79</v>
      </c>
      <c r="F836" s="2">
        <f>COUNTIFS($G$5:G836,G836,$E$5:E836,"&gt;"&amp;0)</f>
        <v>79</v>
      </c>
      <c r="G836" s="2">
        <f t="shared" si="59"/>
        <v>6</v>
      </c>
      <c r="H836" s="2" t="str">
        <f t="shared" si="59"/>
        <v>{"CardMulti":1}</v>
      </c>
    </row>
    <row r="837" spans="1:8" x14ac:dyDescent="0.15">
      <c r="A837" s="2">
        <f t="shared" si="56"/>
        <v>833</v>
      </c>
      <c r="B837" s="2">
        <v>833</v>
      </c>
      <c r="C837" s="2">
        <f t="shared" ref="C837:C900" si="60">ROUND(D837+1.1^(F837/10),4)</f>
        <v>570.42250000000001</v>
      </c>
      <c r="D837" s="2" cm="1">
        <f t="array" ref="D837">ROUND(_xlfn.XLOOKUP(E837*10000+G837,[1]配置!$B$5:$B$10000*10000+[1]配置!$C$5:$C$10000,[1]配置!$F$5:$F$10000),4)</f>
        <v>568.31939999999997</v>
      </c>
      <c r="E837" s="2">
        <f>COUNTIFS([1]中转!$N$10:$N$129,"&gt;="&amp;G837,[1]中转!$O$10:$O$129,"&lt;="&amp;COUNTIFS($G$5:G837,G837))</f>
        <v>78</v>
      </c>
      <c r="F837" s="2">
        <f>COUNTIFS($G$5:G837,G837,$E$5:E837,"&gt;"&amp;0)</f>
        <v>78</v>
      </c>
      <c r="G837" s="2">
        <f t="shared" si="59"/>
        <v>7</v>
      </c>
      <c r="H837" s="2" t="str">
        <f t="shared" si="59"/>
        <v>{"CardMulti":1}</v>
      </c>
    </row>
    <row r="838" spans="1:8" x14ac:dyDescent="0.15">
      <c r="A838" s="2">
        <f t="shared" si="56"/>
        <v>834</v>
      </c>
      <c r="B838" s="3">
        <v>834</v>
      </c>
      <c r="C838" s="2">
        <f t="shared" si="60"/>
        <v>569.84870000000001</v>
      </c>
      <c r="D838" s="2" cm="1">
        <f t="array" ref="D838">ROUND(_xlfn.XLOOKUP(E838*10000+G838,[1]配置!$B$5:$B$10000*10000+[1]配置!$C$5:$C$10000,[1]配置!$F$5:$F$10000),4)</f>
        <v>567.76549999999997</v>
      </c>
      <c r="E838" s="2">
        <f>COUNTIFS([1]中转!$N$10:$N$129,"&gt;="&amp;G838,[1]中转!$O$10:$O$129,"&lt;="&amp;COUNTIFS($G$5:G838,G838))</f>
        <v>77</v>
      </c>
      <c r="F838" s="2">
        <f>COUNTIFS($G$5:G838,G838,$E$5:E838,"&gt;"&amp;0)</f>
        <v>77</v>
      </c>
      <c r="G838" s="2">
        <f t="shared" si="59"/>
        <v>8</v>
      </c>
      <c r="H838" s="2" t="str">
        <f t="shared" si="59"/>
        <v>{"CardMulti":1}</v>
      </c>
    </row>
    <row r="839" spans="1:8" x14ac:dyDescent="0.15">
      <c r="A839" s="2">
        <f t="shared" si="56"/>
        <v>835</v>
      </c>
      <c r="B839" s="2">
        <v>835</v>
      </c>
      <c r="C839" s="2">
        <f t="shared" si="60"/>
        <v>569.279</v>
      </c>
      <c r="D839" s="2" cm="1">
        <f t="array" ref="D839">ROUND(_xlfn.XLOOKUP(E839*10000+G839,[1]配置!$B$5:$B$10000*10000+[1]配置!$C$5:$C$10000,[1]配置!$F$5:$F$10000),4)</f>
        <v>567.21559999999999</v>
      </c>
      <c r="E839" s="2">
        <f>COUNTIFS([1]中转!$N$10:$N$129,"&gt;="&amp;G839,[1]中转!$O$10:$O$129,"&lt;="&amp;COUNTIFS($G$5:G839,G839))</f>
        <v>76</v>
      </c>
      <c r="F839" s="2">
        <f>COUNTIFS($G$5:G839,G839,$E$5:E839,"&gt;"&amp;0)</f>
        <v>76</v>
      </c>
      <c r="G839" s="2">
        <f t="shared" si="59"/>
        <v>9</v>
      </c>
      <c r="H839" s="2" t="str">
        <f t="shared" si="59"/>
        <v>{"CardMulti":1}</v>
      </c>
    </row>
    <row r="840" spans="1:8" x14ac:dyDescent="0.15">
      <c r="A840" s="2">
        <f t="shared" ref="A840:A903" si="61">IF(E840=0,"//"&amp;B840,B840)</f>
        <v>836</v>
      </c>
      <c r="B840" s="3">
        <v>836</v>
      </c>
      <c r="C840" s="2">
        <f t="shared" si="60"/>
        <v>259.31900000000002</v>
      </c>
      <c r="D840" s="2" cm="1">
        <f t="array" ref="D840">ROUND(_xlfn.XLOOKUP(E840*10000+G840,[1]配置!$B$5:$B$10000*10000+[1]配置!$C$5:$C$10000,[1]配置!$F$5:$F$10000),4)</f>
        <v>257.27519999999998</v>
      </c>
      <c r="E840" s="2">
        <f>COUNTIFS([1]中转!$N$10:$N$129,"&gt;="&amp;G840,[1]中转!$O$10:$O$129,"&lt;="&amp;COUNTIFS($G$5:G840,G840))</f>
        <v>30</v>
      </c>
      <c r="F840" s="2">
        <f>COUNTIFS($G$5:G840,G840,$E$5:E840,"&gt;"&amp;0)</f>
        <v>75</v>
      </c>
      <c r="G840" s="2">
        <f t="shared" si="59"/>
        <v>10</v>
      </c>
      <c r="H840" s="2" t="str">
        <f t="shared" si="59"/>
        <v>{"CardMulti":1}</v>
      </c>
    </row>
    <row r="841" spans="1:8" x14ac:dyDescent="0.15">
      <c r="A841" s="2">
        <f t="shared" si="61"/>
        <v>837</v>
      </c>
      <c r="B841" s="2">
        <v>837</v>
      </c>
      <c r="C841" s="2">
        <f t="shared" si="60"/>
        <v>448.8193</v>
      </c>
      <c r="D841" s="2" cm="1">
        <f t="array" ref="D841">ROUND(_xlfn.XLOOKUP(E841*10000+G841,[1]配置!$B$5:$B$10000*10000+[1]配置!$C$5:$C$10000,[1]配置!$F$5:$F$10000),4)</f>
        <v>446.65519999999998</v>
      </c>
      <c r="E841" s="2">
        <f>COUNTIFS([1]中转!$N$10:$N$129,"&gt;="&amp;G841,[1]中转!$O$10:$O$129,"&lt;="&amp;COUNTIFS($G$5:G841,G841))</f>
        <v>81</v>
      </c>
      <c r="F841" s="2">
        <f>COUNTIFS($G$5:G841,G841,$E$5:E841,"&gt;"&amp;0)</f>
        <v>81</v>
      </c>
      <c r="G841" s="2">
        <f t="shared" si="59"/>
        <v>1</v>
      </c>
      <c r="H841" s="2" t="str">
        <f t="shared" si="59"/>
        <v>{"CostReduce":1}</v>
      </c>
    </row>
    <row r="842" spans="1:8" x14ac:dyDescent="0.15">
      <c r="A842" s="2">
        <f t="shared" si="61"/>
        <v>838</v>
      </c>
      <c r="B842" s="3">
        <v>838</v>
      </c>
      <c r="C842" s="2">
        <f t="shared" si="60"/>
        <v>501.04270000000002</v>
      </c>
      <c r="D842" s="2" cm="1">
        <f t="array" ref="D842">ROUND(_xlfn.XLOOKUP(E842*10000+G842,[1]配置!$B$5:$B$10000*10000+[1]配置!$C$5:$C$10000,[1]配置!$F$5:$F$10000),4)</f>
        <v>498.79450000000003</v>
      </c>
      <c r="E842" s="2">
        <f>COUNTIFS([1]中转!$N$10:$N$129,"&gt;="&amp;G842,[1]中转!$O$10:$O$129,"&lt;="&amp;COUNTIFS($G$5:G842,G842))</f>
        <v>85</v>
      </c>
      <c r="F842" s="2">
        <f>COUNTIFS($G$5:G842,G842,$E$5:E842,"&gt;"&amp;0)</f>
        <v>85</v>
      </c>
      <c r="G842" s="2">
        <f t="shared" si="59"/>
        <v>2</v>
      </c>
      <c r="H842" s="2" t="str">
        <f t="shared" si="59"/>
        <v>{"CostReduce":1}</v>
      </c>
    </row>
    <row r="843" spans="1:8" x14ac:dyDescent="0.15">
      <c r="A843" s="2">
        <f t="shared" si="61"/>
        <v>839</v>
      </c>
      <c r="B843" s="2">
        <v>839</v>
      </c>
      <c r="C843" s="2">
        <f t="shared" si="60"/>
        <v>530.6164</v>
      </c>
      <c r="D843" s="2" cm="1">
        <f t="array" ref="D843">ROUND(_xlfn.XLOOKUP(E843*10000+G843,[1]配置!$B$5:$B$10000*10000+[1]配置!$C$5:$C$10000,[1]配置!$F$5:$F$10000),4)</f>
        <v>528.3895</v>
      </c>
      <c r="E843" s="2">
        <f>COUNTIFS([1]中转!$N$10:$N$129,"&gt;="&amp;G843,[1]中转!$O$10:$O$129,"&lt;="&amp;COUNTIFS($G$5:G843,G843))</f>
        <v>84</v>
      </c>
      <c r="F843" s="2">
        <f>COUNTIFS($G$5:G843,G843,$E$5:E843,"&gt;"&amp;0)</f>
        <v>84</v>
      </c>
      <c r="G843" s="2">
        <f t="shared" si="59"/>
        <v>3</v>
      </c>
      <c r="H843" s="2" t="str">
        <f t="shared" si="59"/>
        <v>{"CostReduce":1}</v>
      </c>
    </row>
    <row r="844" spans="1:8" x14ac:dyDescent="0.15">
      <c r="A844" s="2">
        <f t="shared" si="61"/>
        <v>840</v>
      </c>
      <c r="B844" s="3">
        <v>840</v>
      </c>
      <c r="C844" s="2">
        <f t="shared" si="60"/>
        <v>556.5027</v>
      </c>
      <c r="D844" s="2" cm="1">
        <f t="array" ref="D844">ROUND(_xlfn.XLOOKUP(E844*10000+G844,[1]配置!$B$5:$B$10000*10000+[1]配置!$C$5:$C$10000,[1]配置!$F$5:$F$10000),4)</f>
        <v>554.29690000000005</v>
      </c>
      <c r="E844" s="2">
        <f>COUNTIFS([1]中转!$N$10:$N$129,"&gt;="&amp;G844,[1]中转!$O$10:$O$129,"&lt;="&amp;COUNTIFS($G$5:G844,G844))</f>
        <v>83</v>
      </c>
      <c r="F844" s="2">
        <f>COUNTIFS($G$5:G844,G844,$E$5:E844,"&gt;"&amp;0)</f>
        <v>83</v>
      </c>
      <c r="G844" s="2">
        <f t="shared" si="59"/>
        <v>4</v>
      </c>
      <c r="H844" s="2" t="str">
        <f t="shared" si="59"/>
        <v>{"CostReduce":1}</v>
      </c>
    </row>
    <row r="845" spans="1:8" x14ac:dyDescent="0.15">
      <c r="A845" s="2">
        <f t="shared" si="61"/>
        <v>841</v>
      </c>
      <c r="B845" s="2">
        <v>841</v>
      </c>
      <c r="C845" s="2">
        <f t="shared" si="60"/>
        <v>576.80470000000003</v>
      </c>
      <c r="D845" s="2" cm="1">
        <f t="array" ref="D845">ROUND(_xlfn.XLOOKUP(E845*10000+G845,[1]配置!$B$5:$B$10000*10000+[1]配置!$C$5:$C$10000,[1]配置!$F$5:$F$10000),4)</f>
        <v>574.64059999999995</v>
      </c>
      <c r="E845" s="2">
        <f>COUNTIFS([1]中转!$N$10:$N$129,"&gt;="&amp;G845,[1]中转!$O$10:$O$129,"&lt;="&amp;COUNTIFS($G$5:G845,G845))</f>
        <v>81</v>
      </c>
      <c r="F845" s="2">
        <f>COUNTIFS($G$5:G845,G845,$E$5:E845,"&gt;"&amp;0)</f>
        <v>81</v>
      </c>
      <c r="G845" s="2">
        <f t="shared" si="59"/>
        <v>5</v>
      </c>
      <c r="H845" s="2" t="str">
        <f t="shared" si="59"/>
        <v>{"CostReduce":1}</v>
      </c>
    </row>
    <row r="846" spans="1:8" x14ac:dyDescent="0.15">
      <c r="A846" s="2">
        <f t="shared" si="61"/>
        <v>842</v>
      </c>
      <c r="B846" s="3">
        <v>842</v>
      </c>
      <c r="C846" s="2">
        <f t="shared" si="60"/>
        <v>575.82150000000001</v>
      </c>
      <c r="D846" s="2" cm="1">
        <f t="array" ref="D846">ROUND(_xlfn.XLOOKUP(E846*10000+G846,[1]配置!$B$5:$B$10000*10000+[1]配置!$C$5:$C$10000,[1]配置!$F$5:$F$10000),4)</f>
        <v>573.67790000000002</v>
      </c>
      <c r="E846" s="2">
        <f>COUNTIFS([1]中转!$N$10:$N$129,"&gt;="&amp;G846,[1]中转!$O$10:$O$129,"&lt;="&amp;COUNTIFS($G$5:G846,G846))</f>
        <v>80</v>
      </c>
      <c r="F846" s="2">
        <f>COUNTIFS($G$5:G846,G846,$E$5:E846,"&gt;"&amp;0)</f>
        <v>80</v>
      </c>
      <c r="G846" s="2">
        <f t="shared" si="59"/>
        <v>6</v>
      </c>
      <c r="H846" s="2" t="str">
        <f t="shared" si="59"/>
        <v>{"CostReduce":1}</v>
      </c>
    </row>
    <row r="847" spans="1:8" x14ac:dyDescent="0.15">
      <c r="A847" s="2">
        <f t="shared" si="61"/>
        <v>843</v>
      </c>
      <c r="B847" s="2">
        <v>843</v>
      </c>
      <c r="C847" s="2">
        <f t="shared" si="60"/>
        <v>577.31790000000001</v>
      </c>
      <c r="D847" s="2" cm="1">
        <f t="array" ref="D847">ROUND(_xlfn.XLOOKUP(E847*10000+G847,[1]配置!$B$5:$B$10000*10000+[1]配置!$C$5:$C$10000,[1]配置!$F$5:$F$10000),4)</f>
        <v>575.19460000000004</v>
      </c>
      <c r="E847" s="2">
        <f>COUNTIFS([1]中转!$N$10:$N$129,"&gt;="&amp;G847,[1]中转!$O$10:$O$129,"&lt;="&amp;COUNTIFS($G$5:G847,G847))</f>
        <v>79</v>
      </c>
      <c r="F847" s="2">
        <f>COUNTIFS($G$5:G847,G847,$E$5:E847,"&gt;"&amp;0)</f>
        <v>79</v>
      </c>
      <c r="G847" s="2">
        <f t="shared" si="59"/>
        <v>7</v>
      </c>
      <c r="H847" s="2" t="str">
        <f t="shared" si="59"/>
        <v>{"CostReduce":1}</v>
      </c>
    </row>
    <row r="848" spans="1:8" x14ac:dyDescent="0.15">
      <c r="A848" s="2">
        <f t="shared" si="61"/>
        <v>844</v>
      </c>
      <c r="B848" s="3">
        <v>844</v>
      </c>
      <c r="C848" s="2">
        <f t="shared" si="60"/>
        <v>576.74369999999999</v>
      </c>
      <c r="D848" s="2" cm="1">
        <f t="array" ref="D848">ROUND(_xlfn.XLOOKUP(E848*10000+G848,[1]配置!$B$5:$B$10000*10000+[1]配置!$C$5:$C$10000,[1]配置!$F$5:$F$10000),4)</f>
        <v>574.64059999999995</v>
      </c>
      <c r="E848" s="2">
        <f>COUNTIFS([1]中转!$N$10:$N$129,"&gt;="&amp;G848,[1]中转!$O$10:$O$129,"&lt;="&amp;COUNTIFS($G$5:G848,G848))</f>
        <v>78</v>
      </c>
      <c r="F848" s="2">
        <f>COUNTIFS($G$5:G848,G848,$E$5:E848,"&gt;"&amp;0)</f>
        <v>78</v>
      </c>
      <c r="G848" s="2">
        <f t="shared" si="59"/>
        <v>8</v>
      </c>
      <c r="H848" s="2" t="str">
        <f t="shared" si="59"/>
        <v>{"CostReduce":1}</v>
      </c>
    </row>
    <row r="849" spans="1:8" x14ac:dyDescent="0.15">
      <c r="A849" s="2">
        <f t="shared" si="61"/>
        <v>845</v>
      </c>
      <c r="B849" s="2">
        <v>845</v>
      </c>
      <c r="C849" s="2">
        <f t="shared" si="60"/>
        <v>576.17399999999998</v>
      </c>
      <c r="D849" s="2" cm="1">
        <f t="array" ref="D849">ROUND(_xlfn.XLOOKUP(E849*10000+G849,[1]配置!$B$5:$B$10000*10000+[1]配置!$C$5:$C$10000,[1]配置!$F$5:$F$10000),4)</f>
        <v>574.09079999999994</v>
      </c>
      <c r="E849" s="2">
        <f>COUNTIFS([1]中转!$N$10:$N$129,"&gt;="&amp;G849,[1]中转!$O$10:$O$129,"&lt;="&amp;COUNTIFS($G$5:G849,G849))</f>
        <v>77</v>
      </c>
      <c r="F849" s="2">
        <f>COUNTIFS($G$5:G849,G849,$E$5:E849,"&gt;"&amp;0)</f>
        <v>77</v>
      </c>
      <c r="G849" s="2">
        <f t="shared" si="59"/>
        <v>9</v>
      </c>
      <c r="H849" s="2" t="str">
        <f t="shared" si="59"/>
        <v>{"CostReduce":1}</v>
      </c>
    </row>
    <row r="850" spans="1:8" x14ac:dyDescent="0.15">
      <c r="A850" s="2">
        <f t="shared" si="61"/>
        <v>846</v>
      </c>
      <c r="B850" s="3">
        <v>846</v>
      </c>
      <c r="C850" s="2">
        <f t="shared" si="60"/>
        <v>266.21370000000002</v>
      </c>
      <c r="D850" s="2" cm="1">
        <f t="array" ref="D850">ROUND(_xlfn.XLOOKUP(E850*10000+G850,[1]配置!$B$5:$B$10000*10000+[1]配置!$C$5:$C$10000,[1]配置!$F$5:$F$10000),4)</f>
        <v>264.15030000000002</v>
      </c>
      <c r="E850" s="2">
        <f>COUNTIFS([1]中转!$N$10:$N$129,"&gt;="&amp;G850,[1]中转!$O$10:$O$129,"&lt;="&amp;COUNTIFS($G$5:G850,G850))</f>
        <v>31</v>
      </c>
      <c r="F850" s="2">
        <f>COUNTIFS($G$5:G850,G850,$E$5:E850,"&gt;"&amp;0)</f>
        <v>76</v>
      </c>
      <c r="G850" s="2">
        <f t="shared" si="59"/>
        <v>10</v>
      </c>
      <c r="H850" s="2" t="str">
        <f t="shared" si="59"/>
        <v>{"CostReduce":1}</v>
      </c>
    </row>
    <row r="851" spans="1:8" x14ac:dyDescent="0.15">
      <c r="A851" s="2">
        <f t="shared" si="61"/>
        <v>847</v>
      </c>
      <c r="B851" s="2">
        <v>847</v>
      </c>
      <c r="C851" s="2">
        <f t="shared" si="60"/>
        <v>454.34010000000001</v>
      </c>
      <c r="D851" s="2" cm="1">
        <f t="array" ref="D851">ROUND(_xlfn.XLOOKUP(E851*10000+G851,[1]配置!$B$5:$B$10000*10000+[1]配置!$C$5:$C$10000,[1]配置!$F$5:$F$10000),4)</f>
        <v>452.15530000000001</v>
      </c>
      <c r="E851" s="2">
        <f>COUNTIFS([1]中转!$N$10:$N$129,"&gt;="&amp;G851,[1]中转!$O$10:$O$129,"&lt;="&amp;COUNTIFS($G$5:G851,G851))</f>
        <v>82</v>
      </c>
      <c r="F851" s="2">
        <f>COUNTIFS($G$5:G851,G851,$E$5:E851,"&gt;"&amp;0)</f>
        <v>82</v>
      </c>
      <c r="G851" s="2">
        <f t="shared" si="59"/>
        <v>1</v>
      </c>
      <c r="H851" s="2" t="str">
        <f t="shared" si="59"/>
        <v>{"CardMulti":1}</v>
      </c>
    </row>
    <row r="852" spans="1:8" x14ac:dyDescent="0.15">
      <c r="A852" s="2">
        <f t="shared" si="61"/>
        <v>848</v>
      </c>
      <c r="B852" s="3">
        <v>848</v>
      </c>
      <c r="C852" s="2">
        <f t="shared" si="60"/>
        <v>506.90809999999999</v>
      </c>
      <c r="D852" s="2" cm="1">
        <f t="array" ref="D852">ROUND(_xlfn.XLOOKUP(E852*10000+G852,[1]配置!$B$5:$B$10000*10000+[1]配置!$C$5:$C$10000,[1]配置!$F$5:$F$10000),4)</f>
        <v>504.63839999999999</v>
      </c>
      <c r="E852" s="2">
        <f>COUNTIFS([1]中转!$N$10:$N$129,"&gt;="&amp;G852,[1]中转!$O$10:$O$129,"&lt;="&amp;COUNTIFS($G$5:G852,G852))</f>
        <v>86</v>
      </c>
      <c r="F852" s="2">
        <f>COUNTIFS($G$5:G852,G852,$E$5:E852,"&gt;"&amp;0)</f>
        <v>86</v>
      </c>
      <c r="G852" s="2">
        <f t="shared" si="59"/>
        <v>2</v>
      </c>
      <c r="H852" s="2" t="str">
        <f t="shared" si="59"/>
        <v>{"CardMulti":1}</v>
      </c>
    </row>
    <row r="853" spans="1:8" x14ac:dyDescent="0.15">
      <c r="A853" s="2">
        <f t="shared" si="61"/>
        <v>849</v>
      </c>
      <c r="B853" s="2">
        <v>849</v>
      </c>
      <c r="C853" s="2">
        <f t="shared" si="60"/>
        <v>536.82539999999995</v>
      </c>
      <c r="D853" s="2" cm="1">
        <f t="array" ref="D853">ROUND(_xlfn.XLOOKUP(E853*10000+G853,[1]配置!$B$5:$B$10000*10000+[1]配置!$C$5:$C$10000,[1]配置!$F$5:$F$10000),4)</f>
        <v>534.57719999999995</v>
      </c>
      <c r="E853" s="2">
        <f>COUNTIFS([1]中转!$N$10:$N$129,"&gt;="&amp;G853,[1]中转!$O$10:$O$129,"&lt;="&amp;COUNTIFS($G$5:G853,G853))</f>
        <v>85</v>
      </c>
      <c r="F853" s="2">
        <f>COUNTIFS($G$5:G853,G853,$E$5:E853,"&gt;"&amp;0)</f>
        <v>85</v>
      </c>
      <c r="G853" s="2">
        <f t="shared" ref="G853:H872" si="62">G445</f>
        <v>3</v>
      </c>
      <c r="H853" s="2" t="str">
        <f t="shared" si="62"/>
        <v>{"CardMulti":1}</v>
      </c>
    </row>
    <row r="854" spans="1:8" x14ac:dyDescent="0.15">
      <c r="A854" s="2">
        <f t="shared" si="61"/>
        <v>850</v>
      </c>
      <c r="B854" s="3">
        <v>850</v>
      </c>
      <c r="C854" s="2">
        <f t="shared" si="60"/>
        <v>563.05529999999999</v>
      </c>
      <c r="D854" s="2" cm="1">
        <f t="array" ref="D854">ROUND(_xlfn.XLOOKUP(E854*10000+G854,[1]配置!$B$5:$B$10000*10000+[1]配置!$C$5:$C$10000,[1]配置!$F$5:$F$10000),4)</f>
        <v>560.82839999999999</v>
      </c>
      <c r="E854" s="2">
        <f>COUNTIFS([1]中转!$N$10:$N$129,"&gt;="&amp;G854,[1]中转!$O$10:$O$129,"&lt;="&amp;COUNTIFS($G$5:G854,G854))</f>
        <v>84</v>
      </c>
      <c r="F854" s="2">
        <f>COUNTIFS($G$5:G854,G854,$E$5:E854,"&gt;"&amp;0)</f>
        <v>84</v>
      </c>
      <c r="G854" s="2">
        <f t="shared" si="62"/>
        <v>4</v>
      </c>
      <c r="H854" s="2" t="str">
        <f t="shared" si="62"/>
        <v>{"CardMulti":1}</v>
      </c>
    </row>
    <row r="855" spans="1:8" x14ac:dyDescent="0.15">
      <c r="A855" s="2">
        <f t="shared" si="61"/>
        <v>851</v>
      </c>
      <c r="B855" s="2">
        <v>851</v>
      </c>
      <c r="C855" s="2">
        <f t="shared" si="60"/>
        <v>583.70060000000001</v>
      </c>
      <c r="D855" s="2" cm="1">
        <f t="array" ref="D855">ROUND(_xlfn.XLOOKUP(E855*10000+G855,[1]配置!$B$5:$B$10000*10000+[1]配置!$C$5:$C$10000,[1]配置!$F$5:$F$10000),4)</f>
        <v>581.51580000000001</v>
      </c>
      <c r="E855" s="2">
        <f>COUNTIFS([1]中转!$N$10:$N$129,"&gt;="&amp;G855,[1]中转!$O$10:$O$129,"&lt;="&amp;COUNTIFS($G$5:G855,G855))</f>
        <v>82</v>
      </c>
      <c r="F855" s="2">
        <f>COUNTIFS($G$5:G855,G855,$E$5:E855,"&gt;"&amp;0)</f>
        <v>82</v>
      </c>
      <c r="G855" s="2">
        <f t="shared" si="62"/>
        <v>5</v>
      </c>
      <c r="H855" s="2" t="str">
        <f t="shared" si="62"/>
        <v>{"CardMulti":1}</v>
      </c>
    </row>
    <row r="856" spans="1:8" x14ac:dyDescent="0.15">
      <c r="A856" s="2">
        <f t="shared" si="61"/>
        <v>852</v>
      </c>
      <c r="B856" s="3">
        <v>852</v>
      </c>
      <c r="C856" s="2">
        <f t="shared" si="60"/>
        <v>582.71709999999996</v>
      </c>
      <c r="D856" s="2" cm="1">
        <f t="array" ref="D856">ROUND(_xlfn.XLOOKUP(E856*10000+G856,[1]配置!$B$5:$B$10000*10000+[1]配置!$C$5:$C$10000,[1]配置!$F$5:$F$10000),4)</f>
        <v>580.553</v>
      </c>
      <c r="E856" s="2">
        <f>COUNTIFS([1]中转!$N$10:$N$129,"&gt;="&amp;G856,[1]中转!$O$10:$O$129,"&lt;="&amp;COUNTIFS($G$5:G856,G856))</f>
        <v>81</v>
      </c>
      <c r="F856" s="2">
        <f>COUNTIFS($G$5:G856,G856,$E$5:E856,"&gt;"&amp;0)</f>
        <v>81</v>
      </c>
      <c r="G856" s="2">
        <f t="shared" si="62"/>
        <v>6</v>
      </c>
      <c r="H856" s="2" t="str">
        <f t="shared" si="62"/>
        <v>{"CardMulti":1}</v>
      </c>
    </row>
    <row r="857" spans="1:8" x14ac:dyDescent="0.15">
      <c r="A857" s="2">
        <f t="shared" si="61"/>
        <v>853</v>
      </c>
      <c r="B857" s="2">
        <v>853</v>
      </c>
      <c r="C857" s="2">
        <f t="shared" si="60"/>
        <v>584.2133</v>
      </c>
      <c r="D857" s="2" cm="1">
        <f t="array" ref="D857">ROUND(_xlfn.XLOOKUP(E857*10000+G857,[1]配置!$B$5:$B$10000*10000+[1]配置!$C$5:$C$10000,[1]配置!$F$5:$F$10000),4)</f>
        <v>582.06970000000001</v>
      </c>
      <c r="E857" s="2">
        <f>COUNTIFS([1]中转!$N$10:$N$129,"&gt;="&amp;G857,[1]中转!$O$10:$O$129,"&lt;="&amp;COUNTIFS($G$5:G857,G857))</f>
        <v>80</v>
      </c>
      <c r="F857" s="2">
        <f>COUNTIFS($G$5:G857,G857,$E$5:E857,"&gt;"&amp;0)</f>
        <v>80</v>
      </c>
      <c r="G857" s="2">
        <f t="shared" si="62"/>
        <v>7</v>
      </c>
      <c r="H857" s="2" t="str">
        <f t="shared" si="62"/>
        <v>{"CardMulti":1}</v>
      </c>
    </row>
    <row r="858" spans="1:8" x14ac:dyDescent="0.15">
      <c r="A858" s="2">
        <f t="shared" si="61"/>
        <v>854</v>
      </c>
      <c r="B858" s="3">
        <v>854</v>
      </c>
      <c r="C858" s="2">
        <f t="shared" si="60"/>
        <v>583.63909999999998</v>
      </c>
      <c r="D858" s="2" cm="1">
        <f t="array" ref="D858">ROUND(_xlfn.XLOOKUP(E858*10000+G858,[1]配置!$B$5:$B$10000*10000+[1]配置!$C$5:$C$10000,[1]配置!$F$5:$F$10000),4)</f>
        <v>581.51580000000001</v>
      </c>
      <c r="E858" s="2">
        <f>COUNTIFS([1]中转!$N$10:$N$129,"&gt;="&amp;G858,[1]中转!$O$10:$O$129,"&lt;="&amp;COUNTIFS($G$5:G858,G858))</f>
        <v>79</v>
      </c>
      <c r="F858" s="2">
        <f>COUNTIFS($G$5:G858,G858,$E$5:E858,"&gt;"&amp;0)</f>
        <v>79</v>
      </c>
      <c r="G858" s="2">
        <f t="shared" si="62"/>
        <v>8</v>
      </c>
      <c r="H858" s="2" t="str">
        <f t="shared" si="62"/>
        <v>{"CardMulti":1}</v>
      </c>
    </row>
    <row r="859" spans="1:8" x14ac:dyDescent="0.15">
      <c r="A859" s="2">
        <f t="shared" si="61"/>
        <v>855</v>
      </c>
      <c r="B859" s="2">
        <v>855</v>
      </c>
      <c r="C859" s="2">
        <f t="shared" si="60"/>
        <v>583.06910000000005</v>
      </c>
      <c r="D859" s="2" cm="1">
        <f t="array" ref="D859">ROUND(_xlfn.XLOOKUP(E859*10000+G859,[1]配置!$B$5:$B$10000*10000+[1]配置!$C$5:$C$10000,[1]配置!$F$5:$F$10000),4)</f>
        <v>580.96600000000001</v>
      </c>
      <c r="E859" s="2">
        <f>COUNTIFS([1]中转!$N$10:$N$129,"&gt;="&amp;G859,[1]中转!$O$10:$O$129,"&lt;="&amp;COUNTIFS($G$5:G859,G859))</f>
        <v>78</v>
      </c>
      <c r="F859" s="2">
        <f>COUNTIFS($G$5:G859,G859,$E$5:E859,"&gt;"&amp;0)</f>
        <v>78</v>
      </c>
      <c r="G859" s="2">
        <f t="shared" si="62"/>
        <v>9</v>
      </c>
      <c r="H859" s="2" t="str">
        <f t="shared" si="62"/>
        <v>{"CardMulti":1}</v>
      </c>
    </row>
    <row r="860" spans="1:8" x14ac:dyDescent="0.15">
      <c r="A860" s="2">
        <f t="shared" si="61"/>
        <v>856</v>
      </c>
      <c r="B860" s="3">
        <v>856</v>
      </c>
      <c r="C860" s="2">
        <f t="shared" si="60"/>
        <v>266.23349999999999</v>
      </c>
      <c r="D860" s="2" cm="1">
        <f t="array" ref="D860">ROUND(_xlfn.XLOOKUP(E860*10000+G860,[1]配置!$B$5:$B$10000*10000+[1]配置!$C$5:$C$10000,[1]配置!$F$5:$F$10000),4)</f>
        <v>264.15030000000002</v>
      </c>
      <c r="E860" s="2">
        <f>COUNTIFS([1]中转!$N$10:$N$129,"&gt;="&amp;G860,[1]中转!$O$10:$O$129,"&lt;="&amp;COUNTIFS($G$5:G860,G860))</f>
        <v>31</v>
      </c>
      <c r="F860" s="2">
        <f>COUNTIFS($G$5:G860,G860,$E$5:E860,"&gt;"&amp;0)</f>
        <v>77</v>
      </c>
      <c r="G860" s="2">
        <f t="shared" si="62"/>
        <v>10</v>
      </c>
      <c r="H860" s="2" t="str">
        <f t="shared" si="62"/>
        <v>{"CardMulti":1}</v>
      </c>
    </row>
    <row r="861" spans="1:8" x14ac:dyDescent="0.15">
      <c r="A861" s="2">
        <f t="shared" si="61"/>
        <v>857</v>
      </c>
      <c r="B861" s="2">
        <v>857</v>
      </c>
      <c r="C861" s="2">
        <f t="shared" si="60"/>
        <v>459.86130000000003</v>
      </c>
      <c r="D861" s="2" cm="1">
        <f t="array" ref="D861">ROUND(_xlfn.XLOOKUP(E861*10000+G861,[1]配置!$B$5:$B$10000*10000+[1]配置!$C$5:$C$10000,[1]配置!$F$5:$F$10000),4)</f>
        <v>457.65550000000002</v>
      </c>
      <c r="E861" s="2">
        <f>COUNTIFS([1]中转!$N$10:$N$129,"&gt;="&amp;G861,[1]中转!$O$10:$O$129,"&lt;="&amp;COUNTIFS($G$5:G861,G861))</f>
        <v>83</v>
      </c>
      <c r="F861" s="2">
        <f>COUNTIFS($G$5:G861,G861,$E$5:E861,"&gt;"&amp;0)</f>
        <v>83</v>
      </c>
      <c r="G861" s="2">
        <f t="shared" si="62"/>
        <v>1</v>
      </c>
      <c r="H861" s="2" t="str">
        <f t="shared" si="62"/>
        <v>{"CardMulti":1}</v>
      </c>
    </row>
    <row r="862" spans="1:8" x14ac:dyDescent="0.15">
      <c r="A862" s="2">
        <f t="shared" si="61"/>
        <v>858</v>
      </c>
      <c r="B862" s="3">
        <v>858</v>
      </c>
      <c r="C862" s="2">
        <f t="shared" si="60"/>
        <v>512.77380000000005</v>
      </c>
      <c r="D862" s="2" cm="1">
        <f t="array" ref="D862">ROUND(_xlfn.XLOOKUP(E862*10000+G862,[1]配置!$B$5:$B$10000*10000+[1]配置!$C$5:$C$10000,[1]配置!$F$5:$F$10000),4)</f>
        <v>510.48230000000001</v>
      </c>
      <c r="E862" s="2">
        <f>COUNTIFS([1]中转!$N$10:$N$129,"&gt;="&amp;G862,[1]中转!$O$10:$O$129,"&lt;="&amp;COUNTIFS($G$5:G862,G862))</f>
        <v>87</v>
      </c>
      <c r="F862" s="2">
        <f>COUNTIFS($G$5:G862,G862,$E$5:E862,"&gt;"&amp;0)</f>
        <v>87</v>
      </c>
      <c r="G862" s="2">
        <f t="shared" si="62"/>
        <v>2</v>
      </c>
      <c r="H862" s="2" t="str">
        <f t="shared" si="62"/>
        <v>{"CardMulti":1}</v>
      </c>
    </row>
    <row r="863" spans="1:8" x14ac:dyDescent="0.15">
      <c r="A863" s="2">
        <f t="shared" si="61"/>
        <v>859</v>
      </c>
      <c r="B863" s="2">
        <v>859</v>
      </c>
      <c r="C863" s="2">
        <f t="shared" si="60"/>
        <v>543.03449999999998</v>
      </c>
      <c r="D863" s="2" cm="1">
        <f t="array" ref="D863">ROUND(_xlfn.XLOOKUP(E863*10000+G863,[1]配置!$B$5:$B$10000*10000+[1]配置!$C$5:$C$10000,[1]配置!$F$5:$F$10000),4)</f>
        <v>540.76480000000004</v>
      </c>
      <c r="E863" s="2">
        <f>COUNTIFS([1]中转!$N$10:$N$129,"&gt;="&amp;G863,[1]中转!$O$10:$O$129,"&lt;="&amp;COUNTIFS($G$5:G863,G863))</f>
        <v>86</v>
      </c>
      <c r="F863" s="2">
        <f>COUNTIFS($G$5:G863,G863,$E$5:E863,"&gt;"&amp;0)</f>
        <v>86</v>
      </c>
      <c r="G863" s="2">
        <f t="shared" si="62"/>
        <v>3</v>
      </c>
      <c r="H863" s="2" t="str">
        <f t="shared" si="62"/>
        <v>{"CardMulti":1}</v>
      </c>
    </row>
    <row r="864" spans="1:8" x14ac:dyDescent="0.15">
      <c r="A864" s="2">
        <f t="shared" si="61"/>
        <v>860</v>
      </c>
      <c r="B864" s="3">
        <v>860</v>
      </c>
      <c r="C864" s="2">
        <f t="shared" si="60"/>
        <v>569.60799999999995</v>
      </c>
      <c r="D864" s="2" cm="1">
        <f t="array" ref="D864">ROUND(_xlfn.XLOOKUP(E864*10000+G864,[1]配置!$B$5:$B$10000*10000+[1]配置!$C$5:$C$10000,[1]配置!$F$5:$F$10000),4)</f>
        <v>567.35979999999995</v>
      </c>
      <c r="E864" s="2">
        <f>COUNTIFS([1]中转!$N$10:$N$129,"&gt;="&amp;G864,[1]中转!$O$10:$O$129,"&lt;="&amp;COUNTIFS($G$5:G864,G864))</f>
        <v>85</v>
      </c>
      <c r="F864" s="2">
        <f>COUNTIFS($G$5:G864,G864,$E$5:E864,"&gt;"&amp;0)</f>
        <v>85</v>
      </c>
      <c r="G864" s="2">
        <f t="shared" si="62"/>
        <v>4</v>
      </c>
      <c r="H864" s="2" t="str">
        <f t="shared" si="62"/>
        <v>{"CardMulti":1}</v>
      </c>
    </row>
    <row r="865" spans="1:8" x14ac:dyDescent="0.15">
      <c r="A865" s="2">
        <f t="shared" si="61"/>
        <v>861</v>
      </c>
      <c r="B865" s="2">
        <v>861</v>
      </c>
      <c r="C865" s="2">
        <f t="shared" si="60"/>
        <v>590.59670000000006</v>
      </c>
      <c r="D865" s="2" cm="1">
        <f t="array" ref="D865">ROUND(_xlfn.XLOOKUP(E865*10000+G865,[1]配置!$B$5:$B$10000*10000+[1]配置!$C$5:$C$10000,[1]配置!$F$5:$F$10000),4)</f>
        <v>588.39089999999999</v>
      </c>
      <c r="E865" s="2">
        <f>COUNTIFS([1]中转!$N$10:$N$129,"&gt;="&amp;G865,[1]中转!$O$10:$O$129,"&lt;="&amp;COUNTIFS($G$5:G865,G865))</f>
        <v>83</v>
      </c>
      <c r="F865" s="2">
        <f>COUNTIFS($G$5:G865,G865,$E$5:E865,"&gt;"&amp;0)</f>
        <v>83</v>
      </c>
      <c r="G865" s="2">
        <f t="shared" si="62"/>
        <v>5</v>
      </c>
      <c r="H865" s="2" t="str">
        <f t="shared" si="62"/>
        <v>{"CardMulti":1}</v>
      </c>
    </row>
    <row r="866" spans="1:8" x14ac:dyDescent="0.15">
      <c r="A866" s="2">
        <f t="shared" si="61"/>
        <v>862</v>
      </c>
      <c r="B866" s="3">
        <v>862</v>
      </c>
      <c r="C866" s="2">
        <f t="shared" si="60"/>
        <v>589.61300000000006</v>
      </c>
      <c r="D866" s="2" cm="1">
        <f t="array" ref="D866">ROUND(_xlfn.XLOOKUP(E866*10000+G866,[1]配置!$B$5:$B$10000*10000+[1]配置!$C$5:$C$10000,[1]配置!$F$5:$F$10000),4)</f>
        <v>587.42819999999995</v>
      </c>
      <c r="E866" s="2">
        <f>COUNTIFS([1]中转!$N$10:$N$129,"&gt;="&amp;G866,[1]中转!$O$10:$O$129,"&lt;="&amp;COUNTIFS($G$5:G866,G866))</f>
        <v>82</v>
      </c>
      <c r="F866" s="2">
        <f>COUNTIFS($G$5:G866,G866,$E$5:E866,"&gt;"&amp;0)</f>
        <v>82</v>
      </c>
      <c r="G866" s="2">
        <f t="shared" si="62"/>
        <v>6</v>
      </c>
      <c r="H866" s="2" t="str">
        <f t="shared" si="62"/>
        <v>{"CardMulti":1}</v>
      </c>
    </row>
    <row r="867" spans="1:8" x14ac:dyDescent="0.15">
      <c r="A867" s="2">
        <f t="shared" si="61"/>
        <v>863</v>
      </c>
      <c r="B867" s="2">
        <v>863</v>
      </c>
      <c r="C867" s="2">
        <f t="shared" si="60"/>
        <v>591.10900000000004</v>
      </c>
      <c r="D867" s="2" cm="1">
        <f t="array" ref="D867">ROUND(_xlfn.XLOOKUP(E867*10000+G867,[1]配置!$B$5:$B$10000*10000+[1]配置!$C$5:$C$10000,[1]配置!$F$5:$F$10000),4)</f>
        <v>588.94489999999996</v>
      </c>
      <c r="E867" s="2">
        <f>COUNTIFS([1]中转!$N$10:$N$129,"&gt;="&amp;G867,[1]中转!$O$10:$O$129,"&lt;="&amp;COUNTIFS($G$5:G867,G867))</f>
        <v>81</v>
      </c>
      <c r="F867" s="2">
        <f>COUNTIFS($G$5:G867,G867,$E$5:E867,"&gt;"&amp;0)</f>
        <v>81</v>
      </c>
      <c r="G867" s="2">
        <f t="shared" si="62"/>
        <v>7</v>
      </c>
      <c r="H867" s="2" t="str">
        <f t="shared" si="62"/>
        <v>{"CardMulti":1}</v>
      </c>
    </row>
    <row r="868" spans="1:8" x14ac:dyDescent="0.15">
      <c r="A868" s="2">
        <f t="shared" si="61"/>
        <v>864</v>
      </c>
      <c r="B868" s="3">
        <v>864</v>
      </c>
      <c r="C868" s="2">
        <f t="shared" si="60"/>
        <v>590.53459999999995</v>
      </c>
      <c r="D868" s="2" cm="1">
        <f t="array" ref="D868">ROUND(_xlfn.XLOOKUP(E868*10000+G868,[1]配置!$B$5:$B$10000*10000+[1]配置!$C$5:$C$10000,[1]配置!$F$5:$F$10000),4)</f>
        <v>588.39099999999996</v>
      </c>
      <c r="E868" s="2">
        <f>COUNTIFS([1]中转!$N$10:$N$129,"&gt;="&amp;G868,[1]中转!$O$10:$O$129,"&lt;="&amp;COUNTIFS($G$5:G868,G868))</f>
        <v>80</v>
      </c>
      <c r="F868" s="2">
        <f>COUNTIFS($G$5:G868,G868,$E$5:E868,"&gt;"&amp;0)</f>
        <v>80</v>
      </c>
      <c r="G868" s="2">
        <f t="shared" si="62"/>
        <v>8</v>
      </c>
      <c r="H868" s="2" t="str">
        <f t="shared" si="62"/>
        <v>{"CardMulti":1}</v>
      </c>
    </row>
    <row r="869" spans="1:8" x14ac:dyDescent="0.15">
      <c r="A869" s="2">
        <f t="shared" si="61"/>
        <v>865</v>
      </c>
      <c r="B869" s="2">
        <v>865</v>
      </c>
      <c r="C869" s="2">
        <f t="shared" si="60"/>
        <v>589.96450000000004</v>
      </c>
      <c r="D869" s="2" cm="1">
        <f t="array" ref="D869">ROUND(_xlfn.XLOOKUP(E869*10000+G869,[1]配置!$B$5:$B$10000*10000+[1]配置!$C$5:$C$10000,[1]配置!$F$5:$F$10000),4)</f>
        <v>587.84119999999996</v>
      </c>
      <c r="E869" s="2">
        <f>COUNTIFS([1]中转!$N$10:$N$129,"&gt;="&amp;G869,[1]中转!$O$10:$O$129,"&lt;="&amp;COUNTIFS($G$5:G869,G869))</f>
        <v>79</v>
      </c>
      <c r="F869" s="2">
        <f>COUNTIFS($G$5:G869,G869,$E$5:E869,"&gt;"&amp;0)</f>
        <v>79</v>
      </c>
      <c r="G869" s="2">
        <f t="shared" si="62"/>
        <v>9</v>
      </c>
      <c r="H869" s="2" t="str">
        <f t="shared" si="62"/>
        <v>{"CardMulti":1}</v>
      </c>
    </row>
    <row r="870" spans="1:8" x14ac:dyDescent="0.15">
      <c r="A870" s="2">
        <f t="shared" si="61"/>
        <v>866</v>
      </c>
      <c r="B870" s="3">
        <v>866</v>
      </c>
      <c r="C870" s="2">
        <f t="shared" si="60"/>
        <v>273.12860000000001</v>
      </c>
      <c r="D870" s="2" cm="1">
        <f t="array" ref="D870">ROUND(_xlfn.XLOOKUP(E870*10000+G870,[1]配置!$B$5:$B$10000*10000+[1]配置!$C$5:$C$10000,[1]配置!$F$5:$F$10000),4)</f>
        <v>271.02550000000002</v>
      </c>
      <c r="E870" s="2">
        <f>COUNTIFS([1]中转!$N$10:$N$129,"&gt;="&amp;G870,[1]中转!$O$10:$O$129,"&lt;="&amp;COUNTIFS($G$5:G870,G870))</f>
        <v>32</v>
      </c>
      <c r="F870" s="2">
        <f>COUNTIFS($G$5:G870,G870,$E$5:E870,"&gt;"&amp;0)</f>
        <v>78</v>
      </c>
      <c r="G870" s="2">
        <f t="shared" si="62"/>
        <v>10</v>
      </c>
      <c r="H870" s="2" t="str">
        <f t="shared" si="62"/>
        <v>{"CardMulti":1}</v>
      </c>
    </row>
    <row r="871" spans="1:8" x14ac:dyDescent="0.15">
      <c r="A871" s="2">
        <f t="shared" si="61"/>
        <v>867</v>
      </c>
      <c r="B871" s="2">
        <v>867</v>
      </c>
      <c r="C871" s="2">
        <f t="shared" si="60"/>
        <v>518.63959999999997</v>
      </c>
      <c r="D871" s="2" cm="1">
        <f t="array" ref="D871">ROUND(_xlfn.XLOOKUP(E871*10000+G871,[1]配置!$B$5:$B$10000*10000+[1]配置!$C$5:$C$10000,[1]配置!$F$5:$F$10000),4)</f>
        <v>516.32619999999997</v>
      </c>
      <c r="E871" s="2">
        <f>COUNTIFS([1]中转!$N$10:$N$129,"&gt;="&amp;G871,[1]中转!$O$10:$O$129,"&lt;="&amp;COUNTIFS($G$5:G871,G871))</f>
        <v>88</v>
      </c>
      <c r="F871" s="2">
        <f>COUNTIFS($G$5:G871,G871,$E$5:E871,"&gt;"&amp;0)</f>
        <v>88</v>
      </c>
      <c r="G871" s="2">
        <f t="shared" si="62"/>
        <v>2</v>
      </c>
      <c r="H871" s="2" t="str">
        <f t="shared" si="62"/>
        <v>{"CostReduce":1}</v>
      </c>
    </row>
    <row r="872" spans="1:8" x14ac:dyDescent="0.15">
      <c r="A872" s="2">
        <f t="shared" si="61"/>
        <v>868</v>
      </c>
      <c r="B872" s="3">
        <v>868</v>
      </c>
      <c r="C872" s="2">
        <f t="shared" si="60"/>
        <v>549.24400000000003</v>
      </c>
      <c r="D872" s="2" cm="1">
        <f t="array" ref="D872">ROUND(_xlfn.XLOOKUP(E872*10000+G872,[1]配置!$B$5:$B$10000*10000+[1]配置!$C$5:$C$10000,[1]配置!$F$5:$F$10000),4)</f>
        <v>546.95249999999999</v>
      </c>
      <c r="E872" s="2">
        <f>COUNTIFS([1]中转!$N$10:$N$129,"&gt;="&amp;G872,[1]中转!$O$10:$O$129,"&lt;="&amp;COUNTIFS($G$5:G872,G872))</f>
        <v>87</v>
      </c>
      <c r="F872" s="2">
        <f>COUNTIFS($G$5:G872,G872,$E$5:E872,"&gt;"&amp;0)</f>
        <v>87</v>
      </c>
      <c r="G872" s="2">
        <f t="shared" si="62"/>
        <v>3</v>
      </c>
      <c r="H872" s="2" t="str">
        <f t="shared" si="62"/>
        <v>{"CostReduce":1}</v>
      </c>
    </row>
    <row r="873" spans="1:8" x14ac:dyDescent="0.15">
      <c r="A873" s="2">
        <f t="shared" si="61"/>
        <v>869</v>
      </c>
      <c r="B873" s="2">
        <v>869</v>
      </c>
      <c r="C873" s="2">
        <f t="shared" si="60"/>
        <v>576.16089999999997</v>
      </c>
      <c r="D873" s="2" cm="1">
        <f t="array" ref="D873">ROUND(_xlfn.XLOOKUP(E873*10000+G873,[1]配置!$B$5:$B$10000*10000+[1]配置!$C$5:$C$10000,[1]配置!$F$5:$F$10000),4)</f>
        <v>573.89120000000003</v>
      </c>
      <c r="E873" s="2">
        <f>COUNTIFS([1]中转!$N$10:$N$129,"&gt;="&amp;G873,[1]中转!$O$10:$O$129,"&lt;="&amp;COUNTIFS($G$5:G873,G873))</f>
        <v>86</v>
      </c>
      <c r="F873" s="2">
        <f>COUNTIFS($G$5:G873,G873,$E$5:E873,"&gt;"&amp;0)</f>
        <v>86</v>
      </c>
      <c r="G873" s="2">
        <f t="shared" ref="G873:H892" si="63">G465</f>
        <v>4</v>
      </c>
      <c r="H873" s="2" t="str">
        <f t="shared" si="63"/>
        <v>{"CostReduce":1}</v>
      </c>
    </row>
    <row r="874" spans="1:8" x14ac:dyDescent="0.15">
      <c r="A874" s="2">
        <f t="shared" si="61"/>
        <v>870</v>
      </c>
      <c r="B874" s="3">
        <v>870</v>
      </c>
      <c r="C874" s="2">
        <f t="shared" si="60"/>
        <v>597.49300000000005</v>
      </c>
      <c r="D874" s="2" cm="1">
        <f t="array" ref="D874">ROUND(_xlfn.XLOOKUP(E874*10000+G874,[1]配置!$B$5:$B$10000*10000+[1]配置!$C$5:$C$10000,[1]配置!$F$5:$F$10000),4)</f>
        <v>595.26610000000005</v>
      </c>
      <c r="E874" s="2">
        <f>COUNTIFS([1]中转!$N$10:$N$129,"&gt;="&amp;G874,[1]中转!$O$10:$O$129,"&lt;="&amp;COUNTIFS($G$5:G874,G874))</f>
        <v>84</v>
      </c>
      <c r="F874" s="2">
        <f>COUNTIFS($G$5:G874,G874,$E$5:E874,"&gt;"&amp;0)</f>
        <v>84</v>
      </c>
      <c r="G874" s="2">
        <f t="shared" si="63"/>
        <v>5</v>
      </c>
      <c r="H874" s="2" t="str">
        <f t="shared" si="63"/>
        <v>{"CostReduce":1}</v>
      </c>
    </row>
    <row r="875" spans="1:8" x14ac:dyDescent="0.15">
      <c r="A875" s="2">
        <f t="shared" si="61"/>
        <v>871</v>
      </c>
      <c r="B875" s="2">
        <v>871</v>
      </c>
      <c r="C875" s="2">
        <f t="shared" si="60"/>
        <v>596.50919999999996</v>
      </c>
      <c r="D875" s="2" cm="1">
        <f t="array" ref="D875">ROUND(_xlfn.XLOOKUP(E875*10000+G875,[1]配置!$B$5:$B$10000*10000+[1]配置!$C$5:$C$10000,[1]配置!$F$5:$F$10000),4)</f>
        <v>594.30340000000001</v>
      </c>
      <c r="E875" s="2">
        <f>COUNTIFS([1]中转!$N$10:$N$129,"&gt;="&amp;G875,[1]中转!$O$10:$O$129,"&lt;="&amp;COUNTIFS($G$5:G875,G875))</f>
        <v>83</v>
      </c>
      <c r="F875" s="2">
        <f>COUNTIFS($G$5:G875,G875,$E$5:E875,"&gt;"&amp;0)</f>
        <v>83</v>
      </c>
      <c r="G875" s="2">
        <f t="shared" si="63"/>
        <v>6</v>
      </c>
      <c r="H875" s="2" t="str">
        <f t="shared" si="63"/>
        <v>{"CostReduce":1}</v>
      </c>
    </row>
    <row r="876" spans="1:8" x14ac:dyDescent="0.15">
      <c r="A876" s="2">
        <f t="shared" si="61"/>
        <v>872</v>
      </c>
      <c r="B876" s="3">
        <v>872</v>
      </c>
      <c r="C876" s="2">
        <f t="shared" si="60"/>
        <v>598.00490000000002</v>
      </c>
      <c r="D876" s="2" cm="1">
        <f t="array" ref="D876">ROUND(_xlfn.XLOOKUP(E876*10000+G876,[1]配置!$B$5:$B$10000*10000+[1]配置!$C$5:$C$10000,[1]配置!$F$5:$F$10000),4)</f>
        <v>595.82010000000002</v>
      </c>
      <c r="E876" s="2">
        <f>COUNTIFS([1]中转!$N$10:$N$129,"&gt;="&amp;G876,[1]中转!$O$10:$O$129,"&lt;="&amp;COUNTIFS($G$5:G876,G876))</f>
        <v>82</v>
      </c>
      <c r="F876" s="2">
        <f>COUNTIFS($G$5:G876,G876,$E$5:E876,"&gt;"&amp;0)</f>
        <v>82</v>
      </c>
      <c r="G876" s="2">
        <f t="shared" si="63"/>
        <v>7</v>
      </c>
      <c r="H876" s="2" t="str">
        <f t="shared" si="63"/>
        <v>{"CostReduce":1}</v>
      </c>
    </row>
    <row r="877" spans="1:8" x14ac:dyDescent="0.15">
      <c r="A877" s="2">
        <f t="shared" si="61"/>
        <v>873</v>
      </c>
      <c r="B877" s="2">
        <v>873</v>
      </c>
      <c r="C877" s="2">
        <f t="shared" si="60"/>
        <v>597.43029999999999</v>
      </c>
      <c r="D877" s="2" cm="1">
        <f t="array" ref="D877">ROUND(_xlfn.XLOOKUP(E877*10000+G877,[1]配置!$B$5:$B$10000*10000+[1]配置!$C$5:$C$10000,[1]配置!$F$5:$F$10000),4)</f>
        <v>595.26620000000003</v>
      </c>
      <c r="E877" s="2">
        <f>COUNTIFS([1]中转!$N$10:$N$129,"&gt;="&amp;G877,[1]中转!$O$10:$O$129,"&lt;="&amp;COUNTIFS($G$5:G877,G877))</f>
        <v>81</v>
      </c>
      <c r="F877" s="2">
        <f>COUNTIFS($G$5:G877,G877,$E$5:E877,"&gt;"&amp;0)</f>
        <v>81</v>
      </c>
      <c r="G877" s="2">
        <f t="shared" si="63"/>
        <v>8</v>
      </c>
      <c r="H877" s="2" t="str">
        <f t="shared" si="63"/>
        <v>{"CostReduce":1}</v>
      </c>
    </row>
    <row r="878" spans="1:8" x14ac:dyDescent="0.15">
      <c r="A878" s="2">
        <f t="shared" si="61"/>
        <v>874</v>
      </c>
      <c r="B878" s="3">
        <v>874</v>
      </c>
      <c r="C878" s="2">
        <f t="shared" si="60"/>
        <v>596.86</v>
      </c>
      <c r="D878" s="2" cm="1">
        <f t="array" ref="D878">ROUND(_xlfn.XLOOKUP(E878*10000+G878,[1]配置!$B$5:$B$10000*10000+[1]配置!$C$5:$C$10000,[1]配置!$F$5:$F$10000),4)</f>
        <v>594.71640000000002</v>
      </c>
      <c r="E878" s="2">
        <f>COUNTIFS([1]中转!$N$10:$N$129,"&gt;="&amp;G878,[1]中转!$O$10:$O$129,"&lt;="&amp;COUNTIFS($G$5:G878,G878))</f>
        <v>80</v>
      </c>
      <c r="F878" s="2">
        <f>COUNTIFS($G$5:G878,G878,$E$5:E878,"&gt;"&amp;0)</f>
        <v>80</v>
      </c>
      <c r="G878" s="2">
        <f t="shared" si="63"/>
        <v>9</v>
      </c>
      <c r="H878" s="2" t="str">
        <f t="shared" si="63"/>
        <v>{"CostReduce":1}</v>
      </c>
    </row>
    <row r="879" spans="1:8" x14ac:dyDescent="0.15">
      <c r="A879" s="2">
        <f t="shared" si="61"/>
        <v>875</v>
      </c>
      <c r="B879" s="2">
        <v>875</v>
      </c>
      <c r="C879" s="2">
        <f t="shared" si="60"/>
        <v>273.14879999999999</v>
      </c>
      <c r="D879" s="2" cm="1">
        <f t="array" ref="D879">ROUND(_xlfn.XLOOKUP(E879*10000+G879,[1]配置!$B$5:$B$10000*10000+[1]配置!$C$5:$C$10000,[1]配置!$F$5:$F$10000),4)</f>
        <v>271.02550000000002</v>
      </c>
      <c r="E879" s="2">
        <f>COUNTIFS([1]中转!$N$10:$N$129,"&gt;="&amp;G879,[1]中转!$O$10:$O$129,"&lt;="&amp;COUNTIFS($G$5:G879,G879))</f>
        <v>32</v>
      </c>
      <c r="F879" s="2">
        <f>COUNTIFS($G$5:G879,G879,$E$5:E879,"&gt;"&amp;0)</f>
        <v>79</v>
      </c>
      <c r="G879" s="2">
        <f t="shared" si="63"/>
        <v>10</v>
      </c>
      <c r="H879" s="2" t="str">
        <f t="shared" si="63"/>
        <v>{"CostReduce":1}</v>
      </c>
    </row>
    <row r="880" spans="1:8" x14ac:dyDescent="0.15">
      <c r="A880" s="2">
        <f t="shared" si="61"/>
        <v>876</v>
      </c>
      <c r="B880" s="3">
        <v>876</v>
      </c>
      <c r="C880" s="2">
        <f t="shared" si="60"/>
        <v>465.38249999999999</v>
      </c>
      <c r="D880" s="2" cm="1">
        <f t="array" ref="D880">ROUND(_xlfn.XLOOKUP(E880*10000+G880,[1]配置!$B$5:$B$10000*10000+[1]配置!$C$5:$C$10000,[1]配置!$F$5:$F$10000),4)</f>
        <v>463.15559999999999</v>
      </c>
      <c r="E880" s="2">
        <f>COUNTIFS([1]中转!$N$10:$N$129,"&gt;="&amp;G880,[1]中转!$O$10:$O$129,"&lt;="&amp;COUNTIFS($G$5:G880,G880))</f>
        <v>84</v>
      </c>
      <c r="F880" s="2">
        <f>COUNTIFS($G$5:G880,G880,$E$5:E880,"&gt;"&amp;0)</f>
        <v>84</v>
      </c>
      <c r="G880" s="2">
        <f t="shared" si="63"/>
        <v>1</v>
      </c>
      <c r="H880" s="2" t="str">
        <f t="shared" si="63"/>
        <v>{"CostReduce":1}</v>
      </c>
    </row>
    <row r="881" spans="1:8" x14ac:dyDescent="0.15">
      <c r="A881" s="2">
        <f t="shared" si="61"/>
        <v>877</v>
      </c>
      <c r="B881" s="2">
        <v>877</v>
      </c>
      <c r="C881" s="2">
        <f t="shared" si="60"/>
        <v>524.50570000000005</v>
      </c>
      <c r="D881" s="2" cm="1">
        <f t="array" ref="D881">ROUND(_xlfn.XLOOKUP(E881*10000+G881,[1]配置!$B$5:$B$10000*10000+[1]配置!$C$5:$C$10000,[1]配置!$F$5:$F$10000),4)</f>
        <v>522.17010000000005</v>
      </c>
      <c r="E881" s="2">
        <f>COUNTIFS([1]中转!$N$10:$N$129,"&gt;="&amp;G881,[1]中转!$O$10:$O$129,"&lt;="&amp;COUNTIFS($G$5:G881,G881))</f>
        <v>89</v>
      </c>
      <c r="F881" s="2">
        <f>COUNTIFS($G$5:G881,G881,$E$5:E881,"&gt;"&amp;0)</f>
        <v>89</v>
      </c>
      <c r="G881" s="2">
        <f t="shared" si="63"/>
        <v>2</v>
      </c>
      <c r="H881" s="2" t="str">
        <f t="shared" si="63"/>
        <v>{"CardMulti":1}</v>
      </c>
    </row>
    <row r="882" spans="1:8" x14ac:dyDescent="0.15">
      <c r="A882" s="2">
        <f t="shared" si="61"/>
        <v>878</v>
      </c>
      <c r="B882" s="3">
        <v>878</v>
      </c>
      <c r="C882" s="2">
        <f t="shared" si="60"/>
        <v>555.45349999999996</v>
      </c>
      <c r="D882" s="2" cm="1">
        <f t="array" ref="D882">ROUND(_xlfn.XLOOKUP(E882*10000+G882,[1]配置!$B$5:$B$10000*10000+[1]配置!$C$5:$C$10000,[1]配置!$F$5:$F$10000),4)</f>
        <v>553.14009999999996</v>
      </c>
      <c r="E882" s="2">
        <f>COUNTIFS([1]中转!$N$10:$N$129,"&gt;="&amp;G882,[1]中转!$O$10:$O$129,"&lt;="&amp;COUNTIFS($G$5:G882,G882))</f>
        <v>88</v>
      </c>
      <c r="F882" s="2">
        <f>COUNTIFS($G$5:G882,G882,$E$5:E882,"&gt;"&amp;0)</f>
        <v>88</v>
      </c>
      <c r="G882" s="2">
        <f t="shared" si="63"/>
        <v>3</v>
      </c>
      <c r="H882" s="2" t="str">
        <f t="shared" si="63"/>
        <v>{"CardMulti":1}</v>
      </c>
    </row>
    <row r="883" spans="1:8" x14ac:dyDescent="0.15">
      <c r="A883" s="2">
        <f t="shared" si="61"/>
        <v>879</v>
      </c>
      <c r="B883" s="2">
        <v>879</v>
      </c>
      <c r="C883" s="2">
        <f t="shared" si="60"/>
        <v>582.71410000000003</v>
      </c>
      <c r="D883" s="2" cm="1">
        <f t="array" ref="D883">ROUND(_xlfn.XLOOKUP(E883*10000+G883,[1]配置!$B$5:$B$10000*10000+[1]配置!$C$5:$C$10000,[1]配置!$F$5:$F$10000),4)</f>
        <v>580.42259999999999</v>
      </c>
      <c r="E883" s="2">
        <f>COUNTIFS([1]中转!$N$10:$N$129,"&gt;="&amp;G883,[1]中转!$O$10:$O$129,"&lt;="&amp;COUNTIFS($G$5:G883,G883))</f>
        <v>87</v>
      </c>
      <c r="F883" s="2">
        <f>COUNTIFS($G$5:G883,G883,$E$5:E883,"&gt;"&amp;0)</f>
        <v>87</v>
      </c>
      <c r="G883" s="2">
        <f t="shared" si="63"/>
        <v>4</v>
      </c>
      <c r="H883" s="2" t="str">
        <f t="shared" si="63"/>
        <v>{"CardMulti":1}</v>
      </c>
    </row>
    <row r="884" spans="1:8" x14ac:dyDescent="0.15">
      <c r="A884" s="2">
        <f t="shared" si="61"/>
        <v>880</v>
      </c>
      <c r="B884" s="3">
        <v>880</v>
      </c>
      <c r="C884" s="2">
        <f t="shared" si="60"/>
        <v>604.3895</v>
      </c>
      <c r="D884" s="2" cm="1">
        <f t="array" ref="D884">ROUND(_xlfn.XLOOKUP(E884*10000+G884,[1]配置!$B$5:$B$10000*10000+[1]配置!$C$5:$C$10000,[1]配置!$F$5:$F$10000),4)</f>
        <v>602.1413</v>
      </c>
      <c r="E884" s="2">
        <f>COUNTIFS([1]中转!$N$10:$N$129,"&gt;="&amp;G884,[1]中转!$O$10:$O$129,"&lt;="&amp;COUNTIFS($G$5:G884,G884))</f>
        <v>85</v>
      </c>
      <c r="F884" s="2">
        <f>COUNTIFS($G$5:G884,G884,$E$5:E884,"&gt;"&amp;0)</f>
        <v>85</v>
      </c>
      <c r="G884" s="2">
        <f t="shared" si="63"/>
        <v>5</v>
      </c>
      <c r="H884" s="2" t="str">
        <f t="shared" si="63"/>
        <v>{"CardMulti":1}</v>
      </c>
    </row>
    <row r="885" spans="1:8" x14ac:dyDescent="0.15">
      <c r="A885" s="2">
        <f t="shared" si="61"/>
        <v>881</v>
      </c>
      <c r="B885" s="2">
        <v>881</v>
      </c>
      <c r="C885" s="2">
        <f t="shared" si="60"/>
        <v>603.40549999999996</v>
      </c>
      <c r="D885" s="2" cm="1">
        <f t="array" ref="D885">ROUND(_xlfn.XLOOKUP(E885*10000+G885,[1]配置!$B$5:$B$10000*10000+[1]配置!$C$5:$C$10000,[1]配置!$F$5:$F$10000),4)</f>
        <v>601.17859999999996</v>
      </c>
      <c r="E885" s="2">
        <f>COUNTIFS([1]中转!$N$10:$N$129,"&gt;="&amp;G885,[1]中转!$O$10:$O$129,"&lt;="&amp;COUNTIFS($G$5:G885,G885))</f>
        <v>84</v>
      </c>
      <c r="F885" s="2">
        <f>COUNTIFS($G$5:G885,G885,$E$5:E885,"&gt;"&amp;0)</f>
        <v>84</v>
      </c>
      <c r="G885" s="2">
        <f t="shared" si="63"/>
        <v>6</v>
      </c>
      <c r="H885" s="2" t="str">
        <f t="shared" si="63"/>
        <v>{"CardMulti":1}</v>
      </c>
    </row>
    <row r="886" spans="1:8" x14ac:dyDescent="0.15">
      <c r="A886" s="2">
        <f t="shared" si="61"/>
        <v>882</v>
      </c>
      <c r="B886" s="3">
        <v>882</v>
      </c>
      <c r="C886" s="2">
        <f t="shared" si="60"/>
        <v>604.90110000000004</v>
      </c>
      <c r="D886" s="2" cm="1">
        <f t="array" ref="D886">ROUND(_xlfn.XLOOKUP(E886*10000+G886,[1]配置!$B$5:$B$10000*10000+[1]配置!$C$5:$C$10000,[1]配置!$F$5:$F$10000),4)</f>
        <v>602.69529999999997</v>
      </c>
      <c r="E886" s="2">
        <f>COUNTIFS([1]中转!$N$10:$N$129,"&gt;="&amp;G886,[1]中转!$O$10:$O$129,"&lt;="&amp;COUNTIFS($G$5:G886,G886))</f>
        <v>83</v>
      </c>
      <c r="F886" s="2">
        <f>COUNTIFS($G$5:G886,G886,$E$5:E886,"&gt;"&amp;0)</f>
        <v>83</v>
      </c>
      <c r="G886" s="2">
        <f t="shared" si="63"/>
        <v>7</v>
      </c>
      <c r="H886" s="2" t="str">
        <f t="shared" si="63"/>
        <v>{"CardMulti":1}</v>
      </c>
    </row>
    <row r="887" spans="1:8" x14ac:dyDescent="0.15">
      <c r="A887" s="2">
        <f t="shared" si="61"/>
        <v>883</v>
      </c>
      <c r="B887" s="2">
        <v>883</v>
      </c>
      <c r="C887" s="2">
        <f t="shared" si="60"/>
        <v>604.3261</v>
      </c>
      <c r="D887" s="2" cm="1">
        <f t="array" ref="D887">ROUND(_xlfn.XLOOKUP(E887*10000+G887,[1]配置!$B$5:$B$10000*10000+[1]配置!$C$5:$C$10000,[1]配置!$F$5:$F$10000),4)</f>
        <v>602.1413</v>
      </c>
      <c r="E887" s="2">
        <f>COUNTIFS([1]中转!$N$10:$N$129,"&gt;="&amp;G887,[1]中转!$O$10:$O$129,"&lt;="&amp;COUNTIFS($G$5:G887,G887))</f>
        <v>82</v>
      </c>
      <c r="F887" s="2">
        <f>COUNTIFS($G$5:G887,G887,$E$5:E887,"&gt;"&amp;0)</f>
        <v>82</v>
      </c>
      <c r="G887" s="2">
        <f t="shared" si="63"/>
        <v>8</v>
      </c>
      <c r="H887" s="2" t="str">
        <f t="shared" si="63"/>
        <v>{"CardMulti":1}</v>
      </c>
    </row>
    <row r="888" spans="1:8" x14ac:dyDescent="0.15">
      <c r="A888" s="2">
        <f t="shared" si="61"/>
        <v>884</v>
      </c>
      <c r="B888" s="3">
        <v>884</v>
      </c>
      <c r="C888" s="2">
        <f t="shared" si="60"/>
        <v>603.75559999999996</v>
      </c>
      <c r="D888" s="2" cm="1">
        <f t="array" ref="D888">ROUND(_xlfn.XLOOKUP(E888*10000+G888,[1]配置!$B$5:$B$10000*10000+[1]配置!$C$5:$C$10000,[1]配置!$F$5:$F$10000),4)</f>
        <v>601.5915</v>
      </c>
      <c r="E888" s="2">
        <f>COUNTIFS([1]中转!$N$10:$N$129,"&gt;="&amp;G888,[1]中转!$O$10:$O$129,"&lt;="&amp;COUNTIFS($G$5:G888,G888))</f>
        <v>81</v>
      </c>
      <c r="F888" s="2">
        <f>COUNTIFS($G$5:G888,G888,$E$5:E888,"&gt;"&amp;0)</f>
        <v>81</v>
      </c>
      <c r="G888" s="2">
        <f t="shared" si="63"/>
        <v>9</v>
      </c>
      <c r="H888" s="2" t="str">
        <f t="shared" si="63"/>
        <v>{"CardMulti":1}</v>
      </c>
    </row>
    <row r="889" spans="1:8" x14ac:dyDescent="0.15">
      <c r="A889" s="2">
        <f t="shared" si="61"/>
        <v>885</v>
      </c>
      <c r="B889" s="2">
        <v>885</v>
      </c>
      <c r="C889" s="2">
        <f t="shared" si="60"/>
        <v>273.16910000000001</v>
      </c>
      <c r="D889" s="2" cm="1">
        <f t="array" ref="D889">ROUND(_xlfn.XLOOKUP(E889*10000+G889,[1]配置!$B$5:$B$10000*10000+[1]配置!$C$5:$C$10000,[1]配置!$F$5:$F$10000),4)</f>
        <v>271.02550000000002</v>
      </c>
      <c r="E889" s="2">
        <f>COUNTIFS([1]中转!$N$10:$N$129,"&gt;="&amp;G889,[1]中转!$O$10:$O$129,"&lt;="&amp;COUNTIFS($G$5:G889,G889))</f>
        <v>32</v>
      </c>
      <c r="F889" s="2">
        <f>COUNTIFS($G$5:G889,G889,$E$5:E889,"&gt;"&amp;0)</f>
        <v>80</v>
      </c>
      <c r="G889" s="2">
        <f t="shared" si="63"/>
        <v>10</v>
      </c>
      <c r="H889" s="2" t="str">
        <f t="shared" si="63"/>
        <v>{"CardMulti":1}</v>
      </c>
    </row>
    <row r="890" spans="1:8" x14ac:dyDescent="0.15">
      <c r="A890" s="2">
        <f t="shared" si="61"/>
        <v>886</v>
      </c>
      <c r="B890" s="3">
        <v>886</v>
      </c>
      <c r="C890" s="2">
        <f t="shared" si="60"/>
        <v>470.90390000000002</v>
      </c>
      <c r="D890" s="2" cm="1">
        <f t="array" ref="D890">ROUND(_xlfn.XLOOKUP(E890*10000+G890,[1]配置!$B$5:$B$10000*10000+[1]配置!$C$5:$C$10000,[1]配置!$F$5:$F$10000),4)</f>
        <v>468.65570000000002</v>
      </c>
      <c r="E890" s="2">
        <f>COUNTIFS([1]中转!$N$10:$N$129,"&gt;="&amp;G890,[1]中转!$O$10:$O$129,"&lt;="&amp;COUNTIFS($G$5:G890,G890))</f>
        <v>85</v>
      </c>
      <c r="F890" s="2">
        <f>COUNTIFS($G$5:G890,G890,$E$5:E890,"&gt;"&amp;0)</f>
        <v>85</v>
      </c>
      <c r="G890" s="2">
        <f t="shared" si="63"/>
        <v>1</v>
      </c>
      <c r="H890" s="2" t="str">
        <f t="shared" si="63"/>
        <v>{"CardMulti":1}</v>
      </c>
    </row>
    <row r="891" spans="1:8" x14ac:dyDescent="0.15">
      <c r="A891" s="2">
        <f t="shared" si="61"/>
        <v>887</v>
      </c>
      <c r="B891" s="2">
        <v>887</v>
      </c>
      <c r="C891" s="2">
        <f t="shared" si="60"/>
        <v>530.37189999999998</v>
      </c>
      <c r="D891" s="2" cm="1">
        <f t="array" ref="D891">ROUND(_xlfn.XLOOKUP(E891*10000+G891,[1]配置!$B$5:$B$10000*10000+[1]配置!$C$5:$C$10000,[1]配置!$F$5:$F$10000),4)</f>
        <v>528.01400000000001</v>
      </c>
      <c r="E891" s="2">
        <f>COUNTIFS([1]中转!$N$10:$N$129,"&gt;="&amp;G891,[1]中转!$O$10:$O$129,"&lt;="&amp;COUNTIFS($G$5:G891,G891))</f>
        <v>90</v>
      </c>
      <c r="F891" s="2">
        <f>COUNTIFS($G$5:G891,G891,$E$5:E891,"&gt;"&amp;0)</f>
        <v>90</v>
      </c>
      <c r="G891" s="2">
        <f t="shared" si="63"/>
        <v>2</v>
      </c>
      <c r="H891" s="2" t="str">
        <f t="shared" si="63"/>
        <v>{"CardMulti":1}</v>
      </c>
    </row>
    <row r="892" spans="1:8" x14ac:dyDescent="0.15">
      <c r="A892" s="2">
        <f t="shared" si="61"/>
        <v>888</v>
      </c>
      <c r="B892" s="3">
        <v>888</v>
      </c>
      <c r="C892" s="2">
        <f t="shared" si="60"/>
        <v>561.66340000000002</v>
      </c>
      <c r="D892" s="2" cm="1">
        <f t="array" ref="D892">ROUND(_xlfn.XLOOKUP(E892*10000+G892,[1]配置!$B$5:$B$10000*10000+[1]配置!$C$5:$C$10000,[1]配置!$F$5:$F$10000),4)</f>
        <v>559.32780000000002</v>
      </c>
      <c r="E892" s="2">
        <f>COUNTIFS([1]中转!$N$10:$N$129,"&gt;="&amp;G892,[1]中转!$O$10:$O$129,"&lt;="&amp;COUNTIFS($G$5:G892,G892))</f>
        <v>89</v>
      </c>
      <c r="F892" s="2">
        <f>COUNTIFS($G$5:G892,G892,$E$5:E892,"&gt;"&amp;0)</f>
        <v>89</v>
      </c>
      <c r="G892" s="2">
        <f t="shared" si="63"/>
        <v>3</v>
      </c>
      <c r="H892" s="2" t="str">
        <f t="shared" si="63"/>
        <v>{"CardMulti":1}</v>
      </c>
    </row>
    <row r="893" spans="1:8" x14ac:dyDescent="0.15">
      <c r="A893" s="2">
        <f t="shared" si="61"/>
        <v>889</v>
      </c>
      <c r="B893" s="2">
        <v>889</v>
      </c>
      <c r="C893" s="2">
        <f t="shared" si="60"/>
        <v>589.26739999999995</v>
      </c>
      <c r="D893" s="2" cm="1">
        <f t="array" ref="D893">ROUND(_xlfn.XLOOKUP(E893*10000+G893,[1]配置!$B$5:$B$10000*10000+[1]配置!$C$5:$C$10000,[1]配置!$F$5:$F$10000),4)</f>
        <v>586.95399999999995</v>
      </c>
      <c r="E893" s="2">
        <f>COUNTIFS([1]中转!$N$10:$N$129,"&gt;="&amp;G893,[1]中转!$O$10:$O$129,"&lt;="&amp;COUNTIFS($G$5:G893,G893))</f>
        <v>88</v>
      </c>
      <c r="F893" s="2">
        <f>COUNTIFS($G$5:G893,G893,$E$5:E893,"&gt;"&amp;0)</f>
        <v>88</v>
      </c>
      <c r="G893" s="2">
        <f t="shared" ref="G893:H912" si="64">G485</f>
        <v>4</v>
      </c>
      <c r="H893" s="2" t="str">
        <f t="shared" si="64"/>
        <v>{"CardMulti":1}</v>
      </c>
    </row>
    <row r="894" spans="1:8" x14ac:dyDescent="0.15">
      <c r="A894" s="2">
        <f t="shared" si="61"/>
        <v>890</v>
      </c>
      <c r="B894" s="3">
        <v>890</v>
      </c>
      <c r="C894" s="2">
        <f t="shared" si="60"/>
        <v>611.28620000000001</v>
      </c>
      <c r="D894" s="2" cm="1">
        <f t="array" ref="D894">ROUND(_xlfn.XLOOKUP(E894*10000+G894,[1]配置!$B$5:$B$10000*10000+[1]配置!$C$5:$C$10000,[1]配置!$F$5:$F$10000),4)</f>
        <v>609.01649999999995</v>
      </c>
      <c r="E894" s="2">
        <f>COUNTIFS([1]中转!$N$10:$N$129,"&gt;="&amp;G894,[1]中转!$O$10:$O$129,"&lt;="&amp;COUNTIFS($G$5:G894,G894))</f>
        <v>86</v>
      </c>
      <c r="F894" s="2">
        <f>COUNTIFS($G$5:G894,G894,$E$5:E894,"&gt;"&amp;0)</f>
        <v>86</v>
      </c>
      <c r="G894" s="2">
        <f t="shared" si="64"/>
        <v>5</v>
      </c>
      <c r="H894" s="2" t="str">
        <f t="shared" si="64"/>
        <v>{"CardMulti":1}</v>
      </c>
    </row>
    <row r="895" spans="1:8" x14ac:dyDescent="0.15">
      <c r="A895" s="2">
        <f t="shared" si="61"/>
        <v>891</v>
      </c>
      <c r="B895" s="2">
        <v>891</v>
      </c>
      <c r="C895" s="2">
        <f t="shared" si="60"/>
        <v>610.30190000000005</v>
      </c>
      <c r="D895" s="2" cm="1">
        <f t="array" ref="D895">ROUND(_xlfn.XLOOKUP(E895*10000+G895,[1]配置!$B$5:$B$10000*10000+[1]配置!$C$5:$C$10000,[1]配置!$F$5:$F$10000),4)</f>
        <v>608.05370000000005</v>
      </c>
      <c r="E895" s="2">
        <f>COUNTIFS([1]中转!$N$10:$N$129,"&gt;="&amp;G895,[1]中转!$O$10:$O$129,"&lt;="&amp;COUNTIFS($G$5:G895,G895))</f>
        <v>85</v>
      </c>
      <c r="F895" s="2">
        <f>COUNTIFS($G$5:G895,G895,$E$5:E895,"&gt;"&amp;0)</f>
        <v>85</v>
      </c>
      <c r="G895" s="2">
        <f t="shared" si="64"/>
        <v>6</v>
      </c>
      <c r="H895" s="2" t="str">
        <f t="shared" si="64"/>
        <v>{"CardMulti":1}</v>
      </c>
    </row>
    <row r="896" spans="1:8" x14ac:dyDescent="0.15">
      <c r="A896" s="2">
        <f t="shared" si="61"/>
        <v>892</v>
      </c>
      <c r="B896" s="3">
        <v>892</v>
      </c>
      <c r="C896" s="2">
        <f t="shared" si="60"/>
        <v>611.79729999999995</v>
      </c>
      <c r="D896" s="2" cm="1">
        <f t="array" ref="D896">ROUND(_xlfn.XLOOKUP(E896*10000+G896,[1]配置!$B$5:$B$10000*10000+[1]配置!$C$5:$C$10000,[1]配置!$F$5:$F$10000),4)</f>
        <v>609.57039999999995</v>
      </c>
      <c r="E896" s="2">
        <f>COUNTIFS([1]中转!$N$10:$N$129,"&gt;="&amp;G896,[1]中转!$O$10:$O$129,"&lt;="&amp;COUNTIFS($G$5:G896,G896))</f>
        <v>84</v>
      </c>
      <c r="F896" s="2">
        <f>COUNTIFS($G$5:G896,G896,$E$5:E896,"&gt;"&amp;0)</f>
        <v>84</v>
      </c>
      <c r="G896" s="2">
        <f t="shared" si="64"/>
        <v>7</v>
      </c>
      <c r="H896" s="2" t="str">
        <f t="shared" si="64"/>
        <v>{"CardMulti":1}</v>
      </c>
    </row>
    <row r="897" spans="1:8" x14ac:dyDescent="0.15">
      <c r="A897" s="2">
        <f t="shared" si="61"/>
        <v>893</v>
      </c>
      <c r="B897" s="2">
        <v>893</v>
      </c>
      <c r="C897" s="2">
        <f t="shared" si="60"/>
        <v>611.22230000000002</v>
      </c>
      <c r="D897" s="2" cm="1">
        <f t="array" ref="D897">ROUND(_xlfn.XLOOKUP(E897*10000+G897,[1]配置!$B$5:$B$10000*10000+[1]配置!$C$5:$C$10000,[1]配置!$F$5:$F$10000),4)</f>
        <v>609.01649999999995</v>
      </c>
      <c r="E897" s="2">
        <f>COUNTIFS([1]中转!$N$10:$N$129,"&gt;="&amp;G897,[1]中转!$O$10:$O$129,"&lt;="&amp;COUNTIFS($G$5:G897,G897))</f>
        <v>83</v>
      </c>
      <c r="F897" s="2">
        <f>COUNTIFS($G$5:G897,G897,$E$5:E897,"&gt;"&amp;0)</f>
        <v>83</v>
      </c>
      <c r="G897" s="2">
        <f t="shared" si="64"/>
        <v>8</v>
      </c>
      <c r="H897" s="2" t="str">
        <f t="shared" si="64"/>
        <v>{"CardMulti":1}</v>
      </c>
    </row>
    <row r="898" spans="1:8" x14ac:dyDescent="0.15">
      <c r="A898" s="2">
        <f t="shared" si="61"/>
        <v>894</v>
      </c>
      <c r="B898" s="3">
        <v>894</v>
      </c>
      <c r="C898" s="2">
        <f t="shared" si="60"/>
        <v>610.65150000000006</v>
      </c>
      <c r="D898" s="2" cm="1">
        <f t="array" ref="D898">ROUND(_xlfn.XLOOKUP(E898*10000+G898,[1]配置!$B$5:$B$10000*10000+[1]配置!$C$5:$C$10000,[1]配置!$F$5:$F$10000),4)</f>
        <v>608.46669999999995</v>
      </c>
      <c r="E898" s="2">
        <f>COUNTIFS([1]中转!$N$10:$N$129,"&gt;="&amp;G898,[1]中转!$O$10:$O$129,"&lt;="&amp;COUNTIFS($G$5:G898,G898))</f>
        <v>82</v>
      </c>
      <c r="F898" s="2">
        <f>COUNTIFS($G$5:G898,G898,$E$5:E898,"&gt;"&amp;0)</f>
        <v>82</v>
      </c>
      <c r="G898" s="2">
        <f t="shared" si="64"/>
        <v>9</v>
      </c>
      <c r="H898" s="2" t="str">
        <f t="shared" si="64"/>
        <v>{"CardMulti":1}</v>
      </c>
    </row>
    <row r="899" spans="1:8" x14ac:dyDescent="0.15">
      <c r="A899" s="2">
        <f t="shared" si="61"/>
        <v>895</v>
      </c>
      <c r="B899" s="2">
        <v>895</v>
      </c>
      <c r="C899" s="2">
        <f t="shared" si="60"/>
        <v>280.06479999999999</v>
      </c>
      <c r="D899" s="2" cm="1">
        <f t="array" ref="D899">ROUND(_xlfn.XLOOKUP(E899*10000+G899,[1]配置!$B$5:$B$10000*10000+[1]配置!$C$5:$C$10000,[1]配置!$F$5:$F$10000),4)</f>
        <v>277.90069999999997</v>
      </c>
      <c r="E899" s="2">
        <f>COUNTIFS([1]中转!$N$10:$N$129,"&gt;="&amp;G899,[1]中转!$O$10:$O$129,"&lt;="&amp;COUNTIFS($G$5:G899,G899))</f>
        <v>33</v>
      </c>
      <c r="F899" s="2">
        <f>COUNTIFS($G$5:G899,G899,$E$5:E899,"&gt;"&amp;0)</f>
        <v>81</v>
      </c>
      <c r="G899" s="2">
        <f t="shared" si="64"/>
        <v>10</v>
      </c>
      <c r="H899" s="2" t="str">
        <f t="shared" si="64"/>
        <v>{"CardMulti":1}</v>
      </c>
    </row>
    <row r="900" spans="1:8" x14ac:dyDescent="0.15">
      <c r="A900" s="2">
        <f t="shared" si="61"/>
        <v>896</v>
      </c>
      <c r="B900" s="3">
        <v>896</v>
      </c>
      <c r="C900" s="2">
        <f t="shared" si="60"/>
        <v>476.42559999999997</v>
      </c>
      <c r="D900" s="2" cm="1">
        <f t="array" ref="D900">ROUND(_xlfn.XLOOKUP(E900*10000+G900,[1]配置!$B$5:$B$10000*10000+[1]配置!$C$5:$C$10000,[1]配置!$F$5:$F$10000),4)</f>
        <v>474.15589999999997</v>
      </c>
      <c r="E900" s="2">
        <f>COUNTIFS([1]中转!$N$10:$N$129,"&gt;="&amp;G900,[1]中转!$O$10:$O$129,"&lt;="&amp;COUNTIFS($G$5:G900,G900))</f>
        <v>86</v>
      </c>
      <c r="F900" s="2">
        <f>COUNTIFS($G$5:G900,G900,$E$5:E900,"&gt;"&amp;0)</f>
        <v>86</v>
      </c>
      <c r="G900" s="2">
        <f t="shared" si="64"/>
        <v>1</v>
      </c>
      <c r="H900" s="2" t="str">
        <f t="shared" si="64"/>
        <v>{"CardMulti":1}</v>
      </c>
    </row>
    <row r="901" spans="1:8" x14ac:dyDescent="0.15">
      <c r="A901" s="2">
        <f t="shared" si="61"/>
        <v>897</v>
      </c>
      <c r="B901" s="2">
        <v>897</v>
      </c>
      <c r="C901" s="2">
        <f t="shared" ref="C901:C964" si="65">ROUND(D901+1.1^(F901/10),4)</f>
        <v>536.23839999999996</v>
      </c>
      <c r="D901" s="2" cm="1">
        <f t="array" ref="D901">ROUND(_xlfn.XLOOKUP(E901*10000+G901,[1]配置!$B$5:$B$10000*10000+[1]配置!$C$5:$C$10000,[1]配置!$F$5:$F$10000),4)</f>
        <v>533.85789999999997</v>
      </c>
      <c r="E901" s="2">
        <f>COUNTIFS([1]中转!$N$10:$N$129,"&gt;="&amp;G901,[1]中转!$O$10:$O$129,"&lt;="&amp;COUNTIFS($G$5:G901,G901))</f>
        <v>91</v>
      </c>
      <c r="F901" s="2">
        <f>COUNTIFS($G$5:G901,G901,$E$5:E901,"&gt;"&amp;0)</f>
        <v>91</v>
      </c>
      <c r="G901" s="2">
        <f t="shared" si="64"/>
        <v>2</v>
      </c>
      <c r="H901" s="2" t="str">
        <f t="shared" si="64"/>
        <v>{"CostReduce":1}</v>
      </c>
    </row>
    <row r="902" spans="1:8" x14ac:dyDescent="0.15">
      <c r="A902" s="2">
        <f t="shared" si="61"/>
        <v>898</v>
      </c>
      <c r="B902" s="3">
        <v>898</v>
      </c>
      <c r="C902" s="2">
        <f t="shared" si="65"/>
        <v>567.87329999999997</v>
      </c>
      <c r="D902" s="2" cm="1">
        <f t="array" ref="D902">ROUND(_xlfn.XLOOKUP(E902*10000+G902,[1]配置!$B$5:$B$10000*10000+[1]配置!$C$5:$C$10000,[1]配置!$F$5:$F$10000),4)</f>
        <v>565.5154</v>
      </c>
      <c r="E902" s="2">
        <f>COUNTIFS([1]中转!$N$10:$N$129,"&gt;="&amp;G902,[1]中转!$O$10:$O$129,"&lt;="&amp;COUNTIFS($G$5:G902,G902))</f>
        <v>90</v>
      </c>
      <c r="F902" s="2">
        <f>COUNTIFS($G$5:G902,G902,$E$5:E902,"&gt;"&amp;0)</f>
        <v>90</v>
      </c>
      <c r="G902" s="2">
        <f t="shared" si="64"/>
        <v>3</v>
      </c>
      <c r="H902" s="2" t="str">
        <f t="shared" si="64"/>
        <v>{"CostReduce":1}</v>
      </c>
    </row>
    <row r="903" spans="1:8" x14ac:dyDescent="0.15">
      <c r="A903" s="2">
        <f t="shared" si="61"/>
        <v>899</v>
      </c>
      <c r="B903" s="2">
        <v>899</v>
      </c>
      <c r="C903" s="2">
        <f t="shared" si="65"/>
        <v>595.8211</v>
      </c>
      <c r="D903" s="2" cm="1">
        <f t="array" ref="D903">ROUND(_xlfn.XLOOKUP(E903*10000+G903,[1]配置!$B$5:$B$10000*10000+[1]配置!$C$5:$C$10000,[1]配置!$F$5:$F$10000),4)</f>
        <v>593.4855</v>
      </c>
      <c r="E903" s="2">
        <f>COUNTIFS([1]中转!$N$10:$N$129,"&gt;="&amp;G903,[1]中转!$O$10:$O$129,"&lt;="&amp;COUNTIFS($G$5:G903,G903))</f>
        <v>89</v>
      </c>
      <c r="F903" s="2">
        <f>COUNTIFS($G$5:G903,G903,$E$5:E903,"&gt;"&amp;0)</f>
        <v>89</v>
      </c>
      <c r="G903" s="2">
        <f t="shared" si="64"/>
        <v>4</v>
      </c>
      <c r="H903" s="2" t="str">
        <f t="shared" si="64"/>
        <v>{"CostReduce":1}</v>
      </c>
    </row>
    <row r="904" spans="1:8" x14ac:dyDescent="0.15">
      <c r="A904" s="2">
        <f t="shared" ref="A904:A967" si="66">IF(E904=0,"//"&amp;B904,B904)</f>
        <v>900</v>
      </c>
      <c r="B904" s="3">
        <v>900</v>
      </c>
      <c r="C904" s="2">
        <f t="shared" si="65"/>
        <v>618.18320000000006</v>
      </c>
      <c r="D904" s="2" cm="1">
        <f t="array" ref="D904">ROUND(_xlfn.XLOOKUP(E904*10000+G904,[1]配置!$B$5:$B$10000*10000+[1]配置!$C$5:$C$10000,[1]配置!$F$5:$F$10000),4)</f>
        <v>615.89170000000001</v>
      </c>
      <c r="E904" s="2">
        <f>COUNTIFS([1]中转!$N$10:$N$129,"&gt;="&amp;G904,[1]中转!$O$10:$O$129,"&lt;="&amp;COUNTIFS($G$5:G904,G904))</f>
        <v>87</v>
      </c>
      <c r="F904" s="2">
        <f>COUNTIFS($G$5:G904,G904,$E$5:E904,"&gt;"&amp;0)</f>
        <v>87</v>
      </c>
      <c r="G904" s="2">
        <f t="shared" si="64"/>
        <v>5</v>
      </c>
      <c r="H904" s="2" t="str">
        <f t="shared" si="64"/>
        <v>{"CostReduce":1}</v>
      </c>
    </row>
    <row r="905" spans="1:8" x14ac:dyDescent="0.15">
      <c r="A905" s="2">
        <f t="shared" si="66"/>
        <v>901</v>
      </c>
      <c r="B905" s="2">
        <v>901</v>
      </c>
      <c r="C905" s="2">
        <f t="shared" si="65"/>
        <v>617.19860000000006</v>
      </c>
      <c r="D905" s="2" cm="1">
        <f t="array" ref="D905">ROUND(_xlfn.XLOOKUP(E905*10000+G905,[1]配置!$B$5:$B$10000*10000+[1]配置!$C$5:$C$10000,[1]配置!$F$5:$F$10000),4)</f>
        <v>614.9289</v>
      </c>
      <c r="E905" s="2">
        <f>COUNTIFS([1]中转!$N$10:$N$129,"&gt;="&amp;G905,[1]中转!$O$10:$O$129,"&lt;="&amp;COUNTIFS($G$5:G905,G905))</f>
        <v>86</v>
      </c>
      <c r="F905" s="2">
        <f>COUNTIFS($G$5:G905,G905,$E$5:E905,"&gt;"&amp;0)</f>
        <v>86</v>
      </c>
      <c r="G905" s="2">
        <f t="shared" si="64"/>
        <v>6</v>
      </c>
      <c r="H905" s="2" t="str">
        <f t="shared" si="64"/>
        <v>{"CostReduce":1}</v>
      </c>
    </row>
    <row r="906" spans="1:8" x14ac:dyDescent="0.15">
      <c r="A906" s="2">
        <f t="shared" si="66"/>
        <v>902</v>
      </c>
      <c r="B906" s="3">
        <v>902</v>
      </c>
      <c r="C906" s="2">
        <f t="shared" si="65"/>
        <v>618.69380000000001</v>
      </c>
      <c r="D906" s="2" cm="1">
        <f t="array" ref="D906">ROUND(_xlfn.XLOOKUP(E906*10000+G906,[1]配置!$B$5:$B$10000*10000+[1]配置!$C$5:$C$10000,[1]配置!$F$5:$F$10000),4)</f>
        <v>616.44560000000001</v>
      </c>
      <c r="E906" s="2">
        <f>COUNTIFS([1]中转!$N$10:$N$129,"&gt;="&amp;G906,[1]中转!$O$10:$O$129,"&lt;="&amp;COUNTIFS($G$5:G906,G906))</f>
        <v>85</v>
      </c>
      <c r="F906" s="2">
        <f>COUNTIFS($G$5:G906,G906,$E$5:E906,"&gt;"&amp;0)</f>
        <v>85</v>
      </c>
      <c r="G906" s="2">
        <f t="shared" si="64"/>
        <v>7</v>
      </c>
      <c r="H906" s="2" t="str">
        <f t="shared" si="64"/>
        <v>{"CostReduce":1}</v>
      </c>
    </row>
    <row r="907" spans="1:8" x14ac:dyDescent="0.15">
      <c r="A907" s="2">
        <f t="shared" si="66"/>
        <v>903</v>
      </c>
      <c r="B907" s="2">
        <v>903</v>
      </c>
      <c r="C907" s="2">
        <f t="shared" si="65"/>
        <v>618.11860000000001</v>
      </c>
      <c r="D907" s="2" cm="1">
        <f t="array" ref="D907">ROUND(_xlfn.XLOOKUP(E907*10000+G907,[1]配置!$B$5:$B$10000*10000+[1]配置!$C$5:$C$10000,[1]配置!$F$5:$F$10000),4)</f>
        <v>615.89170000000001</v>
      </c>
      <c r="E907" s="2">
        <f>COUNTIFS([1]中转!$N$10:$N$129,"&gt;="&amp;G907,[1]中转!$O$10:$O$129,"&lt;="&amp;COUNTIFS($G$5:G907,G907))</f>
        <v>84</v>
      </c>
      <c r="F907" s="2">
        <f>COUNTIFS($G$5:G907,G907,$E$5:E907,"&gt;"&amp;0)</f>
        <v>84</v>
      </c>
      <c r="G907" s="2">
        <f t="shared" si="64"/>
        <v>8</v>
      </c>
      <c r="H907" s="2" t="str">
        <f t="shared" si="64"/>
        <v>{"CostReduce":1}</v>
      </c>
    </row>
    <row r="908" spans="1:8" x14ac:dyDescent="0.15">
      <c r="A908" s="2">
        <f t="shared" si="66"/>
        <v>904</v>
      </c>
      <c r="B908" s="3">
        <v>904</v>
      </c>
      <c r="C908" s="2">
        <f t="shared" si="65"/>
        <v>617.54769999999996</v>
      </c>
      <c r="D908" s="2" cm="1">
        <f t="array" ref="D908">ROUND(_xlfn.XLOOKUP(E908*10000+G908,[1]配置!$B$5:$B$10000*10000+[1]配置!$C$5:$C$10000,[1]配置!$F$5:$F$10000),4)</f>
        <v>615.34190000000001</v>
      </c>
      <c r="E908" s="2">
        <f>COUNTIFS([1]中转!$N$10:$N$129,"&gt;="&amp;G908,[1]中转!$O$10:$O$129,"&lt;="&amp;COUNTIFS($G$5:G908,G908))</f>
        <v>83</v>
      </c>
      <c r="F908" s="2">
        <f>COUNTIFS($G$5:G908,G908,$E$5:E908,"&gt;"&amp;0)</f>
        <v>83</v>
      </c>
      <c r="G908" s="2">
        <f t="shared" si="64"/>
        <v>9</v>
      </c>
      <c r="H908" s="2" t="str">
        <f t="shared" si="64"/>
        <v>{"CostReduce":1}</v>
      </c>
    </row>
    <row r="909" spans="1:8" x14ac:dyDescent="0.15">
      <c r="A909" s="2">
        <f t="shared" si="66"/>
        <v>905</v>
      </c>
      <c r="B909" s="2">
        <v>905</v>
      </c>
      <c r="C909" s="2">
        <f t="shared" si="65"/>
        <v>280.08550000000002</v>
      </c>
      <c r="D909" s="2" cm="1">
        <f t="array" ref="D909">ROUND(_xlfn.XLOOKUP(E909*10000+G909,[1]配置!$B$5:$B$10000*10000+[1]配置!$C$5:$C$10000,[1]配置!$F$5:$F$10000),4)</f>
        <v>277.90069999999997</v>
      </c>
      <c r="E909" s="2">
        <f>COUNTIFS([1]中转!$N$10:$N$129,"&gt;="&amp;G909,[1]中转!$O$10:$O$129,"&lt;="&amp;COUNTIFS($G$5:G909,G909))</f>
        <v>33</v>
      </c>
      <c r="F909" s="2">
        <f>COUNTIFS($G$5:G909,G909,$E$5:E909,"&gt;"&amp;0)</f>
        <v>82</v>
      </c>
      <c r="G909" s="2">
        <f t="shared" si="64"/>
        <v>10</v>
      </c>
      <c r="H909" s="2" t="str">
        <f t="shared" si="64"/>
        <v>{"CostReduce":1}</v>
      </c>
    </row>
    <row r="910" spans="1:8" x14ac:dyDescent="0.15">
      <c r="A910" s="2">
        <f t="shared" si="66"/>
        <v>906</v>
      </c>
      <c r="B910" s="3">
        <v>906</v>
      </c>
      <c r="C910" s="2">
        <f t="shared" si="65"/>
        <v>481.94749999999999</v>
      </c>
      <c r="D910" s="2" cm="1">
        <f t="array" ref="D910">ROUND(_xlfn.XLOOKUP(E910*10000+G910,[1]配置!$B$5:$B$10000*10000+[1]配置!$C$5:$C$10000,[1]配置!$F$5:$F$10000),4)</f>
        <v>479.65600000000001</v>
      </c>
      <c r="E910" s="2">
        <f>COUNTIFS([1]中转!$N$10:$N$129,"&gt;="&amp;G910,[1]中转!$O$10:$O$129,"&lt;="&amp;COUNTIFS($G$5:G910,G910))</f>
        <v>87</v>
      </c>
      <c r="F910" s="2">
        <f>COUNTIFS($G$5:G910,G910,$E$5:E910,"&gt;"&amp;0)</f>
        <v>87</v>
      </c>
      <c r="G910" s="2">
        <f t="shared" si="64"/>
        <v>1</v>
      </c>
      <c r="H910" s="2" t="str">
        <f t="shared" si="64"/>
        <v>{"CostReduce":1}</v>
      </c>
    </row>
    <row r="911" spans="1:8" x14ac:dyDescent="0.15">
      <c r="A911" s="2">
        <f t="shared" si="66"/>
        <v>907</v>
      </c>
      <c r="B911" s="2">
        <v>907</v>
      </c>
      <c r="C911" s="2">
        <f t="shared" si="65"/>
        <v>542.10509999999999</v>
      </c>
      <c r="D911" s="2" cm="1">
        <f t="array" ref="D911">ROUND(_xlfn.XLOOKUP(E911*10000+G911,[1]配置!$B$5:$B$10000*10000+[1]配置!$C$5:$C$10000,[1]配置!$F$5:$F$10000),4)</f>
        <v>539.70180000000005</v>
      </c>
      <c r="E911" s="2">
        <f>COUNTIFS([1]中转!$N$10:$N$129,"&gt;="&amp;G911,[1]中转!$O$10:$O$129,"&lt;="&amp;COUNTIFS($G$5:G911,G911))</f>
        <v>92</v>
      </c>
      <c r="F911" s="2">
        <f>COUNTIFS($G$5:G911,G911,$E$5:E911,"&gt;"&amp;0)</f>
        <v>92</v>
      </c>
      <c r="G911" s="2">
        <f t="shared" si="64"/>
        <v>2</v>
      </c>
      <c r="H911" s="2" t="str">
        <f t="shared" si="64"/>
        <v>{"CardMulti":1}</v>
      </c>
    </row>
    <row r="912" spans="1:8" x14ac:dyDescent="0.15">
      <c r="A912" s="2">
        <f t="shared" si="66"/>
        <v>908</v>
      </c>
      <c r="B912" s="3">
        <v>908</v>
      </c>
      <c r="C912" s="2">
        <f t="shared" si="65"/>
        <v>574.08360000000005</v>
      </c>
      <c r="D912" s="2" cm="1">
        <f t="array" ref="D912">ROUND(_xlfn.XLOOKUP(E912*10000+G912,[1]配置!$B$5:$B$10000*10000+[1]配置!$C$5:$C$10000,[1]配置!$F$5:$F$10000),4)</f>
        <v>571.70309999999995</v>
      </c>
      <c r="E912" s="2">
        <f>COUNTIFS([1]中转!$N$10:$N$129,"&gt;="&amp;G912,[1]中转!$O$10:$O$129,"&lt;="&amp;COUNTIFS($G$5:G912,G912))</f>
        <v>91</v>
      </c>
      <c r="F912" s="2">
        <f>COUNTIFS($G$5:G912,G912,$E$5:E912,"&gt;"&amp;0)</f>
        <v>91</v>
      </c>
      <c r="G912" s="2">
        <f t="shared" si="64"/>
        <v>3</v>
      </c>
      <c r="H912" s="2" t="str">
        <f t="shared" si="64"/>
        <v>{"CardMulti":1}</v>
      </c>
    </row>
    <row r="913" spans="1:8" x14ac:dyDescent="0.15">
      <c r="A913" s="2">
        <f t="shared" si="66"/>
        <v>909</v>
      </c>
      <c r="B913" s="2">
        <v>909</v>
      </c>
      <c r="C913" s="2">
        <f t="shared" si="65"/>
        <v>602.37480000000005</v>
      </c>
      <c r="D913" s="2" cm="1">
        <f t="array" ref="D913">ROUND(_xlfn.XLOOKUP(E913*10000+G913,[1]配置!$B$5:$B$10000*10000+[1]配置!$C$5:$C$10000,[1]配置!$F$5:$F$10000),4)</f>
        <v>600.01689999999996</v>
      </c>
      <c r="E913" s="2">
        <f>COUNTIFS([1]中转!$N$10:$N$129,"&gt;="&amp;G913,[1]中转!$O$10:$O$129,"&lt;="&amp;COUNTIFS($G$5:G913,G913))</f>
        <v>90</v>
      </c>
      <c r="F913" s="2">
        <f>COUNTIFS($G$5:G913,G913,$E$5:E913,"&gt;"&amp;0)</f>
        <v>90</v>
      </c>
      <c r="G913" s="2">
        <f t="shared" ref="G913:H932" si="67">G505</f>
        <v>4</v>
      </c>
      <c r="H913" s="2" t="str">
        <f t="shared" si="67"/>
        <v>{"CardMulti":1}</v>
      </c>
    </row>
    <row r="914" spans="1:8" x14ac:dyDescent="0.15">
      <c r="A914" s="2">
        <f t="shared" si="66"/>
        <v>910</v>
      </c>
      <c r="B914" s="3">
        <v>910</v>
      </c>
      <c r="C914" s="2">
        <f t="shared" si="65"/>
        <v>625.08019999999999</v>
      </c>
      <c r="D914" s="2" cm="1">
        <f t="array" ref="D914">ROUND(_xlfn.XLOOKUP(E914*10000+G914,[1]配置!$B$5:$B$10000*10000+[1]配置!$C$5:$C$10000,[1]配置!$F$5:$F$10000),4)</f>
        <v>622.76679999999999</v>
      </c>
      <c r="E914" s="2">
        <f>COUNTIFS([1]中转!$N$10:$N$129,"&gt;="&amp;G914,[1]中转!$O$10:$O$129,"&lt;="&amp;COUNTIFS($G$5:G914,G914))</f>
        <v>88</v>
      </c>
      <c r="F914" s="2">
        <f>COUNTIFS($G$5:G914,G914,$E$5:E914,"&gt;"&amp;0)</f>
        <v>88</v>
      </c>
      <c r="G914" s="2">
        <f t="shared" si="67"/>
        <v>5</v>
      </c>
      <c r="H914" s="2" t="str">
        <f t="shared" si="67"/>
        <v>{"CardMulti":1}</v>
      </c>
    </row>
    <row r="915" spans="1:8" x14ac:dyDescent="0.15">
      <c r="A915" s="2">
        <f t="shared" si="66"/>
        <v>911</v>
      </c>
      <c r="B915" s="2">
        <v>911</v>
      </c>
      <c r="C915" s="2">
        <f t="shared" si="65"/>
        <v>624.09559999999999</v>
      </c>
      <c r="D915" s="2" cm="1">
        <f t="array" ref="D915">ROUND(_xlfn.XLOOKUP(E915*10000+G915,[1]配置!$B$5:$B$10000*10000+[1]配置!$C$5:$C$10000,[1]配置!$F$5:$F$10000),4)</f>
        <v>621.80409999999995</v>
      </c>
      <c r="E915" s="2">
        <f>COUNTIFS([1]中转!$N$10:$N$129,"&gt;="&amp;G915,[1]中转!$O$10:$O$129,"&lt;="&amp;COUNTIFS($G$5:G915,G915))</f>
        <v>87</v>
      </c>
      <c r="F915" s="2">
        <f>COUNTIFS($G$5:G915,G915,$E$5:E915,"&gt;"&amp;0)</f>
        <v>87</v>
      </c>
      <c r="G915" s="2">
        <f t="shared" si="67"/>
        <v>6</v>
      </c>
      <c r="H915" s="2" t="str">
        <f t="shared" si="67"/>
        <v>{"CardMulti":1}</v>
      </c>
    </row>
    <row r="916" spans="1:8" x14ac:dyDescent="0.15">
      <c r="A916" s="2">
        <f t="shared" si="66"/>
        <v>912</v>
      </c>
      <c r="B916" s="3">
        <v>912</v>
      </c>
      <c r="C916" s="2">
        <f t="shared" si="65"/>
        <v>625.59050000000002</v>
      </c>
      <c r="D916" s="2" cm="1">
        <f t="array" ref="D916">ROUND(_xlfn.XLOOKUP(E916*10000+G916,[1]配置!$B$5:$B$10000*10000+[1]配置!$C$5:$C$10000,[1]配置!$F$5:$F$10000),4)</f>
        <v>623.32079999999996</v>
      </c>
      <c r="E916" s="2">
        <f>COUNTIFS([1]中转!$N$10:$N$129,"&gt;="&amp;G916,[1]中转!$O$10:$O$129,"&lt;="&amp;COUNTIFS($G$5:G916,G916))</f>
        <v>86</v>
      </c>
      <c r="F916" s="2">
        <f>COUNTIFS($G$5:G916,G916,$E$5:E916,"&gt;"&amp;0)</f>
        <v>86</v>
      </c>
      <c r="G916" s="2">
        <f t="shared" si="67"/>
        <v>7</v>
      </c>
      <c r="H916" s="2" t="str">
        <f t="shared" si="67"/>
        <v>{"CardMulti":1}</v>
      </c>
    </row>
    <row r="917" spans="1:8" x14ac:dyDescent="0.15">
      <c r="A917" s="2">
        <f t="shared" si="66"/>
        <v>913</v>
      </c>
      <c r="B917" s="2">
        <v>913</v>
      </c>
      <c r="C917" s="2">
        <f t="shared" si="65"/>
        <v>625.01509999999996</v>
      </c>
      <c r="D917" s="2" cm="1">
        <f t="array" ref="D917">ROUND(_xlfn.XLOOKUP(E917*10000+G917,[1]配置!$B$5:$B$10000*10000+[1]配置!$C$5:$C$10000,[1]配置!$F$5:$F$10000),4)</f>
        <v>622.76689999999996</v>
      </c>
      <c r="E917" s="2">
        <f>COUNTIFS([1]中转!$N$10:$N$129,"&gt;="&amp;G917,[1]中转!$O$10:$O$129,"&lt;="&amp;COUNTIFS($G$5:G917,G917))</f>
        <v>85</v>
      </c>
      <c r="F917" s="2">
        <f>COUNTIFS($G$5:G917,G917,$E$5:E917,"&gt;"&amp;0)</f>
        <v>85</v>
      </c>
      <c r="G917" s="2">
        <f t="shared" si="67"/>
        <v>8</v>
      </c>
      <c r="H917" s="2" t="str">
        <f t="shared" si="67"/>
        <v>{"CardMulti":1}</v>
      </c>
    </row>
    <row r="918" spans="1:8" x14ac:dyDescent="0.15">
      <c r="A918" s="2">
        <f t="shared" si="66"/>
        <v>914</v>
      </c>
      <c r="B918" s="3">
        <v>914</v>
      </c>
      <c r="C918" s="2">
        <f t="shared" si="65"/>
        <v>624.44399999999996</v>
      </c>
      <c r="D918" s="2" cm="1">
        <f t="array" ref="D918">ROUND(_xlfn.XLOOKUP(E918*10000+G918,[1]配置!$B$5:$B$10000*10000+[1]配置!$C$5:$C$10000,[1]配置!$F$5:$F$10000),4)</f>
        <v>622.21709999999996</v>
      </c>
      <c r="E918" s="2">
        <f>COUNTIFS([1]中转!$N$10:$N$129,"&gt;="&amp;G918,[1]中转!$O$10:$O$129,"&lt;="&amp;COUNTIFS($G$5:G918,G918))</f>
        <v>84</v>
      </c>
      <c r="F918" s="2">
        <f>COUNTIFS($G$5:G918,G918,$E$5:E918,"&gt;"&amp;0)</f>
        <v>84</v>
      </c>
      <c r="G918" s="2">
        <f t="shared" si="67"/>
        <v>9</v>
      </c>
      <c r="H918" s="2" t="str">
        <f t="shared" si="67"/>
        <v>{"CardMulti":1}</v>
      </c>
    </row>
    <row r="919" spans="1:8" x14ac:dyDescent="0.15">
      <c r="A919" s="2">
        <f t="shared" si="66"/>
        <v>915</v>
      </c>
      <c r="B919" s="2">
        <v>915</v>
      </c>
      <c r="C919" s="2">
        <f t="shared" si="65"/>
        <v>286.98169999999999</v>
      </c>
      <c r="D919" s="2" cm="1">
        <f t="array" ref="D919">ROUND(_xlfn.XLOOKUP(E919*10000+G919,[1]配置!$B$5:$B$10000*10000+[1]配置!$C$5:$C$10000,[1]配置!$F$5:$F$10000),4)</f>
        <v>284.77589999999998</v>
      </c>
      <c r="E919" s="2">
        <f>COUNTIFS([1]中转!$N$10:$N$129,"&gt;="&amp;G919,[1]中转!$O$10:$O$129,"&lt;="&amp;COUNTIFS($G$5:G919,G919))</f>
        <v>34</v>
      </c>
      <c r="F919" s="2">
        <f>COUNTIFS($G$5:G919,G919,$E$5:E919,"&gt;"&amp;0)</f>
        <v>83</v>
      </c>
      <c r="G919" s="2">
        <f t="shared" si="67"/>
        <v>10</v>
      </c>
      <c r="H919" s="2" t="str">
        <f t="shared" si="67"/>
        <v>{"CardMulti":1}</v>
      </c>
    </row>
    <row r="920" spans="1:8" x14ac:dyDescent="0.15">
      <c r="A920" s="2">
        <f t="shared" si="66"/>
        <v>916</v>
      </c>
      <c r="B920" s="3">
        <v>916</v>
      </c>
      <c r="C920" s="2">
        <f t="shared" si="65"/>
        <v>487.46960000000001</v>
      </c>
      <c r="D920" s="2" cm="1">
        <f t="array" ref="D920">ROUND(_xlfn.XLOOKUP(E920*10000+G920,[1]配置!$B$5:$B$10000*10000+[1]配置!$C$5:$C$10000,[1]配置!$F$5:$F$10000),4)</f>
        <v>485.15620000000001</v>
      </c>
      <c r="E920" s="2">
        <f>COUNTIFS([1]中转!$N$10:$N$129,"&gt;="&amp;G920,[1]中转!$O$10:$O$129,"&lt;="&amp;COUNTIFS($G$5:G920,G920))</f>
        <v>88</v>
      </c>
      <c r="F920" s="2">
        <f>COUNTIFS($G$5:G920,G920,$E$5:E920,"&gt;"&amp;0)</f>
        <v>88</v>
      </c>
      <c r="G920" s="2">
        <f t="shared" si="67"/>
        <v>1</v>
      </c>
      <c r="H920" s="2" t="str">
        <f t="shared" si="67"/>
        <v>{"CardMulti":1}</v>
      </c>
    </row>
    <row r="921" spans="1:8" x14ac:dyDescent="0.15">
      <c r="A921" s="2">
        <f t="shared" si="66"/>
        <v>917</v>
      </c>
      <c r="B921" s="2">
        <v>917</v>
      </c>
      <c r="C921" s="2">
        <f t="shared" si="65"/>
        <v>580.29409999999996</v>
      </c>
      <c r="D921" s="2" cm="1">
        <f t="array" ref="D921">ROUND(_xlfn.XLOOKUP(E921*10000+G921,[1]配置!$B$5:$B$10000*10000+[1]配置!$C$5:$C$10000,[1]配置!$F$5:$F$10000),4)</f>
        <v>577.89080000000001</v>
      </c>
      <c r="E921" s="2">
        <f>COUNTIFS([1]中转!$N$10:$N$129,"&gt;="&amp;G921,[1]中转!$O$10:$O$129,"&lt;="&amp;COUNTIFS($G$5:G921,G921))</f>
        <v>92</v>
      </c>
      <c r="F921" s="2">
        <f>COUNTIFS($G$5:G921,G921,$E$5:E921,"&gt;"&amp;0)</f>
        <v>92</v>
      </c>
      <c r="G921" s="2">
        <f t="shared" si="67"/>
        <v>3</v>
      </c>
      <c r="H921" s="2" t="str">
        <f t="shared" si="67"/>
        <v>{"CardMulti":1}</v>
      </c>
    </row>
    <row r="922" spans="1:8" x14ac:dyDescent="0.15">
      <c r="A922" s="2">
        <f t="shared" si="66"/>
        <v>918</v>
      </c>
      <c r="B922" s="3">
        <v>918</v>
      </c>
      <c r="C922" s="2">
        <f t="shared" si="65"/>
        <v>586.50469999999996</v>
      </c>
      <c r="D922" s="2" cm="1">
        <f t="array" ref="D922">ROUND(_xlfn.XLOOKUP(E922*10000+G922,[1]配置!$B$5:$B$10000*10000+[1]配置!$C$5:$C$10000,[1]配置!$F$5:$F$10000),4)</f>
        <v>584.07839999999999</v>
      </c>
      <c r="E922" s="2">
        <f>COUNTIFS([1]中转!$N$10:$N$129,"&gt;="&amp;G922,[1]中转!$O$10:$O$129,"&lt;="&amp;COUNTIFS($G$5:G922,G922))</f>
        <v>93</v>
      </c>
      <c r="F922" s="2">
        <f>COUNTIFS($G$5:G922,G922,$E$5:E922,"&gt;"&amp;0)</f>
        <v>93</v>
      </c>
      <c r="G922" s="2">
        <f t="shared" si="67"/>
        <v>3</v>
      </c>
      <c r="H922" s="2" t="str">
        <f t="shared" si="67"/>
        <v>{"CardMulti":1}</v>
      </c>
    </row>
    <row r="923" spans="1:8" x14ac:dyDescent="0.15">
      <c r="A923" s="2">
        <f t="shared" si="66"/>
        <v>919</v>
      </c>
      <c r="B923" s="2">
        <v>919</v>
      </c>
      <c r="C923" s="2">
        <f t="shared" si="65"/>
        <v>592.71569999999997</v>
      </c>
      <c r="D923" s="2" cm="1">
        <f t="array" ref="D923">ROUND(_xlfn.XLOOKUP(E923*10000+G923,[1]配置!$B$5:$B$10000*10000+[1]配置!$C$5:$C$10000,[1]配置!$F$5:$F$10000),4)</f>
        <v>590.26610000000005</v>
      </c>
      <c r="E923" s="2">
        <f>COUNTIFS([1]中转!$N$10:$N$129,"&gt;="&amp;G923,[1]中转!$O$10:$O$129,"&lt;="&amp;COUNTIFS($G$5:G923,G923))</f>
        <v>94</v>
      </c>
      <c r="F923" s="2">
        <f>COUNTIFS($G$5:G923,G923,$E$5:E923,"&gt;"&amp;0)</f>
        <v>94</v>
      </c>
      <c r="G923" s="2">
        <f t="shared" si="67"/>
        <v>3</v>
      </c>
      <c r="H923" s="2" t="str">
        <f t="shared" si="67"/>
        <v>{"CardMulti":1}</v>
      </c>
    </row>
    <row r="924" spans="1:8" x14ac:dyDescent="0.15">
      <c r="A924" s="2">
        <f t="shared" si="66"/>
        <v>920</v>
      </c>
      <c r="B924" s="3">
        <v>920</v>
      </c>
      <c r="C924" s="2">
        <f t="shared" si="65"/>
        <v>608.92880000000002</v>
      </c>
      <c r="D924" s="2" cm="1">
        <f t="array" ref="D924">ROUND(_xlfn.XLOOKUP(E924*10000+G924,[1]配置!$B$5:$B$10000*10000+[1]配置!$C$5:$C$10000,[1]配置!$F$5:$F$10000),4)</f>
        <v>606.54830000000004</v>
      </c>
      <c r="E924" s="2">
        <f>COUNTIFS([1]中转!$N$10:$N$129,"&gt;="&amp;G924,[1]中转!$O$10:$O$129,"&lt;="&amp;COUNTIFS($G$5:G924,G924))</f>
        <v>91</v>
      </c>
      <c r="F924" s="2">
        <f>COUNTIFS($G$5:G924,G924,$E$5:E924,"&gt;"&amp;0)</f>
        <v>91</v>
      </c>
      <c r="G924" s="2">
        <f t="shared" si="67"/>
        <v>4</v>
      </c>
      <c r="H924" s="2" t="str">
        <f t="shared" si="67"/>
        <v>{"CardMulti":1}</v>
      </c>
    </row>
    <row r="925" spans="1:8" x14ac:dyDescent="0.15">
      <c r="A925" s="2">
        <f t="shared" si="66"/>
        <v>921</v>
      </c>
      <c r="B925" s="2">
        <v>921</v>
      </c>
      <c r="C925" s="2">
        <f t="shared" si="65"/>
        <v>615.48299999999995</v>
      </c>
      <c r="D925" s="2" cm="1">
        <f t="array" ref="D925">ROUND(_xlfn.XLOOKUP(E925*10000+G925,[1]配置!$B$5:$B$10000*10000+[1]配置!$C$5:$C$10000,[1]配置!$F$5:$F$10000),4)</f>
        <v>613.0797</v>
      </c>
      <c r="E925" s="2">
        <f>COUNTIFS([1]中转!$N$10:$N$129,"&gt;="&amp;G925,[1]中转!$O$10:$O$129,"&lt;="&amp;COUNTIFS($G$5:G925,G925))</f>
        <v>92</v>
      </c>
      <c r="F925" s="2">
        <f>COUNTIFS($G$5:G925,G925,$E$5:E925,"&gt;"&amp;0)</f>
        <v>92</v>
      </c>
      <c r="G925" s="2">
        <f t="shared" si="67"/>
        <v>4</v>
      </c>
      <c r="H925" s="2" t="str">
        <f t="shared" si="67"/>
        <v>{"CardMulti":1}</v>
      </c>
    </row>
    <row r="926" spans="1:8" x14ac:dyDescent="0.15">
      <c r="A926" s="2">
        <f t="shared" si="66"/>
        <v>922</v>
      </c>
      <c r="B926" s="3">
        <v>922</v>
      </c>
      <c r="C926" s="2">
        <f t="shared" si="65"/>
        <v>622.03740000000005</v>
      </c>
      <c r="D926" s="2" cm="1">
        <f t="array" ref="D926">ROUND(_xlfn.XLOOKUP(E926*10000+G926,[1]配置!$B$5:$B$10000*10000+[1]配置!$C$5:$C$10000,[1]配置!$F$5:$F$10000),4)</f>
        <v>619.61109999999996</v>
      </c>
      <c r="E926" s="2">
        <f>COUNTIFS([1]中转!$N$10:$N$129,"&gt;="&amp;G926,[1]中转!$O$10:$O$129,"&lt;="&amp;COUNTIFS($G$5:G926,G926))</f>
        <v>93</v>
      </c>
      <c r="F926" s="2">
        <f>COUNTIFS($G$5:G926,G926,$E$5:E926,"&gt;"&amp;0)</f>
        <v>93</v>
      </c>
      <c r="G926" s="2">
        <f t="shared" si="67"/>
        <v>4</v>
      </c>
      <c r="H926" s="2" t="str">
        <f t="shared" si="67"/>
        <v>{"CardMulti":1}</v>
      </c>
    </row>
    <row r="927" spans="1:8" x14ac:dyDescent="0.15">
      <c r="A927" s="2">
        <f t="shared" si="66"/>
        <v>923</v>
      </c>
      <c r="B927" s="2">
        <v>923</v>
      </c>
      <c r="C927" s="2">
        <f t="shared" si="65"/>
        <v>631.97760000000005</v>
      </c>
      <c r="D927" s="2" cm="1">
        <f t="array" ref="D927">ROUND(_xlfn.XLOOKUP(E927*10000+G927,[1]配置!$B$5:$B$10000*10000+[1]配置!$C$5:$C$10000,[1]配置!$F$5:$F$10000),4)</f>
        <v>629.64200000000005</v>
      </c>
      <c r="E927" s="2">
        <f>COUNTIFS([1]中转!$N$10:$N$129,"&gt;="&amp;G927,[1]中转!$O$10:$O$129,"&lt;="&amp;COUNTIFS($G$5:G927,G927))</f>
        <v>89</v>
      </c>
      <c r="F927" s="2">
        <f>COUNTIFS($G$5:G927,G927,$E$5:E927,"&gt;"&amp;0)</f>
        <v>89</v>
      </c>
      <c r="G927" s="2">
        <f t="shared" si="67"/>
        <v>5</v>
      </c>
      <c r="H927" s="2" t="str">
        <f t="shared" si="67"/>
        <v>{"CardMulti":1}</v>
      </c>
    </row>
    <row r="928" spans="1:8" x14ac:dyDescent="0.15">
      <c r="A928" s="2">
        <f t="shared" si="66"/>
        <v>924</v>
      </c>
      <c r="B928" s="3">
        <v>924</v>
      </c>
      <c r="C928" s="2">
        <f t="shared" si="65"/>
        <v>638.87509999999997</v>
      </c>
      <c r="D928" s="2" cm="1">
        <f t="array" ref="D928">ROUND(_xlfn.XLOOKUP(E928*10000+G928,[1]配置!$B$5:$B$10000*10000+[1]配置!$C$5:$C$10000,[1]配置!$F$5:$F$10000),4)</f>
        <v>636.5172</v>
      </c>
      <c r="E928" s="2">
        <f>COUNTIFS([1]中转!$N$10:$N$129,"&gt;="&amp;G928,[1]中转!$O$10:$O$129,"&lt;="&amp;COUNTIFS($G$5:G928,G928))</f>
        <v>90</v>
      </c>
      <c r="F928" s="2">
        <f>COUNTIFS($G$5:G928,G928,$E$5:E928,"&gt;"&amp;0)</f>
        <v>90</v>
      </c>
      <c r="G928" s="2">
        <f t="shared" si="67"/>
        <v>5</v>
      </c>
      <c r="H928" s="2" t="str">
        <f t="shared" si="67"/>
        <v>{"CardMulti":1}</v>
      </c>
    </row>
    <row r="929" spans="1:8" x14ac:dyDescent="0.15">
      <c r="A929" s="2">
        <f t="shared" si="66"/>
        <v>925</v>
      </c>
      <c r="B929" s="2">
        <v>925</v>
      </c>
      <c r="C929" s="2">
        <f t="shared" si="65"/>
        <v>645.77290000000005</v>
      </c>
      <c r="D929" s="2" cm="1">
        <f t="array" ref="D929">ROUND(_xlfn.XLOOKUP(E929*10000+G929,[1]配置!$B$5:$B$10000*10000+[1]配置!$C$5:$C$10000,[1]配置!$F$5:$F$10000),4)</f>
        <v>643.39239999999995</v>
      </c>
      <c r="E929" s="2">
        <f>COUNTIFS([1]中转!$N$10:$N$129,"&gt;="&amp;G929,[1]中转!$O$10:$O$129,"&lt;="&amp;COUNTIFS($G$5:G929,G929))</f>
        <v>91</v>
      </c>
      <c r="F929" s="2">
        <f>COUNTIFS($G$5:G929,G929,$E$5:E929,"&gt;"&amp;0)</f>
        <v>91</v>
      </c>
      <c r="G929" s="2">
        <f t="shared" si="67"/>
        <v>5</v>
      </c>
      <c r="H929" s="2" t="str">
        <f t="shared" si="67"/>
        <v>{"CardMulti":1}</v>
      </c>
    </row>
    <row r="930" spans="1:8" x14ac:dyDescent="0.15">
      <c r="A930" s="2">
        <f t="shared" si="66"/>
        <v>926</v>
      </c>
      <c r="B930" s="3">
        <v>926</v>
      </c>
      <c r="C930" s="2">
        <f t="shared" si="65"/>
        <v>630.99270000000001</v>
      </c>
      <c r="D930" s="2" cm="1">
        <f t="array" ref="D930">ROUND(_xlfn.XLOOKUP(E930*10000+G930,[1]配置!$B$5:$B$10000*10000+[1]配置!$C$5:$C$10000,[1]配置!$F$5:$F$10000),4)</f>
        <v>628.67930000000001</v>
      </c>
      <c r="E930" s="2">
        <f>COUNTIFS([1]中转!$N$10:$N$129,"&gt;="&amp;G930,[1]中转!$O$10:$O$129,"&lt;="&amp;COUNTIFS($G$5:G930,G930))</f>
        <v>88</v>
      </c>
      <c r="F930" s="2">
        <f>COUNTIFS($G$5:G930,G930,$E$5:E930,"&gt;"&amp;0)</f>
        <v>88</v>
      </c>
      <c r="G930" s="2">
        <f t="shared" si="67"/>
        <v>6</v>
      </c>
      <c r="H930" s="2" t="str">
        <f t="shared" si="67"/>
        <v>{"CardMulti":1}</v>
      </c>
    </row>
    <row r="931" spans="1:8" x14ac:dyDescent="0.15">
      <c r="A931" s="2">
        <f t="shared" si="66"/>
        <v>927</v>
      </c>
      <c r="B931" s="2">
        <v>927</v>
      </c>
      <c r="C931" s="2">
        <f t="shared" si="65"/>
        <v>637.89009999999996</v>
      </c>
      <c r="D931" s="2" cm="1">
        <f t="array" ref="D931">ROUND(_xlfn.XLOOKUP(E931*10000+G931,[1]配置!$B$5:$B$10000*10000+[1]配置!$C$5:$C$10000,[1]配置!$F$5:$F$10000),4)</f>
        <v>635.55449999999996</v>
      </c>
      <c r="E931" s="2">
        <f>COUNTIFS([1]中转!$N$10:$N$129,"&gt;="&amp;G931,[1]中转!$O$10:$O$129,"&lt;="&amp;COUNTIFS($G$5:G931,G931))</f>
        <v>89</v>
      </c>
      <c r="F931" s="2">
        <f>COUNTIFS($G$5:G931,G931,$E$5:E931,"&gt;"&amp;0)</f>
        <v>89</v>
      </c>
      <c r="G931" s="2">
        <f t="shared" si="67"/>
        <v>6</v>
      </c>
      <c r="H931" s="2" t="str">
        <f t="shared" si="67"/>
        <v>{"CostReduce":1}</v>
      </c>
    </row>
    <row r="932" spans="1:8" x14ac:dyDescent="0.15">
      <c r="A932" s="2">
        <f t="shared" si="66"/>
        <v>928</v>
      </c>
      <c r="B932" s="3">
        <v>928</v>
      </c>
      <c r="C932" s="2">
        <f t="shared" si="65"/>
        <v>644.78750000000002</v>
      </c>
      <c r="D932" s="2" cm="1">
        <f t="array" ref="D932">ROUND(_xlfn.XLOOKUP(E932*10000+G932,[1]配置!$B$5:$B$10000*10000+[1]配置!$C$5:$C$10000,[1]配置!$F$5:$F$10000),4)</f>
        <v>642.42960000000005</v>
      </c>
      <c r="E932" s="2">
        <f>COUNTIFS([1]中转!$N$10:$N$129,"&gt;="&amp;G932,[1]中转!$O$10:$O$129,"&lt;="&amp;COUNTIFS($G$5:G932,G932))</f>
        <v>90</v>
      </c>
      <c r="F932" s="2">
        <f>COUNTIFS($G$5:G932,G932,$E$5:E932,"&gt;"&amp;0)</f>
        <v>90</v>
      </c>
      <c r="G932" s="2">
        <f t="shared" si="67"/>
        <v>6</v>
      </c>
      <c r="H932" s="2" t="str">
        <f t="shared" si="67"/>
        <v>{"CostReduce":1}</v>
      </c>
    </row>
    <row r="933" spans="1:8" x14ac:dyDescent="0.15">
      <c r="A933" s="2">
        <f t="shared" si="66"/>
        <v>929</v>
      </c>
      <c r="B933" s="2">
        <v>929</v>
      </c>
      <c r="C933" s="2">
        <f t="shared" si="65"/>
        <v>632.48749999999995</v>
      </c>
      <c r="D933" s="2" cm="1">
        <f t="array" ref="D933">ROUND(_xlfn.XLOOKUP(E933*10000+G933,[1]配置!$B$5:$B$10000*10000+[1]配置!$C$5:$C$10000,[1]配置!$F$5:$F$10000),4)</f>
        <v>630.19600000000003</v>
      </c>
      <c r="E933" s="2">
        <f>COUNTIFS([1]中转!$N$10:$N$129,"&gt;="&amp;G933,[1]中转!$O$10:$O$129,"&lt;="&amp;COUNTIFS($G$5:G933,G933))</f>
        <v>87</v>
      </c>
      <c r="F933" s="2">
        <f>COUNTIFS($G$5:G933,G933,$E$5:E933,"&gt;"&amp;0)</f>
        <v>87</v>
      </c>
      <c r="G933" s="2">
        <f t="shared" ref="G933:H952" si="68">G525</f>
        <v>7</v>
      </c>
      <c r="H933" s="2" t="str">
        <f t="shared" si="68"/>
        <v>{"CostReduce":1}</v>
      </c>
    </row>
    <row r="934" spans="1:8" x14ac:dyDescent="0.15">
      <c r="A934" s="2">
        <f t="shared" si="66"/>
        <v>930</v>
      </c>
      <c r="B934" s="3">
        <v>930</v>
      </c>
      <c r="C934" s="2">
        <f t="shared" si="65"/>
        <v>639.38459999999998</v>
      </c>
      <c r="D934" s="2" cm="1">
        <f t="array" ref="D934">ROUND(_xlfn.XLOOKUP(E934*10000+G934,[1]配置!$B$5:$B$10000*10000+[1]配置!$C$5:$C$10000,[1]配置!$F$5:$F$10000),4)</f>
        <v>637.07119999999998</v>
      </c>
      <c r="E934" s="2">
        <f>COUNTIFS([1]中转!$N$10:$N$129,"&gt;="&amp;G934,[1]中转!$O$10:$O$129,"&lt;="&amp;COUNTIFS($G$5:G934,G934))</f>
        <v>88</v>
      </c>
      <c r="F934" s="2">
        <f>COUNTIFS($G$5:G934,G934,$E$5:E934,"&gt;"&amp;0)</f>
        <v>88</v>
      </c>
      <c r="G934" s="2">
        <f t="shared" si="68"/>
        <v>7</v>
      </c>
      <c r="H934" s="2" t="str">
        <f t="shared" si="68"/>
        <v>{"CostReduce":1}</v>
      </c>
    </row>
    <row r="935" spans="1:8" x14ac:dyDescent="0.15">
      <c r="A935" s="2">
        <f t="shared" si="66"/>
        <v>931</v>
      </c>
      <c r="B935" s="2">
        <v>931</v>
      </c>
      <c r="C935" s="2">
        <f t="shared" si="65"/>
        <v>646.28189999999995</v>
      </c>
      <c r="D935" s="2" cm="1">
        <f t="array" ref="D935">ROUND(_xlfn.XLOOKUP(E935*10000+G935,[1]配置!$B$5:$B$10000*10000+[1]配置!$C$5:$C$10000,[1]配置!$F$5:$F$10000),4)</f>
        <v>643.94629999999995</v>
      </c>
      <c r="E935" s="2">
        <f>COUNTIFS([1]中转!$N$10:$N$129,"&gt;="&amp;G935,[1]中转!$O$10:$O$129,"&lt;="&amp;COUNTIFS($G$5:G935,G935))</f>
        <v>89</v>
      </c>
      <c r="F935" s="2">
        <f>COUNTIFS($G$5:G935,G935,$E$5:E935,"&gt;"&amp;0)</f>
        <v>89</v>
      </c>
      <c r="G935" s="2">
        <f t="shared" si="68"/>
        <v>7</v>
      </c>
      <c r="H935" s="2" t="str">
        <f t="shared" si="68"/>
        <v>{"CostReduce":1}</v>
      </c>
    </row>
    <row r="936" spans="1:8" x14ac:dyDescent="0.15">
      <c r="A936" s="2">
        <f t="shared" si="66"/>
        <v>932</v>
      </c>
      <c r="B936" s="3">
        <v>932</v>
      </c>
      <c r="C936" s="2">
        <f t="shared" si="65"/>
        <v>631.9117</v>
      </c>
      <c r="D936" s="2" cm="1">
        <f t="array" ref="D936">ROUND(_xlfn.XLOOKUP(E936*10000+G936,[1]配置!$B$5:$B$10000*10000+[1]配置!$C$5:$C$10000,[1]配置!$F$5:$F$10000),4)</f>
        <v>629.64200000000005</v>
      </c>
      <c r="E936" s="2">
        <f>COUNTIFS([1]中转!$N$10:$N$129,"&gt;="&amp;G936,[1]中转!$O$10:$O$129,"&lt;="&amp;COUNTIFS($G$5:G936,G936))</f>
        <v>86</v>
      </c>
      <c r="F936" s="2">
        <f>COUNTIFS($G$5:G936,G936,$E$5:E936,"&gt;"&amp;0)</f>
        <v>86</v>
      </c>
      <c r="G936" s="2">
        <f t="shared" si="68"/>
        <v>8</v>
      </c>
      <c r="H936" s="2" t="str">
        <f t="shared" si="68"/>
        <v>{"CostReduce":1}</v>
      </c>
    </row>
    <row r="937" spans="1:8" x14ac:dyDescent="0.15">
      <c r="A937" s="2">
        <f t="shared" si="66"/>
        <v>933</v>
      </c>
      <c r="B937" s="2">
        <v>933</v>
      </c>
      <c r="C937" s="2">
        <f t="shared" si="65"/>
        <v>638.80870000000004</v>
      </c>
      <c r="D937" s="2" cm="1">
        <f t="array" ref="D937">ROUND(_xlfn.XLOOKUP(E937*10000+G937,[1]配置!$B$5:$B$10000*10000+[1]配置!$C$5:$C$10000,[1]配置!$F$5:$F$10000),4)</f>
        <v>636.5172</v>
      </c>
      <c r="E937" s="2">
        <f>COUNTIFS([1]中转!$N$10:$N$129,"&gt;="&amp;G937,[1]中转!$O$10:$O$129,"&lt;="&amp;COUNTIFS($G$5:G937,G937))</f>
        <v>87</v>
      </c>
      <c r="F937" s="2">
        <f>COUNTIFS($G$5:G937,G937,$E$5:E937,"&gt;"&amp;0)</f>
        <v>87</v>
      </c>
      <c r="G937" s="2">
        <f t="shared" si="68"/>
        <v>8</v>
      </c>
      <c r="H937" s="2" t="str">
        <f t="shared" si="68"/>
        <v>{"CostReduce":1}</v>
      </c>
    </row>
    <row r="938" spans="1:8" x14ac:dyDescent="0.15">
      <c r="A938" s="2">
        <f t="shared" si="66"/>
        <v>934</v>
      </c>
      <c r="B938" s="3">
        <v>934</v>
      </c>
      <c r="C938" s="2">
        <f t="shared" si="65"/>
        <v>645.70579999999995</v>
      </c>
      <c r="D938" s="2" cm="1">
        <f t="array" ref="D938">ROUND(_xlfn.XLOOKUP(E938*10000+G938,[1]配置!$B$5:$B$10000*10000+[1]配置!$C$5:$C$10000,[1]配置!$F$5:$F$10000),4)</f>
        <v>643.39239999999995</v>
      </c>
      <c r="E938" s="2">
        <f>COUNTIFS([1]中转!$N$10:$N$129,"&gt;="&amp;G938,[1]中转!$O$10:$O$129,"&lt;="&amp;COUNTIFS($G$5:G938,G938))</f>
        <v>88</v>
      </c>
      <c r="F938" s="2">
        <f>COUNTIFS($G$5:G938,G938,$E$5:E938,"&gt;"&amp;0)</f>
        <v>88</v>
      </c>
      <c r="G938" s="2">
        <f t="shared" si="68"/>
        <v>8</v>
      </c>
      <c r="H938" s="2" t="str">
        <f t="shared" si="68"/>
        <v>{"CostReduce":1}</v>
      </c>
    </row>
    <row r="939" spans="1:8" x14ac:dyDescent="0.15">
      <c r="A939" s="2">
        <f t="shared" si="66"/>
        <v>935</v>
      </c>
      <c r="B939" s="2">
        <v>935</v>
      </c>
      <c r="C939" s="2">
        <f t="shared" si="65"/>
        <v>631.34040000000005</v>
      </c>
      <c r="D939" s="2" cm="1">
        <f t="array" ref="D939">ROUND(_xlfn.XLOOKUP(E939*10000+G939,[1]配置!$B$5:$B$10000*10000+[1]配置!$C$5:$C$10000,[1]配置!$F$5:$F$10000),4)</f>
        <v>629.09220000000005</v>
      </c>
      <c r="E939" s="2">
        <f>COUNTIFS([1]中转!$N$10:$N$129,"&gt;="&amp;G939,[1]中转!$O$10:$O$129,"&lt;="&amp;COUNTIFS($G$5:G939,G939))</f>
        <v>85</v>
      </c>
      <c r="F939" s="2">
        <f>COUNTIFS($G$5:G939,G939,$E$5:E939,"&gt;"&amp;0)</f>
        <v>85</v>
      </c>
      <c r="G939" s="2">
        <f t="shared" si="68"/>
        <v>9</v>
      </c>
      <c r="H939" s="2" t="str">
        <f t="shared" si="68"/>
        <v>{"CostReduce":1}</v>
      </c>
    </row>
    <row r="940" spans="1:8" x14ac:dyDescent="0.15">
      <c r="A940" s="2">
        <f t="shared" si="66"/>
        <v>936</v>
      </c>
      <c r="B940" s="3">
        <v>936</v>
      </c>
      <c r="C940" s="2">
        <f t="shared" si="65"/>
        <v>638.23710000000005</v>
      </c>
      <c r="D940" s="2" cm="1">
        <f t="array" ref="D940">ROUND(_xlfn.XLOOKUP(E940*10000+G940,[1]配置!$B$5:$B$10000*10000+[1]配置!$C$5:$C$10000,[1]配置!$F$5:$F$10000),4)</f>
        <v>635.9674</v>
      </c>
      <c r="E940" s="2">
        <f>COUNTIFS([1]中转!$N$10:$N$129,"&gt;="&amp;G940,[1]中转!$O$10:$O$129,"&lt;="&amp;COUNTIFS($G$5:G940,G940))</f>
        <v>86</v>
      </c>
      <c r="F940" s="2">
        <f>COUNTIFS($G$5:G940,G940,$E$5:E940,"&gt;"&amp;0)</f>
        <v>86</v>
      </c>
      <c r="G940" s="2">
        <f t="shared" si="68"/>
        <v>9</v>
      </c>
      <c r="H940" s="2" t="str">
        <f t="shared" si="68"/>
        <v>{"CostReduce":1}</v>
      </c>
    </row>
    <row r="941" spans="1:8" x14ac:dyDescent="0.15">
      <c r="A941" s="2">
        <f t="shared" si="66"/>
        <v>937</v>
      </c>
      <c r="B941" s="2">
        <v>937</v>
      </c>
      <c r="C941" s="2">
        <f t="shared" si="65"/>
        <v>645.13409999999999</v>
      </c>
      <c r="D941" s="2" cm="1">
        <f t="array" ref="D941">ROUND(_xlfn.XLOOKUP(E941*10000+G941,[1]配置!$B$5:$B$10000*10000+[1]配置!$C$5:$C$10000,[1]配置!$F$5:$F$10000),4)</f>
        <v>642.84259999999995</v>
      </c>
      <c r="E941" s="2">
        <f>COUNTIFS([1]中转!$N$10:$N$129,"&gt;="&amp;G941,[1]中转!$O$10:$O$129,"&lt;="&amp;COUNTIFS($G$5:G941,G941))</f>
        <v>87</v>
      </c>
      <c r="F941" s="2">
        <f>COUNTIFS($G$5:G941,G941,$E$5:E941,"&gt;"&amp;0)</f>
        <v>87</v>
      </c>
      <c r="G941" s="2">
        <f t="shared" si="68"/>
        <v>9</v>
      </c>
      <c r="H941" s="2" t="str">
        <f t="shared" si="68"/>
        <v>{"CardMulti":1}</v>
      </c>
    </row>
    <row r="942" spans="1:8" x14ac:dyDescent="0.15">
      <c r="A942" s="2">
        <f t="shared" si="66"/>
        <v>938</v>
      </c>
      <c r="B942" s="3">
        <v>938</v>
      </c>
      <c r="C942" s="2">
        <f t="shared" si="65"/>
        <v>287.00279999999998</v>
      </c>
      <c r="D942" s="2" cm="1">
        <f t="array" ref="D942">ROUND(_xlfn.XLOOKUP(E942*10000+G942,[1]配置!$B$5:$B$10000*10000+[1]配置!$C$5:$C$10000,[1]配置!$F$5:$F$10000),4)</f>
        <v>284.77589999999998</v>
      </c>
      <c r="E942" s="2">
        <f>COUNTIFS([1]中转!$N$10:$N$129,"&gt;="&amp;G942,[1]中转!$O$10:$O$129,"&lt;="&amp;COUNTIFS($G$5:G942,G942))</f>
        <v>34</v>
      </c>
      <c r="F942" s="2">
        <f>COUNTIFS($G$5:G942,G942,$E$5:E942,"&gt;"&amp;0)</f>
        <v>84</v>
      </c>
      <c r="G942" s="2">
        <f t="shared" si="68"/>
        <v>10</v>
      </c>
      <c r="H942" s="2" t="str">
        <f t="shared" si="68"/>
        <v>{"CardMulti":1}</v>
      </c>
    </row>
    <row r="943" spans="1:8" x14ac:dyDescent="0.15">
      <c r="A943" s="2">
        <f t="shared" si="66"/>
        <v>939</v>
      </c>
      <c r="B943" s="2">
        <v>939</v>
      </c>
      <c r="C943" s="2">
        <f t="shared" si="65"/>
        <v>287.02409999999998</v>
      </c>
      <c r="D943" s="2" cm="1">
        <f t="array" ref="D943">ROUND(_xlfn.XLOOKUP(E943*10000+G943,[1]配置!$B$5:$B$10000*10000+[1]配置!$C$5:$C$10000,[1]配置!$F$5:$F$10000),4)</f>
        <v>284.77589999999998</v>
      </c>
      <c r="E943" s="2">
        <f>COUNTIFS([1]中转!$N$10:$N$129,"&gt;="&amp;G943,[1]中转!$O$10:$O$129,"&lt;="&amp;COUNTIFS($G$5:G943,G943))</f>
        <v>34</v>
      </c>
      <c r="F943" s="2">
        <f>COUNTIFS($G$5:G943,G943,$E$5:E943,"&gt;"&amp;0)</f>
        <v>85</v>
      </c>
      <c r="G943" s="2">
        <f t="shared" si="68"/>
        <v>10</v>
      </c>
      <c r="H943" s="2" t="str">
        <f t="shared" si="68"/>
        <v>{"CardMulti":1}</v>
      </c>
    </row>
    <row r="944" spans="1:8" x14ac:dyDescent="0.15">
      <c r="A944" s="2">
        <f t="shared" si="66"/>
        <v>940</v>
      </c>
      <c r="B944" s="3">
        <v>940</v>
      </c>
      <c r="C944" s="2">
        <f t="shared" si="65"/>
        <v>293.92079999999999</v>
      </c>
      <c r="D944" s="2" cm="1">
        <f t="array" ref="D944">ROUND(_xlfn.XLOOKUP(E944*10000+G944,[1]配置!$B$5:$B$10000*10000+[1]配置!$C$5:$C$10000,[1]配置!$F$5:$F$10000),4)</f>
        <v>291.65109999999999</v>
      </c>
      <c r="E944" s="2">
        <f>COUNTIFS([1]中转!$N$10:$N$129,"&gt;="&amp;G944,[1]中转!$O$10:$O$129,"&lt;="&amp;COUNTIFS($G$5:G944,G944))</f>
        <v>35</v>
      </c>
      <c r="F944" s="2">
        <f>COUNTIFS($G$5:G944,G944,$E$5:E944,"&gt;"&amp;0)</f>
        <v>86</v>
      </c>
      <c r="G944" s="2">
        <f t="shared" si="68"/>
        <v>10</v>
      </c>
      <c r="H944" s="2" t="str">
        <f t="shared" si="68"/>
        <v>{"CardMulti":1}</v>
      </c>
    </row>
    <row r="945" spans="1:8" x14ac:dyDescent="0.15">
      <c r="A945" s="2">
        <f t="shared" si="66"/>
        <v>941</v>
      </c>
      <c r="B945" s="2">
        <v>941</v>
      </c>
      <c r="C945" s="2">
        <f t="shared" si="65"/>
        <v>492.99189999999999</v>
      </c>
      <c r="D945" s="2" cm="1">
        <f t="array" ref="D945">ROUND(_xlfn.XLOOKUP(E945*10000+G945,[1]配置!$B$5:$B$10000*10000+[1]配置!$C$5:$C$10000,[1]配置!$F$5:$F$10000),4)</f>
        <v>490.65629999999999</v>
      </c>
      <c r="E945" s="2">
        <f>COUNTIFS([1]中转!$N$10:$N$129,"&gt;="&amp;G945,[1]中转!$O$10:$O$129,"&lt;="&amp;COUNTIFS($G$5:G945,G945))</f>
        <v>89</v>
      </c>
      <c r="F945" s="2">
        <f>COUNTIFS($G$5:G945,G945,$E$5:E945,"&gt;"&amp;0)</f>
        <v>89</v>
      </c>
      <c r="G945" s="2">
        <f t="shared" si="68"/>
        <v>1</v>
      </c>
      <c r="H945" s="2" t="str">
        <f t="shared" si="68"/>
        <v>{"CardMulti":1}</v>
      </c>
    </row>
    <row r="946" spans="1:8" x14ac:dyDescent="0.15">
      <c r="A946" s="2">
        <f t="shared" si="66"/>
        <v>942</v>
      </c>
      <c r="B946" s="3">
        <v>942</v>
      </c>
      <c r="C946" s="2">
        <f t="shared" si="65"/>
        <v>498.51440000000002</v>
      </c>
      <c r="D946" s="2" cm="1">
        <f t="array" ref="D946">ROUND(_xlfn.XLOOKUP(E946*10000+G946,[1]配置!$B$5:$B$10000*10000+[1]配置!$C$5:$C$10000,[1]配置!$F$5:$F$10000),4)</f>
        <v>496.15649999999999</v>
      </c>
      <c r="E946" s="2">
        <f>COUNTIFS([1]中转!$N$10:$N$129,"&gt;="&amp;G946,[1]中转!$O$10:$O$129,"&lt;="&amp;COUNTIFS($G$5:G946,G946))</f>
        <v>90</v>
      </c>
      <c r="F946" s="2">
        <f>COUNTIFS($G$5:G946,G946,$E$5:E946,"&gt;"&amp;0)</f>
        <v>90</v>
      </c>
      <c r="G946" s="2">
        <f t="shared" si="68"/>
        <v>1</v>
      </c>
      <c r="H946" s="2" t="str">
        <f t="shared" si="68"/>
        <v>{"CardMulti":1}</v>
      </c>
    </row>
    <row r="947" spans="1:8" x14ac:dyDescent="0.15">
      <c r="A947" s="2">
        <f t="shared" si="66"/>
        <v>943</v>
      </c>
      <c r="B947" s="2">
        <v>943</v>
      </c>
      <c r="C947" s="2">
        <f t="shared" si="65"/>
        <v>504.03710000000001</v>
      </c>
      <c r="D947" s="2" cm="1">
        <f t="array" ref="D947">ROUND(_xlfn.XLOOKUP(E947*10000+G947,[1]配置!$B$5:$B$10000*10000+[1]配置!$C$5:$C$10000,[1]配置!$F$5:$F$10000),4)</f>
        <v>501.65660000000003</v>
      </c>
      <c r="E947" s="2">
        <f>COUNTIFS([1]中转!$N$10:$N$129,"&gt;="&amp;G947,[1]中转!$O$10:$O$129,"&lt;="&amp;COUNTIFS($G$5:G947,G947))</f>
        <v>91</v>
      </c>
      <c r="F947" s="2">
        <f>COUNTIFS($G$5:G947,G947,$E$5:E947,"&gt;"&amp;0)</f>
        <v>91</v>
      </c>
      <c r="G947" s="2">
        <f t="shared" si="68"/>
        <v>1</v>
      </c>
      <c r="H947" s="2" t="str">
        <f t="shared" si="68"/>
        <v>{"CardMulti":1}</v>
      </c>
    </row>
    <row r="948" spans="1:8" x14ac:dyDescent="0.15">
      <c r="A948" s="2">
        <f t="shared" si="66"/>
        <v>944</v>
      </c>
      <c r="B948" s="3">
        <v>944</v>
      </c>
      <c r="C948" s="2">
        <f t="shared" si="65"/>
        <v>547.97199999999998</v>
      </c>
      <c r="D948" s="2" cm="1">
        <f t="array" ref="D948">ROUND(_xlfn.XLOOKUP(E948*10000+G948,[1]配置!$B$5:$B$10000*10000+[1]配置!$C$5:$C$10000,[1]配置!$F$5:$F$10000),4)</f>
        <v>545.54570000000001</v>
      </c>
      <c r="E948" s="2">
        <f>COUNTIFS([1]中转!$N$10:$N$129,"&gt;="&amp;G948,[1]中转!$O$10:$O$129,"&lt;="&amp;COUNTIFS($G$5:G948,G948))</f>
        <v>93</v>
      </c>
      <c r="F948" s="2">
        <f>COUNTIFS($G$5:G948,G948,$E$5:E948,"&gt;"&amp;0)</f>
        <v>93</v>
      </c>
      <c r="G948" s="2">
        <f t="shared" si="68"/>
        <v>2</v>
      </c>
      <c r="H948" s="2" t="str">
        <f t="shared" si="68"/>
        <v>{"CardMulti":1}</v>
      </c>
    </row>
    <row r="949" spans="1:8" x14ac:dyDescent="0.15">
      <c r="A949" s="2">
        <f t="shared" si="66"/>
        <v>945</v>
      </c>
      <c r="B949" s="2">
        <v>945</v>
      </c>
      <c r="C949" s="2">
        <f t="shared" si="65"/>
        <v>553.83920000000001</v>
      </c>
      <c r="D949" s="2" cm="1">
        <f t="array" ref="D949">ROUND(_xlfn.XLOOKUP(E949*10000+G949,[1]配置!$B$5:$B$10000*10000+[1]配置!$C$5:$C$10000,[1]配置!$F$5:$F$10000),4)</f>
        <v>551.38959999999997</v>
      </c>
      <c r="E949" s="2">
        <f>COUNTIFS([1]中转!$N$10:$N$129,"&gt;="&amp;G949,[1]中转!$O$10:$O$129,"&lt;="&amp;COUNTIFS($G$5:G949,G949))</f>
        <v>94</v>
      </c>
      <c r="F949" s="2">
        <f>COUNTIFS($G$5:G949,G949,$E$5:E949,"&gt;"&amp;0)</f>
        <v>94</v>
      </c>
      <c r="G949" s="2">
        <f t="shared" si="68"/>
        <v>2</v>
      </c>
      <c r="H949" s="2" t="str">
        <f t="shared" si="68"/>
        <v>{"CardMulti":1}</v>
      </c>
    </row>
    <row r="950" spans="1:8" x14ac:dyDescent="0.15">
      <c r="A950" s="2">
        <f t="shared" si="66"/>
        <v>946</v>
      </c>
      <c r="B950" s="3">
        <v>946</v>
      </c>
      <c r="C950" s="2">
        <f t="shared" si="65"/>
        <v>559.70650000000001</v>
      </c>
      <c r="D950" s="2" cm="1">
        <f t="array" ref="D950">ROUND(_xlfn.XLOOKUP(E950*10000+G950,[1]配置!$B$5:$B$10000*10000+[1]配置!$C$5:$C$10000,[1]配置!$F$5:$F$10000),4)</f>
        <v>557.23350000000005</v>
      </c>
      <c r="E950" s="2">
        <f>COUNTIFS([1]中转!$N$10:$N$129,"&gt;="&amp;G950,[1]中转!$O$10:$O$129,"&lt;="&amp;COUNTIFS($G$5:G950,G950))</f>
        <v>95</v>
      </c>
      <c r="F950" s="2">
        <f>COUNTIFS($G$5:G950,G950,$E$5:E950,"&gt;"&amp;0)</f>
        <v>95</v>
      </c>
      <c r="G950" s="2">
        <f t="shared" si="68"/>
        <v>2</v>
      </c>
      <c r="H950" s="2" t="str">
        <f t="shared" si="68"/>
        <v>{"CardMulti":1}</v>
      </c>
    </row>
    <row r="951" spans="1:8" x14ac:dyDescent="0.15">
      <c r="A951" s="2">
        <f t="shared" si="66"/>
        <v>947</v>
      </c>
      <c r="B951" s="2">
        <v>947</v>
      </c>
      <c r="C951" s="2">
        <f t="shared" si="65"/>
        <v>565.57410000000004</v>
      </c>
      <c r="D951" s="2" cm="1">
        <f t="array" ref="D951">ROUND(_xlfn.XLOOKUP(E951*10000+G951,[1]配置!$B$5:$B$10000*10000+[1]配置!$C$5:$C$10000,[1]配置!$F$5:$F$10000),4)</f>
        <v>563.07740000000001</v>
      </c>
      <c r="E951" s="2">
        <f>COUNTIFS([1]中转!$N$10:$N$129,"&gt;="&amp;G951,[1]中转!$O$10:$O$129,"&lt;="&amp;COUNTIFS($G$5:G951,G951))</f>
        <v>96</v>
      </c>
      <c r="F951" s="2">
        <f>COUNTIFS($G$5:G951,G951,$E$5:E951,"&gt;"&amp;0)</f>
        <v>96</v>
      </c>
      <c r="G951" s="2">
        <f t="shared" si="68"/>
        <v>2</v>
      </c>
      <c r="H951" s="2" t="str">
        <f t="shared" si="68"/>
        <v>{"CardMulti":1}</v>
      </c>
    </row>
    <row r="952" spans="1:8" x14ac:dyDescent="0.15">
      <c r="A952" s="2">
        <f t="shared" si="66"/>
        <v>948</v>
      </c>
      <c r="B952" s="3">
        <v>948</v>
      </c>
      <c r="C952" s="2">
        <f t="shared" si="65"/>
        <v>598.92669999999998</v>
      </c>
      <c r="D952" s="2" cm="1">
        <f t="array" ref="D952">ROUND(_xlfn.XLOOKUP(E952*10000+G952,[1]配置!$B$5:$B$10000*10000+[1]配置!$C$5:$C$10000,[1]配置!$F$5:$F$10000),4)</f>
        <v>596.45370000000003</v>
      </c>
      <c r="E952" s="2">
        <f>COUNTIFS([1]中转!$N$10:$N$129,"&gt;="&amp;G952,[1]中转!$O$10:$O$129,"&lt;="&amp;COUNTIFS($G$5:G952,G952))</f>
        <v>95</v>
      </c>
      <c r="F952" s="2">
        <f>COUNTIFS($G$5:G952,G952,$E$5:E952,"&gt;"&amp;0)</f>
        <v>95</v>
      </c>
      <c r="G952" s="2">
        <f t="shared" si="68"/>
        <v>3</v>
      </c>
      <c r="H952" s="2" t="str">
        <f t="shared" si="68"/>
        <v>{"CardMulti":1}</v>
      </c>
    </row>
    <row r="953" spans="1:8" x14ac:dyDescent="0.15">
      <c r="A953" s="2">
        <f t="shared" si="66"/>
        <v>949</v>
      </c>
      <c r="B953" s="2">
        <v>949</v>
      </c>
      <c r="C953" s="2">
        <f t="shared" si="65"/>
        <v>628.59209999999996</v>
      </c>
      <c r="D953" s="2" cm="1">
        <f t="array" ref="D953">ROUND(_xlfn.XLOOKUP(E953*10000+G953,[1]配置!$B$5:$B$10000*10000+[1]配置!$C$5:$C$10000,[1]配置!$F$5:$F$10000),4)</f>
        <v>626.14250000000004</v>
      </c>
      <c r="E953" s="2">
        <f>COUNTIFS([1]中转!$N$10:$N$129,"&gt;="&amp;G953,[1]中转!$O$10:$O$129,"&lt;="&amp;COUNTIFS($G$5:G953,G953))</f>
        <v>94</v>
      </c>
      <c r="F953" s="2">
        <f>COUNTIFS($G$5:G953,G953,$E$5:E953,"&gt;"&amp;0)</f>
        <v>94</v>
      </c>
      <c r="G953" s="2">
        <f t="shared" ref="G953:H972" si="69">G545</f>
        <v>4</v>
      </c>
      <c r="H953" s="2" t="str">
        <f t="shared" si="69"/>
        <v>{"CardMulti":1}</v>
      </c>
    </row>
    <row r="954" spans="1:8" x14ac:dyDescent="0.15">
      <c r="A954" s="2">
        <f t="shared" si="66"/>
        <v>950</v>
      </c>
      <c r="B954" s="3">
        <v>950</v>
      </c>
      <c r="C954" s="2">
        <f t="shared" si="65"/>
        <v>652.67079999999999</v>
      </c>
      <c r="D954" s="2" cm="1">
        <f t="array" ref="D954">ROUND(_xlfn.XLOOKUP(E954*10000+G954,[1]配置!$B$5:$B$10000*10000+[1]配置!$C$5:$C$10000,[1]配置!$F$5:$F$10000),4)</f>
        <v>650.26750000000004</v>
      </c>
      <c r="E954" s="2">
        <f>COUNTIFS([1]中转!$N$10:$N$129,"&gt;="&amp;G954,[1]中转!$O$10:$O$129,"&lt;="&amp;COUNTIFS($G$5:G954,G954))</f>
        <v>92</v>
      </c>
      <c r="F954" s="2">
        <f>COUNTIFS($G$5:G954,G954,$E$5:E954,"&gt;"&amp;0)</f>
        <v>92</v>
      </c>
      <c r="G954" s="2">
        <f t="shared" si="69"/>
        <v>5</v>
      </c>
      <c r="H954" s="2" t="str">
        <f t="shared" si="69"/>
        <v>{"CardMulti":1}</v>
      </c>
    </row>
    <row r="955" spans="1:8" x14ac:dyDescent="0.15">
      <c r="A955" s="2">
        <f t="shared" si="66"/>
        <v>951</v>
      </c>
      <c r="B955" s="2">
        <v>951</v>
      </c>
      <c r="C955" s="2">
        <f t="shared" si="65"/>
        <v>651.68529999999998</v>
      </c>
      <c r="D955" s="2" cm="1">
        <f t="array" ref="D955">ROUND(_xlfn.XLOOKUP(E955*10000+G955,[1]配置!$B$5:$B$10000*10000+[1]配置!$C$5:$C$10000,[1]配置!$F$5:$F$10000),4)</f>
        <v>649.3048</v>
      </c>
      <c r="E955" s="2">
        <f>COUNTIFS([1]中转!$N$10:$N$129,"&gt;="&amp;G955,[1]中转!$O$10:$O$129,"&lt;="&amp;COUNTIFS($G$5:G955,G955))</f>
        <v>91</v>
      </c>
      <c r="F955" s="2">
        <f>COUNTIFS($G$5:G955,G955,$E$5:E955,"&gt;"&amp;0)</f>
        <v>91</v>
      </c>
      <c r="G955" s="2">
        <f t="shared" si="69"/>
        <v>6</v>
      </c>
      <c r="H955" s="2" t="str">
        <f t="shared" si="69"/>
        <v>{"CardMulti":1}</v>
      </c>
    </row>
    <row r="956" spans="1:8" x14ac:dyDescent="0.15">
      <c r="A956" s="2">
        <f t="shared" si="66"/>
        <v>952</v>
      </c>
      <c r="B956" s="3">
        <v>952</v>
      </c>
      <c r="C956" s="2">
        <f t="shared" si="65"/>
        <v>653.17939999999999</v>
      </c>
      <c r="D956" s="2" cm="1">
        <f t="array" ref="D956">ROUND(_xlfn.XLOOKUP(E956*10000+G956,[1]配置!$B$5:$B$10000*10000+[1]配置!$C$5:$C$10000,[1]配置!$F$5:$F$10000),4)</f>
        <v>650.82150000000001</v>
      </c>
      <c r="E956" s="2">
        <f>COUNTIFS([1]中转!$N$10:$N$129,"&gt;="&amp;G956,[1]中转!$O$10:$O$129,"&lt;="&amp;COUNTIFS($G$5:G956,G956))</f>
        <v>90</v>
      </c>
      <c r="F956" s="2">
        <f>COUNTIFS($G$5:G956,G956,$E$5:E956,"&gt;"&amp;0)</f>
        <v>90</v>
      </c>
      <c r="G956" s="2">
        <f t="shared" si="69"/>
        <v>7</v>
      </c>
      <c r="H956" s="2" t="str">
        <f t="shared" si="69"/>
        <v>{"CardMulti":1}</v>
      </c>
    </row>
    <row r="957" spans="1:8" x14ac:dyDescent="0.15">
      <c r="A957" s="2">
        <f t="shared" si="66"/>
        <v>953</v>
      </c>
      <c r="B957" s="2">
        <v>953</v>
      </c>
      <c r="C957" s="2">
        <f t="shared" si="65"/>
        <v>652.60320000000002</v>
      </c>
      <c r="D957" s="2" cm="1">
        <f t="array" ref="D957">ROUND(_xlfn.XLOOKUP(E957*10000+G957,[1]配置!$B$5:$B$10000*10000+[1]配置!$C$5:$C$10000,[1]配置!$F$5:$F$10000),4)</f>
        <v>650.26760000000002</v>
      </c>
      <c r="E957" s="2">
        <f>COUNTIFS([1]中转!$N$10:$N$129,"&gt;="&amp;G957,[1]中转!$O$10:$O$129,"&lt;="&amp;COUNTIFS($G$5:G957,G957))</f>
        <v>89</v>
      </c>
      <c r="F957" s="2">
        <f>COUNTIFS($G$5:G957,G957,$E$5:E957,"&gt;"&amp;0)</f>
        <v>89</v>
      </c>
      <c r="G957" s="2">
        <f t="shared" si="69"/>
        <v>8</v>
      </c>
      <c r="H957" s="2" t="str">
        <f t="shared" si="69"/>
        <v>{"CardMulti":1}</v>
      </c>
    </row>
    <row r="958" spans="1:8" x14ac:dyDescent="0.15">
      <c r="A958" s="2">
        <f t="shared" si="66"/>
        <v>954</v>
      </c>
      <c r="B958" s="3">
        <v>954</v>
      </c>
      <c r="C958" s="2">
        <f t="shared" si="65"/>
        <v>652.03120000000001</v>
      </c>
      <c r="D958" s="2" cm="1">
        <f t="array" ref="D958">ROUND(_xlfn.XLOOKUP(E958*10000+G958,[1]配置!$B$5:$B$10000*10000+[1]配置!$C$5:$C$10000,[1]配置!$F$5:$F$10000),4)</f>
        <v>649.71780000000001</v>
      </c>
      <c r="E958" s="2">
        <f>COUNTIFS([1]中转!$N$10:$N$129,"&gt;="&amp;G958,[1]中转!$O$10:$O$129,"&lt;="&amp;COUNTIFS($G$5:G958,G958))</f>
        <v>88</v>
      </c>
      <c r="F958" s="2">
        <f>COUNTIFS($G$5:G958,G958,$E$5:E958,"&gt;"&amp;0)</f>
        <v>88</v>
      </c>
      <c r="G958" s="2">
        <f t="shared" si="69"/>
        <v>9</v>
      </c>
      <c r="H958" s="2" t="str">
        <f t="shared" si="69"/>
        <v>{"CardMulti":1}</v>
      </c>
    </row>
    <row r="959" spans="1:8" x14ac:dyDescent="0.15">
      <c r="A959" s="2">
        <f t="shared" si="66"/>
        <v>955</v>
      </c>
      <c r="B959" s="2">
        <v>955</v>
      </c>
      <c r="C959" s="2">
        <f t="shared" si="65"/>
        <v>293.94260000000003</v>
      </c>
      <c r="D959" s="2" cm="1">
        <f t="array" ref="D959">ROUND(_xlfn.XLOOKUP(E959*10000+G959,[1]配置!$B$5:$B$10000*10000+[1]配置!$C$5:$C$10000,[1]配置!$F$5:$F$10000),4)</f>
        <v>291.65109999999999</v>
      </c>
      <c r="E959" s="2">
        <f>COUNTIFS([1]中转!$N$10:$N$129,"&gt;="&amp;G959,[1]中转!$O$10:$O$129,"&lt;="&amp;COUNTIFS($G$5:G959,G959))</f>
        <v>35</v>
      </c>
      <c r="F959" s="2">
        <f>COUNTIFS($G$5:G959,G959,$E$5:E959,"&gt;"&amp;0)</f>
        <v>87</v>
      </c>
      <c r="G959" s="2">
        <f t="shared" si="69"/>
        <v>10</v>
      </c>
      <c r="H959" s="2" t="str">
        <f t="shared" si="69"/>
        <v>{"CardMulti":1}</v>
      </c>
    </row>
    <row r="960" spans="1:8" x14ac:dyDescent="0.15">
      <c r="A960" s="2">
        <f t="shared" si="66"/>
        <v>956</v>
      </c>
      <c r="B960" s="3">
        <v>956</v>
      </c>
      <c r="C960" s="2">
        <f t="shared" si="65"/>
        <v>509.56</v>
      </c>
      <c r="D960" s="2" cm="1">
        <f t="array" ref="D960">ROUND(_xlfn.XLOOKUP(E960*10000+G960,[1]配置!$B$5:$B$10000*10000+[1]配置!$C$5:$C$10000,[1]配置!$F$5:$F$10000),4)</f>
        <v>507.1567</v>
      </c>
      <c r="E960" s="2">
        <f>COUNTIFS([1]中转!$N$10:$N$129,"&gt;="&amp;G960,[1]中转!$O$10:$O$129,"&lt;="&amp;COUNTIFS($G$5:G960,G960))</f>
        <v>92</v>
      </c>
      <c r="F960" s="2">
        <f>COUNTIFS($G$5:G960,G960,$E$5:E960,"&gt;"&amp;0)</f>
        <v>92</v>
      </c>
      <c r="G960" s="2">
        <f t="shared" si="69"/>
        <v>1</v>
      </c>
      <c r="H960" s="2" t="str">
        <f t="shared" si="69"/>
        <v>{"CardMulti":1}</v>
      </c>
    </row>
    <row r="961" spans="1:8" x14ac:dyDescent="0.15">
      <c r="A961" s="2">
        <f t="shared" si="66"/>
        <v>957</v>
      </c>
      <c r="B961" s="2">
        <v>957</v>
      </c>
      <c r="C961" s="2">
        <f t="shared" si="65"/>
        <v>571.44190000000003</v>
      </c>
      <c r="D961" s="2" cm="1">
        <f t="array" ref="D961">ROUND(_xlfn.XLOOKUP(E961*10000+G961,[1]配置!$B$5:$B$10000*10000+[1]配置!$C$5:$C$10000,[1]配置!$F$5:$F$10000),4)</f>
        <v>568.92129999999997</v>
      </c>
      <c r="E961" s="2">
        <f>COUNTIFS([1]中转!$N$10:$N$129,"&gt;="&amp;G961,[1]中转!$O$10:$O$129,"&lt;="&amp;COUNTIFS($G$5:G961,G961))</f>
        <v>97</v>
      </c>
      <c r="F961" s="2">
        <f>COUNTIFS($G$5:G961,G961,$E$5:E961,"&gt;"&amp;0)</f>
        <v>97</v>
      </c>
      <c r="G961" s="2">
        <f t="shared" si="69"/>
        <v>2</v>
      </c>
      <c r="H961" s="2" t="str">
        <f t="shared" si="69"/>
        <v>{"CostReduce":1}</v>
      </c>
    </row>
    <row r="962" spans="1:8" x14ac:dyDescent="0.15">
      <c r="A962" s="2">
        <f t="shared" si="66"/>
        <v>958</v>
      </c>
      <c r="B962" s="3">
        <v>958</v>
      </c>
      <c r="C962" s="2">
        <f t="shared" si="65"/>
        <v>605.13810000000001</v>
      </c>
      <c r="D962" s="2" cm="1">
        <f t="array" ref="D962">ROUND(_xlfn.XLOOKUP(E962*10000+G962,[1]配置!$B$5:$B$10000*10000+[1]配置!$C$5:$C$10000,[1]配置!$F$5:$F$10000),4)</f>
        <v>602.64139999999998</v>
      </c>
      <c r="E962" s="2">
        <f>COUNTIFS([1]中转!$N$10:$N$129,"&gt;="&amp;G962,[1]中转!$O$10:$O$129,"&lt;="&amp;COUNTIFS($G$5:G962,G962))</f>
        <v>96</v>
      </c>
      <c r="F962" s="2">
        <f>COUNTIFS($G$5:G962,G962,$E$5:E962,"&gt;"&amp;0)</f>
        <v>96</v>
      </c>
      <c r="G962" s="2">
        <f t="shared" si="69"/>
        <v>3</v>
      </c>
      <c r="H962" s="2" t="str">
        <f t="shared" si="69"/>
        <v>{"CostReduce":1}</v>
      </c>
    </row>
    <row r="963" spans="1:8" x14ac:dyDescent="0.15">
      <c r="A963" s="2">
        <f t="shared" si="66"/>
        <v>959</v>
      </c>
      <c r="B963" s="2">
        <v>959</v>
      </c>
      <c r="C963" s="2">
        <f t="shared" si="65"/>
        <v>635.14700000000005</v>
      </c>
      <c r="D963" s="2" cm="1">
        <f t="array" ref="D963">ROUND(_xlfn.XLOOKUP(E963*10000+G963,[1]配置!$B$5:$B$10000*10000+[1]配置!$C$5:$C$10000,[1]配置!$F$5:$F$10000),4)</f>
        <v>632.67399999999998</v>
      </c>
      <c r="E963" s="2">
        <f>COUNTIFS([1]中转!$N$10:$N$129,"&gt;="&amp;G963,[1]中转!$O$10:$O$129,"&lt;="&amp;COUNTIFS($G$5:G963,G963))</f>
        <v>95</v>
      </c>
      <c r="F963" s="2">
        <f>COUNTIFS($G$5:G963,G963,$E$5:E963,"&gt;"&amp;0)</f>
        <v>95</v>
      </c>
      <c r="G963" s="2">
        <f t="shared" si="69"/>
        <v>4</v>
      </c>
      <c r="H963" s="2" t="str">
        <f t="shared" si="69"/>
        <v>{"CostReduce":1}</v>
      </c>
    </row>
    <row r="964" spans="1:8" x14ac:dyDescent="0.15">
      <c r="A964" s="2">
        <f t="shared" si="66"/>
        <v>960</v>
      </c>
      <c r="B964" s="3">
        <v>960</v>
      </c>
      <c r="C964" s="2">
        <f t="shared" si="65"/>
        <v>659.56899999999996</v>
      </c>
      <c r="D964" s="2" cm="1">
        <f t="array" ref="D964">ROUND(_xlfn.XLOOKUP(E964*10000+G964,[1]配置!$B$5:$B$10000*10000+[1]配置!$C$5:$C$10000,[1]配置!$F$5:$F$10000),4)</f>
        <v>657.14269999999999</v>
      </c>
      <c r="E964" s="2">
        <f>COUNTIFS([1]中转!$N$10:$N$129,"&gt;="&amp;G964,[1]中转!$O$10:$O$129,"&lt;="&amp;COUNTIFS($G$5:G964,G964))</f>
        <v>93</v>
      </c>
      <c r="F964" s="2">
        <f>COUNTIFS($G$5:G964,G964,$E$5:E964,"&gt;"&amp;0)</f>
        <v>93</v>
      </c>
      <c r="G964" s="2">
        <f t="shared" si="69"/>
        <v>5</v>
      </c>
      <c r="H964" s="2" t="str">
        <f t="shared" si="69"/>
        <v>{"CostReduce":1}</v>
      </c>
    </row>
    <row r="965" spans="1:8" x14ac:dyDescent="0.15">
      <c r="A965" s="2">
        <f t="shared" si="66"/>
        <v>961</v>
      </c>
      <c r="B965" s="2">
        <v>961</v>
      </c>
      <c r="C965" s="2">
        <f t="shared" ref="C965:C1004" si="70">ROUND(D965+1.1^(F965/10),4)</f>
        <v>658.58330000000001</v>
      </c>
      <c r="D965" s="2" cm="1">
        <f t="array" ref="D965">ROUND(_xlfn.XLOOKUP(E965*10000+G965,[1]配置!$B$5:$B$10000*10000+[1]配置!$C$5:$C$10000,[1]配置!$F$5:$F$10000),4)</f>
        <v>656.18</v>
      </c>
      <c r="E965" s="2">
        <f>COUNTIFS([1]中转!$N$10:$N$129,"&gt;="&amp;G965,[1]中转!$O$10:$O$129,"&lt;="&amp;COUNTIFS($G$5:G965,G965))</f>
        <v>92</v>
      </c>
      <c r="F965" s="2">
        <f>COUNTIFS($G$5:G965,G965,$E$5:E965,"&gt;"&amp;0)</f>
        <v>92</v>
      </c>
      <c r="G965" s="2">
        <f t="shared" si="69"/>
        <v>6</v>
      </c>
      <c r="H965" s="2" t="str">
        <f t="shared" si="69"/>
        <v>{"CostReduce":1}</v>
      </c>
    </row>
    <row r="966" spans="1:8" x14ac:dyDescent="0.15">
      <c r="A966" s="2">
        <f t="shared" si="66"/>
        <v>962</v>
      </c>
      <c r="B966" s="3">
        <v>962</v>
      </c>
      <c r="C966" s="2">
        <f t="shared" si="70"/>
        <v>660.07719999999995</v>
      </c>
      <c r="D966" s="2" cm="1">
        <f t="array" ref="D966">ROUND(_xlfn.XLOOKUP(E966*10000+G966,[1]配置!$B$5:$B$10000*10000+[1]配置!$C$5:$C$10000,[1]配置!$F$5:$F$10000),4)</f>
        <v>657.69669999999996</v>
      </c>
      <c r="E966" s="2">
        <f>COUNTIFS([1]中转!$N$10:$N$129,"&gt;="&amp;G966,[1]中转!$O$10:$O$129,"&lt;="&amp;COUNTIFS($G$5:G966,G966))</f>
        <v>91</v>
      </c>
      <c r="F966" s="2">
        <f>COUNTIFS($G$5:G966,G966,$E$5:E966,"&gt;"&amp;0)</f>
        <v>91</v>
      </c>
      <c r="G966" s="2">
        <f t="shared" si="69"/>
        <v>7</v>
      </c>
      <c r="H966" s="2" t="str">
        <f t="shared" si="69"/>
        <v>{"CostReduce":1}</v>
      </c>
    </row>
    <row r="967" spans="1:8" x14ac:dyDescent="0.15">
      <c r="A967" s="2">
        <f t="shared" si="66"/>
        <v>963</v>
      </c>
      <c r="B967" s="2">
        <v>963</v>
      </c>
      <c r="C967" s="2">
        <f t="shared" si="70"/>
        <v>659.50059999999996</v>
      </c>
      <c r="D967" s="2" cm="1">
        <f t="array" ref="D967">ROUND(_xlfn.XLOOKUP(E967*10000+G967,[1]配置!$B$5:$B$10000*10000+[1]配置!$C$5:$C$10000,[1]配置!$F$5:$F$10000),4)</f>
        <v>657.14269999999999</v>
      </c>
      <c r="E967" s="2">
        <f>COUNTIFS([1]中转!$N$10:$N$129,"&gt;="&amp;G967,[1]中转!$O$10:$O$129,"&lt;="&amp;COUNTIFS($G$5:G967,G967))</f>
        <v>90</v>
      </c>
      <c r="F967" s="2">
        <f>COUNTIFS($G$5:G967,G967,$E$5:E967,"&gt;"&amp;0)</f>
        <v>90</v>
      </c>
      <c r="G967" s="2">
        <f t="shared" si="69"/>
        <v>8</v>
      </c>
      <c r="H967" s="2" t="str">
        <f t="shared" si="69"/>
        <v>{"CostReduce":1}</v>
      </c>
    </row>
    <row r="968" spans="1:8" x14ac:dyDescent="0.15">
      <c r="A968" s="2">
        <f t="shared" ref="A968:A1004" si="71">IF(E968=0,"//"&amp;B968,B968)</f>
        <v>964</v>
      </c>
      <c r="B968" s="3">
        <v>964</v>
      </c>
      <c r="C968" s="2">
        <f t="shared" si="70"/>
        <v>658.92849999999999</v>
      </c>
      <c r="D968" s="2" cm="1">
        <f t="array" ref="D968">ROUND(_xlfn.XLOOKUP(E968*10000+G968,[1]配置!$B$5:$B$10000*10000+[1]配置!$C$5:$C$10000,[1]配置!$F$5:$F$10000),4)</f>
        <v>656.59289999999999</v>
      </c>
      <c r="E968" s="2">
        <f>COUNTIFS([1]中转!$N$10:$N$129,"&gt;="&amp;G968,[1]中转!$O$10:$O$129,"&lt;="&amp;COUNTIFS($G$5:G968,G968))</f>
        <v>89</v>
      </c>
      <c r="F968" s="2">
        <f>COUNTIFS($G$5:G968,G968,$E$5:E968,"&gt;"&amp;0)</f>
        <v>89</v>
      </c>
      <c r="G968" s="2">
        <f t="shared" si="69"/>
        <v>9</v>
      </c>
      <c r="H968" s="2" t="str">
        <f t="shared" si="69"/>
        <v>{"CostReduce":1}</v>
      </c>
    </row>
    <row r="969" spans="1:8" x14ac:dyDescent="0.15">
      <c r="A969" s="2">
        <f t="shared" si="71"/>
        <v>965</v>
      </c>
      <c r="B969" s="2">
        <v>965</v>
      </c>
      <c r="C969" s="2">
        <f t="shared" si="70"/>
        <v>300.83960000000002</v>
      </c>
      <c r="D969" s="2" cm="1">
        <f t="array" ref="D969">ROUND(_xlfn.XLOOKUP(E969*10000+G969,[1]配置!$B$5:$B$10000*10000+[1]配置!$C$5:$C$10000,[1]配置!$F$5:$F$10000),4)</f>
        <v>298.52620000000002</v>
      </c>
      <c r="E969" s="2">
        <f>COUNTIFS([1]中转!$N$10:$N$129,"&gt;="&amp;G969,[1]中转!$O$10:$O$129,"&lt;="&amp;COUNTIFS($G$5:G969,G969))</f>
        <v>36</v>
      </c>
      <c r="F969" s="2">
        <f>COUNTIFS($G$5:G969,G969,$E$5:E969,"&gt;"&amp;0)</f>
        <v>88</v>
      </c>
      <c r="G969" s="2">
        <f t="shared" si="69"/>
        <v>10</v>
      </c>
      <c r="H969" s="2" t="str">
        <f t="shared" si="69"/>
        <v>{"CostReduce":1}</v>
      </c>
    </row>
    <row r="970" spans="1:8" x14ac:dyDescent="0.15">
      <c r="A970" s="2">
        <f t="shared" si="71"/>
        <v>966</v>
      </c>
      <c r="B970" s="3">
        <v>966</v>
      </c>
      <c r="C970" s="2">
        <f t="shared" si="70"/>
        <v>515.08320000000003</v>
      </c>
      <c r="D970" s="2" cm="1">
        <f t="array" ref="D970">ROUND(_xlfn.XLOOKUP(E970*10000+G970,[1]配置!$B$5:$B$10000*10000+[1]配置!$C$5:$C$10000,[1]配置!$F$5:$F$10000),4)</f>
        <v>512.65689999999995</v>
      </c>
      <c r="E970" s="2">
        <f>COUNTIFS([1]中转!$N$10:$N$129,"&gt;="&amp;G970,[1]中转!$O$10:$O$129,"&lt;="&amp;COUNTIFS($G$5:G970,G970))</f>
        <v>93</v>
      </c>
      <c r="F970" s="2">
        <f>COUNTIFS($G$5:G970,G970,$E$5:E970,"&gt;"&amp;0)</f>
        <v>93</v>
      </c>
      <c r="G970" s="2">
        <f t="shared" si="69"/>
        <v>1</v>
      </c>
      <c r="H970" s="2" t="str">
        <f t="shared" si="69"/>
        <v>{"CostReduce":1}</v>
      </c>
    </row>
    <row r="971" spans="1:8" x14ac:dyDescent="0.15">
      <c r="A971" s="2">
        <f t="shared" si="71"/>
        <v>967</v>
      </c>
      <c r="B971" s="2">
        <v>967</v>
      </c>
      <c r="C971" s="2">
        <f t="shared" si="70"/>
        <v>611.34969999999998</v>
      </c>
      <c r="D971" s="2" cm="1">
        <f t="array" ref="D971">ROUND(_xlfn.XLOOKUP(E971*10000+G971,[1]配置!$B$5:$B$10000*10000+[1]配置!$C$5:$C$10000,[1]配置!$F$5:$F$10000),4)</f>
        <v>608.82910000000004</v>
      </c>
      <c r="E971" s="2">
        <f>COUNTIFS([1]中转!$N$10:$N$129,"&gt;="&amp;G971,[1]中转!$O$10:$O$129,"&lt;="&amp;COUNTIFS($G$5:G971,G971))</f>
        <v>97</v>
      </c>
      <c r="F971" s="2">
        <f>COUNTIFS($G$5:G971,G971,$E$5:E971,"&gt;"&amp;0)</f>
        <v>97</v>
      </c>
      <c r="G971" s="2">
        <f t="shared" si="69"/>
        <v>3</v>
      </c>
      <c r="H971" s="2" t="str">
        <f t="shared" si="69"/>
        <v>{"CardMulti":1}</v>
      </c>
    </row>
    <row r="972" spans="1:8" x14ac:dyDescent="0.15">
      <c r="A972" s="2">
        <f t="shared" si="71"/>
        <v>968</v>
      </c>
      <c r="B972" s="3">
        <v>968</v>
      </c>
      <c r="C972" s="2">
        <f t="shared" si="70"/>
        <v>665.82600000000002</v>
      </c>
      <c r="D972" s="2" cm="1">
        <f t="array" ref="D972">ROUND(_xlfn.XLOOKUP(E972*10000+G972,[1]配置!$B$5:$B$10000*10000+[1]配置!$C$5:$C$10000,[1]配置!$F$5:$F$10000),4)</f>
        <v>663.46810000000005</v>
      </c>
      <c r="E972" s="2">
        <f>COUNTIFS([1]中转!$N$10:$N$129,"&gt;="&amp;G972,[1]中转!$O$10:$O$129,"&lt;="&amp;COUNTIFS($G$5:G972,G972))</f>
        <v>90</v>
      </c>
      <c r="F972" s="2">
        <f>COUNTIFS($G$5:G972,G972,$E$5:E972,"&gt;"&amp;0)</f>
        <v>90</v>
      </c>
      <c r="G972" s="2">
        <f t="shared" si="69"/>
        <v>9</v>
      </c>
      <c r="H972" s="2" t="str">
        <f t="shared" si="69"/>
        <v>{"CardMulti":1}</v>
      </c>
    </row>
    <row r="973" spans="1:8" x14ac:dyDescent="0.15">
      <c r="A973" s="2">
        <f t="shared" si="71"/>
        <v>969</v>
      </c>
      <c r="B973" s="2">
        <v>969</v>
      </c>
      <c r="C973" s="2">
        <f t="shared" si="70"/>
        <v>641.70209999999997</v>
      </c>
      <c r="D973" s="2" cm="1">
        <f t="array" ref="D973">ROUND(_xlfn.XLOOKUP(E973*10000+G973,[1]配置!$B$5:$B$10000*10000+[1]配置!$C$5:$C$10000,[1]配置!$F$5:$F$10000),4)</f>
        <v>639.20540000000005</v>
      </c>
      <c r="E973" s="2">
        <f>COUNTIFS([1]中转!$N$10:$N$129,"&gt;="&amp;G973,[1]中转!$O$10:$O$129,"&lt;="&amp;COUNTIFS($G$5:G973,G973))</f>
        <v>96</v>
      </c>
      <c r="F973" s="2">
        <f>COUNTIFS($G$5:G973,G973,$E$5:E973,"&gt;"&amp;0)</f>
        <v>96</v>
      </c>
      <c r="G973" s="2">
        <f t="shared" ref="G973:H992" si="72">G565</f>
        <v>4</v>
      </c>
      <c r="H973" s="2" t="str">
        <f t="shared" si="72"/>
        <v>{"CardMulti":1}</v>
      </c>
    </row>
    <row r="974" spans="1:8" x14ac:dyDescent="0.15">
      <c r="A974" s="2">
        <f t="shared" si="71"/>
        <v>970</v>
      </c>
      <c r="B974" s="3">
        <v>970</v>
      </c>
      <c r="C974" s="2">
        <f t="shared" si="70"/>
        <v>300.86180000000002</v>
      </c>
      <c r="D974" s="2" cm="1">
        <f t="array" ref="D974">ROUND(_xlfn.XLOOKUP(E974*10000+G974,[1]配置!$B$5:$B$10000*10000+[1]配置!$C$5:$C$10000,[1]配置!$F$5:$F$10000),4)</f>
        <v>298.52620000000002</v>
      </c>
      <c r="E974" s="2">
        <f>COUNTIFS([1]中转!$N$10:$N$129,"&gt;="&amp;G974,[1]中转!$O$10:$O$129,"&lt;="&amp;COUNTIFS($G$5:G974,G974))</f>
        <v>36</v>
      </c>
      <c r="F974" s="2">
        <f>COUNTIFS($G$5:G974,G974,$E$5:E974,"&gt;"&amp;0)</f>
        <v>89</v>
      </c>
      <c r="G974" s="2">
        <f t="shared" si="72"/>
        <v>10</v>
      </c>
      <c r="H974" s="2" t="str">
        <f t="shared" si="72"/>
        <v>{"CardMulti":1}</v>
      </c>
    </row>
    <row r="975" spans="1:8" x14ac:dyDescent="0.15">
      <c r="A975" s="2">
        <f t="shared" si="71"/>
        <v>971</v>
      </c>
      <c r="B975" s="2">
        <v>971</v>
      </c>
      <c r="C975" s="2">
        <f t="shared" si="70"/>
        <v>520.60659999999996</v>
      </c>
      <c r="D975" s="2" cm="1">
        <f t="array" ref="D975">ROUND(_xlfn.XLOOKUP(E975*10000+G975,[1]配置!$B$5:$B$10000*10000+[1]配置!$C$5:$C$10000,[1]配置!$F$5:$F$10000),4)</f>
        <v>518.15700000000004</v>
      </c>
      <c r="E975" s="2">
        <f>COUNTIFS([1]中转!$N$10:$N$129,"&gt;="&amp;G975,[1]中转!$O$10:$O$129,"&lt;="&amp;COUNTIFS($G$5:G975,G975))</f>
        <v>94</v>
      </c>
      <c r="F975" s="2">
        <f>COUNTIFS($G$5:G975,G975,$E$5:E975,"&gt;"&amp;0)</f>
        <v>94</v>
      </c>
      <c r="G975" s="2">
        <f t="shared" si="72"/>
        <v>1</v>
      </c>
      <c r="H975" s="2" t="str">
        <f t="shared" si="72"/>
        <v>{"CardMulti":1}</v>
      </c>
    </row>
    <row r="976" spans="1:8" x14ac:dyDescent="0.15">
      <c r="A976" s="2">
        <f t="shared" si="71"/>
        <v>972</v>
      </c>
      <c r="B976" s="3">
        <v>972</v>
      </c>
      <c r="C976" s="2">
        <f t="shared" si="70"/>
        <v>666.97519999999997</v>
      </c>
      <c r="D976" s="2" cm="1">
        <f t="array" ref="D976">ROUND(_xlfn.XLOOKUP(E976*10000+G976,[1]配置!$B$5:$B$10000*10000+[1]配置!$C$5:$C$10000,[1]配置!$F$5:$F$10000),4)</f>
        <v>664.57190000000003</v>
      </c>
      <c r="E976" s="2">
        <f>COUNTIFS([1]中转!$N$10:$N$129,"&gt;="&amp;G976,[1]中转!$O$10:$O$129,"&lt;="&amp;COUNTIFS($G$5:G976,G976))</f>
        <v>92</v>
      </c>
      <c r="F976" s="2">
        <f>COUNTIFS($G$5:G976,G976,$E$5:E976,"&gt;"&amp;0)</f>
        <v>92</v>
      </c>
      <c r="G976" s="2">
        <f t="shared" si="72"/>
        <v>7</v>
      </c>
      <c r="H976" s="2" t="str">
        <f t="shared" si="72"/>
        <v>{"CardMulti":1}</v>
      </c>
    </row>
    <row r="977" spans="1:8" x14ac:dyDescent="0.15">
      <c r="A977" s="2">
        <f t="shared" si="71"/>
        <v>973</v>
      </c>
      <c r="B977" s="2">
        <v>973</v>
      </c>
      <c r="C977" s="2">
        <f t="shared" si="70"/>
        <v>577.30999999999995</v>
      </c>
      <c r="D977" s="2" cm="1">
        <f t="array" ref="D977">ROUND(_xlfn.XLOOKUP(E977*10000+G977,[1]配置!$B$5:$B$10000*10000+[1]配置!$C$5:$C$10000,[1]配置!$F$5:$F$10000),4)</f>
        <v>574.76520000000005</v>
      </c>
      <c r="E977" s="2">
        <f>COUNTIFS([1]中转!$N$10:$N$129,"&gt;="&amp;G977,[1]中转!$O$10:$O$129,"&lt;="&amp;COUNTIFS($G$5:G977,G977))</f>
        <v>98</v>
      </c>
      <c r="F977" s="2">
        <f>COUNTIFS($G$5:G977,G977,$E$5:E977,"&gt;"&amp;0)</f>
        <v>98</v>
      </c>
      <c r="G977" s="2">
        <f t="shared" si="72"/>
        <v>2</v>
      </c>
      <c r="H977" s="2" t="str">
        <f t="shared" si="72"/>
        <v>{"CardMulti":1}</v>
      </c>
    </row>
    <row r="978" spans="1:8" x14ac:dyDescent="0.15">
      <c r="A978" s="2">
        <f t="shared" si="71"/>
        <v>974</v>
      </c>
      <c r="B978" s="3">
        <v>974</v>
      </c>
      <c r="C978" s="2">
        <f t="shared" si="70"/>
        <v>666.39840000000004</v>
      </c>
      <c r="D978" s="2" cm="1">
        <f t="array" ref="D978">ROUND(_xlfn.XLOOKUP(E978*10000+G978,[1]配置!$B$5:$B$10000*10000+[1]配置!$C$5:$C$10000,[1]配置!$F$5:$F$10000),4)</f>
        <v>664.01790000000005</v>
      </c>
      <c r="E978" s="2">
        <f>COUNTIFS([1]中转!$N$10:$N$129,"&gt;="&amp;G978,[1]中转!$O$10:$O$129,"&lt;="&amp;COUNTIFS($G$5:G978,G978))</f>
        <v>91</v>
      </c>
      <c r="F978" s="2">
        <f>COUNTIFS($G$5:G978,G978,$E$5:E978,"&gt;"&amp;0)</f>
        <v>91</v>
      </c>
      <c r="G978" s="2">
        <f t="shared" si="72"/>
        <v>8</v>
      </c>
      <c r="H978" s="2" t="str">
        <f t="shared" si="72"/>
        <v>{"CardMulti":1}</v>
      </c>
    </row>
    <row r="979" spans="1:8" x14ac:dyDescent="0.15">
      <c r="A979" s="2">
        <f t="shared" si="71"/>
        <v>975</v>
      </c>
      <c r="B979" s="2">
        <v>975</v>
      </c>
      <c r="C979" s="2">
        <f t="shared" si="70"/>
        <v>666.46749999999997</v>
      </c>
      <c r="D979" s="2" cm="1">
        <f t="array" ref="D979">ROUND(_xlfn.XLOOKUP(E979*10000+G979,[1]配置!$B$5:$B$10000*10000+[1]配置!$C$5:$C$10000,[1]配置!$F$5:$F$10000),4)</f>
        <v>664.01790000000005</v>
      </c>
      <c r="E979" s="2">
        <f>COUNTIFS([1]中转!$N$10:$N$129,"&gt;="&amp;G979,[1]中转!$O$10:$O$129,"&lt;="&amp;COUNTIFS($G$5:G979,G979))</f>
        <v>94</v>
      </c>
      <c r="F979" s="2">
        <f>COUNTIFS($G$5:G979,G979,$E$5:E979,"&gt;"&amp;0)</f>
        <v>94</v>
      </c>
      <c r="G979" s="2">
        <f t="shared" si="72"/>
        <v>5</v>
      </c>
      <c r="H979" s="2" t="str">
        <f t="shared" si="72"/>
        <v>{"CardMulti":1}</v>
      </c>
    </row>
    <row r="980" spans="1:8" x14ac:dyDescent="0.15">
      <c r="A980" s="2">
        <f t="shared" si="71"/>
        <v>976</v>
      </c>
      <c r="B980" s="3">
        <v>976</v>
      </c>
      <c r="C980" s="2">
        <f t="shared" si="70"/>
        <v>665.48149999999998</v>
      </c>
      <c r="D980" s="2" cm="1">
        <f t="array" ref="D980">ROUND(_xlfn.XLOOKUP(E980*10000+G980,[1]配置!$B$5:$B$10000*10000+[1]配置!$C$5:$C$10000,[1]配置!$F$5:$F$10000),4)</f>
        <v>663.05520000000001</v>
      </c>
      <c r="E980" s="2">
        <f>COUNTIFS([1]中转!$N$10:$N$129,"&gt;="&amp;G980,[1]中转!$O$10:$O$129,"&lt;="&amp;COUNTIFS($G$5:G980,G980))</f>
        <v>93</v>
      </c>
      <c r="F980" s="2">
        <f>COUNTIFS($G$5:G980,G980,$E$5:E980,"&gt;"&amp;0)</f>
        <v>93</v>
      </c>
      <c r="G980" s="2">
        <f t="shared" si="72"/>
        <v>6</v>
      </c>
      <c r="H980" s="2" t="str">
        <f t="shared" si="72"/>
        <v>{"CardMulti":1}</v>
      </c>
    </row>
    <row r="981" spans="1:8" x14ac:dyDescent="0.15">
      <c r="A981" s="2">
        <f t="shared" si="71"/>
        <v>977</v>
      </c>
      <c r="B981" s="2">
        <v>977</v>
      </c>
      <c r="C981" s="2">
        <f t="shared" si="70"/>
        <v>583.17819999999995</v>
      </c>
      <c r="D981" s="2" cm="1">
        <f t="array" ref="D981">ROUND(_xlfn.XLOOKUP(E981*10000+G981,[1]配置!$B$5:$B$10000*10000+[1]配置!$C$5:$C$10000,[1]配置!$F$5:$F$10000),4)</f>
        <v>580.60910000000001</v>
      </c>
      <c r="E981" s="2">
        <f>COUNTIFS([1]中转!$N$10:$N$129,"&gt;="&amp;G981,[1]中转!$O$10:$O$129,"&lt;="&amp;COUNTIFS($G$5:G981,G981))</f>
        <v>99</v>
      </c>
      <c r="F981" s="2">
        <f>COUNTIFS($G$5:G981,G981,$E$5:E981,"&gt;"&amp;0)</f>
        <v>99</v>
      </c>
      <c r="G981" s="2">
        <f t="shared" si="72"/>
        <v>2</v>
      </c>
      <c r="H981" s="2" t="str">
        <f t="shared" si="72"/>
        <v>{"CardMulti":1}</v>
      </c>
    </row>
    <row r="982" spans="1:8" x14ac:dyDescent="0.15">
      <c r="A982" s="2">
        <f t="shared" si="71"/>
        <v>978</v>
      </c>
      <c r="B982" s="3">
        <v>978</v>
      </c>
      <c r="C982" s="2">
        <f t="shared" si="70"/>
        <v>617.56150000000002</v>
      </c>
      <c r="D982" s="2" cm="1">
        <f t="array" ref="D982">ROUND(_xlfn.XLOOKUP(E982*10000+G982,[1]配置!$B$5:$B$10000*10000+[1]配置!$C$5:$C$10000,[1]配置!$F$5:$F$10000),4)</f>
        <v>615.01670000000001</v>
      </c>
      <c r="E982" s="2">
        <f>COUNTIFS([1]中转!$N$10:$N$129,"&gt;="&amp;G982,[1]中转!$O$10:$O$129,"&lt;="&amp;COUNTIFS($G$5:G982,G982))</f>
        <v>98</v>
      </c>
      <c r="F982" s="2">
        <f>COUNTIFS($G$5:G982,G982,$E$5:E982,"&gt;"&amp;0)</f>
        <v>98</v>
      </c>
      <c r="G982" s="2">
        <f t="shared" si="72"/>
        <v>3</v>
      </c>
      <c r="H982" s="2" t="str">
        <f t="shared" si="72"/>
        <v>{"CardMulti":1}</v>
      </c>
    </row>
    <row r="983" spans="1:8" x14ac:dyDescent="0.15">
      <c r="A983" s="2">
        <f t="shared" si="71"/>
        <v>979</v>
      </c>
      <c r="B983" s="2">
        <v>979</v>
      </c>
      <c r="C983" s="2">
        <f t="shared" si="70"/>
        <v>648.25739999999996</v>
      </c>
      <c r="D983" s="2" cm="1">
        <f t="array" ref="D983">ROUND(_xlfn.XLOOKUP(E983*10000+G983,[1]配置!$B$5:$B$10000*10000+[1]配置!$C$5:$C$10000,[1]配置!$F$5:$F$10000),4)</f>
        <v>645.73680000000002</v>
      </c>
      <c r="E983" s="2">
        <f>COUNTIFS([1]中转!$N$10:$N$129,"&gt;="&amp;G983,[1]中转!$O$10:$O$129,"&lt;="&amp;COUNTIFS($G$5:G983,G983))</f>
        <v>97</v>
      </c>
      <c r="F983" s="2">
        <f>COUNTIFS($G$5:G983,G983,$E$5:E983,"&gt;"&amp;0)</f>
        <v>97</v>
      </c>
      <c r="G983" s="2">
        <f t="shared" si="72"/>
        <v>4</v>
      </c>
      <c r="H983" s="2" t="str">
        <f t="shared" si="72"/>
        <v>{"CardMulti":1}</v>
      </c>
    </row>
    <row r="984" spans="1:8" x14ac:dyDescent="0.15">
      <c r="A984" s="2">
        <f t="shared" si="71"/>
        <v>980</v>
      </c>
      <c r="B984" s="3">
        <v>980</v>
      </c>
      <c r="C984" s="2">
        <f t="shared" si="70"/>
        <v>673.36609999999996</v>
      </c>
      <c r="D984" s="2" cm="1">
        <f t="array" ref="D984">ROUND(_xlfn.XLOOKUP(E984*10000+G984,[1]配置!$B$5:$B$10000*10000+[1]配置!$C$5:$C$10000,[1]配置!$F$5:$F$10000),4)</f>
        <v>670.8931</v>
      </c>
      <c r="E984" s="2">
        <f>COUNTIFS([1]中转!$N$10:$N$129,"&gt;="&amp;G984,[1]中转!$O$10:$O$129,"&lt;="&amp;COUNTIFS($G$5:G984,G984))</f>
        <v>95</v>
      </c>
      <c r="F984" s="2">
        <f>COUNTIFS($G$5:G984,G984,$E$5:E984,"&gt;"&amp;0)</f>
        <v>95</v>
      </c>
      <c r="G984" s="2">
        <f t="shared" si="72"/>
        <v>5</v>
      </c>
      <c r="H984" s="2" t="str">
        <f t="shared" si="72"/>
        <v>{"CardMulti":1}</v>
      </c>
    </row>
    <row r="985" spans="1:8" x14ac:dyDescent="0.15">
      <c r="A985" s="2">
        <f t="shared" si="71"/>
        <v>981</v>
      </c>
      <c r="B985" s="2">
        <v>981</v>
      </c>
      <c r="C985" s="2">
        <f t="shared" si="70"/>
        <v>672.37990000000002</v>
      </c>
      <c r="D985" s="2" cm="1">
        <f t="array" ref="D985">ROUND(_xlfn.XLOOKUP(E985*10000+G985,[1]配置!$B$5:$B$10000*10000+[1]配置!$C$5:$C$10000,[1]配置!$F$5:$F$10000),4)</f>
        <v>669.93029999999999</v>
      </c>
      <c r="E985" s="2">
        <f>COUNTIFS([1]中转!$N$10:$N$129,"&gt;="&amp;G985,[1]中转!$O$10:$O$129,"&lt;="&amp;COUNTIFS($G$5:G985,G985))</f>
        <v>94</v>
      </c>
      <c r="F985" s="2">
        <f>COUNTIFS($G$5:G985,G985,$E$5:E985,"&gt;"&amp;0)</f>
        <v>94</v>
      </c>
      <c r="G985" s="2">
        <f t="shared" si="72"/>
        <v>6</v>
      </c>
      <c r="H985" s="2" t="str">
        <f t="shared" si="72"/>
        <v>{"CardMulti":1}</v>
      </c>
    </row>
    <row r="986" spans="1:8" x14ac:dyDescent="0.15">
      <c r="A986" s="2">
        <f t="shared" si="71"/>
        <v>982</v>
      </c>
      <c r="B986" s="3">
        <v>982</v>
      </c>
      <c r="C986" s="2">
        <f t="shared" si="70"/>
        <v>673.87329999999997</v>
      </c>
      <c r="D986" s="2" cm="1">
        <f t="array" ref="D986">ROUND(_xlfn.XLOOKUP(E986*10000+G986,[1]配置!$B$5:$B$10000*10000+[1]配置!$C$5:$C$10000,[1]配置!$F$5:$F$10000),4)</f>
        <v>671.447</v>
      </c>
      <c r="E986" s="2">
        <f>COUNTIFS([1]中转!$N$10:$N$129,"&gt;="&amp;G986,[1]中转!$O$10:$O$129,"&lt;="&amp;COUNTIFS($G$5:G986,G986))</f>
        <v>93</v>
      </c>
      <c r="F986" s="2">
        <f>COUNTIFS($G$5:G986,G986,$E$5:E986,"&gt;"&amp;0)</f>
        <v>93</v>
      </c>
      <c r="G986" s="2">
        <f t="shared" si="72"/>
        <v>7</v>
      </c>
      <c r="H986" s="2" t="str">
        <f t="shared" si="72"/>
        <v>{"CardMulti":1}</v>
      </c>
    </row>
    <row r="987" spans="1:8" x14ac:dyDescent="0.15">
      <c r="A987" s="2">
        <f t="shared" si="71"/>
        <v>983</v>
      </c>
      <c r="B987" s="2">
        <v>983</v>
      </c>
      <c r="C987" s="2">
        <f t="shared" si="70"/>
        <v>673.29639999999995</v>
      </c>
      <c r="D987" s="2" cm="1">
        <f t="array" ref="D987">ROUND(_xlfn.XLOOKUP(E987*10000+G987,[1]配置!$B$5:$B$10000*10000+[1]配置!$C$5:$C$10000,[1]配置!$F$5:$F$10000),4)</f>
        <v>670.8931</v>
      </c>
      <c r="E987" s="2">
        <f>COUNTIFS([1]中转!$N$10:$N$129,"&gt;="&amp;G987,[1]中转!$O$10:$O$129,"&lt;="&amp;COUNTIFS($G$5:G987,G987))</f>
        <v>92</v>
      </c>
      <c r="F987" s="2">
        <f>COUNTIFS($G$5:G987,G987,$E$5:E987,"&gt;"&amp;0)</f>
        <v>92</v>
      </c>
      <c r="G987" s="2">
        <f t="shared" si="72"/>
        <v>8</v>
      </c>
      <c r="H987" s="2" t="str">
        <f t="shared" si="72"/>
        <v>{"CardMulti":1}</v>
      </c>
    </row>
    <row r="988" spans="1:8" x14ac:dyDescent="0.15">
      <c r="A988" s="2">
        <f t="shared" si="71"/>
        <v>984</v>
      </c>
      <c r="B988" s="3">
        <v>984</v>
      </c>
      <c r="C988" s="2">
        <f t="shared" si="70"/>
        <v>672.72379999999998</v>
      </c>
      <c r="D988" s="2" cm="1">
        <f t="array" ref="D988">ROUND(_xlfn.XLOOKUP(E988*10000+G988,[1]配置!$B$5:$B$10000*10000+[1]配置!$C$5:$C$10000,[1]配置!$F$5:$F$10000),4)</f>
        <v>670.3433</v>
      </c>
      <c r="E988" s="2">
        <f>COUNTIFS([1]中转!$N$10:$N$129,"&gt;="&amp;G988,[1]中转!$O$10:$O$129,"&lt;="&amp;COUNTIFS($G$5:G988,G988))</f>
        <v>91</v>
      </c>
      <c r="F988" s="2">
        <f>COUNTIFS($G$5:G988,G988,$E$5:E988,"&gt;"&amp;0)</f>
        <v>91</v>
      </c>
      <c r="G988" s="2">
        <f t="shared" si="72"/>
        <v>9</v>
      </c>
      <c r="H988" s="2" t="str">
        <f t="shared" si="72"/>
        <v>{"CardMulti":1}</v>
      </c>
    </row>
    <row r="989" spans="1:8" x14ac:dyDescent="0.15">
      <c r="A989" s="2">
        <f t="shared" si="71"/>
        <v>985</v>
      </c>
      <c r="B989" s="2">
        <v>985</v>
      </c>
      <c r="C989" s="2">
        <f t="shared" si="70"/>
        <v>300.88409999999999</v>
      </c>
      <c r="D989" s="2" cm="1">
        <f t="array" ref="D989">ROUND(_xlfn.XLOOKUP(E989*10000+G989,[1]配置!$B$5:$B$10000*10000+[1]配置!$C$5:$C$10000,[1]配置!$F$5:$F$10000),4)</f>
        <v>298.52620000000002</v>
      </c>
      <c r="E989" s="2">
        <f>COUNTIFS([1]中转!$N$10:$N$129,"&gt;="&amp;G989,[1]中转!$O$10:$O$129,"&lt;="&amp;COUNTIFS($G$5:G989,G989))</f>
        <v>36</v>
      </c>
      <c r="F989" s="2">
        <f>COUNTIFS($G$5:G989,G989,$E$5:E989,"&gt;"&amp;0)</f>
        <v>90</v>
      </c>
      <c r="G989" s="2">
        <f t="shared" si="72"/>
        <v>10</v>
      </c>
      <c r="H989" s="2" t="str">
        <f t="shared" si="72"/>
        <v>{"CardMulti":1}</v>
      </c>
    </row>
    <row r="990" spans="1:8" x14ac:dyDescent="0.15">
      <c r="A990" s="2">
        <f t="shared" si="71"/>
        <v>986</v>
      </c>
      <c r="B990" s="3">
        <v>986</v>
      </c>
      <c r="C990" s="2">
        <f t="shared" si="70"/>
        <v>526.13019999999995</v>
      </c>
      <c r="D990" s="2" cm="1">
        <f t="array" ref="D990">ROUND(_xlfn.XLOOKUP(E990*10000+G990,[1]配置!$B$5:$B$10000*10000+[1]配置!$C$5:$C$10000,[1]配置!$F$5:$F$10000),4)</f>
        <v>523.65719999999999</v>
      </c>
      <c r="E990" s="2">
        <f>COUNTIFS([1]中转!$N$10:$N$129,"&gt;="&amp;G990,[1]中转!$O$10:$O$129,"&lt;="&amp;COUNTIFS($G$5:G990,G990))</f>
        <v>95</v>
      </c>
      <c r="F990" s="2">
        <f>COUNTIFS($G$5:G990,G990,$E$5:E990,"&gt;"&amp;0)</f>
        <v>95</v>
      </c>
      <c r="G990" s="2">
        <f t="shared" si="72"/>
        <v>1</v>
      </c>
      <c r="H990" s="2" t="str">
        <f t="shared" si="72"/>
        <v>{"CardMulti":1}</v>
      </c>
    </row>
    <row r="991" spans="1:8" x14ac:dyDescent="0.15">
      <c r="A991" s="2">
        <f t="shared" si="71"/>
        <v>987</v>
      </c>
      <c r="B991" s="2">
        <v>987</v>
      </c>
      <c r="C991" s="2">
        <f t="shared" si="70"/>
        <v>589.04669999999999</v>
      </c>
      <c r="D991" s="2" cm="1">
        <f t="array" ref="D991">ROUND(_xlfn.XLOOKUP(E991*10000+G991,[1]配置!$B$5:$B$10000*10000+[1]配置!$C$5:$C$10000,[1]配置!$F$5:$F$10000),4)</f>
        <v>586.45299999999997</v>
      </c>
      <c r="E991" s="2">
        <f>COUNTIFS([1]中转!$N$10:$N$129,"&gt;="&amp;G991,[1]中转!$O$10:$O$129,"&lt;="&amp;COUNTIFS($G$5:G991,G991))</f>
        <v>100</v>
      </c>
      <c r="F991" s="2">
        <f>COUNTIFS($G$5:G991,G991,$E$5:E991,"&gt;"&amp;0)</f>
        <v>100</v>
      </c>
      <c r="G991" s="2">
        <f t="shared" si="72"/>
        <v>2</v>
      </c>
      <c r="H991" s="2" t="str">
        <f t="shared" si="72"/>
        <v>{"CostReduce":1}</v>
      </c>
    </row>
    <row r="992" spans="1:8" x14ac:dyDescent="0.15">
      <c r="A992" s="2">
        <f t="shared" si="71"/>
        <v>988</v>
      </c>
      <c r="B992" s="3">
        <v>988</v>
      </c>
      <c r="C992" s="2">
        <f t="shared" si="70"/>
        <v>623.77350000000001</v>
      </c>
      <c r="D992" s="2" cm="1">
        <f t="array" ref="D992">ROUND(_xlfn.XLOOKUP(E992*10000+G992,[1]配置!$B$5:$B$10000*10000+[1]配置!$C$5:$C$10000,[1]配置!$F$5:$F$10000),4)</f>
        <v>621.20439999999996</v>
      </c>
      <c r="E992" s="2">
        <f>COUNTIFS([1]中转!$N$10:$N$129,"&gt;="&amp;G992,[1]中转!$O$10:$O$129,"&lt;="&amp;COUNTIFS($G$5:G992,G992))</f>
        <v>99</v>
      </c>
      <c r="F992" s="2">
        <f>COUNTIFS($G$5:G992,G992,$E$5:E992,"&gt;"&amp;0)</f>
        <v>99</v>
      </c>
      <c r="G992" s="2">
        <f t="shared" si="72"/>
        <v>3</v>
      </c>
      <c r="H992" s="2" t="str">
        <f t="shared" si="72"/>
        <v>{"CostReduce":1}</v>
      </c>
    </row>
    <row r="993" spans="1:8" x14ac:dyDescent="0.15">
      <c r="A993" s="2">
        <f t="shared" si="71"/>
        <v>989</v>
      </c>
      <c r="B993" s="2">
        <v>989</v>
      </c>
      <c r="C993" s="2">
        <f t="shared" si="70"/>
        <v>654.81299999999999</v>
      </c>
      <c r="D993" s="2" cm="1">
        <f t="array" ref="D993">ROUND(_xlfn.XLOOKUP(E993*10000+G993,[1]配置!$B$5:$B$10000*10000+[1]配置!$C$5:$C$10000,[1]配置!$F$5:$F$10000),4)</f>
        <v>652.26819999999998</v>
      </c>
      <c r="E993" s="2">
        <f>COUNTIFS([1]中转!$N$10:$N$129,"&gt;="&amp;G993,[1]中转!$O$10:$O$129,"&lt;="&amp;COUNTIFS($G$5:G993,G993))</f>
        <v>98</v>
      </c>
      <c r="F993" s="2">
        <f>COUNTIFS($G$5:G993,G993,$E$5:E993,"&gt;"&amp;0)</f>
        <v>98</v>
      </c>
      <c r="G993" s="2">
        <f t="shared" ref="G993:H1004" si="73">G585</f>
        <v>4</v>
      </c>
      <c r="H993" s="2" t="str">
        <f t="shared" si="73"/>
        <v>{"CostReduce":1}</v>
      </c>
    </row>
    <row r="994" spans="1:8" x14ac:dyDescent="0.15">
      <c r="A994" s="2">
        <f t="shared" si="71"/>
        <v>990</v>
      </c>
      <c r="B994" s="3">
        <v>990</v>
      </c>
      <c r="C994" s="2">
        <f t="shared" si="70"/>
        <v>680.26490000000001</v>
      </c>
      <c r="D994" s="2" cm="1">
        <f t="array" ref="D994">ROUND(_xlfn.XLOOKUP(E994*10000+G994,[1]配置!$B$5:$B$10000*10000+[1]配置!$C$5:$C$10000,[1]配置!$F$5:$F$10000),4)</f>
        <v>677.76819999999998</v>
      </c>
      <c r="E994" s="2">
        <f>COUNTIFS([1]中转!$N$10:$N$129,"&gt;="&amp;G994,[1]中转!$O$10:$O$129,"&lt;="&amp;COUNTIFS($G$5:G994,G994))</f>
        <v>96</v>
      </c>
      <c r="F994" s="2">
        <f>COUNTIFS($G$5:G994,G994,$E$5:E994,"&gt;"&amp;0)</f>
        <v>96</v>
      </c>
      <c r="G994" s="2">
        <f t="shared" si="73"/>
        <v>5</v>
      </c>
      <c r="H994" s="2" t="str">
        <f t="shared" si="73"/>
        <v>{"CostReduce":1}</v>
      </c>
    </row>
    <row r="995" spans="1:8" x14ac:dyDescent="0.15">
      <c r="A995" s="2">
        <f t="shared" si="71"/>
        <v>991</v>
      </c>
      <c r="B995" s="2">
        <v>991</v>
      </c>
      <c r="C995" s="2">
        <f t="shared" si="70"/>
        <v>679.27850000000001</v>
      </c>
      <c r="D995" s="2" cm="1">
        <f t="array" ref="D995">ROUND(_xlfn.XLOOKUP(E995*10000+G995,[1]配置!$B$5:$B$10000*10000+[1]配置!$C$5:$C$10000,[1]配置!$F$5:$F$10000),4)</f>
        <v>676.80550000000005</v>
      </c>
      <c r="E995" s="2">
        <f>COUNTIFS([1]中转!$N$10:$N$129,"&gt;="&amp;G995,[1]中转!$O$10:$O$129,"&lt;="&amp;COUNTIFS($G$5:G995,G995))</f>
        <v>95</v>
      </c>
      <c r="F995" s="2">
        <f>COUNTIFS($G$5:G995,G995,$E$5:E995,"&gt;"&amp;0)</f>
        <v>95</v>
      </c>
      <c r="G995" s="2">
        <f t="shared" si="73"/>
        <v>6</v>
      </c>
      <c r="H995" s="2" t="str">
        <f t="shared" si="73"/>
        <v>{"CostReduce":1}</v>
      </c>
    </row>
    <row r="996" spans="1:8" x14ac:dyDescent="0.15">
      <c r="A996" s="2">
        <f t="shared" si="71"/>
        <v>992</v>
      </c>
      <c r="B996" s="3">
        <v>992</v>
      </c>
      <c r="C996" s="2">
        <f t="shared" si="70"/>
        <v>680.77179999999998</v>
      </c>
      <c r="D996" s="2" cm="1">
        <f t="array" ref="D996">ROUND(_xlfn.XLOOKUP(E996*10000+G996,[1]配置!$B$5:$B$10000*10000+[1]配置!$C$5:$C$10000,[1]配置!$F$5:$F$10000),4)</f>
        <v>678.32219999999995</v>
      </c>
      <c r="E996" s="2">
        <f>COUNTIFS([1]中转!$N$10:$N$129,"&gt;="&amp;G996,[1]中转!$O$10:$O$129,"&lt;="&amp;COUNTIFS($G$5:G996,G996))</f>
        <v>94</v>
      </c>
      <c r="F996" s="2">
        <f>COUNTIFS($G$5:G996,G996,$E$5:E996,"&gt;"&amp;0)</f>
        <v>94</v>
      </c>
      <c r="G996" s="2">
        <f t="shared" si="73"/>
        <v>7</v>
      </c>
      <c r="H996" s="2" t="str">
        <f t="shared" si="73"/>
        <v>{"CostReduce":1}</v>
      </c>
    </row>
    <row r="997" spans="1:8" x14ac:dyDescent="0.15">
      <c r="A997" s="2">
        <f t="shared" si="71"/>
        <v>993</v>
      </c>
      <c r="B997" s="2">
        <v>993</v>
      </c>
      <c r="C997" s="2">
        <f t="shared" si="70"/>
        <v>680.19460000000004</v>
      </c>
      <c r="D997" s="2" cm="1">
        <f t="array" ref="D997">ROUND(_xlfn.XLOOKUP(E997*10000+G997,[1]配置!$B$5:$B$10000*10000+[1]配置!$C$5:$C$10000,[1]配置!$F$5:$F$10000),4)</f>
        <v>677.76829999999995</v>
      </c>
      <c r="E997" s="2">
        <f>COUNTIFS([1]中转!$N$10:$N$129,"&gt;="&amp;G997,[1]中转!$O$10:$O$129,"&lt;="&amp;COUNTIFS($G$5:G997,G997))</f>
        <v>93</v>
      </c>
      <c r="F997" s="2">
        <f>COUNTIFS($G$5:G997,G997,$E$5:E997,"&gt;"&amp;0)</f>
        <v>93</v>
      </c>
      <c r="G997" s="2">
        <f t="shared" si="73"/>
        <v>8</v>
      </c>
      <c r="H997" s="2" t="str">
        <f t="shared" si="73"/>
        <v>{"CostReduce":1}</v>
      </c>
    </row>
    <row r="998" spans="1:8" x14ac:dyDescent="0.15">
      <c r="A998" s="2">
        <f t="shared" si="71"/>
        <v>994</v>
      </c>
      <c r="B998" s="3">
        <v>994</v>
      </c>
      <c r="C998" s="2">
        <f t="shared" si="70"/>
        <v>679.62180000000001</v>
      </c>
      <c r="D998" s="2" cm="1">
        <f t="array" ref="D998">ROUND(_xlfn.XLOOKUP(E998*10000+G998,[1]配置!$B$5:$B$10000*10000+[1]配置!$C$5:$C$10000,[1]配置!$F$5:$F$10000),4)</f>
        <v>677.21849999999995</v>
      </c>
      <c r="E998" s="2">
        <f>COUNTIFS([1]中转!$N$10:$N$129,"&gt;="&amp;G998,[1]中转!$O$10:$O$129,"&lt;="&amp;COUNTIFS($G$5:G998,G998))</f>
        <v>92</v>
      </c>
      <c r="F998" s="2">
        <f>COUNTIFS($G$5:G998,G998,$E$5:E998,"&gt;"&amp;0)</f>
        <v>92</v>
      </c>
      <c r="G998" s="2">
        <f t="shared" si="73"/>
        <v>9</v>
      </c>
      <c r="H998" s="2" t="str">
        <f t="shared" si="73"/>
        <v>{"CostReduce":1}</v>
      </c>
    </row>
    <row r="999" spans="1:8" x14ac:dyDescent="0.15">
      <c r="A999" s="2">
        <f t="shared" si="71"/>
        <v>995</v>
      </c>
      <c r="B999" s="2">
        <v>995</v>
      </c>
      <c r="C999" s="2">
        <f t="shared" si="70"/>
        <v>307.78190000000001</v>
      </c>
      <c r="D999" s="2" cm="1">
        <f t="array" ref="D999">ROUND(_xlfn.XLOOKUP(E999*10000+G999,[1]配置!$B$5:$B$10000*10000+[1]配置!$C$5:$C$10000,[1]配置!$F$5:$F$10000),4)</f>
        <v>305.40140000000002</v>
      </c>
      <c r="E999" s="2">
        <f>COUNTIFS([1]中转!$N$10:$N$129,"&gt;="&amp;G999,[1]中转!$O$10:$O$129,"&lt;="&amp;COUNTIFS($G$5:G999,G999))</f>
        <v>37</v>
      </c>
      <c r="F999" s="2">
        <f>COUNTIFS($G$5:G999,G999,$E$5:E999,"&gt;"&amp;0)</f>
        <v>91</v>
      </c>
      <c r="G999" s="2">
        <f t="shared" si="73"/>
        <v>10</v>
      </c>
      <c r="H999" s="2" t="str">
        <f t="shared" si="73"/>
        <v>{"CostReduce":1}</v>
      </c>
    </row>
    <row r="1000" spans="1:8" x14ac:dyDescent="0.15">
      <c r="A1000" s="2">
        <f t="shared" si="71"/>
        <v>996</v>
      </c>
      <c r="B1000" s="3">
        <v>996</v>
      </c>
      <c r="C1000" s="2">
        <f t="shared" si="70"/>
        <v>531.654</v>
      </c>
      <c r="D1000" s="2" cm="1">
        <f t="array" ref="D1000">ROUND(_xlfn.XLOOKUP(E1000*10000+G1000,[1]配置!$B$5:$B$10000*10000+[1]配置!$C$5:$C$10000,[1]配置!$F$5:$F$10000),4)</f>
        <v>529.15729999999996</v>
      </c>
      <c r="E1000" s="2">
        <f>COUNTIFS([1]中转!$N$10:$N$129,"&gt;="&amp;G1000,[1]中转!$O$10:$O$129,"&lt;="&amp;COUNTIFS($G$5:G1000,G1000))</f>
        <v>96</v>
      </c>
      <c r="F1000" s="2">
        <f>COUNTIFS($G$5:G1000,G1000,$E$5:E1000,"&gt;"&amp;0)</f>
        <v>96</v>
      </c>
      <c r="G1000" s="2">
        <f t="shared" si="73"/>
        <v>1</v>
      </c>
      <c r="H1000" s="2" t="str">
        <f t="shared" si="73"/>
        <v>{"CostReduce":1}</v>
      </c>
    </row>
    <row r="1001" spans="1:8" x14ac:dyDescent="0.15">
      <c r="A1001" s="2">
        <f t="shared" si="71"/>
        <v>997</v>
      </c>
      <c r="B1001" s="2">
        <v>997</v>
      </c>
      <c r="C1001" s="2">
        <f t="shared" si="70"/>
        <v>594.91549999999995</v>
      </c>
      <c r="D1001" s="2" cm="1">
        <f t="array" ref="D1001">ROUND(_xlfn.XLOOKUP(E1001*10000+G1001,[1]配置!$B$5:$B$10000*10000+[1]配置!$C$5:$C$10000,[1]配置!$F$5:$F$10000),4)</f>
        <v>592.29690000000005</v>
      </c>
      <c r="E1001" s="2">
        <f>COUNTIFS([1]中转!$N$10:$N$129,"&gt;="&amp;G1001,[1]中转!$O$10:$O$129,"&lt;="&amp;COUNTIFS($G$5:G1001,G1001))</f>
        <v>101</v>
      </c>
      <c r="F1001" s="2">
        <f>COUNTIFS($G$5:G1001,G1001,$E$5:E1001,"&gt;"&amp;0)</f>
        <v>101</v>
      </c>
      <c r="G1001" s="2">
        <f t="shared" si="73"/>
        <v>2</v>
      </c>
      <c r="H1001" s="2" t="str">
        <f t="shared" si="73"/>
        <v>{"CardMulti":1}</v>
      </c>
    </row>
    <row r="1002" spans="1:8" x14ac:dyDescent="0.15">
      <c r="A1002" s="2">
        <f t="shared" si="71"/>
        <v>998</v>
      </c>
      <c r="B1002" s="3">
        <v>998</v>
      </c>
      <c r="C1002" s="2">
        <f t="shared" si="70"/>
        <v>629.98569999999995</v>
      </c>
      <c r="D1002" s="2" cm="1">
        <f t="array" ref="D1002">ROUND(_xlfn.XLOOKUP(E1002*10000+G1002,[1]配置!$B$5:$B$10000*10000+[1]配置!$C$5:$C$10000,[1]配置!$F$5:$F$10000),4)</f>
        <v>627.39200000000005</v>
      </c>
      <c r="E1002" s="2">
        <f>COUNTIFS([1]中转!$N$10:$N$129,"&gt;="&amp;G1002,[1]中转!$O$10:$O$129,"&lt;="&amp;COUNTIFS($G$5:G1002,G1002))</f>
        <v>100</v>
      </c>
      <c r="F1002" s="2">
        <f>COUNTIFS($G$5:G1002,G1002,$E$5:E1002,"&gt;"&amp;0)</f>
        <v>100</v>
      </c>
      <c r="G1002" s="2">
        <f t="shared" si="73"/>
        <v>3</v>
      </c>
      <c r="H1002" s="2" t="str">
        <f t="shared" si="73"/>
        <v>{"CardMulti":1}</v>
      </c>
    </row>
    <row r="1003" spans="1:8" x14ac:dyDescent="0.15">
      <c r="A1003" s="2">
        <f t="shared" si="71"/>
        <v>999</v>
      </c>
      <c r="B1003" s="2">
        <v>999</v>
      </c>
      <c r="C1003" s="2">
        <f t="shared" si="70"/>
        <v>661.36869999999999</v>
      </c>
      <c r="D1003" s="2" cm="1">
        <f t="array" ref="D1003">ROUND(_xlfn.XLOOKUP(E1003*10000+G1003,[1]配置!$B$5:$B$10000*10000+[1]配置!$C$5:$C$10000,[1]配置!$F$5:$F$10000),4)</f>
        <v>658.79960000000005</v>
      </c>
      <c r="E1003" s="2">
        <f>COUNTIFS([1]中转!$N$10:$N$129,"&gt;="&amp;G1003,[1]中转!$O$10:$O$129,"&lt;="&amp;COUNTIFS($G$5:G1003,G1003))</f>
        <v>99</v>
      </c>
      <c r="F1003" s="2">
        <f>COUNTIFS($G$5:G1003,G1003,$E$5:E1003,"&gt;"&amp;0)</f>
        <v>99</v>
      </c>
      <c r="G1003" s="2">
        <f t="shared" si="73"/>
        <v>4</v>
      </c>
      <c r="H1003" s="2" t="str">
        <f t="shared" si="73"/>
        <v>{"CardMulti":1}</v>
      </c>
    </row>
    <row r="1004" spans="1:8" x14ac:dyDescent="0.15">
      <c r="A1004" s="2">
        <f t="shared" si="71"/>
        <v>1000</v>
      </c>
      <c r="B1004" s="3">
        <v>1000</v>
      </c>
      <c r="C1004" s="2">
        <f t="shared" si="70"/>
        <v>687.16399999999999</v>
      </c>
      <c r="D1004" s="2" cm="1">
        <f t="array" ref="D1004">ROUND(_xlfn.XLOOKUP(E1004*10000+G1004,[1]配置!$B$5:$B$10000*10000+[1]配置!$C$5:$C$10000,[1]配置!$F$5:$F$10000),4)</f>
        <v>684.64340000000004</v>
      </c>
      <c r="E1004" s="2">
        <f>COUNTIFS([1]中转!$N$10:$N$129,"&gt;="&amp;G1004,[1]中转!$O$10:$O$129,"&lt;="&amp;COUNTIFS($G$5:G1004,G1004))</f>
        <v>97</v>
      </c>
      <c r="F1004" s="2">
        <f>COUNTIFS($G$5:G1004,G1004,$E$5:E1004,"&gt;"&amp;0)</f>
        <v>97</v>
      </c>
      <c r="G1004" s="2">
        <f t="shared" si="73"/>
        <v>5</v>
      </c>
      <c r="H1004" s="2" t="str">
        <f t="shared" si="73"/>
        <v>{"CardMulti":1}</v>
      </c>
    </row>
    <row r="1005" spans="1:8" x14ac:dyDescent="0.15">
      <c r="A1005" s="2">
        <f t="shared" ref="A1005:A1017" si="74">IF(E1005=0,"//"&amp;B1005,B1005)</f>
        <v>1001</v>
      </c>
      <c r="B1005" s="2">
        <v>1001</v>
      </c>
      <c r="C1005" s="2">
        <f t="shared" ref="C1005:C1017" si="75">ROUND(D1005+1.1^(F1005/10),4)</f>
        <v>686.17740000000003</v>
      </c>
      <c r="D1005" s="2" cm="1">
        <f t="array" ref="D1005">ROUND(_xlfn.XLOOKUP(E1005*10000+G1005,[1]配置!$B$5:$B$10000*10000+[1]配置!$C$5:$C$10000,[1]配置!$F$5:$F$10000),4)</f>
        <v>683.6807</v>
      </c>
      <c r="E1005" s="2">
        <f>COUNTIFS([1]中转!$N$10:$N$129,"&gt;="&amp;G1005,[1]中转!$O$10:$O$129,"&lt;="&amp;COUNTIFS($G$5:G1005,G1005))</f>
        <v>96</v>
      </c>
      <c r="F1005" s="2">
        <f>COUNTIFS($G$5:G1005,G1005,$E$5:E1005,"&gt;"&amp;0)</f>
        <v>96</v>
      </c>
      <c r="G1005" s="2">
        <f t="shared" ref="G1005:H1005" si="76">G597</f>
        <v>6</v>
      </c>
      <c r="H1005" s="2" t="str">
        <f t="shared" si="76"/>
        <v>{"CardMulti":1}</v>
      </c>
    </row>
    <row r="1006" spans="1:8" x14ac:dyDescent="0.15">
      <c r="A1006" s="2">
        <f t="shared" si="74"/>
        <v>1002</v>
      </c>
      <c r="B1006" s="3">
        <v>1002</v>
      </c>
      <c r="C1006" s="2">
        <f t="shared" si="75"/>
        <v>687.67039999999997</v>
      </c>
      <c r="D1006" s="2" cm="1">
        <f t="array" ref="D1006">ROUND(_xlfn.XLOOKUP(E1006*10000+G1006,[1]配置!$B$5:$B$10000*10000+[1]配置!$C$5:$C$10000,[1]配置!$F$5:$F$10000),4)</f>
        <v>685.19740000000002</v>
      </c>
      <c r="E1006" s="2">
        <f>COUNTIFS([1]中转!$N$10:$N$129,"&gt;="&amp;G1006,[1]中转!$O$10:$O$129,"&lt;="&amp;COUNTIFS($G$5:G1006,G1006))</f>
        <v>95</v>
      </c>
      <c r="F1006" s="2">
        <f>COUNTIFS($G$5:G1006,G1006,$E$5:E1006,"&gt;"&amp;0)</f>
        <v>95</v>
      </c>
      <c r="G1006" s="2">
        <f t="shared" ref="G1006:H1006" si="77">G598</f>
        <v>7</v>
      </c>
      <c r="H1006" s="2" t="str">
        <f t="shared" si="77"/>
        <v>{"CardMulti":1}</v>
      </c>
    </row>
    <row r="1007" spans="1:8" x14ac:dyDescent="0.15">
      <c r="A1007" s="2">
        <f t="shared" si="74"/>
        <v>1003</v>
      </c>
      <c r="B1007" s="2">
        <v>1003</v>
      </c>
      <c r="C1007" s="2">
        <f t="shared" si="75"/>
        <v>687.09310000000005</v>
      </c>
      <c r="D1007" s="2" cm="1">
        <f t="array" ref="D1007">ROUND(_xlfn.XLOOKUP(E1007*10000+G1007,[1]配置!$B$5:$B$10000*10000+[1]配置!$C$5:$C$10000,[1]配置!$F$5:$F$10000),4)</f>
        <v>684.64350000000002</v>
      </c>
      <c r="E1007" s="2">
        <f>COUNTIFS([1]中转!$N$10:$N$129,"&gt;="&amp;G1007,[1]中转!$O$10:$O$129,"&lt;="&amp;COUNTIFS($G$5:G1007,G1007))</f>
        <v>94</v>
      </c>
      <c r="F1007" s="2">
        <f>COUNTIFS($G$5:G1007,G1007,$E$5:E1007,"&gt;"&amp;0)</f>
        <v>94</v>
      </c>
      <c r="G1007" s="2">
        <f t="shared" ref="G1007:H1007" si="78">G599</f>
        <v>8</v>
      </c>
      <c r="H1007" s="2" t="str">
        <f t="shared" si="78"/>
        <v>{"CardMulti":1}</v>
      </c>
    </row>
    <row r="1008" spans="1:8" x14ac:dyDescent="0.15">
      <c r="A1008" s="2">
        <f t="shared" si="74"/>
        <v>1004</v>
      </c>
      <c r="B1008" s="3">
        <v>1004</v>
      </c>
      <c r="C1008" s="2">
        <f t="shared" si="75"/>
        <v>686.51990000000001</v>
      </c>
      <c r="D1008" s="2" cm="1">
        <f t="array" ref="D1008">ROUND(_xlfn.XLOOKUP(E1008*10000+G1008,[1]配置!$B$5:$B$10000*10000+[1]配置!$C$5:$C$10000,[1]配置!$F$5:$F$10000),4)</f>
        <v>684.09360000000004</v>
      </c>
      <c r="E1008" s="2">
        <f>COUNTIFS([1]中转!$N$10:$N$129,"&gt;="&amp;G1008,[1]中转!$O$10:$O$129,"&lt;="&amp;COUNTIFS($G$5:G1008,G1008))</f>
        <v>93</v>
      </c>
      <c r="F1008" s="2">
        <f>COUNTIFS($G$5:G1008,G1008,$E$5:E1008,"&gt;"&amp;0)</f>
        <v>93</v>
      </c>
      <c r="G1008" s="2">
        <f t="shared" ref="G1008:H1008" si="79">G600</f>
        <v>9</v>
      </c>
      <c r="H1008" s="2" t="str">
        <f t="shared" si="79"/>
        <v>{"CardMulti":1}</v>
      </c>
    </row>
    <row r="1009" spans="1:8" x14ac:dyDescent="0.15">
      <c r="A1009" s="2">
        <f t="shared" si="74"/>
        <v>1005</v>
      </c>
      <c r="B1009" s="2">
        <v>1005</v>
      </c>
      <c r="C1009" s="2">
        <f t="shared" si="75"/>
        <v>307.80470000000003</v>
      </c>
      <c r="D1009" s="2" cm="1">
        <f t="array" ref="D1009">ROUND(_xlfn.XLOOKUP(E1009*10000+G1009,[1]配置!$B$5:$B$10000*10000+[1]配置!$C$5:$C$10000,[1]配置!$F$5:$F$10000),4)</f>
        <v>305.40140000000002</v>
      </c>
      <c r="E1009" s="2">
        <f>COUNTIFS([1]中转!$N$10:$N$129,"&gt;="&amp;G1009,[1]中转!$O$10:$O$129,"&lt;="&amp;COUNTIFS($G$5:G1009,G1009))</f>
        <v>37</v>
      </c>
      <c r="F1009" s="2">
        <f>COUNTIFS($G$5:G1009,G1009,$E$5:E1009,"&gt;"&amp;0)</f>
        <v>92</v>
      </c>
      <c r="G1009" s="2">
        <f t="shared" ref="G1009:H1009" si="80">G601</f>
        <v>10</v>
      </c>
      <c r="H1009" s="2" t="str">
        <f t="shared" si="80"/>
        <v>{"CardMulti":1}</v>
      </c>
    </row>
    <row r="1010" spans="1:8" x14ac:dyDescent="0.15">
      <c r="A1010" s="2">
        <f t="shared" si="74"/>
        <v>1006</v>
      </c>
      <c r="B1010" s="3">
        <v>1006</v>
      </c>
      <c r="C1010" s="2">
        <f t="shared" si="75"/>
        <v>537.178</v>
      </c>
      <c r="D1010" s="2" cm="1">
        <f t="array" ref="D1010">ROUND(_xlfn.XLOOKUP(E1010*10000+G1010,[1]配置!$B$5:$B$10000*10000+[1]配置!$C$5:$C$10000,[1]配置!$F$5:$F$10000),4)</f>
        <v>534.65740000000005</v>
      </c>
      <c r="E1010" s="2">
        <f>COUNTIFS([1]中转!$N$10:$N$129,"&gt;="&amp;G1010,[1]中转!$O$10:$O$129,"&lt;="&amp;COUNTIFS($G$5:G1010,G1010))</f>
        <v>97</v>
      </c>
      <c r="F1010" s="2">
        <f>COUNTIFS($G$5:G1010,G1010,$E$5:E1010,"&gt;"&amp;0)</f>
        <v>97</v>
      </c>
      <c r="G1010" s="2">
        <f t="shared" ref="G1010:H1010" si="81">G602</f>
        <v>1</v>
      </c>
      <c r="H1010" s="2" t="str">
        <f t="shared" si="81"/>
        <v>{"CardMulti":1}</v>
      </c>
    </row>
    <row r="1011" spans="1:8" x14ac:dyDescent="0.15">
      <c r="A1011" s="2">
        <f t="shared" si="74"/>
        <v>1007</v>
      </c>
      <c r="B1011" s="2">
        <v>1007</v>
      </c>
      <c r="C1011" s="2">
        <f t="shared" si="75"/>
        <v>693.07650000000001</v>
      </c>
      <c r="D1011" s="2" cm="1">
        <f t="array" ref="D1011">ROUND(_xlfn.XLOOKUP(E1011*10000+G1011,[1]配置!$B$5:$B$10000*10000+[1]配置!$C$5:$C$10000,[1]配置!$F$5:$F$10000),4)</f>
        <v>690.55589999999995</v>
      </c>
      <c r="E1011" s="2">
        <f>COUNTIFS([1]中转!$N$10:$N$129,"&gt;="&amp;G1011,[1]中转!$O$10:$O$129,"&lt;="&amp;COUNTIFS($G$5:G1011,G1011))</f>
        <v>97</v>
      </c>
      <c r="F1011" s="2">
        <f>COUNTIFS($G$5:G1011,G1011,$E$5:E1011,"&gt;"&amp;0)</f>
        <v>97</v>
      </c>
      <c r="G1011" s="2">
        <f t="shared" ref="G1011:H1011" si="82">G603</f>
        <v>6</v>
      </c>
      <c r="H1011" s="2" t="str">
        <f t="shared" si="82"/>
        <v>{"CardMulti":1}</v>
      </c>
    </row>
    <row r="1012" spans="1:8" x14ac:dyDescent="0.15">
      <c r="A1012" s="2">
        <f t="shared" si="74"/>
        <v>1008</v>
      </c>
      <c r="B1012" s="3">
        <v>1008</v>
      </c>
      <c r="C1012" s="2">
        <f t="shared" si="75"/>
        <v>600.78449999999998</v>
      </c>
      <c r="D1012" s="2" cm="1">
        <f t="array" ref="D1012">ROUND(_xlfn.XLOOKUP(E1012*10000+G1012,[1]配置!$B$5:$B$10000*10000+[1]配置!$C$5:$C$10000,[1]配置!$F$5:$F$10000),4)</f>
        <v>598.14080000000001</v>
      </c>
      <c r="E1012" s="2">
        <f>COUNTIFS([1]中转!$N$10:$N$129,"&gt;="&amp;G1012,[1]中转!$O$10:$O$129,"&lt;="&amp;COUNTIFS($G$5:G1012,G1012))</f>
        <v>102</v>
      </c>
      <c r="F1012" s="2">
        <f>COUNTIFS($G$5:G1012,G1012,$E$5:E1012,"&gt;"&amp;0)</f>
        <v>102</v>
      </c>
      <c r="G1012" s="2">
        <f t="shared" ref="G1012:H1012" si="83">G604</f>
        <v>2</v>
      </c>
      <c r="H1012" s="2" t="str">
        <f t="shared" si="83"/>
        <v>{"CardMulti":1}</v>
      </c>
    </row>
    <row r="1013" spans="1:8" x14ac:dyDescent="0.15">
      <c r="A1013" s="2">
        <f t="shared" si="74"/>
        <v>1009</v>
      </c>
      <c r="B1013" s="2">
        <v>1009</v>
      </c>
      <c r="C1013" s="2">
        <f t="shared" si="75"/>
        <v>636.19830000000002</v>
      </c>
      <c r="D1013" s="2" cm="1">
        <f t="array" ref="D1013">ROUND(_xlfn.XLOOKUP(E1013*10000+G1013,[1]配置!$B$5:$B$10000*10000+[1]配置!$C$5:$C$10000,[1]配置!$F$5:$F$10000),4)</f>
        <v>633.5797</v>
      </c>
      <c r="E1013" s="2">
        <f>COUNTIFS([1]中转!$N$10:$N$129,"&gt;="&amp;G1013,[1]中转!$O$10:$O$129,"&lt;="&amp;COUNTIFS($G$5:G1013,G1013))</f>
        <v>101</v>
      </c>
      <c r="F1013" s="2">
        <f>COUNTIFS($G$5:G1013,G1013,$E$5:E1013,"&gt;"&amp;0)</f>
        <v>101</v>
      </c>
      <c r="G1013" s="2">
        <f t="shared" ref="G1013:H1013" si="84">G605</f>
        <v>3</v>
      </c>
      <c r="H1013" s="2" t="str">
        <f t="shared" si="84"/>
        <v>{"CardMulti":1}</v>
      </c>
    </row>
    <row r="1014" spans="1:8" x14ac:dyDescent="0.15">
      <c r="A1014" s="2">
        <f t="shared" si="74"/>
        <v>1010</v>
      </c>
      <c r="B1014" s="3">
        <v>1010</v>
      </c>
      <c r="C1014" s="2">
        <f t="shared" si="75"/>
        <v>693.41840000000002</v>
      </c>
      <c r="D1014" s="2" cm="1">
        <f t="array" ref="D1014">ROUND(_xlfn.XLOOKUP(E1014*10000+G1014,[1]配置!$B$5:$B$10000*10000+[1]配置!$C$5:$C$10000,[1]配置!$F$5:$F$10000),4)</f>
        <v>690.96879999999999</v>
      </c>
      <c r="E1014" s="2">
        <f>COUNTIFS([1]中转!$N$10:$N$129,"&gt;="&amp;G1014,[1]中转!$O$10:$O$129,"&lt;="&amp;COUNTIFS($G$5:G1014,G1014))</f>
        <v>94</v>
      </c>
      <c r="F1014" s="2">
        <f>COUNTIFS($G$5:G1014,G1014,$E$5:E1014,"&gt;"&amp;0)</f>
        <v>94</v>
      </c>
      <c r="G1014" s="2">
        <f t="shared" ref="G1014:H1014" si="85">G606</f>
        <v>9</v>
      </c>
      <c r="H1014" s="2" t="str">
        <f t="shared" si="85"/>
        <v>{"CardMulti":1}</v>
      </c>
    </row>
    <row r="1015" spans="1:8" x14ac:dyDescent="0.15">
      <c r="A1015" s="2">
        <f t="shared" si="74"/>
        <v>1011</v>
      </c>
      <c r="B1015" s="2">
        <v>1011</v>
      </c>
      <c r="C1015" s="2">
        <f t="shared" si="75"/>
        <v>667.92470000000003</v>
      </c>
      <c r="D1015" s="2" cm="1">
        <f t="array" ref="D1015">ROUND(_xlfn.XLOOKUP(E1015*10000+G1015,[1]配置!$B$5:$B$10000*10000+[1]配置!$C$5:$C$10000,[1]配置!$F$5:$F$10000),4)</f>
        <v>665.33100000000002</v>
      </c>
      <c r="E1015" s="2">
        <f>COUNTIFS([1]中转!$N$10:$N$129,"&gt;="&amp;G1015,[1]中转!$O$10:$O$129,"&lt;="&amp;COUNTIFS($G$5:G1015,G1015))</f>
        <v>100</v>
      </c>
      <c r="F1015" s="2">
        <f>COUNTIFS($G$5:G1015,G1015,$E$5:E1015,"&gt;"&amp;0)</f>
        <v>100</v>
      </c>
      <c r="G1015" s="2">
        <f t="shared" ref="G1015:H1015" si="86">G607</f>
        <v>4</v>
      </c>
      <c r="H1015" s="2" t="str">
        <f t="shared" si="86"/>
        <v>{"CardMulti":1}</v>
      </c>
    </row>
    <row r="1016" spans="1:8" x14ac:dyDescent="0.15">
      <c r="A1016" s="2">
        <f t="shared" si="74"/>
        <v>1012</v>
      </c>
      <c r="B1016" s="2">
        <v>1012</v>
      </c>
      <c r="C1016" s="2">
        <f t="shared" si="75"/>
        <v>314.7029</v>
      </c>
      <c r="D1016" s="2" cm="1">
        <f t="array" ref="D1016">ROUND(_xlfn.XLOOKUP(E1016*10000+G1016,[1]配置!$B$5:$B$10000*10000+[1]配置!$C$5:$C$10000,[1]配置!$F$5:$F$10000),4)</f>
        <v>312.27659999999997</v>
      </c>
      <c r="E1016" s="2">
        <f>COUNTIFS([1]中转!$N$10:$N$129,"&gt;="&amp;G1016,[1]中转!$O$10:$O$129,"&lt;="&amp;COUNTIFS($G$5:G1016,G1016))</f>
        <v>38</v>
      </c>
      <c r="F1016" s="2">
        <f>COUNTIFS($G$5:G1016,G1016,$E$5:E1016,"&gt;"&amp;0)</f>
        <v>93</v>
      </c>
      <c r="G1016" s="2">
        <f t="shared" ref="G1016:H1016" si="87">G608</f>
        <v>10</v>
      </c>
      <c r="H1016" s="2" t="str">
        <f t="shared" si="87"/>
        <v>{"CardMulti":1}</v>
      </c>
    </row>
    <row r="1017" spans="1:8" x14ac:dyDescent="0.15">
      <c r="A1017" s="2">
        <f t="shared" si="74"/>
        <v>1013</v>
      </c>
      <c r="B1017" s="3">
        <v>1013</v>
      </c>
      <c r="C1017" s="2">
        <f t="shared" si="75"/>
        <v>694.0634</v>
      </c>
      <c r="D1017" s="2" cm="1">
        <f t="array" ref="D1017">ROUND(_xlfn.XLOOKUP(E1017*10000+G1017,[1]配置!$B$5:$B$10000*10000+[1]配置!$C$5:$C$10000,[1]配置!$F$5:$F$10000),4)</f>
        <v>691.51859999999999</v>
      </c>
      <c r="E1017" s="2">
        <f>COUNTIFS([1]中转!$N$10:$N$129,"&gt;="&amp;G1017,[1]中转!$O$10:$O$129,"&lt;="&amp;COUNTIFS($G$5:G1017,G1017))</f>
        <v>98</v>
      </c>
      <c r="F1017" s="2">
        <f>COUNTIFS($G$5:G1017,G1017,$E$5:E1017,"&gt;"&amp;0)</f>
        <v>98</v>
      </c>
      <c r="G1017" s="2">
        <f t="shared" ref="G1017:H1017" si="88">G609</f>
        <v>5</v>
      </c>
      <c r="H1017" s="2" t="str">
        <f t="shared" si="88"/>
        <v>{"CardMulti":1}</v>
      </c>
    </row>
    <row r="1018" spans="1:8" x14ac:dyDescent="0.15">
      <c r="A1018" s="2">
        <f t="shared" ref="A1018:A1050" si="89">IF(E1018=0,"//"&amp;B1018,B1018)</f>
        <v>1014</v>
      </c>
      <c r="B1018" s="2">
        <v>1014</v>
      </c>
      <c r="C1018" s="2">
        <f t="shared" ref="C1018:C1050" si="90">ROUND(D1018+1.1^(F1018/10),4)</f>
        <v>542.70240000000001</v>
      </c>
      <c r="D1018" s="2" cm="1">
        <f t="array" ref="D1018">ROUND(_xlfn.XLOOKUP(E1018*10000+G1018,[1]配置!$B$5:$B$10000*10000+[1]配置!$C$5:$C$10000,[1]配置!$F$5:$F$10000),4)</f>
        <v>540.1576</v>
      </c>
      <c r="E1018" s="2">
        <f>COUNTIFS([1]中转!$N$10:$N$129,"&gt;="&amp;G1018,[1]中转!$O$10:$O$129,"&lt;="&amp;COUNTIFS($G$5:G1018,G1018))</f>
        <v>98</v>
      </c>
      <c r="F1018" s="2">
        <f>COUNTIFS($G$5:G1018,G1018,$E$5:E1018,"&gt;"&amp;0)</f>
        <v>98</v>
      </c>
      <c r="G1018" s="2">
        <f t="shared" ref="G1018:H1018" si="91">G610</f>
        <v>1</v>
      </c>
      <c r="H1018" s="2" t="str">
        <f t="shared" si="91"/>
        <v>{"CardMulti":1}</v>
      </c>
    </row>
    <row r="1019" spans="1:8" x14ac:dyDescent="0.15">
      <c r="A1019" s="2">
        <f t="shared" si="89"/>
        <v>1015</v>
      </c>
      <c r="B1019" s="3">
        <v>1015</v>
      </c>
      <c r="C1019" s="2">
        <f t="shared" si="90"/>
        <v>694.5693</v>
      </c>
      <c r="D1019" s="2" cm="1">
        <f t="array" ref="D1019">ROUND(_xlfn.XLOOKUP(E1019*10000+G1019,[1]配置!$B$5:$B$10000*10000+[1]配置!$C$5:$C$10000,[1]配置!$F$5:$F$10000),4)</f>
        <v>692.07259999999997</v>
      </c>
      <c r="E1019" s="2">
        <f>COUNTIFS([1]中转!$N$10:$N$129,"&gt;="&amp;G1019,[1]中转!$O$10:$O$129,"&lt;="&amp;COUNTIFS($G$5:G1019,G1019))</f>
        <v>96</v>
      </c>
      <c r="F1019" s="2">
        <f>COUNTIFS($G$5:G1019,G1019,$E$5:E1019,"&gt;"&amp;0)</f>
        <v>96</v>
      </c>
      <c r="G1019" s="2">
        <f t="shared" ref="G1019:H1019" si="92">G611</f>
        <v>7</v>
      </c>
      <c r="H1019" s="2" t="str">
        <f t="shared" si="92"/>
        <v>{"CardMulti":1}</v>
      </c>
    </row>
    <row r="1020" spans="1:8" x14ac:dyDescent="0.15">
      <c r="A1020" s="2">
        <f t="shared" si="89"/>
        <v>1016</v>
      </c>
      <c r="B1020" s="2">
        <v>1016</v>
      </c>
      <c r="C1020" s="2">
        <f t="shared" si="90"/>
        <v>693.99159999999995</v>
      </c>
      <c r="D1020" s="2" cm="1">
        <f t="array" ref="D1020">ROUND(_xlfn.XLOOKUP(E1020*10000+G1020,[1]配置!$B$5:$B$10000*10000+[1]配置!$C$5:$C$10000,[1]配置!$F$5:$F$10000),4)</f>
        <v>691.51859999999999</v>
      </c>
      <c r="E1020" s="2">
        <f>COUNTIFS([1]中转!$N$10:$N$129,"&gt;="&amp;G1020,[1]中转!$O$10:$O$129,"&lt;="&amp;COUNTIFS($G$5:G1020,G1020))</f>
        <v>95</v>
      </c>
      <c r="F1020" s="2">
        <f>COUNTIFS($G$5:G1020,G1020,$E$5:E1020,"&gt;"&amp;0)</f>
        <v>95</v>
      </c>
      <c r="G1020" s="2">
        <f t="shared" ref="G1020:H1020" si="93">G612</f>
        <v>8</v>
      </c>
      <c r="H1020" s="2" t="str">
        <f t="shared" si="93"/>
        <v>{"CardMulti":1}</v>
      </c>
    </row>
    <row r="1021" spans="1:8" x14ac:dyDescent="0.15">
      <c r="A1021" s="2">
        <f t="shared" si="89"/>
        <v>1017</v>
      </c>
      <c r="B1021" s="3">
        <v>1017</v>
      </c>
      <c r="C1021" s="2">
        <f t="shared" si="90"/>
        <v>699.97580000000005</v>
      </c>
      <c r="D1021" s="2" cm="1">
        <f t="array" ref="D1021">ROUND(_xlfn.XLOOKUP(E1021*10000+G1021,[1]配置!$B$5:$B$10000*10000+[1]配置!$C$5:$C$10000,[1]配置!$F$5:$F$10000),4)</f>
        <v>697.43100000000004</v>
      </c>
      <c r="E1021" s="2">
        <f>COUNTIFS([1]中转!$N$10:$N$129,"&gt;="&amp;G1021,[1]中转!$O$10:$O$129,"&lt;="&amp;COUNTIFS($G$5:G1021,G1021))</f>
        <v>98</v>
      </c>
      <c r="F1021" s="2">
        <f>COUNTIFS($G$5:G1021,G1021,$E$5:E1021,"&gt;"&amp;0)</f>
        <v>98</v>
      </c>
      <c r="G1021" s="2">
        <f t="shared" ref="G1021:H1021" si="94">G613</f>
        <v>6</v>
      </c>
      <c r="H1021" s="2" t="str">
        <f t="shared" si="94"/>
        <v>{"CostReduce":1}</v>
      </c>
    </row>
    <row r="1022" spans="1:8" x14ac:dyDescent="0.15">
      <c r="A1022" s="2">
        <f t="shared" si="89"/>
        <v>1018</v>
      </c>
      <c r="B1022" s="2">
        <v>1018</v>
      </c>
      <c r="C1022" s="2">
        <f t="shared" si="90"/>
        <v>606.65369999999996</v>
      </c>
      <c r="D1022" s="2" cm="1">
        <f t="array" ref="D1022">ROUND(_xlfn.XLOOKUP(E1022*10000+G1022,[1]配置!$B$5:$B$10000*10000+[1]配置!$C$5:$C$10000,[1]配置!$F$5:$F$10000),4)</f>
        <v>603.98469999999998</v>
      </c>
      <c r="E1022" s="2">
        <f>COUNTIFS([1]中转!$N$10:$N$129,"&gt;="&amp;G1022,[1]中转!$O$10:$O$129,"&lt;="&amp;COUNTIFS($G$5:G1022,G1022))</f>
        <v>103</v>
      </c>
      <c r="F1022" s="2">
        <f>COUNTIFS($G$5:G1022,G1022,$E$5:E1022,"&gt;"&amp;0)</f>
        <v>103</v>
      </c>
      <c r="G1022" s="2">
        <f t="shared" ref="G1022:H1022" si="95">G614</f>
        <v>2</v>
      </c>
      <c r="H1022" s="2" t="str">
        <f t="shared" si="95"/>
        <v>{"CostReduce":1}</v>
      </c>
    </row>
    <row r="1023" spans="1:8" x14ac:dyDescent="0.15">
      <c r="A1023" s="2">
        <f t="shared" si="89"/>
        <v>1019</v>
      </c>
      <c r="B1023" s="3">
        <v>1019</v>
      </c>
      <c r="C1023" s="2">
        <f t="shared" si="90"/>
        <v>642.41099999999994</v>
      </c>
      <c r="D1023" s="2" cm="1">
        <f t="array" ref="D1023">ROUND(_xlfn.XLOOKUP(E1023*10000+G1023,[1]配置!$B$5:$B$10000*10000+[1]配置!$C$5:$C$10000,[1]配置!$F$5:$F$10000),4)</f>
        <v>639.76729999999998</v>
      </c>
      <c r="E1023" s="2">
        <f>COUNTIFS([1]中转!$N$10:$N$129,"&gt;="&amp;G1023,[1]中转!$O$10:$O$129,"&lt;="&amp;COUNTIFS($G$5:G1023,G1023))</f>
        <v>102</v>
      </c>
      <c r="F1023" s="2">
        <f>COUNTIFS($G$5:G1023,G1023,$E$5:E1023,"&gt;"&amp;0)</f>
        <v>102</v>
      </c>
      <c r="G1023" s="2">
        <f t="shared" ref="G1023:H1023" si="96">G615</f>
        <v>3</v>
      </c>
      <c r="H1023" s="2" t="str">
        <f t="shared" si="96"/>
        <v>{"CostReduce":1}</v>
      </c>
    </row>
    <row r="1024" spans="1:8" x14ac:dyDescent="0.15">
      <c r="A1024" s="2">
        <f t="shared" si="89"/>
        <v>1020</v>
      </c>
      <c r="B1024" s="2">
        <v>1020</v>
      </c>
      <c r="C1024" s="2">
        <f t="shared" si="90"/>
        <v>700.31700000000001</v>
      </c>
      <c r="D1024" s="2" cm="1">
        <f t="array" ref="D1024">ROUND(_xlfn.XLOOKUP(E1024*10000+G1024,[1]配置!$B$5:$B$10000*10000+[1]配置!$C$5:$C$10000,[1]配置!$F$5:$F$10000),4)</f>
        <v>697.84400000000005</v>
      </c>
      <c r="E1024" s="2">
        <f>COUNTIFS([1]中转!$N$10:$N$129,"&gt;="&amp;G1024,[1]中转!$O$10:$O$129,"&lt;="&amp;COUNTIFS($G$5:G1024,G1024))</f>
        <v>95</v>
      </c>
      <c r="F1024" s="2">
        <f>COUNTIFS($G$5:G1024,G1024,$E$5:E1024,"&gt;"&amp;0)</f>
        <v>95</v>
      </c>
      <c r="G1024" s="2">
        <f t="shared" ref="G1024:H1024" si="97">G616</f>
        <v>9</v>
      </c>
      <c r="H1024" s="2" t="str">
        <f t="shared" si="97"/>
        <v>{"CostReduce":1}</v>
      </c>
    </row>
    <row r="1025" spans="1:8" x14ac:dyDescent="0.15">
      <c r="A1025" s="2">
        <f t="shared" si="89"/>
        <v>1021</v>
      </c>
      <c r="B1025" s="3">
        <v>1021</v>
      </c>
      <c r="C1025" s="2">
        <f t="shared" si="90"/>
        <v>674.48109999999997</v>
      </c>
      <c r="D1025" s="2" cm="1">
        <f t="array" ref="D1025">ROUND(_xlfn.XLOOKUP(E1025*10000+G1025,[1]配置!$B$5:$B$10000*10000+[1]配置!$C$5:$C$10000,[1]配置!$F$5:$F$10000),4)</f>
        <v>671.86249999999995</v>
      </c>
      <c r="E1025" s="2">
        <f>COUNTIFS([1]中转!$N$10:$N$129,"&gt;="&amp;G1025,[1]中转!$O$10:$O$129,"&lt;="&amp;COUNTIFS($G$5:G1025,G1025))</f>
        <v>101</v>
      </c>
      <c r="F1025" s="2">
        <f>COUNTIFS($G$5:G1025,G1025,$E$5:E1025,"&gt;"&amp;0)</f>
        <v>101</v>
      </c>
      <c r="G1025" s="2">
        <f t="shared" ref="G1025:H1025" si="98">G617</f>
        <v>4</v>
      </c>
      <c r="H1025" s="2" t="str">
        <f t="shared" si="98"/>
        <v>{"CostReduce":1}</v>
      </c>
    </row>
    <row r="1026" spans="1:8" x14ac:dyDescent="0.15">
      <c r="A1026" s="2">
        <f t="shared" si="89"/>
        <v>1022</v>
      </c>
      <c r="B1026" s="2">
        <v>1022</v>
      </c>
      <c r="C1026" s="2">
        <f t="shared" si="90"/>
        <v>314.72620000000001</v>
      </c>
      <c r="D1026" s="2" cm="1">
        <f t="array" ref="D1026">ROUND(_xlfn.XLOOKUP(E1026*10000+G1026,[1]配置!$B$5:$B$10000*10000+[1]配置!$C$5:$C$10000,[1]配置!$F$5:$F$10000),4)</f>
        <v>312.27659999999997</v>
      </c>
      <c r="E1026" s="2">
        <f>COUNTIFS([1]中转!$N$10:$N$129,"&gt;="&amp;G1026,[1]中转!$O$10:$O$129,"&lt;="&amp;COUNTIFS($G$5:G1026,G1026))</f>
        <v>38</v>
      </c>
      <c r="F1026" s="2">
        <f>COUNTIFS($G$5:G1026,G1026,$E$5:E1026,"&gt;"&amp;0)</f>
        <v>94</v>
      </c>
      <c r="G1026" s="2">
        <f t="shared" ref="G1026:H1026" si="99">G618</f>
        <v>10</v>
      </c>
      <c r="H1026" s="2" t="str">
        <f t="shared" si="99"/>
        <v>{"CostReduce":1}</v>
      </c>
    </row>
    <row r="1027" spans="1:8" x14ac:dyDescent="0.15">
      <c r="A1027" s="2">
        <f t="shared" si="89"/>
        <v>1023</v>
      </c>
      <c r="B1027" s="3">
        <v>1023</v>
      </c>
      <c r="C1027" s="2">
        <f t="shared" si="90"/>
        <v>700.96289999999999</v>
      </c>
      <c r="D1027" s="2" cm="1">
        <f t="array" ref="D1027">ROUND(_xlfn.XLOOKUP(E1027*10000+G1027,[1]配置!$B$5:$B$10000*10000+[1]配置!$C$5:$C$10000,[1]配置!$F$5:$F$10000),4)</f>
        <v>698.39380000000006</v>
      </c>
      <c r="E1027" s="2">
        <f>COUNTIFS([1]中转!$N$10:$N$129,"&gt;="&amp;G1027,[1]中转!$O$10:$O$129,"&lt;="&amp;COUNTIFS($G$5:G1027,G1027))</f>
        <v>99</v>
      </c>
      <c r="F1027" s="2">
        <f>COUNTIFS($G$5:G1027,G1027,$E$5:E1027,"&gt;"&amp;0)</f>
        <v>99</v>
      </c>
      <c r="G1027" s="2">
        <f t="shared" ref="G1027:H1027" si="100">G619</f>
        <v>5</v>
      </c>
      <c r="H1027" s="2" t="str">
        <f t="shared" si="100"/>
        <v>{"CostReduce":1}</v>
      </c>
    </row>
    <row r="1028" spans="1:8" x14ac:dyDescent="0.15">
      <c r="A1028" s="2">
        <f t="shared" si="89"/>
        <v>1024</v>
      </c>
      <c r="B1028" s="2">
        <v>1024</v>
      </c>
      <c r="C1028" s="2">
        <f t="shared" si="90"/>
        <v>548.22680000000003</v>
      </c>
      <c r="D1028" s="2" cm="1">
        <f t="array" ref="D1028">ROUND(_xlfn.XLOOKUP(E1028*10000+G1028,[1]配置!$B$5:$B$10000*10000+[1]配置!$C$5:$C$10000,[1]配置!$F$5:$F$10000),4)</f>
        <v>545.65769999999998</v>
      </c>
      <c r="E1028" s="2">
        <f>COUNTIFS([1]中转!$N$10:$N$129,"&gt;="&amp;G1028,[1]中转!$O$10:$O$129,"&lt;="&amp;COUNTIFS($G$5:G1028,G1028))</f>
        <v>99</v>
      </c>
      <c r="F1028" s="2">
        <f>COUNTIFS($G$5:G1028,G1028,$E$5:E1028,"&gt;"&amp;0)</f>
        <v>99</v>
      </c>
      <c r="G1028" s="2">
        <f t="shared" ref="G1028:H1028" si="101">G620</f>
        <v>1</v>
      </c>
      <c r="H1028" s="2" t="str">
        <f t="shared" si="101"/>
        <v>{"CostReduce":1}</v>
      </c>
    </row>
    <row r="1029" spans="1:8" x14ac:dyDescent="0.15">
      <c r="A1029" s="2">
        <f t="shared" si="89"/>
        <v>1025</v>
      </c>
      <c r="B1029" s="2">
        <v>1025</v>
      </c>
      <c r="C1029" s="2">
        <f t="shared" si="90"/>
        <v>701.4683</v>
      </c>
      <c r="D1029" s="2" cm="1">
        <f t="array" ref="D1029">ROUND(_xlfn.XLOOKUP(E1029*10000+G1029,[1]配置!$B$5:$B$10000*10000+[1]配置!$C$5:$C$10000,[1]配置!$F$5:$F$10000),4)</f>
        <v>698.94770000000005</v>
      </c>
      <c r="E1029" s="2">
        <f>COUNTIFS([1]中转!$N$10:$N$129,"&gt;="&amp;G1029,[1]中转!$O$10:$O$129,"&lt;="&amp;COUNTIFS($G$5:G1029,G1029))</f>
        <v>97</v>
      </c>
      <c r="F1029" s="2">
        <f>COUNTIFS($G$5:G1029,G1029,$E$5:E1029,"&gt;"&amp;0)</f>
        <v>97</v>
      </c>
      <c r="G1029" s="2">
        <f t="shared" ref="G1029:H1029" si="102">G621</f>
        <v>7</v>
      </c>
      <c r="H1029" s="2" t="str">
        <f t="shared" si="102"/>
        <v>{"CostReduce":1}</v>
      </c>
    </row>
    <row r="1030" spans="1:8" x14ac:dyDescent="0.15">
      <c r="A1030" s="2">
        <f t="shared" si="89"/>
        <v>1026</v>
      </c>
      <c r="B1030" s="3">
        <v>1026</v>
      </c>
      <c r="C1030" s="2">
        <f t="shared" si="90"/>
        <v>700.89049999999997</v>
      </c>
      <c r="D1030" s="2" cm="1">
        <f t="array" ref="D1030">ROUND(_xlfn.XLOOKUP(E1030*10000+G1030,[1]配置!$B$5:$B$10000*10000+[1]配置!$C$5:$C$10000,[1]配置!$F$5:$F$10000),4)</f>
        <v>698.39380000000006</v>
      </c>
      <c r="E1030" s="2">
        <f>COUNTIFS([1]中转!$N$10:$N$129,"&gt;="&amp;G1030,[1]中转!$O$10:$O$129,"&lt;="&amp;COUNTIFS($G$5:G1030,G1030))</f>
        <v>96</v>
      </c>
      <c r="F1030" s="2">
        <f>COUNTIFS($G$5:G1030,G1030,$E$5:E1030,"&gt;"&amp;0)</f>
        <v>96</v>
      </c>
      <c r="G1030" s="2">
        <f t="shared" ref="G1030:H1030" si="103">G622</f>
        <v>8</v>
      </c>
      <c r="H1030" s="2" t="str">
        <f t="shared" si="103"/>
        <v>{"CostReduce":1}</v>
      </c>
    </row>
    <row r="1031" spans="1:8" x14ac:dyDescent="0.15">
      <c r="A1031" s="2">
        <f t="shared" si="89"/>
        <v>1027</v>
      </c>
      <c r="B1031" s="2">
        <v>1027</v>
      </c>
      <c r="C1031" s="2">
        <f t="shared" si="90"/>
        <v>706.87530000000004</v>
      </c>
      <c r="D1031" s="2" cm="1">
        <f t="array" ref="D1031">ROUND(_xlfn.XLOOKUP(E1031*10000+G1031,[1]配置!$B$5:$B$10000*10000+[1]配置!$C$5:$C$10000,[1]配置!$F$5:$F$10000),4)</f>
        <v>704.30619999999999</v>
      </c>
      <c r="E1031" s="2">
        <f>COUNTIFS([1]中转!$N$10:$N$129,"&gt;="&amp;G1031,[1]中转!$O$10:$O$129,"&lt;="&amp;COUNTIFS($G$5:G1031,G1031))</f>
        <v>99</v>
      </c>
      <c r="F1031" s="2">
        <f>COUNTIFS($G$5:G1031,G1031,$E$5:E1031,"&gt;"&amp;0)</f>
        <v>99</v>
      </c>
      <c r="G1031" s="2">
        <f t="shared" ref="G1031:H1031" si="104">G623</f>
        <v>6</v>
      </c>
      <c r="H1031" s="2" t="str">
        <f t="shared" si="104"/>
        <v>{"CardMulti":1}</v>
      </c>
    </row>
    <row r="1032" spans="1:8" x14ac:dyDescent="0.15">
      <c r="A1032" s="2">
        <f t="shared" si="89"/>
        <v>1028</v>
      </c>
      <c r="B1032" s="3">
        <v>1028</v>
      </c>
      <c r="C1032" s="2">
        <f t="shared" si="90"/>
        <v>612.5231</v>
      </c>
      <c r="D1032" s="2" cm="1">
        <f t="array" ref="D1032">ROUND(_xlfn.XLOOKUP(E1032*10000+G1032,[1]配置!$B$5:$B$10000*10000+[1]配置!$C$5:$C$10000,[1]配置!$F$5:$F$10000),4)</f>
        <v>609.82860000000005</v>
      </c>
      <c r="E1032" s="2">
        <f>COUNTIFS([1]中转!$N$10:$N$129,"&gt;="&amp;G1032,[1]中转!$O$10:$O$129,"&lt;="&amp;COUNTIFS($G$5:G1032,G1032))</f>
        <v>104</v>
      </c>
      <c r="F1032" s="2">
        <f>COUNTIFS($G$5:G1032,G1032,$E$5:E1032,"&gt;"&amp;0)</f>
        <v>104</v>
      </c>
      <c r="G1032" s="2">
        <f t="shared" ref="G1032:H1032" si="105">G624</f>
        <v>2</v>
      </c>
      <c r="H1032" s="2" t="str">
        <f t="shared" si="105"/>
        <v>{"CardMulti":1}</v>
      </c>
    </row>
    <row r="1033" spans="1:8" x14ac:dyDescent="0.15">
      <c r="A1033" s="2">
        <f t="shared" si="89"/>
        <v>1029</v>
      </c>
      <c r="B1033" s="2">
        <v>1029</v>
      </c>
      <c r="C1033" s="2">
        <f t="shared" si="90"/>
        <v>648.62400000000002</v>
      </c>
      <c r="D1033" s="2" cm="1">
        <f t="array" ref="D1033">ROUND(_xlfn.XLOOKUP(E1033*10000+G1033,[1]配置!$B$5:$B$10000*10000+[1]配置!$C$5:$C$10000,[1]配置!$F$5:$F$10000),4)</f>
        <v>645.95500000000004</v>
      </c>
      <c r="E1033" s="2">
        <f>COUNTIFS([1]中转!$N$10:$N$129,"&gt;="&amp;G1033,[1]中转!$O$10:$O$129,"&lt;="&amp;COUNTIFS($G$5:G1033,G1033))</f>
        <v>103</v>
      </c>
      <c r="F1033" s="2">
        <f>COUNTIFS($G$5:G1033,G1033,$E$5:E1033,"&gt;"&amp;0)</f>
        <v>103</v>
      </c>
      <c r="G1033" s="2">
        <f t="shared" ref="G1033:H1033" si="106">G625</f>
        <v>3</v>
      </c>
      <c r="H1033" s="2" t="str">
        <f t="shared" si="106"/>
        <v>{"CardMulti":1}</v>
      </c>
    </row>
    <row r="1034" spans="1:8" x14ac:dyDescent="0.15">
      <c r="A1034" s="2">
        <f t="shared" si="89"/>
        <v>1030</v>
      </c>
      <c r="B1034" s="3">
        <v>1030</v>
      </c>
      <c r="C1034" s="2">
        <f t="shared" si="90"/>
        <v>707.21590000000003</v>
      </c>
      <c r="D1034" s="2" cm="1">
        <f t="array" ref="D1034">ROUND(_xlfn.XLOOKUP(E1034*10000+G1034,[1]配置!$B$5:$B$10000*10000+[1]配置!$C$5:$C$10000,[1]配置!$F$5:$F$10000),4)</f>
        <v>704.7192</v>
      </c>
      <c r="E1034" s="2">
        <f>COUNTIFS([1]中转!$N$10:$N$129,"&gt;="&amp;G1034,[1]中转!$O$10:$O$129,"&lt;="&amp;COUNTIFS($G$5:G1034,G1034))</f>
        <v>96</v>
      </c>
      <c r="F1034" s="2">
        <f>COUNTIFS($G$5:G1034,G1034,$E$5:E1034,"&gt;"&amp;0)</f>
        <v>96</v>
      </c>
      <c r="G1034" s="2">
        <f t="shared" ref="G1034:H1034" si="107">G626</f>
        <v>9</v>
      </c>
      <c r="H1034" s="2" t="str">
        <f t="shared" si="107"/>
        <v>{"CardMulti":1}</v>
      </c>
    </row>
    <row r="1035" spans="1:8" x14ac:dyDescent="0.15">
      <c r="A1035" s="2">
        <f t="shared" si="89"/>
        <v>1031</v>
      </c>
      <c r="B1035" s="2">
        <v>1031</v>
      </c>
      <c r="C1035" s="2">
        <f t="shared" si="90"/>
        <v>681.0376</v>
      </c>
      <c r="D1035" s="2" cm="1">
        <f t="array" ref="D1035">ROUND(_xlfn.XLOOKUP(E1035*10000+G1035,[1]配置!$B$5:$B$10000*10000+[1]配置!$C$5:$C$10000,[1]配置!$F$5:$F$10000),4)</f>
        <v>678.39390000000003</v>
      </c>
      <c r="E1035" s="2">
        <f>COUNTIFS([1]中转!$N$10:$N$129,"&gt;="&amp;G1035,[1]中转!$O$10:$O$129,"&lt;="&amp;COUNTIFS($G$5:G1035,G1035))</f>
        <v>102</v>
      </c>
      <c r="F1035" s="2">
        <f>COUNTIFS($G$5:G1035,G1035,$E$5:E1035,"&gt;"&amp;0)</f>
        <v>102</v>
      </c>
      <c r="G1035" s="2">
        <f t="shared" ref="G1035:H1035" si="108">G627</f>
        <v>4</v>
      </c>
      <c r="H1035" s="2" t="str">
        <f t="shared" si="108"/>
        <v>{"CardMulti":1}</v>
      </c>
    </row>
    <row r="1036" spans="1:8" x14ac:dyDescent="0.15">
      <c r="A1036" s="2">
        <f t="shared" si="89"/>
        <v>1032</v>
      </c>
      <c r="B1036" s="3">
        <v>1032</v>
      </c>
      <c r="C1036" s="2">
        <f t="shared" si="90"/>
        <v>314.74959999999999</v>
      </c>
      <c r="D1036" s="2" cm="1">
        <f t="array" ref="D1036">ROUND(_xlfn.XLOOKUP(E1036*10000+G1036,[1]配置!$B$5:$B$10000*10000+[1]配置!$C$5:$C$10000,[1]配置!$F$5:$F$10000),4)</f>
        <v>312.27659999999997</v>
      </c>
      <c r="E1036" s="2">
        <f>COUNTIFS([1]中转!$N$10:$N$129,"&gt;="&amp;G1036,[1]中转!$O$10:$O$129,"&lt;="&amp;COUNTIFS($G$5:G1036,G1036))</f>
        <v>38</v>
      </c>
      <c r="F1036" s="2">
        <f>COUNTIFS($G$5:G1036,G1036,$E$5:E1036,"&gt;"&amp;0)</f>
        <v>95</v>
      </c>
      <c r="G1036" s="2">
        <f t="shared" ref="G1036:H1036" si="109">G628</f>
        <v>10</v>
      </c>
      <c r="H1036" s="2" t="str">
        <f t="shared" si="109"/>
        <v>{"CardMulti":1}</v>
      </c>
    </row>
    <row r="1037" spans="1:8" x14ac:dyDescent="0.15">
      <c r="A1037" s="2">
        <f t="shared" si="89"/>
        <v>1033</v>
      </c>
      <c r="B1037" s="2">
        <v>1033</v>
      </c>
      <c r="C1037" s="2">
        <f t="shared" si="90"/>
        <v>707.86260000000004</v>
      </c>
      <c r="D1037" s="2" cm="1">
        <f t="array" ref="D1037">ROUND(_xlfn.XLOOKUP(E1037*10000+G1037,[1]配置!$B$5:$B$10000*10000+[1]配置!$C$5:$C$10000,[1]配置!$F$5:$F$10000),4)</f>
        <v>705.26890000000003</v>
      </c>
      <c r="E1037" s="2">
        <f>COUNTIFS([1]中转!$N$10:$N$129,"&gt;="&amp;G1037,[1]中转!$O$10:$O$129,"&lt;="&amp;COUNTIFS($G$5:G1037,G1037))</f>
        <v>100</v>
      </c>
      <c r="F1037" s="2">
        <f>COUNTIFS($G$5:G1037,G1037,$E$5:E1037,"&gt;"&amp;0)</f>
        <v>100</v>
      </c>
      <c r="G1037" s="2">
        <f t="shared" ref="G1037:H1037" si="110">G629</f>
        <v>5</v>
      </c>
      <c r="H1037" s="2" t="str">
        <f t="shared" si="110"/>
        <v>{"CardMulti":1}</v>
      </c>
    </row>
    <row r="1038" spans="1:8" x14ac:dyDescent="0.15">
      <c r="A1038" s="2">
        <f t="shared" si="89"/>
        <v>1034</v>
      </c>
      <c r="B1038" s="3">
        <v>1034</v>
      </c>
      <c r="C1038" s="2">
        <f t="shared" si="90"/>
        <v>553.75160000000005</v>
      </c>
      <c r="D1038" s="2" cm="1">
        <f t="array" ref="D1038">ROUND(_xlfn.XLOOKUP(E1038*10000+G1038,[1]配置!$B$5:$B$10000*10000+[1]配置!$C$5:$C$10000,[1]配置!$F$5:$F$10000),4)</f>
        <v>551.15790000000004</v>
      </c>
      <c r="E1038" s="2">
        <f>COUNTIFS([1]中转!$N$10:$N$129,"&gt;="&amp;G1038,[1]中转!$O$10:$O$129,"&lt;="&amp;COUNTIFS($G$5:G1038,G1038))</f>
        <v>100</v>
      </c>
      <c r="F1038" s="2">
        <f>COUNTIFS($G$5:G1038,G1038,$E$5:E1038,"&gt;"&amp;0)</f>
        <v>100</v>
      </c>
      <c r="G1038" s="2">
        <f t="shared" ref="G1038:H1038" si="111">G630</f>
        <v>1</v>
      </c>
      <c r="H1038" s="2" t="str">
        <f t="shared" si="111"/>
        <v>{"CardMulti":1}</v>
      </c>
    </row>
    <row r="1039" spans="1:8" x14ac:dyDescent="0.15">
      <c r="A1039" s="2">
        <f t="shared" si="89"/>
        <v>1035</v>
      </c>
      <c r="B1039" s="2">
        <v>1035</v>
      </c>
      <c r="C1039" s="2">
        <f t="shared" si="90"/>
        <v>708.36770000000001</v>
      </c>
      <c r="D1039" s="2" cm="1">
        <f t="array" ref="D1039">ROUND(_xlfn.XLOOKUP(E1039*10000+G1039,[1]配置!$B$5:$B$10000*10000+[1]配置!$C$5:$C$10000,[1]配置!$F$5:$F$10000),4)</f>
        <v>705.8229</v>
      </c>
      <c r="E1039" s="2">
        <f>COUNTIFS([1]中转!$N$10:$N$129,"&gt;="&amp;G1039,[1]中转!$O$10:$O$129,"&lt;="&amp;COUNTIFS($G$5:G1039,G1039))</f>
        <v>98</v>
      </c>
      <c r="F1039" s="2">
        <f>COUNTIFS($G$5:G1039,G1039,$E$5:E1039,"&gt;"&amp;0)</f>
        <v>98</v>
      </c>
      <c r="G1039" s="2">
        <f t="shared" ref="G1039:H1039" si="112">G631</f>
        <v>7</v>
      </c>
      <c r="H1039" s="2" t="str">
        <f t="shared" si="112"/>
        <v>{"CardMulti":1}</v>
      </c>
    </row>
    <row r="1040" spans="1:8" x14ac:dyDescent="0.15">
      <c r="A1040" s="2">
        <f t="shared" si="89"/>
        <v>1036</v>
      </c>
      <c r="B1040" s="3">
        <v>1036</v>
      </c>
      <c r="C1040" s="2">
        <f t="shared" si="90"/>
        <v>707.78959999999995</v>
      </c>
      <c r="D1040" s="2" cm="1">
        <f t="array" ref="D1040">ROUND(_xlfn.XLOOKUP(E1040*10000+G1040,[1]配置!$B$5:$B$10000*10000+[1]配置!$C$5:$C$10000,[1]配置!$F$5:$F$10000),4)</f>
        <v>705.26900000000001</v>
      </c>
      <c r="E1040" s="2">
        <f>COUNTIFS([1]中转!$N$10:$N$129,"&gt;="&amp;G1040,[1]中转!$O$10:$O$129,"&lt;="&amp;COUNTIFS($G$5:G1040,G1040))</f>
        <v>97</v>
      </c>
      <c r="F1040" s="2">
        <f>COUNTIFS($G$5:G1040,G1040,$E$5:E1040,"&gt;"&amp;0)</f>
        <v>97</v>
      </c>
      <c r="G1040" s="2">
        <f t="shared" ref="G1040:H1040" si="113">G632</f>
        <v>8</v>
      </c>
      <c r="H1040" s="2" t="str">
        <f t="shared" si="113"/>
        <v>{"CardMulti":1}</v>
      </c>
    </row>
    <row r="1041" spans="1:8" x14ac:dyDescent="0.15">
      <c r="A1041" s="2">
        <f t="shared" si="89"/>
        <v>1037</v>
      </c>
      <c r="B1041" s="2">
        <v>1037</v>
      </c>
      <c r="C1041" s="2">
        <f t="shared" si="90"/>
        <v>714.68899999999996</v>
      </c>
      <c r="D1041" s="2" cm="1">
        <f t="array" ref="D1041">ROUND(_xlfn.XLOOKUP(E1041*10000+G1041,[1]配置!$B$5:$B$10000*10000+[1]配置!$C$5:$C$10000,[1]配置!$F$5:$F$10000),4)</f>
        <v>712.14419999999996</v>
      </c>
      <c r="E1041" s="2">
        <f>COUNTIFS([1]中转!$N$10:$N$129,"&gt;="&amp;G1041,[1]中转!$O$10:$O$129,"&lt;="&amp;COUNTIFS($G$5:G1041,G1041))</f>
        <v>98</v>
      </c>
      <c r="F1041" s="2">
        <f>COUNTIFS($G$5:G1041,G1041,$E$5:E1041,"&gt;"&amp;0)</f>
        <v>98</v>
      </c>
      <c r="G1041" s="2">
        <f t="shared" ref="G1041:H1041" si="114">G633</f>
        <v>8</v>
      </c>
      <c r="H1041" s="2" t="str">
        <f t="shared" si="114"/>
        <v>{"CardMulti":1}</v>
      </c>
    </row>
    <row r="1042" spans="1:8" x14ac:dyDescent="0.15">
      <c r="A1042" s="2">
        <f t="shared" si="89"/>
        <v>1038</v>
      </c>
      <c r="B1042" s="2">
        <v>1038</v>
      </c>
      <c r="C1042" s="2">
        <f t="shared" si="90"/>
        <v>618.39279999999997</v>
      </c>
      <c r="D1042" s="2" cm="1">
        <f t="array" ref="D1042">ROUND(_xlfn.XLOOKUP(E1042*10000+G1042,[1]配置!$B$5:$B$10000*10000+[1]配置!$C$5:$C$10000,[1]配置!$F$5:$F$10000),4)</f>
        <v>615.67250000000001</v>
      </c>
      <c r="E1042" s="2">
        <f>COUNTIFS([1]中转!$N$10:$N$129,"&gt;="&amp;G1042,[1]中转!$O$10:$O$129,"&lt;="&amp;COUNTIFS($G$5:G1042,G1042))</f>
        <v>105</v>
      </c>
      <c r="F1042" s="2">
        <f>COUNTIFS($G$5:G1042,G1042,$E$5:E1042,"&gt;"&amp;0)</f>
        <v>105</v>
      </c>
      <c r="G1042" s="2">
        <f t="shared" ref="G1042:H1042" si="115">G634</f>
        <v>2</v>
      </c>
      <c r="H1042" s="2" t="str">
        <f t="shared" si="115"/>
        <v>{"CardMulti":1}</v>
      </c>
    </row>
    <row r="1043" spans="1:8" x14ac:dyDescent="0.15">
      <c r="A1043" s="2">
        <f t="shared" si="89"/>
        <v>1039</v>
      </c>
      <c r="B1043" s="3">
        <v>1039</v>
      </c>
      <c r="C1043" s="2">
        <f t="shared" si="90"/>
        <v>654.83720000000005</v>
      </c>
      <c r="D1043" s="2" cm="1">
        <f t="array" ref="D1043">ROUND(_xlfn.XLOOKUP(E1043*10000+G1043,[1]配置!$B$5:$B$10000*10000+[1]配置!$C$5:$C$10000,[1]配置!$F$5:$F$10000),4)</f>
        <v>652.14269999999999</v>
      </c>
      <c r="E1043" s="2">
        <f>COUNTIFS([1]中转!$N$10:$N$129,"&gt;="&amp;G1043,[1]中转!$O$10:$O$129,"&lt;="&amp;COUNTIFS($G$5:G1043,G1043))</f>
        <v>104</v>
      </c>
      <c r="F1043" s="2">
        <f>COUNTIFS($G$5:G1043,G1043,$E$5:E1043,"&gt;"&amp;0)</f>
        <v>104</v>
      </c>
      <c r="G1043" s="2">
        <f t="shared" ref="G1043:H1043" si="116">G635</f>
        <v>3</v>
      </c>
      <c r="H1043" s="2" t="str">
        <f t="shared" si="116"/>
        <v>{"CardMulti":1}</v>
      </c>
    </row>
    <row r="1044" spans="1:8" x14ac:dyDescent="0.15">
      <c r="A1044" s="2">
        <f t="shared" si="89"/>
        <v>1040</v>
      </c>
      <c r="B1044" s="2">
        <v>1040</v>
      </c>
      <c r="C1044" s="2">
        <f t="shared" si="90"/>
        <v>714.11490000000003</v>
      </c>
      <c r="D1044" s="2" cm="1">
        <f t="array" ref="D1044">ROUND(_xlfn.XLOOKUP(E1044*10000+G1044,[1]配置!$B$5:$B$10000*10000+[1]配置!$C$5:$C$10000,[1]配置!$F$5:$F$10000),4)</f>
        <v>711.59429999999998</v>
      </c>
      <c r="E1044" s="2">
        <f>COUNTIFS([1]中转!$N$10:$N$129,"&gt;="&amp;G1044,[1]中转!$O$10:$O$129,"&lt;="&amp;COUNTIFS($G$5:G1044,G1044))</f>
        <v>97</v>
      </c>
      <c r="F1044" s="2">
        <f>COUNTIFS($G$5:G1044,G1044,$E$5:E1044,"&gt;"&amp;0)</f>
        <v>97</v>
      </c>
      <c r="G1044" s="2">
        <f t="shared" ref="G1044:H1044" si="117">G636</f>
        <v>9</v>
      </c>
      <c r="H1044" s="2" t="str">
        <f t="shared" si="117"/>
        <v>{"CardMulti":1}</v>
      </c>
    </row>
    <row r="1045" spans="1:8" x14ac:dyDescent="0.15">
      <c r="A1045" s="2">
        <f t="shared" si="89"/>
        <v>1041</v>
      </c>
      <c r="B1045" s="3">
        <v>1041</v>
      </c>
      <c r="C1045" s="2">
        <f t="shared" si="90"/>
        <v>713.77509999999995</v>
      </c>
      <c r="D1045" s="2" cm="1">
        <f t="array" ref="D1045">ROUND(_xlfn.XLOOKUP(E1045*10000+G1045,[1]配置!$B$5:$B$10000*10000+[1]配置!$C$5:$C$10000,[1]配置!$F$5:$F$10000),4)</f>
        <v>711.18140000000005</v>
      </c>
      <c r="E1045" s="2">
        <f>COUNTIFS([1]中转!$N$10:$N$129,"&gt;="&amp;G1045,[1]中转!$O$10:$O$129,"&lt;="&amp;COUNTIFS($G$5:G1045,G1045))</f>
        <v>100</v>
      </c>
      <c r="F1045" s="2">
        <f>COUNTIFS($G$5:G1045,G1045,$E$5:E1045,"&gt;"&amp;0)</f>
        <v>100</v>
      </c>
      <c r="G1045" s="2">
        <f t="shared" ref="G1045:H1045" si="118">G637</f>
        <v>6</v>
      </c>
      <c r="H1045" s="2" t="str">
        <f t="shared" si="118"/>
        <v>{"CardMulti":1}</v>
      </c>
    </row>
    <row r="1046" spans="1:8" x14ac:dyDescent="0.15">
      <c r="A1046" s="2">
        <f t="shared" si="89"/>
        <v>1042</v>
      </c>
      <c r="B1046" s="2">
        <v>1042</v>
      </c>
      <c r="C1046" s="2">
        <f t="shared" si="90"/>
        <v>715.2672</v>
      </c>
      <c r="D1046" s="2" cm="1">
        <f t="array" ref="D1046">ROUND(_xlfn.XLOOKUP(E1046*10000+G1046,[1]配置!$B$5:$B$10000*10000+[1]配置!$C$5:$C$10000,[1]配置!$F$5:$F$10000),4)</f>
        <v>712.69809999999995</v>
      </c>
      <c r="E1046" s="2">
        <f>COUNTIFS([1]中转!$N$10:$N$129,"&gt;="&amp;G1046,[1]中转!$O$10:$O$129,"&lt;="&amp;COUNTIFS($G$5:G1046,G1046))</f>
        <v>99</v>
      </c>
      <c r="F1046" s="2">
        <f>COUNTIFS($G$5:G1046,G1046,$E$5:E1046,"&gt;"&amp;0)</f>
        <v>99</v>
      </c>
      <c r="G1046" s="2">
        <f t="shared" ref="G1046:H1046" si="119">G638</f>
        <v>7</v>
      </c>
      <c r="H1046" s="2" t="str">
        <f t="shared" si="119"/>
        <v>{"CardMulti":1}</v>
      </c>
    </row>
    <row r="1047" spans="1:8" x14ac:dyDescent="0.15">
      <c r="A1047" s="2">
        <f t="shared" si="89"/>
        <v>1043</v>
      </c>
      <c r="B1047" s="2">
        <v>1043</v>
      </c>
      <c r="C1047" s="2">
        <f t="shared" si="90"/>
        <v>321.64850000000001</v>
      </c>
      <c r="D1047" s="2" cm="1">
        <f t="array" ref="D1047">ROUND(_xlfn.XLOOKUP(E1047*10000+G1047,[1]配置!$B$5:$B$10000*10000+[1]配置!$C$5:$C$10000,[1]配置!$F$5:$F$10000),4)</f>
        <v>319.15179999999998</v>
      </c>
      <c r="E1047" s="2">
        <f>COUNTIFS([1]中转!$N$10:$N$129,"&gt;="&amp;G1047,[1]中转!$O$10:$O$129,"&lt;="&amp;COUNTIFS($G$5:G1047,G1047))</f>
        <v>39</v>
      </c>
      <c r="F1047" s="2">
        <f>COUNTIFS($G$5:G1047,G1047,$E$5:E1047,"&gt;"&amp;0)</f>
        <v>96</v>
      </c>
      <c r="G1047" s="2">
        <f t="shared" ref="G1047:H1047" si="120">G639</f>
        <v>10</v>
      </c>
      <c r="H1047" s="2" t="str">
        <f t="shared" si="120"/>
        <v>{"CardMulti":1}</v>
      </c>
    </row>
    <row r="1048" spans="1:8" x14ac:dyDescent="0.15">
      <c r="A1048" s="2">
        <f t="shared" si="89"/>
        <v>1044</v>
      </c>
      <c r="B1048" s="3">
        <v>1044</v>
      </c>
      <c r="C1048" s="2">
        <f t="shared" si="90"/>
        <v>559.27660000000003</v>
      </c>
      <c r="D1048" s="2" cm="1">
        <f t="array" ref="D1048">ROUND(_xlfn.XLOOKUP(E1048*10000+G1048,[1]配置!$B$5:$B$10000*10000+[1]配置!$C$5:$C$10000,[1]配置!$F$5:$F$10000),4)</f>
        <v>556.65800000000002</v>
      </c>
      <c r="E1048" s="2">
        <f>COUNTIFS([1]中转!$N$10:$N$129,"&gt;="&amp;G1048,[1]中转!$O$10:$O$129,"&lt;="&amp;COUNTIFS($G$5:G1048,G1048))</f>
        <v>101</v>
      </c>
      <c r="F1048" s="2">
        <f>COUNTIFS($G$5:G1048,G1048,$E$5:E1048,"&gt;"&amp;0)</f>
        <v>101</v>
      </c>
      <c r="G1048" s="2">
        <f t="shared" ref="G1048:H1048" si="121">G640</f>
        <v>1</v>
      </c>
      <c r="H1048" s="2" t="str">
        <f t="shared" si="121"/>
        <v>{"CardMulti":1}</v>
      </c>
    </row>
    <row r="1049" spans="1:8" x14ac:dyDescent="0.15">
      <c r="A1049" s="2">
        <f t="shared" si="89"/>
        <v>1045</v>
      </c>
      <c r="B1049" s="2">
        <v>1045</v>
      </c>
      <c r="C1049" s="2">
        <f t="shared" si="90"/>
        <v>687.59429999999998</v>
      </c>
      <c r="D1049" s="2" cm="1">
        <f t="array" ref="D1049">ROUND(_xlfn.XLOOKUP(E1049*10000+G1049,[1]配置!$B$5:$B$10000*10000+[1]配置!$C$5:$C$10000,[1]配置!$F$5:$F$10000),4)</f>
        <v>684.92529999999999</v>
      </c>
      <c r="E1049" s="2">
        <f>COUNTIFS([1]中转!$N$10:$N$129,"&gt;="&amp;G1049,[1]中转!$O$10:$O$129,"&lt;="&amp;COUNTIFS($G$5:G1049,G1049))</f>
        <v>103</v>
      </c>
      <c r="F1049" s="2">
        <f>COUNTIFS($G$5:G1049,G1049,$E$5:E1049,"&gt;"&amp;0)</f>
        <v>103</v>
      </c>
      <c r="G1049" s="2">
        <f t="shared" ref="G1049:H1049" si="122">G641</f>
        <v>4</v>
      </c>
      <c r="H1049" s="2" t="str">
        <f t="shared" si="122"/>
        <v>{"CardMulti":1}</v>
      </c>
    </row>
    <row r="1050" spans="1:8" x14ac:dyDescent="0.15">
      <c r="A1050" s="2">
        <f t="shared" si="89"/>
        <v>1046</v>
      </c>
      <c r="B1050" s="3">
        <v>1046</v>
      </c>
      <c r="C1050" s="2">
        <f t="shared" si="90"/>
        <v>714.7627</v>
      </c>
      <c r="D1050" s="2" cm="1">
        <f t="array" ref="D1050">ROUND(_xlfn.XLOOKUP(E1050*10000+G1050,[1]配置!$B$5:$B$10000*10000+[1]配置!$C$5:$C$10000,[1]配置!$F$5:$F$10000),4)</f>
        <v>712.14409999999998</v>
      </c>
      <c r="E1050" s="2">
        <f>COUNTIFS([1]中转!$N$10:$N$129,"&gt;="&amp;G1050,[1]中转!$O$10:$O$129,"&lt;="&amp;COUNTIFS($G$5:G1050,G1050))</f>
        <v>101</v>
      </c>
      <c r="F1050" s="2">
        <f>COUNTIFS($G$5:G1050,G1050,$E$5:E1050,"&gt;"&amp;0)</f>
        <v>101</v>
      </c>
      <c r="G1050" s="2">
        <f t="shared" ref="G1050:H1050" si="123">G642</f>
        <v>5</v>
      </c>
      <c r="H1050" s="2" t="str">
        <f t="shared" si="123"/>
        <v>{"CardMulti":1}</v>
      </c>
    </row>
    <row r="1051" spans="1:8" x14ac:dyDescent="0.15">
      <c r="A1051" s="2">
        <f t="shared" ref="A1051:A1054" si="124">IF(E1051=0,"//"&amp;B1051,B1051)</f>
        <v>1047</v>
      </c>
      <c r="B1051" s="2">
        <v>1047</v>
      </c>
      <c r="C1051" s="2">
        <f t="shared" ref="C1051:C1054" si="125">ROUND(D1051+1.1^(F1051/10),4)</f>
        <v>564.80179999999996</v>
      </c>
      <c r="D1051" s="2" cm="1">
        <f t="array" ref="D1051">ROUND(_xlfn.XLOOKUP(E1051*10000+G1051,[1]配置!$B$5:$B$10000*10000+[1]配置!$C$5:$C$10000,[1]配置!$F$5:$F$10000),4)</f>
        <v>562.15809999999999</v>
      </c>
      <c r="E1051" s="2">
        <f>COUNTIFS([1]中转!$N$10:$N$129,"&gt;="&amp;G1051,[1]中转!$O$10:$O$129,"&lt;="&amp;COUNTIFS($G$5:G1051,G1051))</f>
        <v>102</v>
      </c>
      <c r="F1051" s="2">
        <f>COUNTIFS($G$5:G1051,G1051,$E$5:E1051,"&gt;"&amp;0)</f>
        <v>102</v>
      </c>
      <c r="G1051" s="2">
        <f t="shared" ref="G1051:H1051" si="126">G643</f>
        <v>1</v>
      </c>
      <c r="H1051" s="2" t="str">
        <f t="shared" si="126"/>
        <v>{"CostReduce":1}</v>
      </c>
    </row>
    <row r="1052" spans="1:8" x14ac:dyDescent="0.15">
      <c r="A1052" s="2">
        <f t="shared" si="124"/>
        <v>1048</v>
      </c>
      <c r="B1052" s="3">
        <v>1048</v>
      </c>
      <c r="C1052" s="2">
        <f t="shared" si="125"/>
        <v>624.26279999999997</v>
      </c>
      <c r="D1052" s="2" cm="1">
        <f t="array" ref="D1052">ROUND(_xlfn.XLOOKUP(E1052*10000+G1052,[1]配置!$B$5:$B$10000*10000+[1]配置!$C$5:$C$10000,[1]配置!$F$5:$F$10000),4)</f>
        <v>621.51639999999998</v>
      </c>
      <c r="E1052" s="2">
        <f>COUNTIFS([1]中转!$N$10:$N$129,"&gt;="&amp;G1052,[1]中转!$O$10:$O$129,"&lt;="&amp;COUNTIFS($G$5:G1052,G1052))</f>
        <v>106</v>
      </c>
      <c r="F1052" s="2">
        <f>COUNTIFS($G$5:G1052,G1052,$E$5:E1052,"&gt;"&amp;0)</f>
        <v>106</v>
      </c>
      <c r="G1052" s="2">
        <f t="shared" ref="G1052:H1052" si="127">G644</f>
        <v>2</v>
      </c>
      <c r="H1052" s="2" t="str">
        <f t="shared" si="127"/>
        <v>{"CostReduce":1}</v>
      </c>
    </row>
    <row r="1053" spans="1:8" x14ac:dyDescent="0.15">
      <c r="A1053" s="2">
        <f t="shared" si="124"/>
        <v>1049</v>
      </c>
      <c r="B1053" s="2">
        <v>1049</v>
      </c>
      <c r="C1053" s="2">
        <f t="shared" si="125"/>
        <v>661.05060000000003</v>
      </c>
      <c r="D1053" s="2" cm="1">
        <f t="array" ref="D1053">ROUND(_xlfn.XLOOKUP(E1053*10000+G1053,[1]配置!$B$5:$B$10000*10000+[1]配置!$C$5:$C$10000,[1]配置!$F$5:$F$10000),4)</f>
        <v>658.33029999999997</v>
      </c>
      <c r="E1053" s="2">
        <f>COUNTIFS([1]中转!$N$10:$N$129,"&gt;="&amp;G1053,[1]中转!$O$10:$O$129,"&lt;="&amp;COUNTIFS($G$5:G1053,G1053))</f>
        <v>105</v>
      </c>
      <c r="F1053" s="2">
        <f>COUNTIFS($G$5:G1053,G1053,$E$5:E1053,"&gt;"&amp;0)</f>
        <v>105</v>
      </c>
      <c r="G1053" s="2">
        <f t="shared" ref="G1053:H1054" si="128">G645</f>
        <v>3</v>
      </c>
      <c r="H1053" s="2" t="str">
        <f t="shared" si="128"/>
        <v>{"CostReduce":1}</v>
      </c>
    </row>
    <row r="1054" spans="1:8" x14ac:dyDescent="0.15">
      <c r="A1054" s="2">
        <f t="shared" si="124"/>
        <v>1050</v>
      </c>
      <c r="B1054" s="2">
        <v>1050</v>
      </c>
      <c r="C1054" s="2">
        <f t="shared" si="125"/>
        <v>694.15120000000002</v>
      </c>
      <c r="D1054" s="2" cm="1">
        <f t="array" ref="D1054">ROUND(_xlfn.XLOOKUP(E1054*10000+G1054,[1]配置!$B$5:$B$10000*10000+[1]配置!$C$5:$C$10000,[1]配置!$F$5:$F$10000),4)</f>
        <v>691.45669999999996</v>
      </c>
      <c r="E1054" s="2">
        <f>COUNTIFS([1]中转!$N$10:$N$129,"&gt;="&amp;G1054,[1]中转!$O$10:$O$129,"&lt;="&amp;COUNTIFS($G$5:G1054,G1054))</f>
        <v>104</v>
      </c>
      <c r="F1054" s="2">
        <f>COUNTIFS($G$5:G1054,G1054,$E$5:E1054,"&gt;"&amp;0)</f>
        <v>104</v>
      </c>
      <c r="G1054" s="2">
        <f t="shared" si="128"/>
        <v>4</v>
      </c>
      <c r="H1054" s="2" t="str">
        <f t="shared" si="128"/>
        <v>{"CostReduce":1}</v>
      </c>
    </row>
  </sheetData>
  <autoFilter ref="A4:H1004" xr:uid="{00000000-0001-0000-0000-000000000000}"/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89"/>
  <sheetViews>
    <sheetView workbookViewId="0">
      <pane xSplit="2" ySplit="4" topLeftCell="C5" activePane="bottomRight" state="frozen"/>
      <selection pane="topRight"/>
      <selection pane="bottomLeft"/>
      <selection pane="bottomRight" activeCell="C9" sqref="C9"/>
    </sheetView>
  </sheetViews>
  <sheetFormatPr defaultColWidth="9" defaultRowHeight="13.5" x14ac:dyDescent="0.15"/>
  <cols>
    <col min="1" max="1" width="9.125" style="2" customWidth="1"/>
    <col min="2" max="2" width="15.875" style="2" customWidth="1"/>
    <col min="3" max="5" width="16.25" style="2" customWidth="1"/>
    <col min="6" max="6" width="59.375" style="2" bestFit="1" customWidth="1"/>
  </cols>
  <sheetData>
    <row r="1" spans="1:6" x14ac:dyDescent="0.15">
      <c r="A1" s="1" t="s">
        <v>0</v>
      </c>
      <c r="B1" s="1" t="s">
        <v>8</v>
      </c>
      <c r="C1" s="1" t="s">
        <v>12</v>
      </c>
      <c r="D1" s="1" t="s">
        <v>20</v>
      </c>
      <c r="E1" s="1" t="s">
        <v>10</v>
      </c>
      <c r="F1" s="1" t="s">
        <v>17</v>
      </c>
    </row>
    <row r="2" spans="1:6" x14ac:dyDescent="0.15">
      <c r="A2" s="1" t="s">
        <v>1</v>
      </c>
      <c r="B2" s="1" t="s">
        <v>1</v>
      </c>
      <c r="C2" s="1" t="s">
        <v>1</v>
      </c>
      <c r="D2" s="1" t="s">
        <v>21</v>
      </c>
      <c r="E2" s="1" t="s">
        <v>1</v>
      </c>
      <c r="F2" s="1" t="s">
        <v>11</v>
      </c>
    </row>
    <row r="3" spans="1:6" x14ac:dyDescent="0.15">
      <c r="A3" s="1" t="s">
        <v>2</v>
      </c>
      <c r="B3" s="1" t="s">
        <v>9</v>
      </c>
      <c r="C3" s="1" t="s">
        <v>13</v>
      </c>
      <c r="D3" s="1" t="s">
        <v>22</v>
      </c>
      <c r="E3" s="1" t="s">
        <v>15</v>
      </c>
      <c r="F3" s="1" t="s">
        <v>18</v>
      </c>
    </row>
    <row r="4" spans="1:6" s="3" customFormat="1" ht="246" customHeight="1" x14ac:dyDescent="0.15">
      <c r="A4" s="4" t="s">
        <v>3</v>
      </c>
      <c r="B4" s="4" t="s">
        <v>9</v>
      </c>
      <c r="C4" s="4" t="s">
        <v>14</v>
      </c>
      <c r="D4" s="4" t="s">
        <v>23</v>
      </c>
      <c r="E4" s="4" t="s">
        <v>16</v>
      </c>
      <c r="F4" s="1" t="s">
        <v>19</v>
      </c>
    </row>
    <row r="5" spans="1:6" x14ac:dyDescent="0.15">
      <c r="A5" s="2" t="str">
        <f>"//"&amp;B5</f>
        <v>//1</v>
      </c>
      <c r="B5" s="2">
        <v>1</v>
      </c>
      <c r="C5" s="5">
        <f>4.322+3</f>
        <v>7.3220000000000001</v>
      </c>
      <c r="D5" s="2">
        <f>COUNTIFS($E$5:E5,E5)</f>
        <v>1</v>
      </c>
      <c r="E5" s="2">
        <v>1</v>
      </c>
      <c r="F5" s="2" t="s">
        <v>34</v>
      </c>
    </row>
    <row r="6" spans="1:6" x14ac:dyDescent="0.15">
      <c r="A6" s="2" t="str">
        <f t="shared" ref="A6:A7" si="0">"//"&amp;B6</f>
        <v>//2</v>
      </c>
      <c r="B6" s="3">
        <v>2</v>
      </c>
      <c r="C6" s="5">
        <f>12.4253-1</f>
        <v>11.4253</v>
      </c>
      <c r="D6" s="2">
        <f>COUNTIFS($E$5:E6,E6)</f>
        <v>1</v>
      </c>
      <c r="E6" s="2">
        <v>2</v>
      </c>
      <c r="F6" s="2" t="str">
        <f>F5</f>
        <v>{"IntervalReduce":1}</v>
      </c>
    </row>
    <row r="7" spans="1:6" x14ac:dyDescent="0.15">
      <c r="A7" s="2" t="str">
        <f t="shared" si="0"/>
        <v>//3</v>
      </c>
      <c r="B7" s="2">
        <v>3</v>
      </c>
      <c r="C7" s="5">
        <f>17.6442-1</f>
        <v>16.644200000000001</v>
      </c>
      <c r="D7" s="2">
        <f>COUNTIFS($E$5:E7,E7)</f>
        <v>1</v>
      </c>
      <c r="E7" s="2">
        <v>3</v>
      </c>
      <c r="F7" s="2" t="str">
        <f t="shared" ref="F7" si="1">F6</f>
        <v>{"IntervalReduce":1}</v>
      </c>
    </row>
    <row r="8" spans="1:6" x14ac:dyDescent="0.15">
      <c r="A8" s="2">
        <f>IF(E8=-1,"//"&amp;B8,B8)</f>
        <v>1</v>
      </c>
      <c r="B8" s="2">
        <v>1</v>
      </c>
      <c r="C8" s="5">
        <v>12.4253</v>
      </c>
      <c r="D8" s="2">
        <f>COUNTIFS($E$8:E8,E8)</f>
        <v>1</v>
      </c>
      <c r="E8" s="2">
        <v>1</v>
      </c>
      <c r="F8" s="2" t="s">
        <v>34</v>
      </c>
    </row>
    <row r="9" spans="1:6" x14ac:dyDescent="0.15">
      <c r="A9" s="2">
        <f t="shared" ref="A9:A10" si="2">IF(E9=-1,"//"&amp;B9,B9)</f>
        <v>2</v>
      </c>
      <c r="B9" s="3">
        <v>2</v>
      </c>
      <c r="C9" s="5">
        <v>18.644200000000001</v>
      </c>
      <c r="D9" s="2">
        <f>COUNTIFS($E$8:E9,E9)</f>
        <v>1</v>
      </c>
      <c r="E9" s="2">
        <v>2</v>
      </c>
      <c r="F9" s="2" t="str">
        <f>F8</f>
        <v>{"IntervalReduce":1}</v>
      </c>
    </row>
    <row r="10" spans="1:6" x14ac:dyDescent="0.15">
      <c r="A10" s="2">
        <f t="shared" si="2"/>
        <v>3</v>
      </c>
      <c r="B10" s="2">
        <v>3</v>
      </c>
      <c r="C10" s="5">
        <v>18.944199999999999</v>
      </c>
      <c r="D10" s="2">
        <f>COUNTIFS($E$8:E10,E10)</f>
        <v>1</v>
      </c>
      <c r="E10" s="2">
        <v>3</v>
      </c>
      <c r="F10" s="2" t="str">
        <f>F9</f>
        <v>{"IntervalReduce":1}</v>
      </c>
    </row>
    <row r="11" spans="1:6" x14ac:dyDescent="0.15">
      <c r="A11" s="2">
        <f t="shared" ref="A11:A72" si="3">IF(E11=-1,"//"&amp;B11,B11)</f>
        <v>4</v>
      </c>
      <c r="B11" s="3">
        <v>4</v>
      </c>
      <c r="C11" s="2">
        <f>IF(E11=-1,C7+1,IF(MOD(B11,3)=0,C7+2,IF(ROUND(LOG(中转!$G$13*(1+D11/10)^(D11*10+E11),2)-1,4)-C7&lt;=1,ROUND(C7+1.1^(D11/10+E11/100),4),ROUND(LOG(中转!$G$13*(1+D11/10)^(D11*10+E11),2)-1,4))))</f>
        <v>19.645700000000001</v>
      </c>
      <c r="D11" s="2">
        <f>COUNTIFS($E$8:E11,E11)</f>
        <v>1</v>
      </c>
      <c r="E11" s="2">
        <v>4</v>
      </c>
      <c r="F11" s="2" t="str">
        <f t="shared" ref="F11:F18" si="4">F10</f>
        <v>{"IntervalReduce":1}</v>
      </c>
    </row>
    <row r="12" spans="1:6" x14ac:dyDescent="0.15">
      <c r="A12" s="2">
        <f t="shared" si="3"/>
        <v>5</v>
      </c>
      <c r="B12" s="2">
        <v>5</v>
      </c>
      <c r="C12" s="2">
        <f>IF(E12=-1,C11+1,IF(MOD(B12,3)=0,C11+2,IF(ROUND(LOG(中转!$G$13*(1+D12/10)^(D12*10+E12),2)-1,4)-C11&lt;=1,ROUND(C11+1.1^(D12/10+E12/100),4),ROUND(LOG(中转!$G$13*(1+D12/10)^(D12*10+E12),2)-1,4))))</f>
        <v>20.6601</v>
      </c>
      <c r="D12" s="2">
        <f>COUNTIFS($E$8:E12,E12)</f>
        <v>1</v>
      </c>
      <c r="E12" s="2">
        <v>5</v>
      </c>
      <c r="F12" s="2" t="str">
        <f t="shared" si="4"/>
        <v>{"IntervalReduce":1}</v>
      </c>
    </row>
    <row r="13" spans="1:6" x14ac:dyDescent="0.15">
      <c r="A13" s="2">
        <f t="shared" si="3"/>
        <v>6</v>
      </c>
      <c r="B13" s="3">
        <v>6</v>
      </c>
      <c r="C13" s="2">
        <f>IF(E13=-1,C12+1,IF(MOD(B13,3)=0,C12+2,IF(ROUND(LOG(中转!$G$13*(1+D13/10)^(D13*10+E13),2)-1,4)-C12&lt;=1,ROUND(C12+1.1^(D13/10+E13/100),4),ROUND(LOG(中转!$G$13*(1+D13/10)^(D13*10+E13),2)-1,4))))</f>
        <v>22.6601</v>
      </c>
      <c r="D13" s="2">
        <f>COUNTIFS($E$8:E13,E13)</f>
        <v>1</v>
      </c>
      <c r="E13" s="2">
        <v>6</v>
      </c>
      <c r="F13" s="2" t="str">
        <f t="shared" si="4"/>
        <v>{"IntervalReduce":1}</v>
      </c>
    </row>
    <row r="14" spans="1:6" x14ac:dyDescent="0.15">
      <c r="A14" s="2">
        <f t="shared" si="3"/>
        <v>7</v>
      </c>
      <c r="B14" s="2">
        <v>7</v>
      </c>
      <c r="C14" s="2">
        <f>IF(E14=-1,C13+1,IF(MOD(B14,3)=0,C13+2,IF(ROUND(LOG(中转!$G$13*(1+D14/10)^(D14*10+E14),2)-1,4)-C13&lt;=1,ROUND(C13+1.1^(D14/10+E14/100),4),ROUND(LOG(中转!$G$13*(1+D14/10)^(D14*10+E14),2)-1,4))))</f>
        <v>23.676400000000001</v>
      </c>
      <c r="D14" s="2">
        <f>COUNTIFS($E$8:E14,E14)</f>
        <v>1</v>
      </c>
      <c r="E14" s="2">
        <v>7</v>
      </c>
      <c r="F14" s="2" t="str">
        <f t="shared" si="4"/>
        <v>{"IntervalReduce":1}</v>
      </c>
    </row>
    <row r="15" spans="1:6" x14ac:dyDescent="0.15">
      <c r="A15" s="2">
        <f t="shared" si="3"/>
        <v>8</v>
      </c>
      <c r="B15" s="3">
        <v>8</v>
      </c>
      <c r="C15" s="2">
        <f>IF(E15=-1,C14+1,IF(MOD(B15,3)=0,C14+2,IF(ROUND(LOG(中转!$G$13*(1+D15/10)^(D15*10+E15),2)-1,4)-C14&lt;=1,ROUND(C14+1.1^(D15/10+E15/100),4),ROUND(LOG(中转!$G$13*(1+D15/10)^(D15*10+E15),2)-1,4))))</f>
        <v>24.6937</v>
      </c>
      <c r="D15" s="2">
        <f>COUNTIFS($E$8:E15,E15)</f>
        <v>1</v>
      </c>
      <c r="E15" s="2">
        <v>8</v>
      </c>
      <c r="F15" s="2" t="str">
        <f t="shared" si="4"/>
        <v>{"IntervalReduce":1}</v>
      </c>
    </row>
    <row r="16" spans="1:6" x14ac:dyDescent="0.15">
      <c r="A16" s="2">
        <f t="shared" si="3"/>
        <v>9</v>
      </c>
      <c r="B16" s="2">
        <v>9</v>
      </c>
      <c r="C16" s="2">
        <f>IF(E16=-1,C15+1,IF(MOD(B16,3)=0,C15+2,IF(ROUND(LOG(中转!$G$13*(1+D16/10)^(D16*10+E16),2)-1,4)-C15&lt;=1,ROUND(C15+1.1^(D16/10+E16/100),4),ROUND(LOG(中转!$G$13*(1+D16/10)^(D16*10+E16),2)-1,4))))</f>
        <v>26.6937</v>
      </c>
      <c r="D16" s="2">
        <f>COUNTIFS($E$8:E16,E16)</f>
        <v>1</v>
      </c>
      <c r="E16" s="2">
        <v>9</v>
      </c>
      <c r="F16" s="2" t="str">
        <f t="shared" si="4"/>
        <v>{"IntervalReduce":1}</v>
      </c>
    </row>
    <row r="17" spans="1:6" x14ac:dyDescent="0.15">
      <c r="A17" s="2">
        <f t="shared" si="3"/>
        <v>10</v>
      </c>
      <c r="B17" s="3">
        <v>10</v>
      </c>
      <c r="C17" s="2">
        <f>IF(E17=-1,C16+1,IF(MOD(B17,3)=0,C16+2,IF(ROUND(LOG(中转!$G$13*(1+D17/10)^(D17*10+E17),2)-1,4)-C16&lt;=1,ROUND(C16+1.1^(D17/10+E17/100),4),ROUND(LOG(中转!$G$13*(1+D17/10)^(D17*10+E17),2)-1,4))))</f>
        <v>27.712900000000001</v>
      </c>
      <c r="D17" s="2">
        <f>COUNTIFS($E$8:E17,E17)</f>
        <v>1</v>
      </c>
      <c r="E17" s="2">
        <v>10</v>
      </c>
      <c r="F17" s="2" t="str">
        <f t="shared" si="4"/>
        <v>{"IntervalReduce":1}</v>
      </c>
    </row>
    <row r="18" spans="1:6" x14ac:dyDescent="0.15">
      <c r="A18" s="2" t="str">
        <f t="shared" si="3"/>
        <v>//11</v>
      </c>
      <c r="B18" s="2">
        <v>11</v>
      </c>
      <c r="C18" s="2">
        <f>IF(E18=-1,C17+1,IF(MOD(B18,3)=0,C17+2,IF(ROUND(LOG(中转!$G$13*(1+D18/10)^(D18*10+E18),2)-1,4)-C17&lt;=1,ROUND(C17+1.1^(D18/10+E18/100),4),ROUND(LOG(中转!$G$13*(1+D18/10)^(D18*10+E18),2)-1,4))))</f>
        <v>28.712900000000001</v>
      </c>
      <c r="D18" s="2">
        <f>COUNTIFS($E$8:E18,E18)</f>
        <v>1</v>
      </c>
      <c r="E18" s="2">
        <v>-1</v>
      </c>
      <c r="F18" s="2" t="str">
        <f t="shared" si="4"/>
        <v>{"IntervalReduce":1}</v>
      </c>
    </row>
    <row r="19" spans="1:6" x14ac:dyDescent="0.15">
      <c r="A19" s="2">
        <f t="shared" si="3"/>
        <v>12</v>
      </c>
      <c r="B19" s="3">
        <v>12</v>
      </c>
      <c r="C19" s="2">
        <f>IF(E19=-1,C18+1,IF(MOD(B19,3)=0,C18+2,IF(ROUND(LOG(中转!$G$13*(1+D19/10)^(D19*10+E19),2)-1,4)-C18&lt;=1,ROUND(C18+1.1^(D19/10+E19/100),4),ROUND(LOG(中转!$G$13*(1+D19/10)^(D19*10+E19),2)-1,4))))</f>
        <v>30.712900000000001</v>
      </c>
      <c r="D19" s="2">
        <f>COUNTIFS($E$8:E19,E19)</f>
        <v>2</v>
      </c>
      <c r="E19" s="2">
        <v>1</v>
      </c>
      <c r="F19" s="2" t="s">
        <v>32</v>
      </c>
    </row>
    <row r="20" spans="1:6" x14ac:dyDescent="0.15">
      <c r="A20" s="2">
        <f t="shared" si="3"/>
        <v>13</v>
      </c>
      <c r="B20" s="2">
        <v>13</v>
      </c>
      <c r="C20" s="2">
        <f>IF(E20=-1,C19+1,IF(MOD(B20,3)=0,C19+2,IF(ROUND(LOG(中转!$G$13*(1+D20/10)^(D20*10+E20),2)-1,4)-C19&lt;=1,ROUND(C19+1.1^(D20/10+E20/100),4),ROUND(LOG(中转!$G$13*(1+D20/10)^(D20*10+E20),2)-1,4))))</f>
        <v>31.734100000000002</v>
      </c>
      <c r="D20" s="2">
        <f>COUNTIFS($E$8:E20,E20)</f>
        <v>2</v>
      </c>
      <c r="E20" s="2">
        <v>2</v>
      </c>
      <c r="F20" s="2" t="str">
        <f>F19</f>
        <v>{"CardMulti":1}</v>
      </c>
    </row>
    <row r="21" spans="1:6" x14ac:dyDescent="0.15">
      <c r="A21" s="2">
        <f t="shared" si="3"/>
        <v>14</v>
      </c>
      <c r="B21" s="3">
        <v>14</v>
      </c>
      <c r="C21" s="2">
        <f>IF(E21=-1,C20+1,IF(MOD(B21,3)=0,C20+2,IF(ROUND(LOG(中转!$G$13*(1+D21/10)^(D21*10+E21),2)-1,4)-C20&lt;=1,ROUND(C20+1.1^(D21/10+E21/100),4),ROUND(LOG(中转!$G$13*(1+D21/10)^(D21*10+E21),2)-1,4))))</f>
        <v>32.756300000000003</v>
      </c>
      <c r="D21" s="2">
        <f>COUNTIFS($E$8:E21,E21)</f>
        <v>2</v>
      </c>
      <c r="E21" s="2">
        <v>3</v>
      </c>
      <c r="F21" s="2" t="str">
        <f t="shared" ref="F21:F29" si="5">F20</f>
        <v>{"CardMulti":1}</v>
      </c>
    </row>
    <row r="22" spans="1:6" x14ac:dyDescent="0.15">
      <c r="A22" s="2">
        <f t="shared" si="3"/>
        <v>15</v>
      </c>
      <c r="B22" s="2">
        <v>15</v>
      </c>
      <c r="C22" s="2">
        <f>IF(E22=-1,C21+1,IF(MOD(B22,3)=0,C21+2,IF(ROUND(LOG(中转!$G$13*(1+D22/10)^(D22*10+E22),2)-1,4)-C21&lt;=1,ROUND(C21+1.1^(D22/10+E22/100),4),ROUND(LOG(中转!$G$13*(1+D22/10)^(D22*10+E22),2)-1,4))))</f>
        <v>34.756300000000003</v>
      </c>
      <c r="D22" s="2">
        <f>COUNTIFS($E$8:E22,E22)</f>
        <v>2</v>
      </c>
      <c r="E22" s="2">
        <v>4</v>
      </c>
      <c r="F22" s="2" t="str">
        <f t="shared" si="5"/>
        <v>{"CardMulti":1}</v>
      </c>
    </row>
    <row r="23" spans="1:6" x14ac:dyDescent="0.15">
      <c r="A23" s="2">
        <f t="shared" si="3"/>
        <v>16</v>
      </c>
      <c r="B23" s="3">
        <v>16</v>
      </c>
      <c r="C23" s="2">
        <f>IF(E23=-1,C22+1,IF(MOD(B23,3)=0,C22+2,IF(ROUND(LOG(中转!$G$13*(1+D23/10)^(D23*10+E23),2)-1,4)-C22&lt;=1,ROUND(C22+1.1^(D23/10+E23/100),4),ROUND(LOG(中转!$G$13*(1+D23/10)^(D23*10+E23),2)-1,4))))</f>
        <v>35.7804</v>
      </c>
      <c r="D23" s="2">
        <f>COUNTIFS($E$8:E23,E23)</f>
        <v>2</v>
      </c>
      <c r="E23" s="2">
        <v>5</v>
      </c>
      <c r="F23" s="2" t="str">
        <f t="shared" si="5"/>
        <v>{"CardMulti":1}</v>
      </c>
    </row>
    <row r="24" spans="1:6" x14ac:dyDescent="0.15">
      <c r="A24" s="2">
        <f t="shared" si="3"/>
        <v>17</v>
      </c>
      <c r="B24" s="2">
        <v>17</v>
      </c>
      <c r="C24" s="2">
        <f>IF(E24=-1,C23+1,IF(MOD(B24,3)=0,C23+2,IF(ROUND(LOG(中转!$G$13*(1+D24/10)^(D24*10+E24),2)-1,4)-C23&lt;=1,ROUND(C23+1.1^(D24/10+E24/100),4),ROUND(LOG(中转!$G$13*(1+D24/10)^(D24*10+E24),2)-1,4))))</f>
        <v>36.805500000000002</v>
      </c>
      <c r="D24" s="2">
        <f>COUNTIFS($E$8:E24,E24)</f>
        <v>2</v>
      </c>
      <c r="E24" s="2">
        <v>6</v>
      </c>
      <c r="F24" s="2" t="str">
        <f t="shared" si="5"/>
        <v>{"CardMulti":1}</v>
      </c>
    </row>
    <row r="25" spans="1:6" x14ac:dyDescent="0.15">
      <c r="A25" s="2">
        <f t="shared" si="3"/>
        <v>18</v>
      </c>
      <c r="B25" s="3">
        <v>18</v>
      </c>
      <c r="C25" s="2">
        <f>IF(E25=-1,C24+1,IF(MOD(B25,3)=0,C24+2,IF(ROUND(LOG(中转!$G$13*(1+D25/10)^(D25*10+E25),2)-1,4)-C24&lt;=1,ROUND(C24+1.1^(D25/10+E25/100),4),ROUND(LOG(中转!$G$13*(1+D25/10)^(D25*10+E25),2)-1,4))))</f>
        <v>38.805500000000002</v>
      </c>
      <c r="D25" s="2">
        <f>COUNTIFS($E$8:E25,E25)</f>
        <v>2</v>
      </c>
      <c r="E25" s="2">
        <v>7</v>
      </c>
      <c r="F25" s="2" t="str">
        <f t="shared" si="5"/>
        <v>{"CardMulti":1}</v>
      </c>
    </row>
    <row r="26" spans="1:6" x14ac:dyDescent="0.15">
      <c r="A26" s="2">
        <f t="shared" si="3"/>
        <v>19</v>
      </c>
      <c r="B26" s="2">
        <v>19</v>
      </c>
      <c r="C26" s="2">
        <f>IF(E26=-1,C25+1,IF(MOD(B26,3)=0,C25+2,IF(ROUND(LOG(中转!$G$13*(1+D26/10)^(D26*10+E26),2)-1,4)-C25&lt;=1,ROUND(C25+1.1^(D26/10+E26/100),4),ROUND(LOG(中转!$G$13*(1+D26/10)^(D26*10+E26),2)-1,4))))</f>
        <v>39.832500000000003</v>
      </c>
      <c r="D26" s="2">
        <f>COUNTIFS($E$8:E26,E26)</f>
        <v>2</v>
      </c>
      <c r="E26" s="2">
        <v>8</v>
      </c>
      <c r="F26" s="2" t="str">
        <f t="shared" si="5"/>
        <v>{"CardMulti":1}</v>
      </c>
    </row>
    <row r="27" spans="1:6" x14ac:dyDescent="0.15">
      <c r="A27" s="2">
        <f t="shared" si="3"/>
        <v>20</v>
      </c>
      <c r="B27" s="3">
        <v>20</v>
      </c>
      <c r="C27" s="2">
        <f>IF(E27=-1,C26+1,IF(MOD(B27,3)=0,C26+2,IF(ROUND(LOG(中转!$G$13*(1+D27/10)^(D27*10+E27),2)-1,4)-C26&lt;=1,ROUND(C26+1.1^(D27/10+E27/100),4),ROUND(LOG(中转!$G$13*(1+D27/10)^(D27*10+E27),2)-1,4))))</f>
        <v>40.860500000000002</v>
      </c>
      <c r="D27" s="2">
        <f>COUNTIFS($E$8:E27,E27)</f>
        <v>2</v>
      </c>
      <c r="E27" s="2">
        <v>9</v>
      </c>
      <c r="F27" s="2" t="str">
        <f t="shared" si="5"/>
        <v>{"CardMulti":1}</v>
      </c>
    </row>
    <row r="28" spans="1:6" x14ac:dyDescent="0.15">
      <c r="A28" s="2">
        <f t="shared" si="3"/>
        <v>21</v>
      </c>
      <c r="B28" s="2">
        <v>21</v>
      </c>
      <c r="C28" s="2">
        <f>IF(E28=-1,C27+1,IF(MOD(B28,3)=0,C27+2,IF(ROUND(LOG(中转!$G$13*(1+D28/10)^(D28*10+E28),2)-1,4)-C27&lt;=1,ROUND(C27+1.1^(D28/10+E28/100),4),ROUND(LOG(中转!$G$13*(1+D28/10)^(D28*10+E28),2)-1,4))))</f>
        <v>42.860500000000002</v>
      </c>
      <c r="D28" s="2">
        <f>COUNTIFS($E$8:E28,E28)</f>
        <v>2</v>
      </c>
      <c r="E28" s="2">
        <v>10</v>
      </c>
      <c r="F28" s="2" t="str">
        <f t="shared" si="5"/>
        <v>{"CardMulti":1}</v>
      </c>
    </row>
    <row r="29" spans="1:6" x14ac:dyDescent="0.15">
      <c r="A29" s="2" t="str">
        <f t="shared" si="3"/>
        <v>//22</v>
      </c>
      <c r="B29" s="3">
        <v>22</v>
      </c>
      <c r="C29" s="2">
        <f>IF(E29=-1,C28+1,IF(MOD(B29,3)=0,C28+2,IF(ROUND(LOG(中转!$G$13*(1+D29/10)^(D29*10+E29),2)-1,4)-C28&lt;=1,ROUND(C28+1.1^(D29/10+E29/100),4),ROUND(LOG(中转!$G$13*(1+D29/10)^(D29*10+E29),2)-1,4))))</f>
        <v>43.860500000000002</v>
      </c>
      <c r="D29" s="2">
        <f>COUNTIFS($E$8:E29,E29)</f>
        <v>2</v>
      </c>
      <c r="E29" s="2">
        <v>-1</v>
      </c>
      <c r="F29" s="2" t="str">
        <f t="shared" si="5"/>
        <v>{"CardMulti":1}</v>
      </c>
    </row>
    <row r="30" spans="1:6" x14ac:dyDescent="0.15">
      <c r="A30" s="2">
        <f t="shared" si="3"/>
        <v>23</v>
      </c>
      <c r="B30" s="2">
        <v>23</v>
      </c>
      <c r="C30" s="2">
        <f>IF(E30=-1,C29+1,IF(MOD(B30,3)=0,C29+2,IF(ROUND(LOG(中转!$G$13*(1+D30/10)^(D30*10+E30),2)-1,4)-C29&lt;=1,ROUND(C29+1.1^(D30/10+E30/100),4),ROUND(LOG(中转!$G$13*(1+D30/10)^(D30*10+E30),2)-1,4))))</f>
        <v>44.890500000000003</v>
      </c>
      <c r="D30" s="2">
        <f>COUNTIFS($E$8:E30,E30)</f>
        <v>3</v>
      </c>
      <c r="E30" s="2">
        <v>1</v>
      </c>
      <c r="F30" s="2" t="s">
        <v>33</v>
      </c>
    </row>
    <row r="31" spans="1:6" x14ac:dyDescent="0.15">
      <c r="A31" s="2">
        <f t="shared" si="3"/>
        <v>24</v>
      </c>
      <c r="B31" s="3">
        <v>24</v>
      </c>
      <c r="C31" s="2">
        <f>IF(E31=-1,C30+1,IF(MOD(B31,3)=0,C30+2,IF(ROUND(LOG(中转!$G$13*(1+D31/10)^(D31*10+E31),2)-1,4)-C30&lt;=1,ROUND(C30+1.1^(D31/10+E31/100),4),ROUND(LOG(中转!$G$13*(1+D31/10)^(D31*10+E31),2)-1,4))))</f>
        <v>46.890500000000003</v>
      </c>
      <c r="D31" s="2">
        <f>COUNTIFS($E$8:E31,E31)</f>
        <v>3</v>
      </c>
      <c r="E31" s="2">
        <v>2</v>
      </c>
      <c r="F31" s="2" t="str">
        <f>F30</f>
        <v>{"CostReduce":1}</v>
      </c>
    </row>
    <row r="32" spans="1:6" x14ac:dyDescent="0.15">
      <c r="A32" s="2">
        <f t="shared" si="3"/>
        <v>25</v>
      </c>
      <c r="B32" s="2">
        <v>25</v>
      </c>
      <c r="C32" s="2">
        <f>IF(E32=-1,C31+1,IF(MOD(B32,3)=0,C31+2,IF(ROUND(LOG(中转!$G$13*(1+D32/10)^(D32*10+E32),2)-1,4)-C31&lt;=1,ROUND(C31+1.1^(D32/10+E32/100),4),ROUND(LOG(中转!$G$13*(1+D32/10)^(D32*10+E32),2)-1,4))))</f>
        <v>47.922499999999999</v>
      </c>
      <c r="D32" s="2">
        <f>COUNTIFS($E$8:E32,E32)</f>
        <v>3</v>
      </c>
      <c r="E32" s="2">
        <v>3</v>
      </c>
      <c r="F32" s="2" t="str">
        <f t="shared" ref="F32:F40" si="6">F31</f>
        <v>{"CostReduce":1}</v>
      </c>
    </row>
    <row r="33" spans="1:6" x14ac:dyDescent="0.15">
      <c r="A33" s="2">
        <f t="shared" si="3"/>
        <v>26</v>
      </c>
      <c r="B33" s="3">
        <v>26</v>
      </c>
      <c r="C33" s="2">
        <f>IF(E33=-1,C32+1,IF(MOD(B33,3)=0,C32+2,IF(ROUND(LOG(中转!$G$13*(1+D33/10)^(D33*10+E33),2)-1,4)-C32&lt;=1,ROUND(C32+1.1^(D33/10+E33/100),4),ROUND(LOG(中转!$G$13*(1+D33/10)^(D33*10+E33),2)-1,4))))</f>
        <v>48.955399999999997</v>
      </c>
      <c r="D33" s="2">
        <f>COUNTIFS($E$8:E33,E33)</f>
        <v>3</v>
      </c>
      <c r="E33" s="2">
        <v>4</v>
      </c>
      <c r="F33" s="2" t="str">
        <f t="shared" si="6"/>
        <v>{"CostReduce":1}</v>
      </c>
    </row>
    <row r="34" spans="1:6" x14ac:dyDescent="0.15">
      <c r="A34" s="2">
        <f t="shared" si="3"/>
        <v>27</v>
      </c>
      <c r="B34" s="2">
        <v>27</v>
      </c>
      <c r="C34" s="2">
        <f>IF(E34=-1,C33+1,IF(MOD(B34,3)=0,C33+2,IF(ROUND(LOG(中转!$G$13*(1+D34/10)^(D34*10+E34),2)-1,4)-C33&lt;=1,ROUND(C33+1.1^(D34/10+E34/100),4),ROUND(LOG(中转!$G$13*(1+D34/10)^(D34*10+E34),2)-1,4))))</f>
        <v>50.955399999999997</v>
      </c>
      <c r="D34" s="2">
        <f>COUNTIFS($E$8:E34,E34)</f>
        <v>3</v>
      </c>
      <c r="E34" s="2">
        <v>5</v>
      </c>
      <c r="F34" s="2" t="str">
        <f t="shared" si="6"/>
        <v>{"CostReduce":1}</v>
      </c>
    </row>
    <row r="35" spans="1:6" x14ac:dyDescent="0.15">
      <c r="A35" s="2">
        <f t="shared" si="3"/>
        <v>28</v>
      </c>
      <c r="B35" s="3">
        <v>28</v>
      </c>
      <c r="C35" s="2">
        <f>IF(E35=-1,C34+1,IF(MOD(B35,3)=0,C34+2,IF(ROUND(LOG(中转!$G$13*(1+D35/10)^(D35*10+E35),2)-1,4)-C34&lt;=1,ROUND(C34+1.1^(D35/10+E35/100),4),ROUND(LOG(中转!$G$13*(1+D35/10)^(D35*10+E35),2)-1,4))))</f>
        <v>51.990299999999998</v>
      </c>
      <c r="D35" s="2">
        <f>COUNTIFS($E$8:E35,E35)</f>
        <v>3</v>
      </c>
      <c r="E35" s="2">
        <v>6</v>
      </c>
      <c r="F35" s="2" t="str">
        <f t="shared" si="6"/>
        <v>{"CostReduce":1}</v>
      </c>
    </row>
    <row r="36" spans="1:6" x14ac:dyDescent="0.15">
      <c r="A36" s="2">
        <f t="shared" si="3"/>
        <v>29</v>
      </c>
      <c r="B36" s="2">
        <v>29</v>
      </c>
      <c r="C36" s="2">
        <f>IF(E36=-1,C35+1,IF(MOD(B36,3)=0,C35+2,IF(ROUND(LOG(中转!$G$13*(1+D36/10)^(D36*10+E36),2)-1,4)-C35&lt;=1,ROUND(C35+1.1^(D36/10+E36/100),4),ROUND(LOG(中转!$G$13*(1+D36/10)^(D36*10+E36),2)-1,4))))</f>
        <v>53.026200000000003</v>
      </c>
      <c r="D36" s="2">
        <f>COUNTIFS($E$8:E36,E36)</f>
        <v>3</v>
      </c>
      <c r="E36" s="2">
        <v>7</v>
      </c>
      <c r="F36" s="2" t="str">
        <f t="shared" si="6"/>
        <v>{"CostReduce":1}</v>
      </c>
    </row>
    <row r="37" spans="1:6" x14ac:dyDescent="0.15">
      <c r="A37" s="2">
        <f t="shared" si="3"/>
        <v>30</v>
      </c>
      <c r="B37" s="3">
        <v>30</v>
      </c>
      <c r="C37" s="2">
        <f>IF(E37=-1,C36+1,IF(MOD(B37,3)=0,C36+2,IF(ROUND(LOG(中转!$G$13*(1+D37/10)^(D37*10+E37),2)-1,4)-C36&lt;=1,ROUND(C36+1.1^(D37/10+E37/100),4),ROUND(LOG(中转!$G$13*(1+D37/10)^(D37*10+E37),2)-1,4))))</f>
        <v>55.026200000000003</v>
      </c>
      <c r="D37" s="2">
        <f>COUNTIFS($E$8:E37,E37)</f>
        <v>3</v>
      </c>
      <c r="E37" s="2">
        <v>8</v>
      </c>
      <c r="F37" s="2" t="str">
        <f t="shared" si="6"/>
        <v>{"CostReduce":1}</v>
      </c>
    </row>
    <row r="38" spans="1:6" x14ac:dyDescent="0.15">
      <c r="A38" s="2">
        <f t="shared" si="3"/>
        <v>31</v>
      </c>
      <c r="B38" s="2">
        <v>31</v>
      </c>
      <c r="C38" s="2">
        <f>IF(E38=-1,C37+1,IF(MOD(B38,3)=0,C37+2,IF(ROUND(LOG(中转!$G$13*(1+D38/10)^(D38*10+E38),2)-1,4)-C37&lt;=1,ROUND(C37+1.1^(D38/10+E38/100),4),ROUND(LOG(中转!$G$13*(1+D38/10)^(D38*10+E38),2)-1,4))))</f>
        <v>56.064100000000003</v>
      </c>
      <c r="D38" s="2">
        <f>COUNTIFS($E$8:E38,E38)</f>
        <v>3</v>
      </c>
      <c r="E38" s="2">
        <v>9</v>
      </c>
      <c r="F38" s="2" t="str">
        <f t="shared" si="6"/>
        <v>{"CostReduce":1}</v>
      </c>
    </row>
    <row r="39" spans="1:6" x14ac:dyDescent="0.15">
      <c r="A39" s="2">
        <f t="shared" si="3"/>
        <v>32</v>
      </c>
      <c r="B39" s="3">
        <v>32</v>
      </c>
      <c r="C39" s="2">
        <f>IF(E39=-1,C38+1,IF(MOD(B39,3)=0,C38+2,IF(ROUND(LOG(中转!$G$13*(1+D39/10)^(D39*10+E39),2)-1,4)-C38&lt;=1,ROUND(C38+1.1^(D39/10+E39/100),4),ROUND(LOG(中转!$G$13*(1+D39/10)^(D39*10+E39),2)-1,4))))</f>
        <v>57.103000000000002</v>
      </c>
      <c r="D39" s="2">
        <f>COUNTIFS($E$8:E39,E39)</f>
        <v>3</v>
      </c>
      <c r="E39" s="2">
        <v>10</v>
      </c>
      <c r="F39" s="2" t="str">
        <f t="shared" si="6"/>
        <v>{"CostReduce":1}</v>
      </c>
    </row>
    <row r="40" spans="1:6" x14ac:dyDescent="0.15">
      <c r="A40" s="2" t="str">
        <f t="shared" si="3"/>
        <v>//33</v>
      </c>
      <c r="B40" s="2">
        <v>33</v>
      </c>
      <c r="C40" s="2">
        <f>IF(E40=-1,C39+1,IF(MOD(B40,3)=0,C39+2,IF(ROUND(LOG(中转!$G$13*(1+D40/10)^(D40*10+E40),2)-1,4)-C39&lt;=1,ROUND(C39+1.1^(D40/10+E40/100),4),ROUND(LOG(中转!$G$13*(1+D40/10)^(D40*10+E40),2)-1,4))))</f>
        <v>58.103000000000002</v>
      </c>
      <c r="D40" s="2">
        <f>COUNTIFS($E$8:E40,E40)</f>
        <v>3</v>
      </c>
      <c r="E40" s="2">
        <v>-1</v>
      </c>
      <c r="F40" s="2" t="str">
        <f t="shared" si="6"/>
        <v>{"CostReduce":1}</v>
      </c>
    </row>
    <row r="41" spans="1:6" x14ac:dyDescent="0.15">
      <c r="A41" s="2">
        <f t="shared" si="3"/>
        <v>34</v>
      </c>
      <c r="B41" s="3">
        <v>34</v>
      </c>
      <c r="C41" s="2">
        <f>IF(E41=-1,C40+1,IF(MOD(B41,3)=0,C40+2,IF(ROUND(LOG(中转!$G$13*(1+D41/10)^(D41*10+E41),2)-1,4)-C40&lt;=1,ROUND(C40+1.1^(D41/10+E41/100),4),ROUND(LOG(中转!$G$13*(1+D41/10)^(D41*10+E41),2)-1,4))))</f>
        <v>59.142899999999997</v>
      </c>
      <c r="D41" s="2">
        <f>COUNTIFS($E$8:E41,E41)</f>
        <v>4</v>
      </c>
      <c r="E41" s="2">
        <v>1</v>
      </c>
      <c r="F41" s="2" t="s">
        <v>32</v>
      </c>
    </row>
    <row r="42" spans="1:6" x14ac:dyDescent="0.15">
      <c r="A42" s="2">
        <f t="shared" si="3"/>
        <v>35</v>
      </c>
      <c r="B42" s="2">
        <v>35</v>
      </c>
      <c r="C42" s="2">
        <f>IF(E42=-1,C41+1,IF(MOD(B42,3)=0,C41+2,IF(ROUND(LOG(中转!$G$13*(1+D42/10)^(D42*10+E42),2)-1,4)-C41&lt;=1,ROUND(C41+1.1^(D42/10+E42/100),4),ROUND(LOG(中转!$G$13*(1+D42/10)^(D42*10+E42),2)-1,4))))</f>
        <v>60.183700000000002</v>
      </c>
      <c r="D42" s="2">
        <f>COUNTIFS($E$8:E42,E42)</f>
        <v>4</v>
      </c>
      <c r="E42" s="2">
        <v>2</v>
      </c>
      <c r="F42" s="2" t="str">
        <f>F41</f>
        <v>{"CardMulti":1}</v>
      </c>
    </row>
    <row r="43" spans="1:6" x14ac:dyDescent="0.15">
      <c r="A43" s="2">
        <f t="shared" si="3"/>
        <v>36</v>
      </c>
      <c r="B43" s="3">
        <v>36</v>
      </c>
      <c r="C43" s="2">
        <f>IF(E43=-1,C42+1,IF(MOD(B43,3)=0,C42+2,IF(ROUND(LOG(中转!$G$13*(1+D43/10)^(D43*10+E43),2)-1,4)-C42&lt;=1,ROUND(C42+1.1^(D43/10+E43/100),4),ROUND(LOG(中转!$G$13*(1+D43/10)^(D43*10+E43),2)-1,4))))</f>
        <v>62.183700000000002</v>
      </c>
      <c r="D43" s="2">
        <f>COUNTIFS($E$8:E43,E43)</f>
        <v>4</v>
      </c>
      <c r="E43" s="2">
        <v>3</v>
      </c>
      <c r="F43" s="2" t="str">
        <f t="shared" ref="F43:F51" si="7">F42</f>
        <v>{"CardMulti":1}</v>
      </c>
    </row>
    <row r="44" spans="1:6" x14ac:dyDescent="0.15">
      <c r="A44" s="2">
        <f t="shared" si="3"/>
        <v>37</v>
      </c>
      <c r="B44" s="2">
        <v>37</v>
      </c>
      <c r="C44" s="2">
        <f>IF(E44=-1,C43+1,IF(MOD(B44,3)=0,C43+2,IF(ROUND(LOG(中转!$G$13*(1+D44/10)^(D44*10+E44),2)-1,4)-C43&lt;=1,ROUND(C43+1.1^(D44/10+E44/100),4),ROUND(LOG(中转!$G$13*(1+D44/10)^(D44*10+E44),2)-1,4))))</f>
        <v>63.226500000000001</v>
      </c>
      <c r="D44" s="2">
        <f>COUNTIFS($E$8:E44,E44)</f>
        <v>4</v>
      </c>
      <c r="E44" s="2">
        <v>4</v>
      </c>
      <c r="F44" s="2" t="str">
        <f t="shared" si="7"/>
        <v>{"CardMulti":1}</v>
      </c>
    </row>
    <row r="45" spans="1:6" x14ac:dyDescent="0.15">
      <c r="A45" s="2">
        <f t="shared" si="3"/>
        <v>38</v>
      </c>
      <c r="B45" s="3">
        <v>38</v>
      </c>
      <c r="C45" s="2">
        <f>IF(E45=-1,C44+1,IF(MOD(B45,3)=0,C44+2,IF(ROUND(LOG(中转!$G$13*(1+D45/10)^(D45*10+E45),2)-1,4)-C44&lt;=1,ROUND(C44+1.1^(D45/10+E45/100),4),ROUND(LOG(中转!$G$13*(1+D45/10)^(D45*10+E45),2)-1,4))))</f>
        <v>64.270300000000006</v>
      </c>
      <c r="D45" s="2">
        <f>COUNTIFS($E$8:E45,E45)</f>
        <v>4</v>
      </c>
      <c r="E45" s="2">
        <v>5</v>
      </c>
      <c r="F45" s="2" t="str">
        <f t="shared" si="7"/>
        <v>{"CardMulti":1}</v>
      </c>
    </row>
    <row r="46" spans="1:6" x14ac:dyDescent="0.15">
      <c r="A46" s="2">
        <f t="shared" si="3"/>
        <v>39</v>
      </c>
      <c r="B46" s="2">
        <v>39</v>
      </c>
      <c r="C46" s="2">
        <f>IF(E46=-1,C45+1,IF(MOD(B46,3)=0,C45+2,IF(ROUND(LOG(中转!$G$13*(1+D46/10)^(D46*10+E46),2)-1,4)-C45&lt;=1,ROUND(C45+1.1^(D46/10+E46/100),4),ROUND(LOG(中转!$G$13*(1+D46/10)^(D46*10+E46),2)-1,4))))</f>
        <v>66.270300000000006</v>
      </c>
      <c r="D46" s="2">
        <f>COUNTIFS($E$8:E46,E46)</f>
        <v>4</v>
      </c>
      <c r="E46" s="2">
        <v>6</v>
      </c>
      <c r="F46" s="2" t="str">
        <f t="shared" si="7"/>
        <v>{"CardMulti":1}</v>
      </c>
    </row>
    <row r="47" spans="1:6" x14ac:dyDescent="0.15">
      <c r="A47" s="2">
        <f t="shared" si="3"/>
        <v>40</v>
      </c>
      <c r="B47" s="3">
        <v>40</v>
      </c>
      <c r="C47" s="2">
        <f>IF(E47=-1,C46+1,IF(MOD(B47,3)=0,C46+2,IF(ROUND(LOG(中转!$G$13*(1+D47/10)^(D47*10+E47),2)-1,4)-C46&lt;=1,ROUND(C46+1.1^(D47/10+E47/100),4),ROUND(LOG(中转!$G$13*(1+D47/10)^(D47*10+E47),2)-1,4))))</f>
        <v>67.316100000000006</v>
      </c>
      <c r="D47" s="2">
        <f>COUNTIFS($E$8:E47,E47)</f>
        <v>4</v>
      </c>
      <c r="E47" s="2">
        <v>7</v>
      </c>
      <c r="F47" s="2" t="str">
        <f t="shared" si="7"/>
        <v>{"CardMulti":1}</v>
      </c>
    </row>
    <row r="48" spans="1:6" x14ac:dyDescent="0.15">
      <c r="A48" s="2">
        <f t="shared" si="3"/>
        <v>41</v>
      </c>
      <c r="B48" s="2">
        <v>41</v>
      </c>
      <c r="C48" s="2">
        <f>IF(E48=-1,C47+1,IF(MOD(B48,3)=0,C47+2,IF(ROUND(LOG(中转!$G$13*(1+D48/10)^(D48*10+E48),2)-1,4)-C47&lt;=1,ROUND(C47+1.1^(D48/10+E48/100),4),ROUND(LOG(中转!$G$13*(1+D48/10)^(D48*10+E48),2)-1,4))))</f>
        <v>68.362899999999996</v>
      </c>
      <c r="D48" s="2">
        <f>COUNTIFS($E$8:E48,E48)</f>
        <v>4</v>
      </c>
      <c r="E48" s="2">
        <v>8</v>
      </c>
      <c r="F48" s="2" t="str">
        <f t="shared" si="7"/>
        <v>{"CardMulti":1}</v>
      </c>
    </row>
    <row r="49" spans="1:6" x14ac:dyDescent="0.15">
      <c r="A49" s="2">
        <f t="shared" si="3"/>
        <v>42</v>
      </c>
      <c r="B49" s="3">
        <v>42</v>
      </c>
      <c r="C49" s="2">
        <f>IF(E49=-1,C48+1,IF(MOD(B49,3)=0,C48+2,IF(ROUND(LOG(中转!$G$13*(1+D49/10)^(D49*10+E49),2)-1,4)-C48&lt;=1,ROUND(C48+1.1^(D49/10+E49/100),4),ROUND(LOG(中转!$G$13*(1+D49/10)^(D49*10+E49),2)-1,4))))</f>
        <v>70.362899999999996</v>
      </c>
      <c r="D49" s="2">
        <f>COUNTIFS($E$8:E49,E49)</f>
        <v>4</v>
      </c>
      <c r="E49" s="2">
        <v>9</v>
      </c>
      <c r="F49" s="2" t="str">
        <f t="shared" si="7"/>
        <v>{"CardMulti":1}</v>
      </c>
    </row>
    <row r="50" spans="1:6" x14ac:dyDescent="0.15">
      <c r="A50" s="2">
        <f t="shared" si="3"/>
        <v>43</v>
      </c>
      <c r="B50" s="2">
        <v>43</v>
      </c>
      <c r="C50" s="2">
        <f>IF(E50=-1,C49+1,IF(MOD(B50,3)=0,C49+2,IF(ROUND(LOG(中转!$G$13*(1+D50/10)^(D50*10+E50),2)-1,4)-C49&lt;=1,ROUND(C49+1.1^(D50/10+E50/100),4),ROUND(LOG(中转!$G$13*(1+D50/10)^(D50*10+E50),2)-1,4))))</f>
        <v>71.411699999999996</v>
      </c>
      <c r="D50" s="2">
        <f>COUNTIFS($E$8:E50,E50)</f>
        <v>4</v>
      </c>
      <c r="E50" s="2">
        <v>10</v>
      </c>
      <c r="F50" s="2" t="str">
        <f t="shared" si="7"/>
        <v>{"CardMulti":1}</v>
      </c>
    </row>
    <row r="51" spans="1:6" x14ac:dyDescent="0.15">
      <c r="A51" s="2" t="str">
        <f t="shared" si="3"/>
        <v>//44</v>
      </c>
      <c r="B51" s="3">
        <v>44</v>
      </c>
      <c r="C51" s="2">
        <f>IF(E51=-1,C50+1,IF(MOD(B51,3)=0,C50+2,IF(ROUND(LOG(中转!$G$13*(1+D51/10)^(D51*10+E51),2)-1,4)-C50&lt;=1,ROUND(C50+1.1^(D51/10+E51/100),4),ROUND(LOG(中转!$G$13*(1+D51/10)^(D51*10+E51),2)-1,4))))</f>
        <v>72.411699999999996</v>
      </c>
      <c r="D51" s="2">
        <f>COUNTIFS($E$8:E51,E51)</f>
        <v>4</v>
      </c>
      <c r="E51" s="2">
        <v>-1</v>
      </c>
      <c r="F51" s="2" t="str">
        <f t="shared" si="7"/>
        <v>{"CardMulti":1}</v>
      </c>
    </row>
    <row r="52" spans="1:6" x14ac:dyDescent="0.15">
      <c r="A52" s="2">
        <f t="shared" si="3"/>
        <v>45</v>
      </c>
      <c r="B52" s="2">
        <v>45</v>
      </c>
      <c r="C52" s="2">
        <f>IF(E52=-1,C51+1,IF(MOD(B52,3)=0,C51+2,IF(ROUND(LOG(中转!$G$13*(1+D52/10)^(D52*10+E52),2)-1,4)-C51&lt;=1,ROUND(C51+1.1^(D52/10+E52/100),4),ROUND(LOG(中转!$G$13*(1+D52/10)^(D52*10+E52),2)-1,4))))</f>
        <v>74.411699999999996</v>
      </c>
      <c r="D52" s="2">
        <f>COUNTIFS($E$8:E52,E52)</f>
        <v>5</v>
      </c>
      <c r="E52" s="2">
        <v>1</v>
      </c>
      <c r="F52" s="2" t="str">
        <f>F19</f>
        <v>{"CardMulti":1}</v>
      </c>
    </row>
    <row r="53" spans="1:6" x14ac:dyDescent="0.15">
      <c r="A53" s="2">
        <f t="shared" si="3"/>
        <v>46</v>
      </c>
      <c r="B53" s="3">
        <v>46</v>
      </c>
      <c r="C53" s="2">
        <f>IF(E53=-1,C52+1,IF(MOD(B53,3)=0,C52+2,IF(ROUND(LOG(中转!$G$13*(1+D53/10)^(D53*10+E53),2)-1,4)-C52&lt;=1,ROUND(C52+1.1^(D53/10+E53/100),4),ROUND(LOG(中转!$G$13*(1+D53/10)^(D53*10+E53),2)-1,4))))</f>
        <v>75.462500000000006</v>
      </c>
      <c r="D53" s="2">
        <f>COUNTIFS($E$8:E53,E53)</f>
        <v>5</v>
      </c>
      <c r="E53" s="2">
        <v>2</v>
      </c>
      <c r="F53" s="2" t="str">
        <f t="shared" ref="F53:F105" si="8">F20</f>
        <v>{"CardMulti":1}</v>
      </c>
    </row>
    <row r="54" spans="1:6" x14ac:dyDescent="0.15">
      <c r="A54" s="2">
        <f t="shared" si="3"/>
        <v>47</v>
      </c>
      <c r="B54" s="2">
        <v>47</v>
      </c>
      <c r="C54" s="2">
        <f>IF(E54=-1,C53+1,IF(MOD(B54,3)=0,C53+2,IF(ROUND(LOG(中转!$G$13*(1+D54/10)^(D54*10+E54),2)-1,4)-C53&lt;=1,ROUND(C53+1.1^(D54/10+E54/100),4),ROUND(LOG(中转!$G$13*(1+D54/10)^(D54*10+E54),2)-1,4))))</f>
        <v>76.514300000000006</v>
      </c>
      <c r="D54" s="2">
        <f>COUNTIFS($E$8:E54,E54)</f>
        <v>5</v>
      </c>
      <c r="E54" s="2">
        <v>3</v>
      </c>
      <c r="F54" s="2" t="str">
        <f t="shared" si="8"/>
        <v>{"CardMulti":1}</v>
      </c>
    </row>
    <row r="55" spans="1:6" x14ac:dyDescent="0.15">
      <c r="A55" s="2">
        <f t="shared" si="3"/>
        <v>48</v>
      </c>
      <c r="B55" s="3">
        <v>48</v>
      </c>
      <c r="C55" s="2">
        <f>IF(E55=-1,C54+1,IF(MOD(B55,3)=0,C54+2,IF(ROUND(LOG(中转!$G$13*(1+D55/10)^(D55*10+E55),2)-1,4)-C54&lt;=1,ROUND(C54+1.1^(D55/10+E55/100),4),ROUND(LOG(中转!$G$13*(1+D55/10)^(D55*10+E55),2)-1,4))))</f>
        <v>78.514300000000006</v>
      </c>
      <c r="D55" s="2">
        <f>COUNTIFS($E$8:E55,E55)</f>
        <v>5</v>
      </c>
      <c r="E55" s="2">
        <v>4</v>
      </c>
      <c r="F55" s="2" t="str">
        <f t="shared" si="8"/>
        <v>{"CardMulti":1}</v>
      </c>
    </row>
    <row r="56" spans="1:6" x14ac:dyDescent="0.15">
      <c r="A56" s="2">
        <f t="shared" si="3"/>
        <v>49</v>
      </c>
      <c r="B56" s="2">
        <v>49</v>
      </c>
      <c r="C56" s="2">
        <f>IF(E56=-1,C55+1,IF(MOD(B56,3)=0,C55+2,IF(ROUND(LOG(中转!$G$13*(1+D56/10)^(D56*10+E56),2)-1,4)-C55&lt;=1,ROUND(C55+1.1^(D56/10+E56/100),4),ROUND(LOG(中转!$G$13*(1+D56/10)^(D56*10+E56),2)-1,4))))</f>
        <v>79.568100000000001</v>
      </c>
      <c r="D56" s="2">
        <f>COUNTIFS($E$8:E56,E56)</f>
        <v>5</v>
      </c>
      <c r="E56" s="2">
        <v>5</v>
      </c>
      <c r="F56" s="2" t="str">
        <f t="shared" si="8"/>
        <v>{"CardMulti":1}</v>
      </c>
    </row>
    <row r="57" spans="1:6" x14ac:dyDescent="0.15">
      <c r="A57" s="2">
        <f t="shared" si="3"/>
        <v>50</v>
      </c>
      <c r="B57" s="3">
        <v>50</v>
      </c>
      <c r="C57" s="2">
        <f>IF(E57=-1,C56+1,IF(MOD(B57,3)=0,C56+2,IF(ROUND(LOG(中转!$G$13*(1+D57/10)^(D57*10+E57),2)-1,4)-C56&lt;=1,ROUND(C56+1.1^(D57/10+E57/100),4),ROUND(LOG(中转!$G$13*(1+D57/10)^(D57*10+E57),2)-1,4))))</f>
        <v>80.622900000000001</v>
      </c>
      <c r="D57" s="2">
        <f>COUNTIFS($E$8:E57,E57)</f>
        <v>5</v>
      </c>
      <c r="E57" s="2">
        <v>6</v>
      </c>
      <c r="F57" s="2" t="str">
        <f t="shared" si="8"/>
        <v>{"CardMulti":1}</v>
      </c>
    </row>
    <row r="58" spans="1:6" x14ac:dyDescent="0.15">
      <c r="A58" s="2">
        <f t="shared" si="3"/>
        <v>51</v>
      </c>
      <c r="B58" s="2">
        <v>51</v>
      </c>
      <c r="C58" s="2">
        <f>IF(E58=-1,C57+1,IF(MOD(B58,3)=0,C57+2,IF(ROUND(LOG(中转!$G$13*(1+D58/10)^(D58*10+E58),2)-1,4)-C57&lt;=1,ROUND(C57+1.1^(D58/10+E58/100),4),ROUND(LOG(中转!$G$13*(1+D58/10)^(D58*10+E58),2)-1,4))))</f>
        <v>82.622900000000001</v>
      </c>
      <c r="D58" s="2">
        <f>COUNTIFS($E$8:E58,E58)</f>
        <v>5</v>
      </c>
      <c r="E58" s="2">
        <v>7</v>
      </c>
      <c r="F58" s="2" t="str">
        <f t="shared" si="8"/>
        <v>{"CardMulti":1}</v>
      </c>
    </row>
    <row r="59" spans="1:6" x14ac:dyDescent="0.15">
      <c r="A59" s="2">
        <f t="shared" si="3"/>
        <v>52</v>
      </c>
      <c r="B59" s="3">
        <v>52</v>
      </c>
      <c r="C59" s="2">
        <f>IF(E59=-1,C58+1,IF(MOD(B59,3)=0,C58+2,IF(ROUND(LOG(中转!$G$13*(1+D59/10)^(D59*10+E59),2)-1,4)-C58&lt;=1,ROUND(C58+1.1^(D59/10+E59/100),4),ROUND(LOG(中转!$G$13*(1+D59/10)^(D59*10+E59),2)-1,4))))</f>
        <v>83.679699999999997</v>
      </c>
      <c r="D59" s="2">
        <f>COUNTIFS($E$8:E59,E59)</f>
        <v>5</v>
      </c>
      <c r="E59" s="2">
        <v>8</v>
      </c>
      <c r="F59" s="2" t="str">
        <f t="shared" si="8"/>
        <v>{"CardMulti":1}</v>
      </c>
    </row>
    <row r="60" spans="1:6" x14ac:dyDescent="0.15">
      <c r="A60" s="2">
        <f t="shared" si="3"/>
        <v>53</v>
      </c>
      <c r="B60" s="2">
        <v>53</v>
      </c>
      <c r="C60" s="2">
        <f>IF(E60=-1,C59+1,IF(MOD(B60,3)=0,C59+2,IF(ROUND(LOG(中转!$G$13*(1+D60/10)^(D60*10+E60),2)-1,4)-C59&lt;=1,ROUND(C59+1.1^(D60/10+E60/100),4),ROUND(LOG(中转!$G$13*(1+D60/10)^(D60*10+E60),2)-1,4))))</f>
        <v>84.737499999999997</v>
      </c>
      <c r="D60" s="2">
        <f>COUNTIFS($E$8:E60,E60)</f>
        <v>5</v>
      </c>
      <c r="E60" s="2">
        <v>9</v>
      </c>
      <c r="F60" s="2" t="str">
        <f t="shared" si="8"/>
        <v>{"CardMulti":1}</v>
      </c>
    </row>
    <row r="61" spans="1:6" x14ac:dyDescent="0.15">
      <c r="A61" s="2">
        <f t="shared" si="3"/>
        <v>54</v>
      </c>
      <c r="B61" s="3">
        <v>54</v>
      </c>
      <c r="C61" s="2">
        <f>IF(E61=-1,C60+1,IF(MOD(B61,3)=0,C60+2,IF(ROUND(LOG(中转!$G$13*(1+D61/10)^(D61*10+E61),2)-1,4)-C60&lt;=1,ROUND(C60+1.1^(D61/10+E61/100),4),ROUND(LOG(中转!$G$13*(1+D61/10)^(D61*10+E61),2)-1,4))))</f>
        <v>86.737499999999997</v>
      </c>
      <c r="D61" s="2">
        <f>COUNTIFS($E$8:E61,E61)</f>
        <v>5</v>
      </c>
      <c r="E61" s="2">
        <v>10</v>
      </c>
      <c r="F61" s="2" t="str">
        <f t="shared" si="8"/>
        <v>{"CardMulti":1}</v>
      </c>
    </row>
    <row r="62" spans="1:6" x14ac:dyDescent="0.15">
      <c r="A62" s="2" t="str">
        <f t="shared" si="3"/>
        <v>//55</v>
      </c>
      <c r="B62" s="2">
        <v>55</v>
      </c>
      <c r="C62" s="2">
        <f>IF(E62=-1,C61+1,IF(MOD(B62,3)=0,C61+2,IF(ROUND(LOG(中转!$G$13*(1+D62/10)^(D62*10+E62),2)-1,4)-C61&lt;=1,ROUND(C61+1.1^(D62/10+E62/100),4),ROUND(LOG(中转!$G$13*(1+D62/10)^(D62*10+E62),2)-1,4))))</f>
        <v>87.737499999999997</v>
      </c>
      <c r="D62" s="2">
        <f>COUNTIFS($E$8:E62,E62)</f>
        <v>5</v>
      </c>
      <c r="E62" s="2">
        <v>-1</v>
      </c>
      <c r="F62" s="2" t="str">
        <f t="shared" si="8"/>
        <v>{"CardMulti":1}</v>
      </c>
    </row>
    <row r="63" spans="1:6" x14ac:dyDescent="0.15">
      <c r="A63" s="2">
        <f t="shared" si="3"/>
        <v>56</v>
      </c>
      <c r="B63" s="3">
        <v>56</v>
      </c>
      <c r="C63" s="2">
        <f>IF(E63=-1,C62+1,IF(MOD(B63,3)=0,C62+2,IF(ROUND(LOG(中转!$G$13*(1+D63/10)^(D63*10+E63),2)-1,4)-C62&lt;=1,ROUND(C62+1.1^(D63/10+E63/100),4),ROUND(LOG(中转!$G$13*(1+D63/10)^(D63*10+E63),2)-1,4))))</f>
        <v>88.798400000000001</v>
      </c>
      <c r="D63" s="2">
        <f>COUNTIFS($E$8:E63,E63)</f>
        <v>6</v>
      </c>
      <c r="E63" s="2">
        <v>2</v>
      </c>
      <c r="F63" s="2" t="str">
        <f t="shared" si="8"/>
        <v>{"CostReduce":1}</v>
      </c>
    </row>
    <row r="64" spans="1:6" x14ac:dyDescent="0.15">
      <c r="A64" s="2">
        <f t="shared" si="3"/>
        <v>57</v>
      </c>
      <c r="B64" s="2">
        <v>57</v>
      </c>
      <c r="C64" s="2">
        <f>IF(E64=-1,C63+1,IF(MOD(B64,3)=0,C63+2,IF(ROUND(LOG(中转!$G$13*(1+D64/10)^(D64*10+E64),2)-1,4)-C63&lt;=1,ROUND(C63+1.1^(D64/10+E64/100),4),ROUND(LOG(中转!$G$13*(1+D64/10)^(D64*10+E64),2)-1,4))))</f>
        <v>90.798400000000001</v>
      </c>
      <c r="D64" s="2">
        <f>COUNTIFS($E$8:E64,E64)</f>
        <v>6</v>
      </c>
      <c r="E64" s="2">
        <v>3</v>
      </c>
      <c r="F64" s="2" t="str">
        <f t="shared" si="8"/>
        <v>{"CostReduce":1}</v>
      </c>
    </row>
    <row r="65" spans="1:6" x14ac:dyDescent="0.15">
      <c r="A65" s="2">
        <f t="shared" si="3"/>
        <v>58</v>
      </c>
      <c r="B65" s="3">
        <v>58</v>
      </c>
      <c r="C65" s="2">
        <f>IF(E65=-1,C64+1,IF(MOD(B65,3)=0,C64+2,IF(ROUND(LOG(中转!$G$13*(1+D65/10)^(D65*10+E65),2)-1,4)-C64&lt;=1,ROUND(C64+1.1^(D65/10+E65/100),4),ROUND(LOG(中转!$G$13*(1+D65/10)^(D65*10+E65),2)-1,4))))</f>
        <v>91.8613</v>
      </c>
      <c r="D65" s="2">
        <f>COUNTIFS($E$8:E65,E65)</f>
        <v>6</v>
      </c>
      <c r="E65" s="2">
        <v>4</v>
      </c>
      <c r="F65" s="2" t="str">
        <f t="shared" si="8"/>
        <v>{"CostReduce":1}</v>
      </c>
    </row>
    <row r="66" spans="1:6" x14ac:dyDescent="0.15">
      <c r="A66" s="2">
        <f t="shared" si="3"/>
        <v>59</v>
      </c>
      <c r="B66" s="2">
        <v>59</v>
      </c>
      <c r="C66" s="2">
        <f>IF(E66=-1,C65+1,IF(MOD(B66,3)=0,C65+2,IF(ROUND(LOG(中转!$G$13*(1+D66/10)^(D66*10+E66),2)-1,4)-C65&lt;=1,ROUND(C65+1.1^(D66/10+E66/100),4),ROUND(LOG(中转!$G$13*(1+D66/10)^(D66*10+E66),2)-1,4))))</f>
        <v>92.925200000000004</v>
      </c>
      <c r="D66" s="2">
        <f>COUNTIFS($E$8:E66,E66)</f>
        <v>6</v>
      </c>
      <c r="E66" s="2">
        <v>5</v>
      </c>
      <c r="F66" s="2" t="str">
        <f t="shared" si="8"/>
        <v>{"CostReduce":1}</v>
      </c>
    </row>
    <row r="67" spans="1:6" x14ac:dyDescent="0.15">
      <c r="A67" s="2">
        <f t="shared" si="3"/>
        <v>60</v>
      </c>
      <c r="B67" s="3">
        <v>60</v>
      </c>
      <c r="C67" s="2">
        <f>IF(E67=-1,C66+1,IF(MOD(B67,3)=0,C66+2,IF(ROUND(LOG(中转!$G$13*(1+D67/10)^(D67*10+E67),2)-1,4)-C66&lt;=1,ROUND(C66+1.1^(D67/10+E67/100),4),ROUND(LOG(中转!$G$13*(1+D67/10)^(D67*10+E67),2)-1,4))))</f>
        <v>94.925200000000004</v>
      </c>
      <c r="D67" s="2">
        <f>COUNTIFS($E$8:E67,E67)</f>
        <v>6</v>
      </c>
      <c r="E67" s="2">
        <v>6</v>
      </c>
      <c r="F67" s="2" t="str">
        <f t="shared" si="8"/>
        <v>{"CostReduce":1}</v>
      </c>
    </row>
    <row r="68" spans="1:6" x14ac:dyDescent="0.15">
      <c r="A68" s="2">
        <f t="shared" si="3"/>
        <v>61</v>
      </c>
      <c r="B68" s="2">
        <v>61</v>
      </c>
      <c r="C68" s="2">
        <f>IF(E68=-1,C67+1,IF(MOD(B68,3)=0,C67+2,IF(ROUND(LOG(中转!$G$13*(1+D68/10)^(D68*10+E68),2)-1,4)-C67&lt;=1,ROUND(C67+1.1^(D68/10+E68/100),4),ROUND(LOG(中转!$G$13*(1+D68/10)^(D68*10+E68),2)-1,4))))</f>
        <v>95.991100000000003</v>
      </c>
      <c r="D68" s="2">
        <f>COUNTIFS($E$8:E68,E68)</f>
        <v>6</v>
      </c>
      <c r="E68" s="2">
        <v>7</v>
      </c>
      <c r="F68" s="2" t="str">
        <f t="shared" si="8"/>
        <v>{"CostReduce":1}</v>
      </c>
    </row>
    <row r="69" spans="1:6" x14ac:dyDescent="0.15">
      <c r="A69" s="2">
        <f t="shared" si="3"/>
        <v>62</v>
      </c>
      <c r="B69" s="3">
        <v>62</v>
      </c>
      <c r="C69" s="2">
        <f>IF(E69=-1,C68+1,IF(MOD(B69,3)=0,C68+2,IF(ROUND(LOG(中转!$G$13*(1+D69/10)^(D69*10+E69),2)-1,4)-C68&lt;=1,ROUND(C68+1.1^(D69/10+E69/100),4),ROUND(LOG(中转!$G$13*(1+D69/10)^(D69*10+E69),2)-1,4))))</f>
        <v>97.058099999999996</v>
      </c>
      <c r="D69" s="2">
        <f>COUNTIFS($E$8:E69,E69)</f>
        <v>6</v>
      </c>
      <c r="E69" s="2">
        <v>8</v>
      </c>
      <c r="F69" s="2" t="str">
        <f t="shared" si="8"/>
        <v>{"CostReduce":1}</v>
      </c>
    </row>
    <row r="70" spans="1:6" x14ac:dyDescent="0.15">
      <c r="A70" s="2">
        <f t="shared" si="3"/>
        <v>63</v>
      </c>
      <c r="B70" s="2">
        <v>63</v>
      </c>
      <c r="C70" s="2">
        <f>IF(E70=-1,C69+1,IF(MOD(B70,3)=0,C69+2,IF(ROUND(LOG(中转!$G$13*(1+D70/10)^(D70*10+E70),2)-1,4)-C69&lt;=1,ROUND(C69+1.1^(D70/10+E70/100),4),ROUND(LOG(中转!$G$13*(1+D70/10)^(D70*10+E70),2)-1,4))))</f>
        <v>99.058099999999996</v>
      </c>
      <c r="D70" s="2">
        <f>COUNTIFS($E$8:E70,E70)</f>
        <v>6</v>
      </c>
      <c r="E70" s="2">
        <v>9</v>
      </c>
      <c r="F70" s="2" t="str">
        <f t="shared" si="8"/>
        <v>{"CostReduce":1}</v>
      </c>
    </row>
    <row r="71" spans="1:6" x14ac:dyDescent="0.15">
      <c r="A71" s="2">
        <f t="shared" si="3"/>
        <v>64</v>
      </c>
      <c r="B71" s="3">
        <v>64</v>
      </c>
      <c r="C71" s="2">
        <f>IF(E71=-1,C70+1,IF(MOD(B71,3)=0,C70+2,IF(ROUND(LOG(中转!$G$13*(1+D71/10)^(D71*10+E71),2)-1,4)-C70&lt;=1,ROUND(C70+1.1^(D71/10+E71/100),4),ROUND(LOG(中转!$G$13*(1+D71/10)^(D71*10+E71),2)-1,4))))</f>
        <v>100.1271</v>
      </c>
      <c r="D71" s="2">
        <f>COUNTIFS($E$8:E71,E71)</f>
        <v>6</v>
      </c>
      <c r="E71" s="2">
        <v>10</v>
      </c>
      <c r="F71" s="2" t="str">
        <f t="shared" si="8"/>
        <v>{"CostReduce":1}</v>
      </c>
    </row>
    <row r="72" spans="1:6" x14ac:dyDescent="0.15">
      <c r="A72" s="2">
        <f t="shared" si="3"/>
        <v>65</v>
      </c>
      <c r="B72" s="2">
        <v>65</v>
      </c>
      <c r="C72" s="2">
        <f>IF(E72=-1,C71+1,IF(MOD(B72,3)=0,C71+2,IF(ROUND(LOG(中转!$G$13*(1+D72/10)^(D72*10+E72),2)-1,4)-C71&lt;=1,ROUND(C71+1.1^(D72/10+E72/100),4),ROUND(LOG(中转!$G$13*(1+D72/10)^(D72*10+E72),2)-1,4))))</f>
        <v>101.187</v>
      </c>
      <c r="D72" s="2">
        <f>COUNTIFS($E$8:E72,E72)</f>
        <v>6</v>
      </c>
      <c r="E72" s="2">
        <v>1</v>
      </c>
      <c r="F72" s="2" t="str">
        <f t="shared" si="8"/>
        <v>{"CostReduce":1}</v>
      </c>
    </row>
    <row r="73" spans="1:6" x14ac:dyDescent="0.15">
      <c r="A73" s="2" t="str">
        <f t="shared" ref="A73:A136" si="9">IF(E73=-1,"//"&amp;B73,B73)</f>
        <v>//66</v>
      </c>
      <c r="B73" s="3">
        <v>66</v>
      </c>
      <c r="C73" s="2">
        <f>IF(E73=-1,C72+1,IF(MOD(B73,3)=0,C72+2,IF(ROUND(LOG(中转!$G$13*(1+D73/10)^(D73*10+E73),2)-1,4)-C72&lt;=1,ROUND(C72+1.1^(D73/10+E73/100),4),ROUND(LOG(中转!$G$13*(1+D73/10)^(D73*10+E73),2)-1,4))))</f>
        <v>102.187</v>
      </c>
      <c r="D73" s="2">
        <f>COUNTIFS($E$8:E73,E73)</f>
        <v>6</v>
      </c>
      <c r="E73" s="2">
        <v>-1</v>
      </c>
      <c r="F73" s="2" t="str">
        <f t="shared" si="8"/>
        <v>{"CostReduce":1}</v>
      </c>
    </row>
    <row r="74" spans="1:6" x14ac:dyDescent="0.15">
      <c r="A74" s="2">
        <f t="shared" si="9"/>
        <v>67</v>
      </c>
      <c r="B74" s="2">
        <v>67</v>
      </c>
      <c r="C74" s="2">
        <f>IF(E74=-1,C73+1,IF(MOD(B74,3)=0,C73+2,IF(ROUND(LOG(中转!$G$13*(1+D74/10)^(D74*10+E74),2)-1,4)-C73&lt;=1,ROUND(C73+1.1^(D74/10+E74/100),4),ROUND(LOG(中转!$G$13*(1+D74/10)^(D74*10+E74),2)-1,4))))</f>
        <v>103.258</v>
      </c>
      <c r="D74" s="2">
        <f>COUNTIFS($E$8:E74,E74)</f>
        <v>7</v>
      </c>
      <c r="E74" s="2">
        <v>2</v>
      </c>
      <c r="F74" s="2" t="str">
        <f t="shared" si="8"/>
        <v>{"CardMulti":1}</v>
      </c>
    </row>
    <row r="75" spans="1:6" x14ac:dyDescent="0.15">
      <c r="A75" s="2">
        <f t="shared" si="9"/>
        <v>68</v>
      </c>
      <c r="B75" s="3">
        <v>68</v>
      </c>
      <c r="C75" s="2">
        <f>IF(E75=-1,C74+1,IF(MOD(B75,3)=0,C74+2,IF(ROUND(LOG(中转!$G$13*(1+D75/10)^(D75*10+E75),2)-1,4)-C74&lt;=1,ROUND(C74+1.1^(D75/10+E75/100),4),ROUND(LOG(中转!$G$13*(1+D75/10)^(D75*10+E75),2)-1,4))))</f>
        <v>104.3301</v>
      </c>
      <c r="D75" s="2">
        <f>COUNTIFS($E$8:E75,E75)</f>
        <v>7</v>
      </c>
      <c r="E75" s="2">
        <v>3</v>
      </c>
      <c r="F75" s="2" t="str">
        <f t="shared" si="8"/>
        <v>{"CardMulti":1}</v>
      </c>
    </row>
    <row r="76" spans="1:6" x14ac:dyDescent="0.15">
      <c r="A76" s="2">
        <f t="shared" si="9"/>
        <v>69</v>
      </c>
      <c r="B76" s="2">
        <v>69</v>
      </c>
      <c r="C76" s="2">
        <f>IF(E76=-1,C75+1,IF(MOD(B76,3)=0,C75+2,IF(ROUND(LOG(中转!$G$13*(1+D76/10)^(D76*10+E76),2)-1,4)-C75&lt;=1,ROUND(C75+1.1^(D76/10+E76/100),4),ROUND(LOG(中转!$G$13*(1+D76/10)^(D76*10+E76),2)-1,4))))</f>
        <v>106.3301</v>
      </c>
      <c r="D76" s="2">
        <f>COUNTIFS($E$8:E76,E76)</f>
        <v>7</v>
      </c>
      <c r="E76" s="2">
        <v>4</v>
      </c>
      <c r="F76" s="2" t="str">
        <f t="shared" si="8"/>
        <v>{"CardMulti":1}</v>
      </c>
    </row>
    <row r="77" spans="1:6" x14ac:dyDescent="0.15">
      <c r="A77" s="2">
        <f t="shared" si="9"/>
        <v>70</v>
      </c>
      <c r="B77" s="3">
        <v>70</v>
      </c>
      <c r="C77" s="2">
        <f>IF(E77=-1,C76+1,IF(MOD(B77,3)=0,C76+2,IF(ROUND(LOG(中转!$G$13*(1+D77/10)^(D77*10+E77),2)-1,4)-C76&lt;=1,ROUND(C76+1.1^(D77/10+E77/100),4),ROUND(LOG(中转!$G$13*(1+D77/10)^(D77*10+E77),2)-1,4))))</f>
        <v>107.4042</v>
      </c>
      <c r="D77" s="2">
        <f>COUNTIFS($E$8:E77,E77)</f>
        <v>7</v>
      </c>
      <c r="E77" s="2">
        <v>5</v>
      </c>
      <c r="F77" s="2" t="str">
        <f t="shared" si="8"/>
        <v>{"CardMulti":1}</v>
      </c>
    </row>
    <row r="78" spans="1:6" x14ac:dyDescent="0.15">
      <c r="A78" s="2">
        <f t="shared" si="9"/>
        <v>71</v>
      </c>
      <c r="B78" s="2">
        <v>71</v>
      </c>
      <c r="C78" s="2">
        <f>IF(E78=-1,C77+1,IF(MOD(B78,3)=0,C77+2,IF(ROUND(LOG(中转!$G$13*(1+D78/10)^(D78*10+E78),2)-1,4)-C77&lt;=1,ROUND(C77+1.1^(D78/10+E78/100),4),ROUND(LOG(中转!$G$13*(1+D78/10)^(D78*10+E78),2)-1,4))))</f>
        <v>108.47929999999999</v>
      </c>
      <c r="D78" s="2">
        <f>COUNTIFS($E$8:E78,E78)</f>
        <v>7</v>
      </c>
      <c r="E78" s="2">
        <v>6</v>
      </c>
      <c r="F78" s="2" t="str">
        <f t="shared" si="8"/>
        <v>{"CardMulti":1}</v>
      </c>
    </row>
    <row r="79" spans="1:6" x14ac:dyDescent="0.15">
      <c r="A79" s="2">
        <f t="shared" si="9"/>
        <v>72</v>
      </c>
      <c r="B79" s="3">
        <v>72</v>
      </c>
      <c r="C79" s="2">
        <f>IF(E79=-1,C78+1,IF(MOD(B79,3)=0,C78+2,IF(ROUND(LOG(中转!$G$13*(1+D79/10)^(D79*10+E79),2)-1,4)-C78&lt;=1,ROUND(C78+1.1^(D79/10+E79/100),4),ROUND(LOG(中转!$G$13*(1+D79/10)^(D79*10+E79),2)-1,4))))</f>
        <v>110.47929999999999</v>
      </c>
      <c r="D79" s="2">
        <f>COUNTIFS($E$8:E79,E79)</f>
        <v>7</v>
      </c>
      <c r="E79" s="2">
        <v>7</v>
      </c>
      <c r="F79" s="2" t="str">
        <f t="shared" si="8"/>
        <v>{"CardMulti":1}</v>
      </c>
    </row>
    <row r="80" spans="1:6" x14ac:dyDescent="0.15">
      <c r="A80" s="2">
        <f t="shared" si="9"/>
        <v>73</v>
      </c>
      <c r="B80" s="2">
        <v>73</v>
      </c>
      <c r="C80" s="2">
        <f>IF(E80=-1,C79+1,IF(MOD(B80,3)=0,C79+2,IF(ROUND(LOG(中转!$G$13*(1+D80/10)^(D80*10+E80),2)-1,4)-C79&lt;=1,ROUND(C79+1.1^(D80/10+E80/100),4),ROUND(LOG(中转!$G$13*(1+D80/10)^(D80*10+E80),2)-1,4))))</f>
        <v>111.5565</v>
      </c>
      <c r="D80" s="2">
        <f>COUNTIFS($E$8:E80,E80)</f>
        <v>7</v>
      </c>
      <c r="E80" s="2">
        <v>8</v>
      </c>
      <c r="F80" s="2" t="str">
        <f t="shared" si="8"/>
        <v>{"CardMulti":1}</v>
      </c>
    </row>
    <row r="81" spans="1:6" x14ac:dyDescent="0.15">
      <c r="A81" s="2">
        <f t="shared" si="9"/>
        <v>74</v>
      </c>
      <c r="B81" s="3">
        <v>74</v>
      </c>
      <c r="C81" s="2">
        <f>IF(E81=-1,C80+1,IF(MOD(B81,3)=0,C80+2,IF(ROUND(LOG(中转!$G$13*(1+D81/10)^(D81*10+E81),2)-1,4)-C80&lt;=1,ROUND(C80+1.1^(D81/10+E81/100),4),ROUND(LOG(中转!$G$13*(1+D81/10)^(D81*10+E81),2)-1,4))))</f>
        <v>112.6347</v>
      </c>
      <c r="D81" s="2">
        <f>COUNTIFS($E$8:E81,E81)</f>
        <v>7</v>
      </c>
      <c r="E81" s="2">
        <v>9</v>
      </c>
      <c r="F81" s="2" t="str">
        <f t="shared" si="8"/>
        <v>{"CardMulti":1}</v>
      </c>
    </row>
    <row r="82" spans="1:6" x14ac:dyDescent="0.15">
      <c r="A82" s="2">
        <f t="shared" si="9"/>
        <v>75</v>
      </c>
      <c r="B82" s="2">
        <v>75</v>
      </c>
      <c r="C82" s="2">
        <f>IF(E82=-1,C81+1,IF(MOD(B82,3)=0,C81+2,IF(ROUND(LOG(中转!$G$13*(1+D82/10)^(D82*10+E82),2)-1,4)-C81&lt;=1,ROUND(C81+1.1^(D82/10+E82/100),4),ROUND(LOG(中转!$G$13*(1+D82/10)^(D82*10+E82),2)-1,4))))</f>
        <v>114.6347</v>
      </c>
      <c r="D82" s="2">
        <f>COUNTIFS($E$8:E82,E82)</f>
        <v>7</v>
      </c>
      <c r="E82" s="2">
        <v>10</v>
      </c>
      <c r="F82" s="2" t="str">
        <f t="shared" si="8"/>
        <v>{"CardMulti":1}</v>
      </c>
    </row>
    <row r="83" spans="1:6" x14ac:dyDescent="0.15">
      <c r="A83" s="2">
        <f t="shared" si="9"/>
        <v>76</v>
      </c>
      <c r="B83" s="3">
        <v>76</v>
      </c>
      <c r="C83" s="2">
        <f>IF(E83=-1,C82+1,IF(MOD(B83,3)=0,C82+2,IF(ROUND(LOG(中转!$G$13*(1+D83/10)^(D83*10+E83),2)-1,4)-C82&lt;=1,ROUND(C82+1.1^(D83/10+E83/100),4),ROUND(LOG(中转!$G$13*(1+D83/10)^(D83*10+E83),2)-1,4))))</f>
        <v>115.7047</v>
      </c>
      <c r="D83" s="2">
        <f>COUNTIFS($E$8:E83,E83)</f>
        <v>7</v>
      </c>
      <c r="E83" s="2">
        <v>1</v>
      </c>
      <c r="F83" s="2" t="str">
        <f t="shared" si="8"/>
        <v>{"CardMulti":1}</v>
      </c>
    </row>
    <row r="84" spans="1:6" x14ac:dyDescent="0.15">
      <c r="A84" s="2" t="str">
        <f t="shared" si="9"/>
        <v>//77</v>
      </c>
      <c r="B84" s="2">
        <v>77</v>
      </c>
      <c r="C84" s="2">
        <f>IF(E84=-1,C83+1,IF(MOD(B84,3)=0,C83+2,IF(ROUND(LOG(中转!$G$13*(1+D84/10)^(D84*10+E84),2)-1,4)-C83&lt;=1,ROUND(C83+1.1^(D84/10+E84/100),4),ROUND(LOG(中转!$G$13*(1+D84/10)^(D84*10+E84),2)-1,4))))</f>
        <v>116.7047</v>
      </c>
      <c r="D84" s="2">
        <f>COUNTIFS($E$8:E84,E84)</f>
        <v>7</v>
      </c>
      <c r="E84" s="2">
        <v>-1</v>
      </c>
      <c r="F84" s="2" t="str">
        <f t="shared" si="8"/>
        <v>{"CardMulti":1}</v>
      </c>
    </row>
    <row r="85" spans="1:6" x14ac:dyDescent="0.15">
      <c r="A85" s="2" t="str">
        <f t="shared" si="9"/>
        <v>//78</v>
      </c>
      <c r="B85" s="3">
        <v>78</v>
      </c>
      <c r="C85" s="2">
        <f>IF(E85=-1,C84+1,IF(MOD(B85,3)=0,C84+2,IF(ROUND(LOG(中转!$G$13*(1+D85/10)^(D85*10+E85),2)-1,4)-C84&lt;=1,ROUND(C84+1.1^(D85/10+E85/100),4),ROUND(LOG(中转!$G$13*(1+D85/10)^(D85*10+E85),2)-1,4))))</f>
        <v>117.7047</v>
      </c>
      <c r="D85" s="2">
        <f>COUNTIFS($E$8:E85,E85)</f>
        <v>8</v>
      </c>
      <c r="E85" s="2">
        <v>-1</v>
      </c>
      <c r="F85" s="2" t="str">
        <f t="shared" si="8"/>
        <v>{"CardMulti":1}</v>
      </c>
    </row>
    <row r="86" spans="1:6" x14ac:dyDescent="0.15">
      <c r="A86" s="2" t="str">
        <f t="shared" si="9"/>
        <v>//79</v>
      </c>
      <c r="B86" s="2">
        <v>79</v>
      </c>
      <c r="C86" s="2">
        <f>IF(E86=-1,C85+1,IF(MOD(B86,3)=0,C85+2,IF(ROUND(LOG(中转!$G$13*(1+D86/10)^(D86*10+E86),2)-1,4)-C85&lt;=1,ROUND(C85+1.1^(D86/10+E86/100),4),ROUND(LOG(中转!$G$13*(1+D86/10)^(D86*10+E86),2)-1,4))))</f>
        <v>118.7047</v>
      </c>
      <c r="D86" s="2">
        <f>COUNTIFS($E$8:E86,E86)</f>
        <v>9</v>
      </c>
      <c r="E86" s="2">
        <v>-1</v>
      </c>
      <c r="F86" s="2" t="str">
        <f t="shared" si="8"/>
        <v>{"CardMulti":1}</v>
      </c>
    </row>
    <row r="87" spans="1:6" x14ac:dyDescent="0.15">
      <c r="A87" s="2">
        <f t="shared" si="9"/>
        <v>80</v>
      </c>
      <c r="B87" s="3">
        <v>80</v>
      </c>
      <c r="C87" s="2">
        <f>IF(E87=-1,C86+1,IF(MOD(B87,3)=0,C86+2,IF(ROUND(LOG(中转!$G$13*(1+D87/10)^(D87*10+E87),2)-1,4)-C86&lt;=1,ROUND(C86+1.1^(D87/10+E87/100),4),ROUND(LOG(中转!$G$13*(1+D87/10)^(D87*10+E87),2)-1,4))))</f>
        <v>119.786</v>
      </c>
      <c r="D87" s="2">
        <f>COUNTIFS($E$8:E87,E87)</f>
        <v>8</v>
      </c>
      <c r="E87" s="2">
        <v>2</v>
      </c>
      <c r="F87" s="2" t="str">
        <f t="shared" si="8"/>
        <v>{"CardMulti":1}</v>
      </c>
    </row>
    <row r="88" spans="1:6" x14ac:dyDescent="0.15">
      <c r="A88" s="2">
        <f t="shared" si="9"/>
        <v>81</v>
      </c>
      <c r="B88" s="2">
        <v>81</v>
      </c>
      <c r="C88" s="2">
        <f>IF(E88=-1,C87+1,IF(MOD(B88,3)=0,C87+2,IF(ROUND(LOG(中转!$G$13*(1+D88/10)^(D88*10+E88),2)-1,4)-C87&lt;=1,ROUND(C87+1.1^(D88/10+E88/100),4),ROUND(LOG(中转!$G$13*(1+D88/10)^(D88*10+E88),2)-1,4))))</f>
        <v>121.786</v>
      </c>
      <c r="D88" s="2">
        <f>COUNTIFS($E$8:E88,E88)</f>
        <v>8</v>
      </c>
      <c r="E88" s="2">
        <v>3</v>
      </c>
      <c r="F88" s="2" t="str">
        <f t="shared" si="8"/>
        <v>{"CardMulti":1}</v>
      </c>
    </row>
    <row r="89" spans="1:6" x14ac:dyDescent="0.15">
      <c r="A89" s="2" t="str">
        <f t="shared" si="9"/>
        <v>//82</v>
      </c>
      <c r="B89" s="3">
        <v>82</v>
      </c>
      <c r="C89" s="2">
        <f>IF(E89=-1,C88+1,IF(MOD(B89,3)=0,C88+2,IF(ROUND(LOG(中转!$G$13*(1+D89/10)^(D89*10+E89),2)-1,4)-C88&lt;=1,ROUND(C88+1.1^(D89/10+E89/100),4),ROUND(LOG(中转!$G$13*(1+D89/10)^(D89*10+E89),2)-1,4))))</f>
        <v>122.786</v>
      </c>
      <c r="D89" s="2">
        <f>COUNTIFS($E$8:E89,E89)</f>
        <v>10</v>
      </c>
      <c r="E89" s="2">
        <v>-1</v>
      </c>
      <c r="F89" s="2" t="str">
        <f t="shared" si="8"/>
        <v>{"CardMulti":1}</v>
      </c>
    </row>
    <row r="90" spans="1:6" x14ac:dyDescent="0.15">
      <c r="A90" s="2">
        <f t="shared" si="9"/>
        <v>83</v>
      </c>
      <c r="B90" s="2">
        <v>83</v>
      </c>
      <c r="C90" s="2">
        <f>IF(E90=-1,C89+1,IF(MOD(B90,3)=0,C89+2,IF(ROUND(LOG(中转!$G$13*(1+D90/10)^(D90*10+E90),2)-1,4)-C89&lt;=1,ROUND(C89+1.1^(D90/10+E90/100),4),ROUND(LOG(中转!$G$13*(1+D90/10)^(D90*10+E90),2)-1,4))))</f>
        <v>123.8694</v>
      </c>
      <c r="D90" s="2">
        <f>COUNTIFS($E$8:E90,E90)</f>
        <v>8</v>
      </c>
      <c r="E90" s="2">
        <v>4</v>
      </c>
      <c r="F90" s="2" t="str">
        <f t="shared" si="8"/>
        <v>{"CardMulti":1}</v>
      </c>
    </row>
    <row r="91" spans="1:6" x14ac:dyDescent="0.15">
      <c r="A91" s="2">
        <f t="shared" si="9"/>
        <v>84</v>
      </c>
      <c r="B91" s="3">
        <v>84</v>
      </c>
      <c r="C91" s="2">
        <f>IF(E91=-1,C90+1,IF(MOD(B91,3)=0,C90+2,IF(ROUND(LOG(中转!$G$13*(1+D91/10)^(D91*10+E91),2)-1,4)-C90&lt;=1,ROUND(C90+1.1^(D91/10+E91/100),4),ROUND(LOG(中转!$G$13*(1+D91/10)^(D91*10+E91),2)-1,4))))</f>
        <v>125.8694</v>
      </c>
      <c r="D91" s="2">
        <f>COUNTIFS($E$8:E91,E91)</f>
        <v>8</v>
      </c>
      <c r="E91" s="2">
        <v>5</v>
      </c>
      <c r="F91" s="2" t="str">
        <f t="shared" si="8"/>
        <v>{"CardMulti":1}</v>
      </c>
    </row>
    <row r="92" spans="1:6" x14ac:dyDescent="0.15">
      <c r="A92" s="2" t="str">
        <f t="shared" si="9"/>
        <v>//85</v>
      </c>
      <c r="B92" s="2">
        <v>85</v>
      </c>
      <c r="C92" s="2">
        <f>IF(E92=-1,C91+1,IF(MOD(B92,3)=0,C91+2,IF(ROUND(LOG(中转!$G$13*(1+D92/10)^(D92*10+E92),2)-1,4)-C91&lt;=1,ROUND(C91+1.1^(D92/10+E92/100),4),ROUND(LOG(中转!$G$13*(1+D92/10)^(D92*10+E92),2)-1,4))))</f>
        <v>126.8694</v>
      </c>
      <c r="D92" s="2">
        <f>COUNTIFS($E$8:E92,E92)</f>
        <v>11</v>
      </c>
      <c r="E92" s="2">
        <v>-1</v>
      </c>
      <c r="F92" s="2" t="str">
        <f t="shared" si="8"/>
        <v>{"CardMulti":1}</v>
      </c>
    </row>
    <row r="93" spans="1:6" x14ac:dyDescent="0.15">
      <c r="A93" s="2">
        <f t="shared" si="9"/>
        <v>86</v>
      </c>
      <c r="B93" s="3">
        <v>86</v>
      </c>
      <c r="C93" s="2">
        <f>IF(E93=-1,C92+1,IF(MOD(B93,3)=0,C92+2,IF(ROUND(LOG(中转!$G$13*(1+D93/10)^(D93*10+E93),2)-1,4)-C92&lt;=1,ROUND(C92+1.1^(D93/10+E93/100),4),ROUND(LOG(中转!$G$13*(1+D93/10)^(D93*10+E93),2)-1,4))))</f>
        <v>127.95480000000001</v>
      </c>
      <c r="D93" s="2">
        <f>COUNTIFS($E$8:E93,E93)</f>
        <v>8</v>
      </c>
      <c r="E93" s="2">
        <v>6</v>
      </c>
      <c r="F93" s="2" t="str">
        <f t="shared" si="8"/>
        <v>{"CardMulti":1}</v>
      </c>
    </row>
    <row r="94" spans="1:6" x14ac:dyDescent="0.15">
      <c r="A94" s="2">
        <f t="shared" si="9"/>
        <v>87</v>
      </c>
      <c r="B94" s="2">
        <v>87</v>
      </c>
      <c r="C94" s="2">
        <f>IF(E94=-1,C93+1,IF(MOD(B94,3)=0,C93+2,IF(ROUND(LOG(中转!$G$13*(1+D94/10)^(D94*10+E94),2)-1,4)-C93&lt;=1,ROUND(C93+1.1^(D94/10+E94/100),4),ROUND(LOG(中转!$G$13*(1+D94/10)^(D94*10+E94),2)-1,4))))</f>
        <v>129.95480000000001</v>
      </c>
      <c r="D94" s="2">
        <f>COUNTIFS($E$8:E94,E94)</f>
        <v>8</v>
      </c>
      <c r="E94" s="2">
        <v>7</v>
      </c>
      <c r="F94" s="2" t="str">
        <f t="shared" si="8"/>
        <v>{"CardMulti":1}</v>
      </c>
    </row>
    <row r="95" spans="1:6" x14ac:dyDescent="0.15">
      <c r="A95" s="2" t="str">
        <f t="shared" si="9"/>
        <v>//88</v>
      </c>
      <c r="B95" s="3">
        <v>88</v>
      </c>
      <c r="C95" s="2">
        <f>IF(E95=-1,C94+1,IF(MOD(B95,3)=0,C94+2,IF(ROUND(LOG(中转!$G$13*(1+D95/10)^(D95*10+E95),2)-1,4)-C94&lt;=1,ROUND(C94+1.1^(D95/10+E95/100),4),ROUND(LOG(中转!$G$13*(1+D95/10)^(D95*10+E95),2)-1,4))))</f>
        <v>130.95480000000001</v>
      </c>
      <c r="D95" s="2">
        <f>COUNTIFS($E$8:E95,E95)</f>
        <v>12</v>
      </c>
      <c r="E95" s="2">
        <v>-1</v>
      </c>
      <c r="F95" s="2" t="str">
        <f t="shared" si="8"/>
        <v>{"CardMulti":1}</v>
      </c>
    </row>
    <row r="96" spans="1:6" x14ac:dyDescent="0.15">
      <c r="A96" s="2">
        <f t="shared" si="9"/>
        <v>89</v>
      </c>
      <c r="B96" s="2">
        <v>89</v>
      </c>
      <c r="C96" s="2">
        <f>IF(E96=-1,C95+1,IF(MOD(B96,3)=0,C95+2,IF(ROUND(LOG(中转!$G$13*(1+D96/10)^(D96*10+E96),2)-1,4)-C95&lt;=1,ROUND(C95+1.1^(D96/10+E96/100),4),ROUND(LOG(中转!$G$13*(1+D96/10)^(D96*10+E96),2)-1,4))))</f>
        <v>132.04230000000001</v>
      </c>
      <c r="D96" s="2">
        <f>COUNTIFS($E$8:E96,E96)</f>
        <v>8</v>
      </c>
      <c r="E96" s="2">
        <v>8</v>
      </c>
      <c r="F96" s="2" t="str">
        <f t="shared" si="8"/>
        <v>{"CostReduce":1}</v>
      </c>
    </row>
    <row r="97" spans="1:6" x14ac:dyDescent="0.15">
      <c r="A97" s="2">
        <f t="shared" si="9"/>
        <v>90</v>
      </c>
      <c r="B97" s="3">
        <v>90</v>
      </c>
      <c r="C97" s="2">
        <f>IF(E97=-1,C96+1,IF(MOD(B97,3)=0,C96+2,IF(ROUND(LOG(中转!$G$13*(1+D97/10)^(D97*10+E97),2)-1,4)-C96&lt;=1,ROUND(C96+1.1^(D97/10+E97/100),4),ROUND(LOG(中转!$G$13*(1+D97/10)^(D97*10+E97),2)-1,4))))</f>
        <v>134.04230000000001</v>
      </c>
      <c r="D97" s="2">
        <f>COUNTIFS($E$8:E97,E97)</f>
        <v>8</v>
      </c>
      <c r="E97" s="2">
        <v>9</v>
      </c>
      <c r="F97" s="2" t="str">
        <f t="shared" si="8"/>
        <v>{"CostReduce":1}</v>
      </c>
    </row>
    <row r="98" spans="1:6" x14ac:dyDescent="0.15">
      <c r="A98" s="2" t="str">
        <f t="shared" si="9"/>
        <v>//91</v>
      </c>
      <c r="B98" s="2">
        <v>91</v>
      </c>
      <c r="C98" s="2">
        <f>IF(E98=-1,C97+1,IF(MOD(B98,3)=0,C97+2,IF(ROUND(LOG(中转!$G$13*(1+D98/10)^(D98*10+E98),2)-1,4)-C97&lt;=1,ROUND(C97+1.1^(D98/10+E98/100),4),ROUND(LOG(中转!$G$13*(1+D98/10)^(D98*10+E98),2)-1,4))))</f>
        <v>135.04230000000001</v>
      </c>
      <c r="D98" s="2">
        <f>COUNTIFS($E$8:E98,E98)</f>
        <v>13</v>
      </c>
      <c r="E98" s="2">
        <v>-1</v>
      </c>
      <c r="F98" s="2" t="str">
        <f t="shared" si="8"/>
        <v>{"CostReduce":1}</v>
      </c>
    </row>
    <row r="99" spans="1:6" x14ac:dyDescent="0.15">
      <c r="A99" s="2">
        <f t="shared" si="9"/>
        <v>92</v>
      </c>
      <c r="B99" s="3">
        <v>92</v>
      </c>
      <c r="C99" s="2">
        <f>IF(E99=-1,C98+1,IF(MOD(B99,3)=0,C98+2,IF(ROUND(LOG(中转!$G$13*(1+D99/10)^(D99*10+E99),2)-1,4)-C98&lt;=1,ROUND(C98+1.1^(D99/10+E99/100),4),ROUND(LOG(中转!$G$13*(1+D99/10)^(D99*10+E99),2)-1,4))))</f>
        <v>136.1319</v>
      </c>
      <c r="D99" s="2">
        <f>COUNTIFS($E$8:E99,E99)</f>
        <v>8</v>
      </c>
      <c r="E99" s="2">
        <v>10</v>
      </c>
      <c r="F99" s="2" t="str">
        <f t="shared" si="8"/>
        <v>{"CostReduce":1}</v>
      </c>
    </row>
    <row r="100" spans="1:6" x14ac:dyDescent="0.15">
      <c r="A100" s="2">
        <f t="shared" si="9"/>
        <v>93</v>
      </c>
      <c r="B100" s="2">
        <v>93</v>
      </c>
      <c r="C100" s="2">
        <f>IF(E100=-1,C99+1,IF(MOD(B100,3)=0,C99+2,IF(ROUND(LOG(中转!$G$13*(1+D100/10)^(D100*10+E100),2)-1,4)-C99&lt;=1,ROUND(C99+1.1^(D100/10+E100/100),4),ROUND(LOG(中转!$G$13*(1+D100/10)^(D100*10+E100),2)-1,4))))</f>
        <v>138.1319</v>
      </c>
      <c r="D100" s="2">
        <f>COUNTIFS($E$8:E100,E100)</f>
        <v>8</v>
      </c>
      <c r="E100" s="2">
        <v>1</v>
      </c>
      <c r="F100" s="2" t="str">
        <f t="shared" si="8"/>
        <v>{"CostReduce":1}</v>
      </c>
    </row>
    <row r="101" spans="1:6" x14ac:dyDescent="0.15">
      <c r="A101" s="2" t="str">
        <f t="shared" si="9"/>
        <v>//94</v>
      </c>
      <c r="B101" s="3">
        <v>94</v>
      </c>
      <c r="C101" s="2">
        <f>IF(E101=-1,C100+1,IF(MOD(B101,3)=0,C100+2,IF(ROUND(LOG(中转!$G$13*(1+D101/10)^(D101*10+E101),2)-1,4)-C100&lt;=1,ROUND(C100+1.1^(D101/10+E101/100),4),ROUND(LOG(中转!$G$13*(1+D101/10)^(D101*10+E101),2)-1,4))))</f>
        <v>139.1319</v>
      </c>
      <c r="D101" s="2">
        <f>COUNTIFS($E$8:E101,E101)</f>
        <v>14</v>
      </c>
      <c r="E101" s="2">
        <v>-1</v>
      </c>
      <c r="F101" s="2" t="str">
        <f t="shared" si="8"/>
        <v>{"CostReduce":1}</v>
      </c>
    </row>
    <row r="102" spans="1:6" x14ac:dyDescent="0.15">
      <c r="A102" s="2" t="str">
        <f t="shared" si="9"/>
        <v>//95</v>
      </c>
      <c r="B102" s="2">
        <v>95</v>
      </c>
      <c r="C102" s="2">
        <f>IF(E102=-1,C101+1,IF(MOD(B102,3)=0,C101+2,IF(ROUND(LOG(中转!$G$13*(1+D102/10)^(D102*10+E102),2)-1,4)-C101&lt;=1,ROUND(C101+1.1^(D102/10+E102/100),4),ROUND(LOG(中转!$G$13*(1+D102/10)^(D102*10+E102),2)-1,4))))</f>
        <v>140.1319</v>
      </c>
      <c r="D102" s="2">
        <f>COUNTIFS($E$8:E102,E102)</f>
        <v>15</v>
      </c>
      <c r="E102" s="2">
        <v>-1</v>
      </c>
      <c r="F102" s="2" t="str">
        <f t="shared" si="8"/>
        <v>{"CostReduce":1}</v>
      </c>
    </row>
    <row r="103" spans="1:6" x14ac:dyDescent="0.15">
      <c r="A103" s="2">
        <f t="shared" si="9"/>
        <v>96</v>
      </c>
      <c r="B103" s="3">
        <v>96</v>
      </c>
      <c r="C103" s="2">
        <f>IF(E103=-1,C102+1,IF(MOD(B103,3)=0,C102+2,IF(ROUND(LOG(中转!$G$13*(1+D103/10)^(D103*10+E103),2)-1,4)-C102&lt;=1,ROUND(C102+1.1^(D103/10+E103/100),4),ROUND(LOG(中转!$G$13*(1+D103/10)^(D103*10+E103),2)-1,4))))</f>
        <v>142.1319</v>
      </c>
      <c r="D103" s="2">
        <f>COUNTIFS($E$8:E103,E103)</f>
        <v>9</v>
      </c>
      <c r="E103" s="2">
        <v>2</v>
      </c>
      <c r="F103" s="2" t="str">
        <f t="shared" si="8"/>
        <v>{"CostReduce":1}</v>
      </c>
    </row>
    <row r="104" spans="1:6" x14ac:dyDescent="0.15">
      <c r="A104" s="2">
        <f t="shared" si="9"/>
        <v>97</v>
      </c>
      <c r="B104" s="2">
        <v>97</v>
      </c>
      <c r="C104" s="2">
        <f>IF(E104=-1,C103+1,IF(MOD(B104,3)=0,C103+2,IF(ROUND(LOG(中转!$G$13*(1+D104/10)^(D104*10+E104),2)-1,4)-C103&lt;=1,ROUND(C103+1.1^(D104/10+E104/100),4),ROUND(LOG(中转!$G$13*(1+D104/10)^(D104*10+E104),2)-1,4))))</f>
        <v>143.22460000000001</v>
      </c>
      <c r="D104" s="2">
        <f>COUNTIFS($E$8:E104,E104)</f>
        <v>9</v>
      </c>
      <c r="E104" s="2">
        <v>3</v>
      </c>
      <c r="F104" s="2" t="str">
        <f t="shared" si="8"/>
        <v>{"CostReduce":1}</v>
      </c>
    </row>
    <row r="105" spans="1:6" x14ac:dyDescent="0.15">
      <c r="A105" s="2">
        <f t="shared" si="9"/>
        <v>98</v>
      </c>
      <c r="B105" s="3">
        <v>98</v>
      </c>
      <c r="C105" s="2">
        <f>IF(E105=-1,C104+1,IF(MOD(B105,3)=0,C104+2,IF(ROUND(LOG(中转!$G$13*(1+D105/10)^(D105*10+E105),2)-1,4)-C104&lt;=1,ROUND(C104+1.1^(D105/10+E105/100),4),ROUND(LOG(中转!$G$13*(1+D105/10)^(D105*10+E105),2)-1,4))))</f>
        <v>144.31829999999999</v>
      </c>
      <c r="D105" s="2">
        <f>COUNTIFS($E$8:E105,E105)</f>
        <v>9</v>
      </c>
      <c r="E105" s="2">
        <v>4</v>
      </c>
      <c r="F105" s="2" t="str">
        <f t="shared" si="8"/>
        <v>{"CostReduce":1}</v>
      </c>
    </row>
    <row r="106" spans="1:6" x14ac:dyDescent="0.15">
      <c r="A106" s="2">
        <f t="shared" si="9"/>
        <v>99</v>
      </c>
      <c r="B106" s="2">
        <v>99</v>
      </c>
      <c r="C106" s="2">
        <f>IF(E106=-1,C105+1,IF(MOD(B106,3)=0,C105+2,IF(ROUND(LOG(中转!$G$13*(1+D106/10)^(D106*10+E106),2)-1,4)-C105&lt;=1,ROUND(C105+1.1^(D106/10+E106/100),4),ROUND(LOG(中转!$G$13*(1+D106/10)^(D106*10+E106),2)-1,4))))</f>
        <v>146.31829999999999</v>
      </c>
      <c r="D106" s="2">
        <f>COUNTIFS($E$8:E106,E106)</f>
        <v>9</v>
      </c>
      <c r="E106" s="2">
        <v>5</v>
      </c>
      <c r="F106" s="2" t="str">
        <f t="shared" ref="F106:F169" si="10">F73</f>
        <v>{"CostReduce":1}</v>
      </c>
    </row>
    <row r="107" spans="1:6" x14ac:dyDescent="0.15">
      <c r="A107" s="2">
        <f t="shared" si="9"/>
        <v>100</v>
      </c>
      <c r="B107" s="3">
        <v>100</v>
      </c>
      <c r="C107" s="2">
        <f>IF(E107=-1,C106+1,IF(MOD(B107,3)=0,C106+2,IF(ROUND(LOG(中转!$G$13*(1+D107/10)^(D107*10+E107),2)-1,4)-C106&lt;=1,ROUND(C106+1.1^(D107/10+E107/100),4),ROUND(LOG(中转!$G$13*(1+D107/10)^(D107*10+E107),2)-1,4))))</f>
        <v>147.41409999999999</v>
      </c>
      <c r="D107" s="2">
        <f>COUNTIFS($E$8:E107,E107)</f>
        <v>9</v>
      </c>
      <c r="E107" s="2">
        <v>6</v>
      </c>
      <c r="F107" s="2" t="str">
        <f t="shared" si="10"/>
        <v>{"CardMulti":1}</v>
      </c>
    </row>
    <row r="108" spans="1:6" x14ac:dyDescent="0.15">
      <c r="A108" s="2">
        <f t="shared" si="9"/>
        <v>101</v>
      </c>
      <c r="B108" s="2">
        <v>101</v>
      </c>
      <c r="C108" s="2">
        <f>IF(E108=-1,C107+1,IF(MOD(B108,3)=0,C107+2,IF(ROUND(LOG(中转!$G$13*(1+D108/10)^(D108*10+E108),2)-1,4)-C107&lt;=1,ROUND(C107+1.1^(D108/10+E108/100),4),ROUND(LOG(中转!$G$13*(1+D108/10)^(D108*10+E108),2)-1,4))))</f>
        <v>148.511</v>
      </c>
      <c r="D108" s="2">
        <f>COUNTIFS($E$8:E108,E108)</f>
        <v>9</v>
      </c>
      <c r="E108" s="2">
        <v>7</v>
      </c>
      <c r="F108" s="2" t="str">
        <f t="shared" si="10"/>
        <v>{"CardMulti":1}</v>
      </c>
    </row>
    <row r="109" spans="1:6" x14ac:dyDescent="0.15">
      <c r="A109" s="2">
        <f t="shared" si="9"/>
        <v>102</v>
      </c>
      <c r="B109" s="3">
        <v>102</v>
      </c>
      <c r="C109" s="2">
        <f>IF(E109=-1,C108+1,IF(MOD(B109,3)=0,C108+2,IF(ROUND(LOG(中转!$G$13*(1+D109/10)^(D109*10+E109),2)-1,4)-C108&lt;=1,ROUND(C108+1.1^(D109/10+E109/100),4),ROUND(LOG(中转!$G$13*(1+D109/10)^(D109*10+E109),2)-1,4))))</f>
        <v>150.511</v>
      </c>
      <c r="D109" s="2">
        <f>COUNTIFS($E$8:E109,E109)</f>
        <v>9</v>
      </c>
      <c r="E109" s="2">
        <v>8</v>
      </c>
      <c r="F109" s="2" t="str">
        <f t="shared" si="10"/>
        <v>{"CardMulti":1}</v>
      </c>
    </row>
    <row r="110" spans="1:6" x14ac:dyDescent="0.15">
      <c r="A110" s="2">
        <f t="shared" si="9"/>
        <v>103</v>
      </c>
      <c r="B110" s="2">
        <v>103</v>
      </c>
      <c r="C110" s="2">
        <f>IF(E110=-1,C109+1,IF(MOD(B110,3)=0,C109+2,IF(ROUND(LOG(中转!$G$13*(1+D110/10)^(D110*10+E110),2)-1,4)-C109&lt;=1,ROUND(C109+1.1^(D110/10+E110/100),4),ROUND(LOG(中转!$G$13*(1+D110/10)^(D110*10+E110),2)-1,4))))</f>
        <v>151.61000000000001</v>
      </c>
      <c r="D110" s="2">
        <f>COUNTIFS($E$8:E110,E110)</f>
        <v>9</v>
      </c>
      <c r="E110" s="2">
        <v>9</v>
      </c>
      <c r="F110" s="2" t="str">
        <f t="shared" si="10"/>
        <v>{"CardMulti":1}</v>
      </c>
    </row>
    <row r="111" spans="1:6" x14ac:dyDescent="0.15">
      <c r="A111" s="2">
        <f t="shared" si="9"/>
        <v>104</v>
      </c>
      <c r="B111" s="3">
        <v>104</v>
      </c>
      <c r="C111" s="2">
        <f>IF(E111=-1,C110+1,IF(MOD(B111,3)=0,C110+2,IF(ROUND(LOG(中转!$G$13*(1+D111/10)^(D111*10+E111),2)-1,4)-C110&lt;=1,ROUND(C110+1.1^(D111/10+E111/100),4),ROUND(LOG(中转!$G$13*(1+D111/10)^(D111*10+E111),2)-1,4))))</f>
        <v>152.71</v>
      </c>
      <c r="D111" s="2">
        <f>COUNTIFS($E$8:E111,E111)</f>
        <v>9</v>
      </c>
      <c r="E111" s="2">
        <v>10</v>
      </c>
      <c r="F111" s="2" t="str">
        <f t="shared" si="10"/>
        <v>{"CardMulti":1}</v>
      </c>
    </row>
    <row r="112" spans="1:6" x14ac:dyDescent="0.15">
      <c r="A112" s="2">
        <f t="shared" si="9"/>
        <v>105</v>
      </c>
      <c r="B112" s="2">
        <v>105</v>
      </c>
      <c r="C112" s="2">
        <f>IF(E112=-1,C111+1,IF(MOD(B112,3)=0,C111+2,IF(ROUND(LOG(中转!$G$13*(1+D112/10)^(D112*10+E112),2)-1,4)-C111&lt;=1,ROUND(C111+1.1^(D112/10+E112/100),4),ROUND(LOG(中转!$G$13*(1+D112/10)^(D112*10+E112),2)-1,4))))</f>
        <v>154.71</v>
      </c>
      <c r="D112" s="2">
        <f>COUNTIFS($E$8:E112,E112)</f>
        <v>9</v>
      </c>
      <c r="E112" s="2">
        <v>1</v>
      </c>
      <c r="F112" s="2" t="str">
        <f t="shared" si="10"/>
        <v>{"CardMulti":1}</v>
      </c>
    </row>
    <row r="113" spans="1:6" x14ac:dyDescent="0.15">
      <c r="A113" s="2" t="str">
        <f t="shared" si="9"/>
        <v>//106</v>
      </c>
      <c r="B113" s="3">
        <v>106</v>
      </c>
      <c r="C113" s="2">
        <f>IF(E113=-1,C112+1,IF(MOD(B113,3)=0,C112+2,IF(ROUND(LOG(中转!$G$13*(1+D113/10)^(D113*10+E113),2)-1,4)-C112&lt;=1,ROUND(C112+1.1^(D113/10+E113/100),4),ROUND(LOG(中转!$G$13*(1+D113/10)^(D113*10+E113),2)-1,4))))</f>
        <v>155.71</v>
      </c>
      <c r="D113" s="2">
        <f>COUNTIFS($E$8:E113,E113)</f>
        <v>16</v>
      </c>
      <c r="E113" s="2">
        <v>-1</v>
      </c>
      <c r="F113" s="2" t="str">
        <f t="shared" si="10"/>
        <v>{"CardMulti":1}</v>
      </c>
    </row>
    <row r="114" spans="1:6" x14ac:dyDescent="0.15">
      <c r="A114" s="2">
        <f t="shared" si="9"/>
        <v>107</v>
      </c>
      <c r="B114" s="2">
        <v>107</v>
      </c>
      <c r="C114" s="2">
        <f>IF(E114=-1,C113+1,IF(MOD(B114,3)=0,C113+2,IF(ROUND(LOG(中转!$G$13*(1+D114/10)^(D114*10+E114),2)-1,4)-C113&lt;=1,ROUND(C113+1.1^(D114/10+E114/100),4),ROUND(LOG(中转!$G$13*(1+D114/10)^(D114*10+E114),2)-1,4))))</f>
        <v>156.81209999999999</v>
      </c>
      <c r="D114" s="2">
        <f>COUNTIFS($E$8:E114,E114)</f>
        <v>10</v>
      </c>
      <c r="E114" s="2">
        <v>2</v>
      </c>
      <c r="F114" s="2" t="str">
        <f t="shared" si="10"/>
        <v>{"CardMulti":1}</v>
      </c>
    </row>
    <row r="115" spans="1:6" x14ac:dyDescent="0.15">
      <c r="A115" s="2">
        <f t="shared" si="9"/>
        <v>108</v>
      </c>
      <c r="B115" s="3">
        <v>108</v>
      </c>
      <c r="C115" s="2">
        <f>IF(E115=-1,C114+1,IF(MOD(B115,3)=0,C114+2,IF(ROUND(LOG(中转!$G$13*(1+D115/10)^(D115*10+E115),2)-1,4)-C114&lt;=1,ROUND(C114+1.1^(D115/10+E115/100),4),ROUND(LOG(中转!$G$13*(1+D115/10)^(D115*10+E115),2)-1,4))))</f>
        <v>158.81209999999999</v>
      </c>
      <c r="D115" s="2">
        <f>COUNTIFS($E$8:E115,E115)</f>
        <v>10</v>
      </c>
      <c r="E115" s="2">
        <v>3</v>
      </c>
      <c r="F115" s="2" t="str">
        <f t="shared" si="10"/>
        <v>{"CardMulti":1}</v>
      </c>
    </row>
    <row r="116" spans="1:6" x14ac:dyDescent="0.15">
      <c r="A116" s="2">
        <f t="shared" si="9"/>
        <v>109</v>
      </c>
      <c r="B116" s="2">
        <v>109</v>
      </c>
      <c r="C116" s="2">
        <f>IF(E116=-1,C115+1,IF(MOD(B116,3)=0,C115+2,IF(ROUND(LOG(中转!$G$13*(1+D116/10)^(D116*10+E116),2)-1,4)-C115&lt;=1,ROUND(C115+1.1^(D116/10+E116/100),4),ROUND(LOG(中转!$G$13*(1+D116/10)^(D116*10+E116),2)-1,4))))</f>
        <v>159.91630000000001</v>
      </c>
      <c r="D116" s="2">
        <f>COUNTIFS($E$8:E116,E116)</f>
        <v>10</v>
      </c>
      <c r="E116" s="2">
        <v>4</v>
      </c>
      <c r="F116" s="2" t="str">
        <f t="shared" si="10"/>
        <v>{"CardMulti":1}</v>
      </c>
    </row>
    <row r="117" spans="1:6" x14ac:dyDescent="0.15">
      <c r="A117" s="2">
        <f t="shared" si="9"/>
        <v>110</v>
      </c>
      <c r="B117" s="3">
        <v>110</v>
      </c>
      <c r="C117" s="2">
        <f>IF(E117=-1,C116+1,IF(MOD(B117,3)=0,C116+2,IF(ROUND(LOG(中转!$G$13*(1+D117/10)^(D117*10+E117),2)-1,4)-C116&lt;=1,ROUND(C116+1.1^(D117/10+E117/100),4),ROUND(LOG(中转!$G$13*(1+D117/10)^(D117*10+E117),2)-1,4))))</f>
        <v>161.02160000000001</v>
      </c>
      <c r="D117" s="2">
        <f>COUNTIFS($E$8:E117,E117)</f>
        <v>10</v>
      </c>
      <c r="E117" s="2">
        <v>5</v>
      </c>
      <c r="F117" s="2" t="str">
        <f t="shared" si="10"/>
        <v>{"CardMulti":1}</v>
      </c>
    </row>
    <row r="118" spans="1:6" x14ac:dyDescent="0.15">
      <c r="A118" s="2">
        <f t="shared" si="9"/>
        <v>111</v>
      </c>
      <c r="B118" s="2">
        <v>111</v>
      </c>
      <c r="C118" s="2">
        <f>IF(E118=-1,C117+1,IF(MOD(B118,3)=0,C117+2,IF(ROUND(LOG(中转!$G$13*(1+D118/10)^(D118*10+E118),2)-1,4)-C117&lt;=1,ROUND(C117+1.1^(D118/10+E118/100),4),ROUND(LOG(中转!$G$13*(1+D118/10)^(D118*10+E118),2)-1,4))))</f>
        <v>163.02160000000001</v>
      </c>
      <c r="D118" s="2">
        <f>COUNTIFS($E$8:E118,E118)</f>
        <v>10</v>
      </c>
      <c r="E118" s="2">
        <v>6</v>
      </c>
      <c r="F118" s="2" t="str">
        <f t="shared" si="10"/>
        <v>{"CardMulti":1}</v>
      </c>
    </row>
    <row r="119" spans="1:6" x14ac:dyDescent="0.15">
      <c r="A119" s="2">
        <f t="shared" si="9"/>
        <v>112</v>
      </c>
      <c r="B119" s="3">
        <v>112</v>
      </c>
      <c r="C119" s="2">
        <f>IF(E119=-1,C118+1,IF(MOD(B119,3)=0,C118+2,IF(ROUND(LOG(中转!$G$13*(1+D119/10)^(D119*10+E119),2)-1,4)-C118&lt;=1,ROUND(C118+1.1^(D119/10+E119/100),4),ROUND(LOG(中转!$G$13*(1+D119/10)^(D119*10+E119),2)-1,4))))</f>
        <v>164.12899999999999</v>
      </c>
      <c r="D119" s="2">
        <f>COUNTIFS($E$8:E119,E119)</f>
        <v>10</v>
      </c>
      <c r="E119" s="2">
        <v>7</v>
      </c>
      <c r="F119" s="2" t="str">
        <f t="shared" si="10"/>
        <v>{"CardMulti":1}</v>
      </c>
    </row>
    <row r="120" spans="1:6" x14ac:dyDescent="0.15">
      <c r="A120" s="2">
        <f t="shared" si="9"/>
        <v>113</v>
      </c>
      <c r="B120" s="2">
        <v>113</v>
      </c>
      <c r="C120" s="2">
        <f>IF(E120=-1,C119+1,IF(MOD(B120,3)=0,C119+2,IF(ROUND(LOG(中转!$G$13*(1+D120/10)^(D120*10+E120),2)-1,4)-C119&lt;=1,ROUND(C119+1.1^(D120/10+E120/100),4),ROUND(LOG(中转!$G$13*(1+D120/10)^(D120*10+E120),2)-1,4))))</f>
        <v>165.23740000000001</v>
      </c>
      <c r="D120" s="2">
        <f>COUNTIFS($E$8:E120,E120)</f>
        <v>10</v>
      </c>
      <c r="E120" s="2">
        <v>8</v>
      </c>
      <c r="F120" s="2" t="str">
        <f t="shared" si="10"/>
        <v>{"CardMulti":1}</v>
      </c>
    </row>
    <row r="121" spans="1:6" x14ac:dyDescent="0.15">
      <c r="A121" s="2" t="str">
        <f t="shared" si="9"/>
        <v>//114</v>
      </c>
      <c r="B121" s="3">
        <v>114</v>
      </c>
      <c r="C121" s="2">
        <f>IF(E121=-1,C120+1,IF(MOD(B121,3)=0,C120+2,IF(ROUND(LOG(中转!$G$13*(1+D121/10)^(D121*10+E121),2)-1,4)-C120&lt;=1,ROUND(C120+1.1^(D121/10+E121/100),4),ROUND(LOG(中转!$G$13*(1+D121/10)^(D121*10+E121),2)-1,4))))</f>
        <v>166.23740000000001</v>
      </c>
      <c r="D121" s="2">
        <f>COUNTIFS($E$8:E121,E121)</f>
        <v>17</v>
      </c>
      <c r="E121" s="2">
        <v>-1</v>
      </c>
      <c r="F121" s="2" t="str">
        <f t="shared" si="10"/>
        <v>{"CardMulti":1}</v>
      </c>
    </row>
    <row r="122" spans="1:6" x14ac:dyDescent="0.15">
      <c r="A122" s="2" t="str">
        <f t="shared" si="9"/>
        <v>//115</v>
      </c>
      <c r="B122" s="2">
        <v>115</v>
      </c>
      <c r="C122" s="2">
        <f>IF(E122=-1,C121+1,IF(MOD(B122,3)=0,C121+2,IF(ROUND(LOG(中转!$G$13*(1+D122/10)^(D122*10+E122),2)-1,4)-C121&lt;=1,ROUND(C121+1.1^(D122/10+E122/100),4),ROUND(LOG(中转!$G$13*(1+D122/10)^(D122*10+E122),2)-1,4))))</f>
        <v>167.23740000000001</v>
      </c>
      <c r="D122" s="2">
        <f>COUNTIFS($E$8:E122,E122)</f>
        <v>18</v>
      </c>
      <c r="E122" s="2">
        <v>-1</v>
      </c>
      <c r="F122" s="2" t="str">
        <f t="shared" si="10"/>
        <v>{"CardMulti":1}</v>
      </c>
    </row>
    <row r="123" spans="1:6" x14ac:dyDescent="0.15">
      <c r="A123" s="2">
        <f t="shared" si="9"/>
        <v>116</v>
      </c>
      <c r="B123" s="3">
        <v>116</v>
      </c>
      <c r="C123" s="2">
        <f>IF(E123=-1,C122+1,IF(MOD(B123,3)=0,C122+2,IF(ROUND(LOG(中转!$G$13*(1+D123/10)^(D123*10+E123),2)-1,4)-C122&lt;=1,ROUND(C122+1.1^(D123/10+E123/100),4),ROUND(LOG(中转!$G$13*(1+D123/10)^(D123*10+E123),2)-1,4))))</f>
        <v>168.34690000000001</v>
      </c>
      <c r="D123" s="2">
        <f>COUNTIFS($E$8:E123,E123)</f>
        <v>10</v>
      </c>
      <c r="E123" s="2">
        <v>9</v>
      </c>
      <c r="F123" s="2" t="str">
        <f t="shared" si="10"/>
        <v>{"CardMulti":1}</v>
      </c>
    </row>
    <row r="124" spans="1:6" x14ac:dyDescent="0.15">
      <c r="A124" s="2">
        <f t="shared" si="9"/>
        <v>117</v>
      </c>
      <c r="B124" s="2">
        <v>117</v>
      </c>
      <c r="C124" s="2">
        <f>IF(E124=-1,C123+1,IF(MOD(B124,3)=0,C123+2,IF(ROUND(LOG(中转!$G$13*(1+D124/10)^(D124*10+E124),2)-1,4)-C123&lt;=1,ROUND(C123+1.1^(D124/10+E124/100),4),ROUND(LOG(中转!$G$13*(1+D124/10)^(D124*10+E124),2)-1,4))))</f>
        <v>170.34690000000001</v>
      </c>
      <c r="D124" s="2">
        <f>COUNTIFS($E$8:E124,E124)</f>
        <v>10</v>
      </c>
      <c r="E124" s="2">
        <v>10</v>
      </c>
      <c r="F124" s="2" t="str">
        <f t="shared" si="10"/>
        <v>{"CardMulti":1}</v>
      </c>
    </row>
    <row r="125" spans="1:6" x14ac:dyDescent="0.15">
      <c r="A125" s="2">
        <f t="shared" si="9"/>
        <v>118</v>
      </c>
      <c r="B125" s="3">
        <v>118</v>
      </c>
      <c r="C125" s="2">
        <f>IF(E125=-1,C124+1,IF(MOD(B125,3)=0,C124+2,IF(ROUND(LOG(中转!$G$13*(1+D125/10)^(D125*10+E125),2)-1,4)-C124&lt;=1,ROUND(C124+1.1^(D125/10+E125/100),4),ROUND(LOG(中转!$G$13*(1+D125/10)^(D125*10+E125),2)-1,4))))</f>
        <v>171.4479</v>
      </c>
      <c r="D125" s="2">
        <f>COUNTIFS($E$8:E125,E125)</f>
        <v>10</v>
      </c>
      <c r="E125" s="2">
        <v>1</v>
      </c>
      <c r="F125" s="2" t="str">
        <f t="shared" si="10"/>
        <v>{"CardMulti":1}</v>
      </c>
    </row>
    <row r="126" spans="1:6" x14ac:dyDescent="0.15">
      <c r="A126" s="2" t="str">
        <f t="shared" si="9"/>
        <v>//119</v>
      </c>
      <c r="B126" s="2">
        <v>119</v>
      </c>
      <c r="C126" s="2">
        <f>IF(E126=-1,C125+1,IF(MOD(B126,3)=0,C125+2,IF(ROUND(LOG(中转!$G$13*(1+D126/10)^(D126*10+E126),2)-1,4)-C125&lt;=1,ROUND(C125+1.1^(D126/10+E126/100),4),ROUND(LOG(中转!$G$13*(1+D126/10)^(D126*10+E126),2)-1,4))))</f>
        <v>172.4479</v>
      </c>
      <c r="D126" s="2">
        <f>COUNTIFS($E$8:E126,E126)</f>
        <v>19</v>
      </c>
      <c r="E126" s="2">
        <v>-1</v>
      </c>
      <c r="F126" s="2" t="str">
        <f t="shared" si="10"/>
        <v>{"CardMulti":1}</v>
      </c>
    </row>
    <row r="127" spans="1:6" x14ac:dyDescent="0.15">
      <c r="A127" s="2" t="str">
        <f t="shared" si="9"/>
        <v>//120</v>
      </c>
      <c r="B127" s="3">
        <v>120</v>
      </c>
      <c r="C127" s="2">
        <f>IF(E127=-1,C126+1,IF(MOD(B127,3)=0,C126+2,IF(ROUND(LOG(中转!$G$13*(1+D127/10)^(D127*10+E127),2)-1,4)-C126&lt;=1,ROUND(C126+1.1^(D127/10+E127/100),4),ROUND(LOG(中转!$G$13*(1+D127/10)^(D127*10+E127),2)-1,4))))</f>
        <v>173.4479</v>
      </c>
      <c r="D127" s="2">
        <f>COUNTIFS($E$8:E127,E127)</f>
        <v>20</v>
      </c>
      <c r="E127" s="2">
        <v>-1</v>
      </c>
      <c r="F127" s="2" t="str">
        <f t="shared" si="10"/>
        <v>{"CardMulti":1}</v>
      </c>
    </row>
    <row r="128" spans="1:6" x14ac:dyDescent="0.15">
      <c r="A128" s="2">
        <f t="shared" si="9"/>
        <v>121</v>
      </c>
      <c r="B128" s="2">
        <v>121</v>
      </c>
      <c r="C128" s="2">
        <f>IF(E128=-1,C127+1,IF(MOD(B128,3)=0,C127+2,IF(ROUND(LOG(中转!$G$13*(1+D128/10)^(D128*10+E128),2)-1,4)-C127&lt;=1,ROUND(C127+1.1^(D128/10+E128/100),4),ROUND(LOG(中转!$G$13*(1+D128/10)^(D128*10+E128),2)-1,4))))</f>
        <v>174.5616</v>
      </c>
      <c r="D128" s="2">
        <f>COUNTIFS($E$8:E128,E128)</f>
        <v>11</v>
      </c>
      <c r="E128" s="2">
        <v>3</v>
      </c>
      <c r="F128" s="2" t="str">
        <f t="shared" si="10"/>
        <v>{"CardMulti":1}</v>
      </c>
    </row>
    <row r="129" spans="1:6" x14ac:dyDescent="0.15">
      <c r="A129" s="2">
        <f t="shared" si="9"/>
        <v>122</v>
      </c>
      <c r="B129" s="3">
        <v>122</v>
      </c>
      <c r="C129" s="2">
        <f>IF(E129=-1,C128+1,IF(MOD(B129,3)=0,C128+2,IF(ROUND(LOG(中转!$G$13*(1+D129/10)^(D129*10+E129),2)-1,4)-C128&lt;=1,ROUND(C128+1.1^(D129/10+E129/100),4),ROUND(LOG(中转!$G$13*(1+D129/10)^(D129*10+E129),2)-1,4))))</f>
        <v>175.68600000000001</v>
      </c>
      <c r="D129" s="2">
        <f>COUNTIFS($E$8:E129,E129)</f>
        <v>12</v>
      </c>
      <c r="E129" s="2">
        <v>3</v>
      </c>
      <c r="F129" s="2" t="str">
        <f t="shared" si="10"/>
        <v>{"CostReduce":1}</v>
      </c>
    </row>
    <row r="130" spans="1:6" x14ac:dyDescent="0.15">
      <c r="A130" s="2">
        <f t="shared" si="9"/>
        <v>123</v>
      </c>
      <c r="B130" s="2">
        <v>123</v>
      </c>
      <c r="C130" s="2">
        <f>IF(E130=-1,C129+1,IF(MOD(B130,3)=0,C129+2,IF(ROUND(LOG(中转!$G$13*(1+D130/10)^(D130*10+E130),2)-1,4)-C129&lt;=1,ROUND(C129+1.1^(D130/10+E130/100),4),ROUND(LOG(中转!$G$13*(1+D130/10)^(D130*10+E130),2)-1,4))))</f>
        <v>177.68600000000001</v>
      </c>
      <c r="D130" s="2">
        <f>COUNTIFS($E$8:E130,E130)</f>
        <v>13</v>
      </c>
      <c r="E130" s="2">
        <v>3</v>
      </c>
      <c r="F130" s="2" t="str">
        <f t="shared" si="10"/>
        <v>{"CostReduce":1}</v>
      </c>
    </row>
    <row r="131" spans="1:6" x14ac:dyDescent="0.15">
      <c r="A131" s="2">
        <f t="shared" si="9"/>
        <v>124</v>
      </c>
      <c r="B131" s="3">
        <v>124</v>
      </c>
      <c r="C131" s="2">
        <f>IF(E131=-1,C130+1,IF(MOD(B131,3)=0,C130+2,IF(ROUND(LOG(中转!$G$13*(1+D131/10)^(D131*10+E131),2)-1,4)-C130&lt;=1,ROUND(C130+1.1^(D131/10+E131/100),4),ROUND(LOG(中转!$G$13*(1+D131/10)^(D131*10+E131),2)-1,4))))</f>
        <v>178.80080000000001</v>
      </c>
      <c r="D131" s="2">
        <f>COUNTIFS($E$8:E131,E131)</f>
        <v>11</v>
      </c>
      <c r="E131" s="2">
        <v>4</v>
      </c>
      <c r="F131" s="2" t="str">
        <f t="shared" si="10"/>
        <v>{"CostReduce":1}</v>
      </c>
    </row>
    <row r="132" spans="1:6" x14ac:dyDescent="0.15">
      <c r="A132" s="2">
        <f t="shared" si="9"/>
        <v>125</v>
      </c>
      <c r="B132" s="2">
        <v>125</v>
      </c>
      <c r="C132" s="2">
        <f>IF(E132=-1,C131+1,IF(MOD(B132,3)=0,C131+2,IF(ROUND(LOG(中转!$G$13*(1+D132/10)^(D132*10+E132),2)-1,4)-C131&lt;=1,ROUND(C131+1.1^(D132/10+E132/100),4),ROUND(LOG(中转!$G$13*(1+D132/10)^(D132*10+E132),2)-1,4))))</f>
        <v>179.9263</v>
      </c>
      <c r="D132" s="2">
        <f>COUNTIFS($E$8:E132,E132)</f>
        <v>12</v>
      </c>
      <c r="E132" s="2">
        <v>4</v>
      </c>
      <c r="F132" s="2" t="str">
        <f t="shared" si="10"/>
        <v>{"CostReduce":1}</v>
      </c>
    </row>
    <row r="133" spans="1:6" x14ac:dyDescent="0.15">
      <c r="A133" s="2">
        <f t="shared" si="9"/>
        <v>126</v>
      </c>
      <c r="B133" s="3">
        <v>126</v>
      </c>
      <c r="C133" s="2">
        <f>IF(E133=-1,C132+1,IF(MOD(B133,3)=0,C132+2,IF(ROUND(LOG(中转!$G$13*(1+D133/10)^(D133*10+E133),2)-1,4)-C132&lt;=1,ROUND(C132+1.1^(D133/10+E133/100),4),ROUND(LOG(中转!$G$13*(1+D133/10)^(D133*10+E133),2)-1,4))))</f>
        <v>181.9263</v>
      </c>
      <c r="D133" s="2">
        <f>COUNTIFS($E$8:E133,E133)</f>
        <v>13</v>
      </c>
      <c r="E133" s="2">
        <v>4</v>
      </c>
      <c r="F133" s="2" t="str">
        <f t="shared" si="10"/>
        <v>{"CostReduce":1}</v>
      </c>
    </row>
    <row r="134" spans="1:6" x14ac:dyDescent="0.15">
      <c r="A134" s="2">
        <f t="shared" si="9"/>
        <v>127</v>
      </c>
      <c r="B134" s="2">
        <v>127</v>
      </c>
      <c r="C134" s="2">
        <f>IF(E134=-1,C133+1,IF(MOD(B134,3)=0,C133+2,IF(ROUND(LOG(中转!$G$13*(1+D134/10)^(D134*10+E134),2)-1,4)-C133&lt;=1,ROUND(C133+1.1^(D134/10+E134/100),4),ROUND(LOG(中转!$G$13*(1+D134/10)^(D134*10+E134),2)-1,4))))</f>
        <v>183.0421</v>
      </c>
      <c r="D134" s="2">
        <f>COUNTIFS($E$8:E134,E134)</f>
        <v>11</v>
      </c>
      <c r="E134" s="2">
        <v>5</v>
      </c>
      <c r="F134" s="2" t="str">
        <f t="shared" si="10"/>
        <v>{"CostReduce":1}</v>
      </c>
    </row>
    <row r="135" spans="1:6" x14ac:dyDescent="0.15">
      <c r="A135" s="2">
        <f t="shared" si="9"/>
        <v>128</v>
      </c>
      <c r="B135" s="3">
        <v>128</v>
      </c>
      <c r="C135" s="2">
        <f>IF(E135=-1,C134+1,IF(MOD(B135,3)=0,C134+2,IF(ROUND(LOG(中转!$G$13*(1+D135/10)^(D135*10+E135),2)-1,4)-C134&lt;=1,ROUND(C134+1.1^(D135/10+E135/100),4),ROUND(LOG(中转!$G$13*(1+D135/10)^(D135*10+E135),2)-1,4))))</f>
        <v>184.1686</v>
      </c>
      <c r="D135" s="2">
        <f>COUNTIFS($E$8:E135,E135)</f>
        <v>12</v>
      </c>
      <c r="E135" s="2">
        <v>5</v>
      </c>
      <c r="F135" s="2" t="str">
        <f t="shared" si="10"/>
        <v>{"CostReduce":1}</v>
      </c>
    </row>
    <row r="136" spans="1:6" x14ac:dyDescent="0.15">
      <c r="A136" s="2">
        <f t="shared" si="9"/>
        <v>129</v>
      </c>
      <c r="B136" s="2">
        <v>129</v>
      </c>
      <c r="C136" s="2">
        <f>IF(E136=-1,C135+1,IF(MOD(B136,3)=0,C135+2,IF(ROUND(LOG(中转!$G$13*(1+D136/10)^(D136*10+E136),2)-1,4)-C135&lt;=1,ROUND(C135+1.1^(D136/10+E136/100),4),ROUND(LOG(中转!$G$13*(1+D136/10)^(D136*10+E136),2)-1,4))))</f>
        <v>186.1686</v>
      </c>
      <c r="D136" s="2">
        <f>COUNTIFS($E$8:E136,E136)</f>
        <v>13</v>
      </c>
      <c r="E136" s="2">
        <v>5</v>
      </c>
      <c r="F136" s="2" t="str">
        <f t="shared" si="10"/>
        <v>{"CostReduce":1}</v>
      </c>
    </row>
    <row r="137" spans="1:6" x14ac:dyDescent="0.15">
      <c r="A137" s="2" t="str">
        <f t="shared" ref="A137:A200" si="11">IF(E137=-1,"//"&amp;B137,B137)</f>
        <v>//130</v>
      </c>
      <c r="B137" s="3">
        <v>130</v>
      </c>
      <c r="C137" s="2">
        <f>IF(E137=-1,C136+1,IF(MOD(B137,3)=0,C136+2,IF(ROUND(LOG(中转!$G$13*(1+D137/10)^(D137*10+E137),2)-1,4)-C136&lt;=1,ROUND(C136+1.1^(D137/10+E137/100),4),ROUND(LOG(中转!$G$13*(1+D137/10)^(D137*10+E137),2)-1,4))))</f>
        <v>187.1686</v>
      </c>
      <c r="D137" s="2">
        <f>COUNTIFS($E$8:E137,E137)</f>
        <v>21</v>
      </c>
      <c r="E137" s="2">
        <v>-1</v>
      </c>
      <c r="F137" s="2" t="str">
        <f t="shared" si="10"/>
        <v>{"CostReduce":1}</v>
      </c>
    </row>
    <row r="138" spans="1:6" x14ac:dyDescent="0.15">
      <c r="A138" s="2">
        <f t="shared" si="11"/>
        <v>131</v>
      </c>
      <c r="B138" s="2">
        <v>131</v>
      </c>
      <c r="C138" s="2">
        <f>IF(E138=-1,C137+1,IF(MOD(B138,3)=0,C137+2,IF(ROUND(LOG(中转!$G$13*(1+D138/10)^(D138*10+E138),2)-1,4)-C137&lt;=1,ROUND(C137+1.1^(D138/10+E138/100),4),ROUND(LOG(中转!$G$13*(1+D138/10)^(D138*10+E138),2)-1,4))))</f>
        <v>188.28550000000001</v>
      </c>
      <c r="D138" s="2">
        <f>COUNTIFS($E$8:E138,E138)</f>
        <v>11</v>
      </c>
      <c r="E138" s="2">
        <v>6</v>
      </c>
      <c r="F138" s="2" t="str">
        <f t="shared" si="10"/>
        <v>{"CostReduce":1}</v>
      </c>
    </row>
    <row r="139" spans="1:6" x14ac:dyDescent="0.15">
      <c r="A139" s="2">
        <f t="shared" si="11"/>
        <v>132</v>
      </c>
      <c r="B139" s="3">
        <v>132</v>
      </c>
      <c r="C139" s="2">
        <f>IF(E139=-1,C138+1,IF(MOD(B139,3)=0,C138+2,IF(ROUND(LOG(中转!$G$13*(1+D139/10)^(D139*10+E139),2)-1,4)-C138&lt;=1,ROUND(C138+1.1^(D139/10+E139/100),4),ROUND(LOG(中转!$G$13*(1+D139/10)^(D139*10+E139),2)-1,4))))</f>
        <v>190.28550000000001</v>
      </c>
      <c r="D139" s="2">
        <f>COUNTIFS($E$8:E139,E139)</f>
        <v>12</v>
      </c>
      <c r="E139" s="2">
        <v>6</v>
      </c>
      <c r="F139" s="2" t="str">
        <f t="shared" si="10"/>
        <v>{"CostReduce":1}</v>
      </c>
    </row>
    <row r="140" spans="1:6" x14ac:dyDescent="0.15">
      <c r="A140" s="2">
        <f t="shared" si="11"/>
        <v>133</v>
      </c>
      <c r="B140" s="2">
        <v>133</v>
      </c>
      <c r="C140" s="2">
        <f>IF(E140=-1,C139+1,IF(MOD(B140,3)=0,C139+2,IF(ROUND(LOG(中转!$G$13*(1+D140/10)^(D140*10+E140),2)-1,4)-C139&lt;=1,ROUND(C139+1.1^(D140/10+E140/100),4),ROUND(LOG(中转!$G$13*(1+D140/10)^(D140*10+E140),2)-1,4))))</f>
        <v>191.4239</v>
      </c>
      <c r="D140" s="2">
        <f>COUNTIFS($E$8:E140,E140)</f>
        <v>13</v>
      </c>
      <c r="E140" s="2">
        <v>6</v>
      </c>
      <c r="F140" s="2" t="str">
        <f t="shared" si="10"/>
        <v>{"CardMulti":1}</v>
      </c>
    </row>
    <row r="141" spans="1:6" x14ac:dyDescent="0.15">
      <c r="A141" s="2">
        <f t="shared" si="11"/>
        <v>134</v>
      </c>
      <c r="B141" s="3">
        <v>134</v>
      </c>
      <c r="C141" s="2">
        <f>IF(E141=-1,C140+1,IF(MOD(B141,3)=0,C140+2,IF(ROUND(LOG(中转!$G$13*(1+D141/10)^(D141*10+E141),2)-1,4)-C140&lt;=1,ROUND(C140+1.1^(D141/10+E141/100),4),ROUND(LOG(中转!$G$13*(1+D141/10)^(D141*10+E141),2)-1,4))))</f>
        <v>192.5419</v>
      </c>
      <c r="D141" s="2">
        <f>COUNTIFS($E$8:E141,E141)</f>
        <v>11</v>
      </c>
      <c r="E141" s="2">
        <v>7</v>
      </c>
      <c r="F141" s="2" t="str">
        <f t="shared" si="10"/>
        <v>{"CardMulti":1}</v>
      </c>
    </row>
    <row r="142" spans="1:6" x14ac:dyDescent="0.15">
      <c r="A142" s="2">
        <f t="shared" si="11"/>
        <v>135</v>
      </c>
      <c r="B142" s="2">
        <v>135</v>
      </c>
      <c r="C142" s="2">
        <f>IF(E142=-1,C141+1,IF(MOD(B142,3)=0,C141+2,IF(ROUND(LOG(中转!$G$13*(1+D142/10)^(D142*10+E142),2)-1,4)-C141&lt;=1,ROUND(C141+1.1^(D142/10+E142/100),4),ROUND(LOG(中转!$G$13*(1+D142/10)^(D142*10+E142),2)-1,4))))</f>
        <v>194.5419</v>
      </c>
      <c r="D142" s="2">
        <f>COUNTIFS($E$8:E142,E142)</f>
        <v>12</v>
      </c>
      <c r="E142" s="2">
        <v>7</v>
      </c>
      <c r="F142" s="2" t="str">
        <f t="shared" si="10"/>
        <v>{"CardMulti":1}</v>
      </c>
    </row>
    <row r="143" spans="1:6" x14ac:dyDescent="0.15">
      <c r="A143" s="2">
        <f t="shared" si="11"/>
        <v>136</v>
      </c>
      <c r="B143" s="3">
        <v>136</v>
      </c>
      <c r="C143" s="2">
        <f>IF(E143=-1,C142+1,IF(MOD(B143,3)=0,C142+2,IF(ROUND(LOG(中转!$G$13*(1+D143/10)^(D143*10+E143),2)-1,4)-C142&lt;=1,ROUND(C142+1.1^(D143/10+E143/100),4),ROUND(LOG(中转!$G$13*(1+D143/10)^(D143*10+E143),2)-1,4))))</f>
        <v>195.6814</v>
      </c>
      <c r="D143" s="2">
        <f>COUNTIFS($E$8:E143,E143)</f>
        <v>13</v>
      </c>
      <c r="E143" s="2">
        <v>7</v>
      </c>
      <c r="F143" s="2" t="str">
        <f t="shared" si="10"/>
        <v>{"CardMulti":1}</v>
      </c>
    </row>
    <row r="144" spans="1:6" x14ac:dyDescent="0.15">
      <c r="A144" s="2" t="str">
        <f t="shared" si="11"/>
        <v>//137</v>
      </c>
      <c r="B144" s="2">
        <v>137</v>
      </c>
      <c r="C144" s="2">
        <f>IF(E144=-1,C143+1,IF(MOD(B144,3)=0,C143+2,IF(ROUND(LOG(中转!$G$13*(1+D144/10)^(D144*10+E144),2)-1,4)-C143&lt;=1,ROUND(C143+1.1^(D144/10+E144/100),4),ROUND(LOG(中转!$G$13*(1+D144/10)^(D144*10+E144),2)-1,4))))</f>
        <v>196.6814</v>
      </c>
      <c r="D144" s="2">
        <f>COUNTIFS($E$8:E144,E144)</f>
        <v>22</v>
      </c>
      <c r="E144" s="2">
        <v>-1</v>
      </c>
      <c r="F144" s="2" t="str">
        <f t="shared" si="10"/>
        <v>{"CardMulti":1}</v>
      </c>
    </row>
    <row r="145" spans="1:6" x14ac:dyDescent="0.15">
      <c r="A145" s="2">
        <f t="shared" si="11"/>
        <v>138</v>
      </c>
      <c r="B145" s="3">
        <v>138</v>
      </c>
      <c r="C145" s="2">
        <f>IF(E145=-1,C144+1,IF(MOD(B145,3)=0,C144+2,IF(ROUND(LOG(中转!$G$13*(1+D145/10)^(D145*10+E145),2)-1,4)-C144&lt;=1,ROUND(C144+1.1^(D145/10+E145/100),4),ROUND(LOG(中转!$G$13*(1+D145/10)^(D145*10+E145),2)-1,4))))</f>
        <v>198.6814</v>
      </c>
      <c r="D145" s="2">
        <f>COUNTIFS($E$8:E145,E145)</f>
        <v>11</v>
      </c>
      <c r="E145" s="2">
        <v>8</v>
      </c>
      <c r="F145" s="2" t="str">
        <f t="shared" si="10"/>
        <v>{"CardMulti":1}</v>
      </c>
    </row>
    <row r="146" spans="1:6" x14ac:dyDescent="0.15">
      <c r="A146" s="2">
        <f t="shared" si="11"/>
        <v>139</v>
      </c>
      <c r="B146" s="2">
        <v>139</v>
      </c>
      <c r="C146" s="2">
        <f>IF(E146=-1,C145+1,IF(MOD(B146,3)=0,C145+2,IF(ROUND(LOG(中转!$G$13*(1+D146/10)^(D146*10+E146),2)-1,4)-C145&lt;=1,ROUND(C145+1.1^(D146/10+E146/100),4),ROUND(LOG(中转!$G$13*(1+D146/10)^(D146*10+E146),2)-1,4))))</f>
        <v>199.81120000000001</v>
      </c>
      <c r="D146" s="2">
        <f>COUNTIFS($E$8:E146,E146)</f>
        <v>12</v>
      </c>
      <c r="E146" s="2">
        <v>8</v>
      </c>
      <c r="F146" s="2" t="str">
        <f t="shared" si="10"/>
        <v>{"CardMulti":1}</v>
      </c>
    </row>
    <row r="147" spans="1:6" x14ac:dyDescent="0.15">
      <c r="A147" s="2">
        <f t="shared" si="11"/>
        <v>140</v>
      </c>
      <c r="B147" s="3">
        <v>140</v>
      </c>
      <c r="C147" s="2">
        <f>IF(E147=-1,C146+1,IF(MOD(B147,3)=0,C146+2,IF(ROUND(LOG(中转!$G$13*(1+D147/10)^(D147*10+E147),2)-1,4)-C146&lt;=1,ROUND(C146+1.1^(D147/10+E147/100),4),ROUND(LOG(中转!$G$13*(1+D147/10)^(D147*10+E147),2)-1,4))))</f>
        <v>200.95179999999999</v>
      </c>
      <c r="D147" s="2">
        <f>COUNTIFS($E$8:E147,E147)</f>
        <v>13</v>
      </c>
      <c r="E147" s="2">
        <v>8</v>
      </c>
      <c r="F147" s="2" t="str">
        <f t="shared" si="10"/>
        <v>{"CardMulti":1}</v>
      </c>
    </row>
    <row r="148" spans="1:6" x14ac:dyDescent="0.15">
      <c r="A148" s="2">
        <f t="shared" si="11"/>
        <v>141</v>
      </c>
      <c r="B148" s="2">
        <v>141</v>
      </c>
      <c r="C148" s="2">
        <f>IF(E148=-1,C147+1,IF(MOD(B148,3)=0,C147+2,IF(ROUND(LOG(中转!$G$13*(1+D148/10)^(D148*10+E148),2)-1,4)-C147&lt;=1,ROUND(C147+1.1^(D148/10+E148/100),4),ROUND(LOG(中转!$G$13*(1+D148/10)^(D148*10+E148),2)-1,4))))</f>
        <v>202.95179999999999</v>
      </c>
      <c r="D148" s="2">
        <f>COUNTIFS($E$8:E148,E148)</f>
        <v>11</v>
      </c>
      <c r="E148" s="2">
        <v>9</v>
      </c>
      <c r="F148" s="2" t="str">
        <f t="shared" si="10"/>
        <v>{"CardMulti":1}</v>
      </c>
    </row>
    <row r="149" spans="1:6" x14ac:dyDescent="0.15">
      <c r="A149" s="2">
        <f t="shared" si="11"/>
        <v>142</v>
      </c>
      <c r="B149" s="3">
        <v>142</v>
      </c>
      <c r="C149" s="2">
        <f>IF(E149=-1,C148+1,IF(MOD(B149,3)=0,C148+2,IF(ROUND(LOG(中转!$G$13*(1+D149/10)^(D149*10+E149),2)-1,4)-C148&lt;=1,ROUND(C148+1.1^(D149/10+E149/100),4),ROUND(LOG(中转!$G$13*(1+D149/10)^(D149*10+E149),2)-1,4))))</f>
        <v>204.08260000000001</v>
      </c>
      <c r="D149" s="2">
        <f>COUNTIFS($E$8:E149,E149)</f>
        <v>12</v>
      </c>
      <c r="E149" s="2">
        <v>9</v>
      </c>
      <c r="F149" s="2" t="str">
        <f t="shared" si="10"/>
        <v>{"CardMulti":1}</v>
      </c>
    </row>
    <row r="150" spans="1:6" x14ac:dyDescent="0.15">
      <c r="A150" s="2">
        <f t="shared" si="11"/>
        <v>143</v>
      </c>
      <c r="B150" s="2">
        <v>143</v>
      </c>
      <c r="C150" s="2">
        <f>IF(E150=-1,C149+1,IF(MOD(B150,3)=0,C149+2,IF(ROUND(LOG(中转!$G$13*(1+D150/10)^(D150*10+E150),2)-1,4)-C149&lt;=1,ROUND(C149+1.1^(D150/10+E150/100),4),ROUND(LOG(中转!$G$13*(1+D150/10)^(D150*10+E150),2)-1,4))))</f>
        <v>205.2243</v>
      </c>
      <c r="D150" s="2">
        <f>COUNTIFS($E$8:E150,E150)</f>
        <v>13</v>
      </c>
      <c r="E150" s="2">
        <v>9</v>
      </c>
      <c r="F150" s="2" t="str">
        <f t="shared" si="10"/>
        <v>{"CardMulti":1}</v>
      </c>
    </row>
    <row r="151" spans="1:6" x14ac:dyDescent="0.15">
      <c r="A151" s="2">
        <f t="shared" si="11"/>
        <v>144</v>
      </c>
      <c r="B151" s="3">
        <v>144</v>
      </c>
      <c r="C151" s="2">
        <f>IF(E151=-1,C150+1,IF(MOD(B151,3)=0,C150+2,IF(ROUND(LOG(中转!$G$13*(1+D151/10)^(D151*10+E151),2)-1,4)-C150&lt;=1,ROUND(C150+1.1^(D151/10+E151/100),4),ROUND(LOG(中转!$G$13*(1+D151/10)^(D151*10+E151),2)-1,4))))</f>
        <v>207.2243</v>
      </c>
      <c r="D151" s="2">
        <f>COUNTIFS($E$8:E151,E151)</f>
        <v>11</v>
      </c>
      <c r="E151" s="2">
        <v>10</v>
      </c>
      <c r="F151" s="2" t="str">
        <f t="shared" si="10"/>
        <v>{"CardMulti":1}</v>
      </c>
    </row>
    <row r="152" spans="1:6" x14ac:dyDescent="0.15">
      <c r="A152" s="2">
        <f t="shared" si="11"/>
        <v>145</v>
      </c>
      <c r="B152" s="2">
        <v>145</v>
      </c>
      <c r="C152" s="2">
        <f>IF(E152=-1,C151+1,IF(MOD(B152,3)=0,C151+2,IF(ROUND(LOG(中转!$G$13*(1+D152/10)^(D152*10+E152),2)-1,4)-C151&lt;=1,ROUND(C151+1.1^(D152/10+E152/100),4),ROUND(LOG(中转!$G$13*(1+D152/10)^(D152*10+E152),2)-1,4))))</f>
        <v>208.3562</v>
      </c>
      <c r="D152" s="2">
        <f>COUNTIFS($E$8:E152,E152)</f>
        <v>12</v>
      </c>
      <c r="E152" s="2">
        <v>10</v>
      </c>
      <c r="F152" s="2" t="str">
        <f t="shared" si="10"/>
        <v>{"CardMulti":1}</v>
      </c>
    </row>
    <row r="153" spans="1:6" x14ac:dyDescent="0.15">
      <c r="A153" s="2">
        <f t="shared" si="11"/>
        <v>146</v>
      </c>
      <c r="B153" s="3">
        <v>146</v>
      </c>
      <c r="C153" s="2">
        <f>IF(E153=-1,C152+1,IF(MOD(B153,3)=0,C152+2,IF(ROUND(LOG(中转!$G$13*(1+D153/10)^(D153*10+E153),2)-1,4)-C152&lt;=1,ROUND(C152+1.1^(D153/10+E153/100),4),ROUND(LOG(中转!$G$13*(1+D153/10)^(D153*10+E153),2)-1,4))))</f>
        <v>209.49889999999999</v>
      </c>
      <c r="D153" s="2">
        <f>COUNTIFS($E$8:E153,E153)</f>
        <v>13</v>
      </c>
      <c r="E153" s="2">
        <v>10</v>
      </c>
      <c r="F153" s="2" t="str">
        <f t="shared" si="10"/>
        <v>{"CardMulti":1}</v>
      </c>
    </row>
    <row r="154" spans="1:6" x14ac:dyDescent="0.15">
      <c r="A154" s="2" t="str">
        <f t="shared" si="11"/>
        <v>//147</v>
      </c>
      <c r="B154" s="2">
        <v>147</v>
      </c>
      <c r="C154" s="2">
        <f>IF(E154=-1,C153+1,IF(MOD(B154,3)=0,C153+2,IF(ROUND(LOG(中转!$G$13*(1+D154/10)^(D154*10+E154),2)-1,4)-C153&lt;=1,ROUND(C153+1.1^(D154/10+E154/100),4),ROUND(LOG(中转!$G$13*(1+D154/10)^(D154*10+E154),2)-1,4))))</f>
        <v>210.49889999999999</v>
      </c>
      <c r="D154" s="2">
        <f>COUNTIFS($E$8:E154,E154)</f>
        <v>23</v>
      </c>
      <c r="E154" s="2">
        <v>-1</v>
      </c>
      <c r="F154" s="2" t="str">
        <f t="shared" si="10"/>
        <v>{"CardMulti":1}</v>
      </c>
    </row>
    <row r="155" spans="1:6" x14ac:dyDescent="0.15">
      <c r="A155" s="2">
        <f t="shared" si="11"/>
        <v>148</v>
      </c>
      <c r="B155" s="3">
        <v>148</v>
      </c>
      <c r="C155" s="2">
        <f>IF(E155=-1,C154+1,IF(MOD(B155,3)=0,C154+2,IF(ROUND(LOG(中转!$G$13*(1+D155/10)^(D155*10+E155),2)-1,4)-C154&lt;=1,ROUND(C154+1.1^(D155/10+E155/100),4),ROUND(LOG(中转!$G$13*(1+D155/10)^(D155*10+E155),2)-1,4))))</f>
        <v>211.6105</v>
      </c>
      <c r="D155" s="2">
        <f>COUNTIFS($E$8:E155,E155)</f>
        <v>11</v>
      </c>
      <c r="E155" s="2">
        <v>1</v>
      </c>
      <c r="F155" s="2" t="str">
        <f t="shared" si="10"/>
        <v>{"CardMulti":1}</v>
      </c>
    </row>
    <row r="156" spans="1:6" x14ac:dyDescent="0.15">
      <c r="A156" s="2">
        <f t="shared" si="11"/>
        <v>149</v>
      </c>
      <c r="B156" s="2">
        <v>149</v>
      </c>
      <c r="C156" s="2">
        <f>IF(E156=-1,C155+1,IF(MOD(B156,3)=0,C155+2,IF(ROUND(LOG(中转!$G$13*(1+D156/10)^(D156*10+E156),2)-1,4)-C155&lt;=1,ROUND(C155+1.1^(D156/10+E156/100),4),ROUND(LOG(中转!$G$13*(1+D156/10)^(D156*10+E156),2)-1,4))))</f>
        <v>212.73269999999999</v>
      </c>
      <c r="D156" s="2">
        <f>COUNTIFS($E$8:E156,E156)</f>
        <v>12</v>
      </c>
      <c r="E156" s="2">
        <v>1</v>
      </c>
      <c r="F156" s="2" t="str">
        <f t="shared" si="10"/>
        <v>{"CardMulti":1}</v>
      </c>
    </row>
    <row r="157" spans="1:6" x14ac:dyDescent="0.15">
      <c r="A157" s="2">
        <f t="shared" si="11"/>
        <v>150</v>
      </c>
      <c r="B157" s="3">
        <v>150</v>
      </c>
      <c r="C157" s="2">
        <f>IF(E157=-1,C156+1,IF(MOD(B157,3)=0,C156+2,IF(ROUND(LOG(中转!$G$13*(1+D157/10)^(D157*10+E157),2)-1,4)-C156&lt;=1,ROUND(C156+1.1^(D157/10+E157/100),4),ROUND(LOG(中转!$G$13*(1+D157/10)^(D157*10+E157),2)-1,4))))</f>
        <v>214.73269999999999</v>
      </c>
      <c r="D157" s="2">
        <f>COUNTIFS($E$8:E157,E157)</f>
        <v>13</v>
      </c>
      <c r="E157" s="2">
        <v>1</v>
      </c>
      <c r="F157" s="2" t="str">
        <f t="shared" si="10"/>
        <v>{"CardMulti":1}</v>
      </c>
    </row>
    <row r="158" spans="1:6" x14ac:dyDescent="0.15">
      <c r="A158" s="2">
        <f t="shared" si="11"/>
        <v>151</v>
      </c>
      <c r="B158" s="2">
        <v>151</v>
      </c>
      <c r="C158" s="2">
        <f>IF(E158=-1,C157+1,IF(MOD(B158,3)=0,C157+2,IF(ROUND(LOG(中转!$G$13*(1+D158/10)^(D158*10+E158),2)-1,4)-C157&lt;=1,ROUND(C157+1.1^(D158/10+E158/100),4),ROUND(LOG(中转!$G$13*(1+D158/10)^(D158*10+E158),2)-1,4))))</f>
        <v>215.84540000000001</v>
      </c>
      <c r="D158" s="2">
        <f>COUNTIFS($E$8:E158,E158)</f>
        <v>11</v>
      </c>
      <c r="E158" s="2">
        <v>2</v>
      </c>
      <c r="F158" s="2" t="str">
        <f t="shared" si="10"/>
        <v>{"CardMulti":1}</v>
      </c>
    </row>
    <row r="159" spans="1:6" x14ac:dyDescent="0.15">
      <c r="A159" s="2">
        <f t="shared" si="11"/>
        <v>152</v>
      </c>
      <c r="B159" s="3">
        <v>152</v>
      </c>
      <c r="C159" s="2">
        <f>IF(E159=-1,C158+1,IF(MOD(B159,3)=0,C158+2,IF(ROUND(LOG(中转!$G$13*(1+D159/10)^(D159*10+E159),2)-1,4)-C158&lt;=1,ROUND(C158+1.1^(D159/10+E159/100),4),ROUND(LOG(中转!$G$13*(1+D159/10)^(D159*10+E159),2)-1,4))))</f>
        <v>216.96870000000001</v>
      </c>
      <c r="D159" s="2">
        <f>COUNTIFS($E$8:E159,E159)</f>
        <v>12</v>
      </c>
      <c r="E159" s="2">
        <v>2</v>
      </c>
      <c r="F159" s="2" t="str">
        <f t="shared" si="10"/>
        <v>{"CardMulti":1}</v>
      </c>
    </row>
    <row r="160" spans="1:6" x14ac:dyDescent="0.15">
      <c r="A160" s="2">
        <f t="shared" si="11"/>
        <v>153</v>
      </c>
      <c r="B160" s="2">
        <v>153</v>
      </c>
      <c r="C160" s="2">
        <f>IF(E160=-1,C159+1,IF(MOD(B160,3)=0,C159+2,IF(ROUND(LOG(中转!$G$13*(1+D160/10)^(D160*10+E160),2)-1,4)-C159&lt;=1,ROUND(C159+1.1^(D160/10+E160/100),4),ROUND(LOG(中转!$G$13*(1+D160/10)^(D160*10+E160),2)-1,4))))</f>
        <v>218.96870000000001</v>
      </c>
      <c r="D160" s="2">
        <f>COUNTIFS($E$8:E160,E160)</f>
        <v>13</v>
      </c>
      <c r="E160" s="2">
        <v>2</v>
      </c>
      <c r="F160" s="2" t="str">
        <f t="shared" si="10"/>
        <v>{"CardMulti":1}</v>
      </c>
    </row>
    <row r="161" spans="1:6" x14ac:dyDescent="0.15">
      <c r="A161" s="2" t="str">
        <f t="shared" si="11"/>
        <v>//154</v>
      </c>
      <c r="B161" s="3">
        <v>154</v>
      </c>
      <c r="C161" s="2">
        <f>IF(E161=-1,C160+1,IF(MOD(B161,3)=0,C160+2,IF(ROUND(LOG(中转!$G$13*(1+D161/10)^(D161*10+E161),2)-1,4)-C160&lt;=1,ROUND(C160+1.1^(D161/10+E161/100),4),ROUND(LOG(中转!$G$13*(1+D161/10)^(D161*10+E161),2)-1,4))))</f>
        <v>219.96870000000001</v>
      </c>
      <c r="D161" s="2">
        <f>COUNTIFS($E$8:E161,E161)</f>
        <v>24</v>
      </c>
      <c r="E161" s="2">
        <v>-1</v>
      </c>
      <c r="F161" s="2" t="str">
        <f t="shared" si="10"/>
        <v>{"CardMulti":1}</v>
      </c>
    </row>
    <row r="162" spans="1:6" x14ac:dyDescent="0.15">
      <c r="A162" s="2" t="str">
        <f t="shared" si="11"/>
        <v>//155</v>
      </c>
      <c r="B162" s="2">
        <v>155</v>
      </c>
      <c r="C162" s="2">
        <f>IF(E162=-1,C161+1,IF(MOD(B162,3)=0,C161+2,IF(ROUND(LOG(中转!$G$13*(1+D162/10)^(D162*10+E162),2)-1,4)-C161&lt;=1,ROUND(C161+1.1^(D162/10+E162/100),4),ROUND(LOG(中转!$G$13*(1+D162/10)^(D162*10+E162),2)-1,4))))</f>
        <v>220.96870000000001</v>
      </c>
      <c r="D162" s="2">
        <f>COUNTIFS($E$8:E162,E162)</f>
        <v>25</v>
      </c>
      <c r="E162" s="2">
        <v>-1</v>
      </c>
      <c r="F162" s="2" t="str">
        <f t="shared" si="10"/>
        <v>{"CostReduce":1}</v>
      </c>
    </row>
    <row r="163" spans="1:6" x14ac:dyDescent="0.15">
      <c r="A163" s="2">
        <f t="shared" si="11"/>
        <v>156</v>
      </c>
      <c r="B163" s="3">
        <v>156</v>
      </c>
      <c r="C163" s="2">
        <f>IF(E163=-1,C162+1,IF(MOD(B163,3)=0,C162+2,IF(ROUND(LOG(中转!$G$13*(1+D163/10)^(D163*10+E163),2)-1,4)-C162&lt;=1,ROUND(C162+1.1^(D163/10+E163/100),4),ROUND(LOG(中转!$G$13*(1+D163/10)^(D163*10+E163),2)-1,4))))</f>
        <v>222.96870000000001</v>
      </c>
      <c r="D163" s="2">
        <f>COUNTIFS($E$8:E163,E163)</f>
        <v>14</v>
      </c>
      <c r="E163" s="2">
        <v>2</v>
      </c>
      <c r="F163" s="2" t="str">
        <f t="shared" si="10"/>
        <v>{"CostReduce":1}</v>
      </c>
    </row>
    <row r="164" spans="1:6" x14ac:dyDescent="0.15">
      <c r="A164" s="2">
        <f t="shared" si="11"/>
        <v>157</v>
      </c>
      <c r="B164" s="2">
        <v>157</v>
      </c>
      <c r="C164" s="2">
        <f>IF(E164=-1,C163+1,IF(MOD(B164,3)=0,C163+2,IF(ROUND(LOG(中转!$G$13*(1+D164/10)^(D164*10+E164),2)-1,4)-C163&lt;=1,ROUND(C163+1.1^(D164/10+E164/100),4),ROUND(LOG(中转!$G$13*(1+D164/10)^(D164*10+E164),2)-1,4))))</f>
        <v>224.1147</v>
      </c>
      <c r="D164" s="2">
        <f>COUNTIFS($E$8:E164,E164)</f>
        <v>14</v>
      </c>
      <c r="E164" s="2">
        <v>3</v>
      </c>
      <c r="F164" s="2" t="str">
        <f t="shared" si="10"/>
        <v>{"CostReduce":1}</v>
      </c>
    </row>
    <row r="165" spans="1:6" x14ac:dyDescent="0.15">
      <c r="A165" s="2">
        <f t="shared" si="11"/>
        <v>158</v>
      </c>
      <c r="B165" s="3">
        <v>158</v>
      </c>
      <c r="C165" s="2">
        <f>IF(E165=-1,C164+1,IF(MOD(B165,3)=0,C164+2,IF(ROUND(LOG(中转!$G$13*(1+D165/10)^(D165*10+E165),2)-1,4)-C164&lt;=1,ROUND(C164+1.1^(D165/10+E165/100),4),ROUND(LOG(中转!$G$13*(1+D165/10)^(D165*10+E165),2)-1,4))))</f>
        <v>225.26179999999999</v>
      </c>
      <c r="D165" s="2">
        <f>COUNTIFS($E$8:E165,E165)</f>
        <v>14</v>
      </c>
      <c r="E165" s="2">
        <v>4</v>
      </c>
      <c r="F165" s="2" t="str">
        <f t="shared" si="10"/>
        <v>{"CostReduce":1}</v>
      </c>
    </row>
    <row r="166" spans="1:6" x14ac:dyDescent="0.15">
      <c r="A166" s="2">
        <f t="shared" si="11"/>
        <v>159</v>
      </c>
      <c r="B166" s="2">
        <v>159</v>
      </c>
      <c r="C166" s="2">
        <f>IF(E166=-1,C165+1,IF(MOD(B166,3)=0,C165+2,IF(ROUND(LOG(中转!$G$13*(1+D166/10)^(D166*10+E166),2)-1,4)-C165&lt;=1,ROUND(C165+1.1^(D166/10+E166/100),4),ROUND(LOG(中转!$G$13*(1+D166/10)^(D166*10+E166),2)-1,4))))</f>
        <v>227.26179999999999</v>
      </c>
      <c r="D166" s="2">
        <f>COUNTIFS($E$8:E166,E166)</f>
        <v>14</v>
      </c>
      <c r="E166" s="2">
        <v>5</v>
      </c>
      <c r="F166" s="2" t="str">
        <f t="shared" si="10"/>
        <v>{"CostReduce":1}</v>
      </c>
    </row>
    <row r="167" spans="1:6" x14ac:dyDescent="0.15">
      <c r="A167" s="2">
        <f t="shared" si="11"/>
        <v>160</v>
      </c>
      <c r="B167" s="3">
        <v>160</v>
      </c>
      <c r="C167" s="2">
        <f>IF(E167=-1,C166+1,IF(MOD(B167,3)=0,C166+2,IF(ROUND(LOG(中转!$G$13*(1+D167/10)^(D167*10+E167),2)-1,4)-C166&lt;=1,ROUND(C166+1.1^(D167/10+E167/100),4),ROUND(LOG(中转!$G$13*(1+D167/10)^(D167*10+E167),2)-1,4))))</f>
        <v>228.4111</v>
      </c>
      <c r="D167" s="2">
        <f>COUNTIFS($E$8:E167,E167)</f>
        <v>14</v>
      </c>
      <c r="E167" s="2">
        <v>6</v>
      </c>
      <c r="F167" s="2" t="str">
        <f t="shared" si="10"/>
        <v>{"CostReduce":1}</v>
      </c>
    </row>
    <row r="168" spans="1:6" x14ac:dyDescent="0.15">
      <c r="A168" s="2">
        <f t="shared" si="11"/>
        <v>161</v>
      </c>
      <c r="B168" s="2">
        <v>161</v>
      </c>
      <c r="C168" s="2">
        <f>IF(E168=-1,C167+1,IF(MOD(B168,3)=0,C167+2,IF(ROUND(LOG(中转!$G$13*(1+D168/10)^(D168*10+E168),2)-1,4)-C167&lt;=1,ROUND(C167+1.1^(D168/10+E168/100),4),ROUND(LOG(中转!$G$13*(1+D168/10)^(D168*10+E168),2)-1,4))))</f>
        <v>229.5615</v>
      </c>
      <c r="D168" s="2">
        <f>COUNTIFS($E$8:E168,E168)</f>
        <v>14</v>
      </c>
      <c r="E168" s="2">
        <v>7</v>
      </c>
      <c r="F168" s="2" t="str">
        <f t="shared" si="10"/>
        <v>{"CostReduce":1}</v>
      </c>
    </row>
    <row r="169" spans="1:6" x14ac:dyDescent="0.15">
      <c r="A169" s="2">
        <f t="shared" si="11"/>
        <v>162</v>
      </c>
      <c r="B169" s="3">
        <v>162</v>
      </c>
      <c r="C169" s="2">
        <f>IF(E169=-1,C168+1,IF(MOD(B169,3)=0,C168+2,IF(ROUND(LOG(中转!$G$13*(1+D169/10)^(D169*10+E169),2)-1,4)-C168&lt;=1,ROUND(C168+1.1^(D169/10+E169/100),4),ROUND(LOG(中转!$G$13*(1+D169/10)^(D169*10+E169),2)-1,4))))</f>
        <v>231.5615</v>
      </c>
      <c r="D169" s="2">
        <f>COUNTIFS($E$8:E169,E169)</f>
        <v>14</v>
      </c>
      <c r="E169" s="2">
        <v>8</v>
      </c>
      <c r="F169" s="2" t="str">
        <f t="shared" si="10"/>
        <v>{"CostReduce":1}</v>
      </c>
    </row>
    <row r="170" spans="1:6" x14ac:dyDescent="0.15">
      <c r="A170" s="2">
        <f t="shared" si="11"/>
        <v>163</v>
      </c>
      <c r="B170" s="2">
        <v>163</v>
      </c>
      <c r="C170" s="2">
        <f>IF(E170=-1,C169+1,IF(MOD(B170,3)=0,C169+2,IF(ROUND(LOG(中转!$G$13*(1+D170/10)^(D170*10+E170),2)-1,4)-C169&lt;=1,ROUND(C169+1.1^(D170/10+E170/100),4),ROUND(LOG(中转!$G$13*(1+D170/10)^(D170*10+E170),2)-1,4))))</f>
        <v>232.7141</v>
      </c>
      <c r="D170" s="2">
        <f>COUNTIFS($E$8:E170,E170)</f>
        <v>14</v>
      </c>
      <c r="E170" s="2">
        <v>9</v>
      </c>
      <c r="F170" s="2" t="str">
        <f t="shared" ref="F170:F233" si="12">F137</f>
        <v>{"CostReduce":1}</v>
      </c>
    </row>
    <row r="171" spans="1:6" x14ac:dyDescent="0.15">
      <c r="A171" s="2">
        <f t="shared" si="11"/>
        <v>164</v>
      </c>
      <c r="B171" s="3">
        <v>164</v>
      </c>
      <c r="C171" s="2">
        <f>IF(E171=-1,C170+1,IF(MOD(B171,3)=0,C170+2,IF(ROUND(LOG(中转!$G$13*(1+D171/10)^(D171*10+E171),2)-1,4)-C170&lt;=1,ROUND(C170+1.1^(D171/10+E171/100),4),ROUND(LOG(中转!$G$13*(1+D171/10)^(D171*10+E171),2)-1,4))))</f>
        <v>233.86779999999999</v>
      </c>
      <c r="D171" s="2">
        <f>COUNTIFS($E$8:E171,E171)</f>
        <v>14</v>
      </c>
      <c r="E171" s="2">
        <v>10</v>
      </c>
      <c r="F171" s="2" t="str">
        <f t="shared" si="12"/>
        <v>{"CostReduce":1}</v>
      </c>
    </row>
    <row r="172" spans="1:6" x14ac:dyDescent="0.15">
      <c r="A172" s="2">
        <f t="shared" si="11"/>
        <v>165</v>
      </c>
      <c r="B172" s="2">
        <v>165</v>
      </c>
      <c r="C172" s="2">
        <f>IF(E172=-1,C171+1,IF(MOD(B172,3)=0,C171+2,IF(ROUND(LOG(中转!$G$13*(1+D172/10)^(D172*10+E172),2)-1,4)-C171&lt;=1,ROUND(C171+1.1^(D172/10+E172/100),4),ROUND(LOG(中转!$G$13*(1+D172/10)^(D172*10+E172),2)-1,4))))</f>
        <v>235.86779999999999</v>
      </c>
      <c r="D172" s="2">
        <f>COUNTIFS($E$8:E172,E172)</f>
        <v>14</v>
      </c>
      <c r="E172" s="2">
        <v>1</v>
      </c>
      <c r="F172" s="2" t="str">
        <f t="shared" si="12"/>
        <v>{"CostReduce":1}</v>
      </c>
    </row>
    <row r="173" spans="1:6" x14ac:dyDescent="0.15">
      <c r="A173" s="2" t="str">
        <f t="shared" si="11"/>
        <v>//166</v>
      </c>
      <c r="B173" s="3">
        <v>166</v>
      </c>
      <c r="C173" s="2">
        <f>IF(E173=-1,C172+1,IF(MOD(B173,3)=0,C172+2,IF(ROUND(LOG(中转!$G$13*(1+D173/10)^(D173*10+E173),2)-1,4)-C172&lt;=1,ROUND(C172+1.1^(D173/10+E173/100),4),ROUND(LOG(中转!$G$13*(1+D173/10)^(D173*10+E173),2)-1,4))))</f>
        <v>236.86779999999999</v>
      </c>
      <c r="D173" s="2">
        <f>COUNTIFS($E$8:E173,E173)</f>
        <v>26</v>
      </c>
      <c r="E173" s="2">
        <v>-1</v>
      </c>
      <c r="F173" s="2" t="str">
        <f t="shared" si="12"/>
        <v>{"CardMulti":1}</v>
      </c>
    </row>
    <row r="174" spans="1:6" x14ac:dyDescent="0.15">
      <c r="A174" s="2" t="str">
        <f t="shared" si="11"/>
        <v>//167</v>
      </c>
      <c r="B174" s="2">
        <v>167</v>
      </c>
      <c r="C174" s="2">
        <f>IF(E174=-1,C173+1,IF(MOD(B174,3)=0,C173+2,IF(ROUND(LOG(中转!$G$13*(1+D174/10)^(D174*10+E174),2)-1,4)-C173&lt;=1,ROUND(C173+1.1^(D174/10+E174/100),4),ROUND(LOG(中转!$G$13*(1+D174/10)^(D174*10+E174),2)-1,4))))</f>
        <v>237.86779999999999</v>
      </c>
      <c r="D174" s="2">
        <f>COUNTIFS($E$8:E174,E174)</f>
        <v>27</v>
      </c>
      <c r="E174" s="2">
        <v>-1</v>
      </c>
      <c r="F174" s="2" t="str">
        <f t="shared" si="12"/>
        <v>{"CardMulti":1}</v>
      </c>
    </row>
    <row r="175" spans="1:6" x14ac:dyDescent="0.15">
      <c r="A175" s="2">
        <f t="shared" si="11"/>
        <v>168</v>
      </c>
      <c r="B175" s="3">
        <v>168</v>
      </c>
      <c r="C175" s="2">
        <f>IF(E175=-1,C174+1,IF(MOD(B175,3)=0,C174+2,IF(ROUND(LOG(中转!$G$13*(1+D175/10)^(D175*10+E175),2)-1,4)-C174&lt;=1,ROUND(C174+1.1^(D175/10+E175/100),4),ROUND(LOG(中转!$G$13*(1+D175/10)^(D175*10+E175),2)-1,4))))</f>
        <v>239.86779999999999</v>
      </c>
      <c r="D175" s="2">
        <f>COUNTIFS($E$8:E175,E175)</f>
        <v>15</v>
      </c>
      <c r="E175" s="2">
        <v>2</v>
      </c>
      <c r="F175" s="2" t="str">
        <f t="shared" si="12"/>
        <v>{"CardMulti":1}</v>
      </c>
    </row>
    <row r="176" spans="1:6" x14ac:dyDescent="0.15">
      <c r="A176" s="2">
        <f t="shared" si="11"/>
        <v>169</v>
      </c>
      <c r="B176" s="2">
        <v>169</v>
      </c>
      <c r="C176" s="2">
        <f>IF(E176=-1,C175+1,IF(MOD(B176,3)=0,C175+2,IF(ROUND(LOG(中转!$G$13*(1+D176/10)^(D176*10+E176),2)-1,4)-C175&lt;=1,ROUND(C175+1.1^(D176/10+E176/100),4),ROUND(LOG(中转!$G$13*(1+D176/10)^(D176*10+E176),2)-1,4))))</f>
        <v>241.0248</v>
      </c>
      <c r="D176" s="2">
        <f>COUNTIFS($E$8:E176,E176)</f>
        <v>15</v>
      </c>
      <c r="E176" s="2">
        <v>3</v>
      </c>
      <c r="F176" s="2" t="str">
        <f t="shared" si="12"/>
        <v>{"CardMulti":1}</v>
      </c>
    </row>
    <row r="177" spans="1:6" x14ac:dyDescent="0.15">
      <c r="A177" s="2">
        <f t="shared" si="11"/>
        <v>170</v>
      </c>
      <c r="B177" s="3">
        <v>170</v>
      </c>
      <c r="C177" s="2">
        <f>IF(E177=-1,C176+1,IF(MOD(B177,3)=0,C176+2,IF(ROUND(LOG(中转!$G$13*(1+D177/10)^(D177*10+E177),2)-1,4)-C176&lt;=1,ROUND(C176+1.1^(D177/10+E177/100),4),ROUND(LOG(中转!$G$13*(1+D177/10)^(D177*10+E177),2)-1,4))))</f>
        <v>242.18289999999999</v>
      </c>
      <c r="D177" s="2">
        <f>COUNTIFS($E$8:E177,E177)</f>
        <v>15</v>
      </c>
      <c r="E177" s="2">
        <v>4</v>
      </c>
      <c r="F177" s="2" t="str">
        <f t="shared" si="12"/>
        <v>{"CardMulti":1}</v>
      </c>
    </row>
    <row r="178" spans="1:6" x14ac:dyDescent="0.15">
      <c r="A178" s="2">
        <f t="shared" si="11"/>
        <v>171</v>
      </c>
      <c r="B178" s="2">
        <v>171</v>
      </c>
      <c r="C178" s="2">
        <f>IF(E178=-1,C177+1,IF(MOD(B178,3)=0,C177+2,IF(ROUND(LOG(中转!$G$13*(1+D178/10)^(D178*10+E178),2)-1,4)-C177&lt;=1,ROUND(C177+1.1^(D178/10+E178/100),4),ROUND(LOG(中转!$G$13*(1+D178/10)^(D178*10+E178),2)-1,4))))</f>
        <v>244.18289999999999</v>
      </c>
      <c r="D178" s="2">
        <f>COUNTIFS($E$8:E178,E178)</f>
        <v>15</v>
      </c>
      <c r="E178" s="2">
        <v>5</v>
      </c>
      <c r="F178" s="2" t="str">
        <f t="shared" si="12"/>
        <v>{"CardMulti":1}</v>
      </c>
    </row>
    <row r="179" spans="1:6" x14ac:dyDescent="0.15">
      <c r="A179" s="2">
        <f t="shared" si="11"/>
        <v>172</v>
      </c>
      <c r="B179" s="3">
        <v>172</v>
      </c>
      <c r="C179" s="2">
        <f>IF(E179=-1,C178+1,IF(MOD(B179,3)=0,C178+2,IF(ROUND(LOG(中转!$G$13*(1+D179/10)^(D179*10+E179),2)-1,4)-C178&lt;=1,ROUND(C178+1.1^(D179/10+E179/100),4),ROUND(LOG(中转!$G$13*(1+D179/10)^(D179*10+E179),2)-1,4))))</f>
        <v>245.3432</v>
      </c>
      <c r="D179" s="2">
        <f>COUNTIFS($E$8:E179,E179)</f>
        <v>15</v>
      </c>
      <c r="E179" s="2">
        <v>6</v>
      </c>
      <c r="F179" s="2" t="str">
        <f t="shared" si="12"/>
        <v>{"CardMulti":1}</v>
      </c>
    </row>
    <row r="180" spans="1:6" x14ac:dyDescent="0.15">
      <c r="A180" s="2">
        <f t="shared" si="11"/>
        <v>173</v>
      </c>
      <c r="B180" s="2">
        <v>173</v>
      </c>
      <c r="C180" s="2">
        <f>IF(E180=-1,C179+1,IF(MOD(B180,3)=0,C179+2,IF(ROUND(LOG(中转!$G$13*(1+D180/10)^(D180*10+E180),2)-1,4)-C179&lt;=1,ROUND(C179+1.1^(D180/10+E180/100),4),ROUND(LOG(中转!$G$13*(1+D180/10)^(D180*10+E180),2)-1,4))))</f>
        <v>246.50460000000001</v>
      </c>
      <c r="D180" s="2">
        <f>COUNTIFS($E$8:E180,E180)</f>
        <v>15</v>
      </c>
      <c r="E180" s="2">
        <v>7</v>
      </c>
      <c r="F180" s="2" t="str">
        <f t="shared" si="12"/>
        <v>{"CardMulti":1}</v>
      </c>
    </row>
    <row r="181" spans="1:6" x14ac:dyDescent="0.15">
      <c r="A181" s="2">
        <f t="shared" si="11"/>
        <v>174</v>
      </c>
      <c r="B181" s="3">
        <v>174</v>
      </c>
      <c r="C181" s="2">
        <f>IF(E181=-1,C180+1,IF(MOD(B181,3)=0,C180+2,IF(ROUND(LOG(中转!$G$13*(1+D181/10)^(D181*10+E181),2)-1,4)-C180&lt;=1,ROUND(C180+1.1^(D181/10+E181/100),4),ROUND(LOG(中转!$G$13*(1+D181/10)^(D181*10+E181),2)-1,4))))</f>
        <v>248.50460000000001</v>
      </c>
      <c r="D181" s="2">
        <f>COUNTIFS($E$8:E181,E181)</f>
        <v>15</v>
      </c>
      <c r="E181" s="2">
        <v>8</v>
      </c>
      <c r="F181" s="2" t="str">
        <f t="shared" si="12"/>
        <v>{"CardMulti":1}</v>
      </c>
    </row>
    <row r="182" spans="1:6" x14ac:dyDescent="0.15">
      <c r="A182" s="2">
        <f t="shared" si="11"/>
        <v>175</v>
      </c>
      <c r="B182" s="2">
        <v>175</v>
      </c>
      <c r="C182" s="2">
        <f>IF(E182=-1,C181+1,IF(MOD(B182,3)=0,C181+2,IF(ROUND(LOG(中转!$G$13*(1+D182/10)^(D182*10+E182),2)-1,4)-C181&lt;=1,ROUND(C181+1.1^(D182/10+E182/100),4),ROUND(LOG(中转!$G$13*(1+D182/10)^(D182*10+E182),2)-1,4))))</f>
        <v>249.66820000000001</v>
      </c>
      <c r="D182" s="2">
        <f>COUNTIFS($E$8:E182,E182)</f>
        <v>15</v>
      </c>
      <c r="E182" s="2">
        <v>9</v>
      </c>
      <c r="F182" s="2" t="str">
        <f t="shared" si="12"/>
        <v>{"CardMulti":1}</v>
      </c>
    </row>
    <row r="183" spans="1:6" x14ac:dyDescent="0.15">
      <c r="A183" s="2">
        <f t="shared" si="11"/>
        <v>176</v>
      </c>
      <c r="B183" s="3">
        <v>176</v>
      </c>
      <c r="C183" s="2">
        <f>IF(E183=-1,C182+1,IF(MOD(B183,3)=0,C182+2,IF(ROUND(LOG(中转!$G$13*(1+D183/10)^(D183*10+E183),2)-1,4)-C182&lt;=1,ROUND(C182+1.1^(D183/10+E183/100),4),ROUND(LOG(中转!$G$13*(1+D183/10)^(D183*10+E183),2)-1,4))))</f>
        <v>250.8329</v>
      </c>
      <c r="D183" s="2">
        <f>COUNTIFS($E$8:E183,E183)</f>
        <v>15</v>
      </c>
      <c r="E183" s="2">
        <v>10</v>
      </c>
      <c r="F183" s="2" t="str">
        <f t="shared" si="12"/>
        <v>{"CardMulti":1}</v>
      </c>
    </row>
    <row r="184" spans="1:6" x14ac:dyDescent="0.15">
      <c r="A184" s="2">
        <f t="shared" si="11"/>
        <v>177</v>
      </c>
      <c r="B184" s="2">
        <v>177</v>
      </c>
      <c r="C184" s="2">
        <f>IF(E184=-1,C183+1,IF(MOD(B184,3)=0,C183+2,IF(ROUND(LOG(中转!$G$13*(1+D184/10)^(D184*10+E184),2)-1,4)-C183&lt;=1,ROUND(C183+1.1^(D184/10+E184/100),4),ROUND(LOG(中转!$G$13*(1+D184/10)^(D184*10+E184),2)-1,4))))</f>
        <v>252.8329</v>
      </c>
      <c r="D184" s="2">
        <f>COUNTIFS($E$8:E184,E184)</f>
        <v>15</v>
      </c>
      <c r="E184" s="2">
        <v>1</v>
      </c>
      <c r="F184" s="2" t="str">
        <f t="shared" si="12"/>
        <v>{"CardMulti":1}</v>
      </c>
    </row>
    <row r="185" spans="1:6" x14ac:dyDescent="0.15">
      <c r="A185" s="2" t="str">
        <f t="shared" si="11"/>
        <v>//178</v>
      </c>
      <c r="B185" s="3">
        <v>178</v>
      </c>
      <c r="C185" s="2">
        <f>IF(E185=-1,C184+1,IF(MOD(B185,3)=0,C184+2,IF(ROUND(LOG(中转!$G$13*(1+D185/10)^(D185*10+E185),2)-1,4)-C184&lt;=1,ROUND(C184+1.1^(D185/10+E185/100),4),ROUND(LOG(中转!$G$13*(1+D185/10)^(D185*10+E185),2)-1,4))))</f>
        <v>253.8329</v>
      </c>
      <c r="D185" s="2">
        <f>COUNTIFS($E$8:E185,E185)</f>
        <v>28</v>
      </c>
      <c r="E185" s="2">
        <v>-1</v>
      </c>
      <c r="F185" s="2" t="str">
        <f t="shared" si="12"/>
        <v>{"CardMulti":1}</v>
      </c>
    </row>
    <row r="186" spans="1:6" x14ac:dyDescent="0.15">
      <c r="A186" s="2">
        <f t="shared" si="11"/>
        <v>179</v>
      </c>
      <c r="B186" s="2">
        <v>179</v>
      </c>
      <c r="C186" s="2">
        <f>IF(E186=-1,C185+1,IF(MOD(B186,3)=0,C185+2,IF(ROUND(LOG(中转!$G$13*(1+D186/10)^(D186*10+E186),2)-1,4)-C185&lt;=1,ROUND(C185+1.1^(D186/10+E186/100),4),ROUND(LOG(中转!$G$13*(1+D186/10)^(D186*10+E186),2)-1,4))))</f>
        <v>255.001</v>
      </c>
      <c r="D186" s="2">
        <f>COUNTIFS($E$8:E186,E186)</f>
        <v>16</v>
      </c>
      <c r="E186" s="2">
        <v>3</v>
      </c>
      <c r="F186" s="2" t="str">
        <f t="shared" si="12"/>
        <v>{"CardMulti":1}</v>
      </c>
    </row>
    <row r="187" spans="1:6" x14ac:dyDescent="0.15">
      <c r="A187" s="2">
        <f t="shared" si="11"/>
        <v>180</v>
      </c>
      <c r="B187" s="3">
        <v>180</v>
      </c>
      <c r="C187" s="2">
        <f>IF(E187=-1,C186+1,IF(MOD(B187,3)=0,C186+2,IF(ROUND(LOG(中转!$G$13*(1+D187/10)^(D187*10+E187),2)-1,4)-C186&lt;=1,ROUND(C186+1.1^(D187/10+E187/100),4),ROUND(LOG(中转!$G$13*(1+D187/10)^(D187*10+E187),2)-1,4))))</f>
        <v>257.00099999999998</v>
      </c>
      <c r="D187" s="2">
        <f>COUNTIFS($E$8:E187,E187)</f>
        <v>16</v>
      </c>
      <c r="E187" s="2">
        <v>9</v>
      </c>
      <c r="F187" s="2" t="str">
        <f t="shared" si="12"/>
        <v>{"CardMulti":1}</v>
      </c>
    </row>
    <row r="188" spans="1:6" x14ac:dyDescent="0.15">
      <c r="A188" s="2">
        <f t="shared" si="11"/>
        <v>181</v>
      </c>
      <c r="B188" s="2">
        <v>181</v>
      </c>
      <c r="C188" s="2">
        <f>IF(E188=-1,C187+1,IF(MOD(B188,3)=0,C187+2,IF(ROUND(LOG(中转!$G$13*(1+D188/10)^(D188*10+E188),2)-1,4)-C187&lt;=1,ROUND(C187+1.1^(D188/10+E188/100),4),ROUND(LOG(中转!$G$13*(1+D188/10)^(D188*10+E188),2)-1,4))))</f>
        <v>258.17020000000002</v>
      </c>
      <c r="D188" s="2">
        <f>COUNTIFS($E$8:E188,E188)</f>
        <v>16</v>
      </c>
      <c r="E188" s="2">
        <v>4</v>
      </c>
      <c r="F188" s="2" t="str">
        <f t="shared" si="12"/>
        <v>{"CardMulti":1}</v>
      </c>
    </row>
    <row r="189" spans="1:6" x14ac:dyDescent="0.15">
      <c r="A189" s="2">
        <f t="shared" si="11"/>
        <v>182</v>
      </c>
      <c r="B189" s="3">
        <v>182</v>
      </c>
      <c r="C189" s="2">
        <f>IF(E189=-1,C188+1,IF(MOD(B189,3)=0,C188+2,IF(ROUND(LOG(中转!$G$13*(1+D189/10)^(D189*10+E189),2)-1,4)-C188&lt;=1,ROUND(C188+1.1^(D189/10+E189/100),4),ROUND(LOG(中转!$G$13*(1+D189/10)^(D189*10+E189),2)-1,4))))</f>
        <v>259.34609999999998</v>
      </c>
      <c r="D189" s="2">
        <f>COUNTIFS($E$8:E189,E189)</f>
        <v>16</v>
      </c>
      <c r="E189" s="2">
        <v>10</v>
      </c>
      <c r="F189" s="2" t="str">
        <f t="shared" si="12"/>
        <v>{"CardMulti":1}</v>
      </c>
    </row>
    <row r="190" spans="1:6" x14ac:dyDescent="0.15">
      <c r="A190" s="2">
        <f t="shared" si="11"/>
        <v>183</v>
      </c>
      <c r="B190" s="2">
        <v>183</v>
      </c>
      <c r="C190" s="2">
        <f>IF(E190=-1,C189+1,IF(MOD(B190,3)=0,C189+2,IF(ROUND(LOG(中转!$G$13*(1+D190/10)^(D190*10+E190),2)-1,4)-C189&lt;=1,ROUND(C189+1.1^(D190/10+E190/100),4),ROUND(LOG(中转!$G$13*(1+D190/10)^(D190*10+E190),2)-1,4))))</f>
        <v>261.34609999999998</v>
      </c>
      <c r="D190" s="2">
        <f>COUNTIFS($E$8:E190,E190)</f>
        <v>16</v>
      </c>
      <c r="E190" s="2">
        <v>1</v>
      </c>
      <c r="F190" s="2" t="str">
        <f t="shared" si="12"/>
        <v>{"CardMulti":1}</v>
      </c>
    </row>
    <row r="191" spans="1:6" x14ac:dyDescent="0.15">
      <c r="A191" s="2">
        <f t="shared" si="11"/>
        <v>184</v>
      </c>
      <c r="B191" s="3">
        <v>184</v>
      </c>
      <c r="C191" s="2">
        <f>IF(E191=-1,C190+1,IF(MOD(B191,3)=0,C190+2,IF(ROUND(LOG(中转!$G$13*(1+D191/10)^(D191*10+E191),2)-1,4)-C190&lt;=1,ROUND(C190+1.1^(D191/10+E191/100),4),ROUND(LOG(中转!$G$13*(1+D191/10)^(D191*10+E191),2)-1,4))))</f>
        <v>262.51859999999999</v>
      </c>
      <c r="D191" s="2">
        <f>COUNTIFS($E$8:E191,E191)</f>
        <v>16</v>
      </c>
      <c r="E191" s="2">
        <v>7</v>
      </c>
      <c r="F191" s="2" t="str">
        <f t="shared" si="12"/>
        <v>{"CardMulti":1}</v>
      </c>
    </row>
    <row r="192" spans="1:6" x14ac:dyDescent="0.15">
      <c r="A192" s="2">
        <f t="shared" si="11"/>
        <v>185</v>
      </c>
      <c r="B192" s="2">
        <v>185</v>
      </c>
      <c r="C192" s="2">
        <f>IF(E192=-1,C191+1,IF(MOD(B192,3)=0,C191+2,IF(ROUND(LOG(中转!$G$13*(1+D192/10)^(D192*10+E192),2)-1,4)-C191&lt;=1,ROUND(C191+1.1^(D192/10+E192/100),4),ROUND(LOG(中转!$G$13*(1+D192/10)^(D192*10+E192),2)-1,4))))</f>
        <v>263.68560000000002</v>
      </c>
      <c r="D192" s="2">
        <f>COUNTIFS($E$8:E192,E192)</f>
        <v>16</v>
      </c>
      <c r="E192" s="2">
        <v>2</v>
      </c>
      <c r="F192" s="2" t="str">
        <f t="shared" si="12"/>
        <v>{"CardMulti":1}</v>
      </c>
    </row>
    <row r="193" spans="1:6" x14ac:dyDescent="0.15">
      <c r="A193" s="2">
        <f t="shared" si="11"/>
        <v>186</v>
      </c>
      <c r="B193" s="3">
        <v>186</v>
      </c>
      <c r="C193" s="2">
        <f>IF(E193=-1,C192+1,IF(MOD(B193,3)=0,C192+2,IF(ROUND(LOG(中转!$G$13*(1+D193/10)^(D193*10+E193),2)-1,4)-C192&lt;=1,ROUND(C192+1.1^(D193/10+E193/100),4),ROUND(LOG(中转!$G$13*(1+D193/10)^(D193*10+E193),2)-1,4))))</f>
        <v>265.68560000000002</v>
      </c>
      <c r="D193" s="2">
        <f>COUNTIFS($E$8:E193,E193)</f>
        <v>16</v>
      </c>
      <c r="E193" s="2">
        <v>8</v>
      </c>
      <c r="F193" s="2" t="str">
        <f t="shared" si="12"/>
        <v>{"CardMulti":1}</v>
      </c>
    </row>
    <row r="194" spans="1:6" x14ac:dyDescent="0.15">
      <c r="A194" s="2">
        <f t="shared" si="11"/>
        <v>187</v>
      </c>
      <c r="B194" s="2">
        <v>187</v>
      </c>
      <c r="C194" s="2">
        <f>IF(E194=-1,C193+1,IF(MOD(B194,3)=0,C193+2,IF(ROUND(LOG(中转!$G$13*(1+D194/10)^(D194*10+E194),2)-1,4)-C193&lt;=1,ROUND(C193+1.1^(D194/10+E194/100),4),ROUND(LOG(中转!$G$13*(1+D194/10)^(D194*10+E194),2)-1,4))))</f>
        <v>266.85590000000002</v>
      </c>
      <c r="D194" s="2">
        <f>COUNTIFS($E$8:E194,E194)</f>
        <v>16</v>
      </c>
      <c r="E194" s="2">
        <v>5</v>
      </c>
      <c r="F194" s="2" t="str">
        <f t="shared" si="12"/>
        <v>{"CardMulti":1}</v>
      </c>
    </row>
    <row r="195" spans="1:6" x14ac:dyDescent="0.15">
      <c r="A195" s="2">
        <f t="shared" si="11"/>
        <v>188</v>
      </c>
      <c r="B195" s="3">
        <v>188</v>
      </c>
      <c r="C195" s="2">
        <f>IF(E195=-1,C194+1,IF(MOD(B195,3)=0,C194+2,IF(ROUND(LOG(中转!$G$13*(1+D195/10)^(D195*10+E195),2)-1,4)-C194&lt;=1,ROUND(C194+1.1^(D195/10+E195/100),4),ROUND(LOG(中转!$G$13*(1+D195/10)^(D195*10+E195),2)-1,4))))</f>
        <v>268.02730000000003</v>
      </c>
      <c r="D195" s="2">
        <f>COUNTIFS($E$8:E195,E195)</f>
        <v>16</v>
      </c>
      <c r="E195" s="2">
        <v>6</v>
      </c>
      <c r="F195" s="2" t="str">
        <f t="shared" si="12"/>
        <v>{"CostReduce":1}</v>
      </c>
    </row>
    <row r="196" spans="1:6" x14ac:dyDescent="0.15">
      <c r="A196" s="2" t="str">
        <f t="shared" si="11"/>
        <v>//189</v>
      </c>
      <c r="B196" s="2">
        <v>189</v>
      </c>
      <c r="C196" s="2">
        <f>IF(E196=-1,C195+1,IF(MOD(B196,3)=0,C195+2,IF(ROUND(LOG(中转!$G$13*(1+D196/10)^(D196*10+E196),2)-1,4)-C195&lt;=1,ROUND(C195+1.1^(D196/10+E196/100),4),ROUND(LOG(中转!$G$13*(1+D196/10)^(D196*10+E196),2)-1,4))))</f>
        <v>269.02730000000003</v>
      </c>
      <c r="D196" s="2">
        <f>COUNTIFS($E$8:E196,E196)</f>
        <v>29</v>
      </c>
      <c r="E196" s="2">
        <v>-1</v>
      </c>
      <c r="F196" s="2" t="str">
        <f t="shared" si="12"/>
        <v>{"CostReduce":1}</v>
      </c>
    </row>
    <row r="197" spans="1:6" x14ac:dyDescent="0.15">
      <c r="A197" s="2">
        <f t="shared" si="11"/>
        <v>190</v>
      </c>
      <c r="B197" s="3">
        <v>190</v>
      </c>
      <c r="C197" s="2">
        <f>IF(E197=-1,C196+1,IF(MOD(B197,3)=0,C196+2,IF(ROUND(LOG(中转!$G$13*(1+D197/10)^(D197*10+E197),2)-1,4)-C196&lt;=1,ROUND(C196+1.1^(D197/10+E197/100),4),ROUND(LOG(中转!$G$13*(1+D197/10)^(D197*10+E197),2)-1,4))))</f>
        <v>270.2054</v>
      </c>
      <c r="D197" s="2">
        <f>COUNTIFS($E$8:E197,E197)</f>
        <v>17</v>
      </c>
      <c r="E197" s="2">
        <v>2</v>
      </c>
      <c r="F197" s="2" t="str">
        <f t="shared" si="12"/>
        <v>{"CostReduce":1}</v>
      </c>
    </row>
    <row r="198" spans="1:6" x14ac:dyDescent="0.15">
      <c r="A198" s="2">
        <f t="shared" si="11"/>
        <v>191</v>
      </c>
      <c r="B198" s="2">
        <v>191</v>
      </c>
      <c r="C198" s="2">
        <f>IF(E198=-1,C197+1,IF(MOD(B198,3)=0,C197+2,IF(ROUND(LOG(中转!$G$13*(1+D198/10)^(D198*10+E198),2)-1,4)-C197&lt;=1,ROUND(C197+1.1^(D198/10+E198/100),4),ROUND(LOG(中转!$G$13*(1+D198/10)^(D198*10+E198),2)-1,4))))</f>
        <v>271.38470000000001</v>
      </c>
      <c r="D198" s="2">
        <f>COUNTIFS($E$8:E198,E198)</f>
        <v>17</v>
      </c>
      <c r="E198" s="2">
        <v>3</v>
      </c>
      <c r="F198" s="2" t="str">
        <f t="shared" si="12"/>
        <v>{"CostReduce":1}</v>
      </c>
    </row>
    <row r="199" spans="1:6" x14ac:dyDescent="0.15">
      <c r="A199" s="2">
        <f t="shared" si="11"/>
        <v>192</v>
      </c>
      <c r="B199" s="3">
        <v>192</v>
      </c>
      <c r="C199" s="2">
        <f>IF(E199=-1,C198+1,IF(MOD(B199,3)=0,C198+2,IF(ROUND(LOG(中转!$G$13*(1+D199/10)^(D199*10+E199),2)-1,4)-C198&lt;=1,ROUND(C198+1.1^(D199/10+E199/100),4),ROUND(LOG(中转!$G$13*(1+D199/10)^(D199*10+E199),2)-1,4))))</f>
        <v>273.38470000000001</v>
      </c>
      <c r="D199" s="2">
        <f>COUNTIFS($E$8:E199,E199)</f>
        <v>17</v>
      </c>
      <c r="E199" s="2">
        <v>4</v>
      </c>
      <c r="F199" s="2" t="str">
        <f t="shared" si="12"/>
        <v>{"CostReduce":1}</v>
      </c>
    </row>
    <row r="200" spans="1:6" x14ac:dyDescent="0.15">
      <c r="A200" s="2">
        <f t="shared" si="11"/>
        <v>193</v>
      </c>
      <c r="B200" s="2">
        <v>193</v>
      </c>
      <c r="C200" s="2">
        <f>IF(E200=-1,C199+1,IF(MOD(B200,3)=0,C199+2,IF(ROUND(LOG(中转!$G$13*(1+D200/10)^(D200*10+E200),2)-1,4)-C199&lt;=1,ROUND(C199+1.1^(D200/10+E200/100),4),ROUND(LOG(中转!$G$13*(1+D200/10)^(D200*10+E200),2)-1,4))))</f>
        <v>274.56619999999998</v>
      </c>
      <c r="D200" s="2">
        <f>COUNTIFS($E$8:E200,E200)</f>
        <v>17</v>
      </c>
      <c r="E200" s="2">
        <v>5</v>
      </c>
      <c r="F200" s="2" t="str">
        <f t="shared" si="12"/>
        <v>{"CostReduce":1}</v>
      </c>
    </row>
    <row r="201" spans="1:6" x14ac:dyDescent="0.15">
      <c r="A201" s="2">
        <f t="shared" ref="A201:A264" si="13">IF(E201=-1,"//"&amp;B201,B201)</f>
        <v>194</v>
      </c>
      <c r="B201" s="3">
        <v>194</v>
      </c>
      <c r="C201" s="2">
        <f>IF(E201=-1,C200+1,IF(MOD(B201,3)=0,C200+2,IF(ROUND(LOG(中转!$G$13*(1+D201/10)^(D201*10+E201),2)-1,4)-C200&lt;=1,ROUND(C200+1.1^(D201/10+E201/100),4),ROUND(LOG(中转!$G$13*(1+D201/10)^(D201*10+E201),2)-1,4))))</f>
        <v>275.74880000000002</v>
      </c>
      <c r="D201" s="2">
        <f>COUNTIFS($E$8:E201,E201)</f>
        <v>17</v>
      </c>
      <c r="E201" s="2">
        <v>6</v>
      </c>
      <c r="F201" s="2" t="str">
        <f t="shared" si="12"/>
        <v>{"CostReduce":1}</v>
      </c>
    </row>
    <row r="202" spans="1:6" x14ac:dyDescent="0.15">
      <c r="A202" s="2">
        <f t="shared" si="13"/>
        <v>195</v>
      </c>
      <c r="B202" s="2">
        <v>195</v>
      </c>
      <c r="C202" s="2">
        <f>IF(E202=-1,C201+1,IF(MOD(B202,3)=0,C201+2,IF(ROUND(LOG(中转!$G$13*(1+D202/10)^(D202*10+E202),2)-1,4)-C201&lt;=1,ROUND(C201+1.1^(D202/10+E202/100),4),ROUND(LOG(中转!$G$13*(1+D202/10)^(D202*10+E202),2)-1,4))))</f>
        <v>277.74880000000002</v>
      </c>
      <c r="D202" s="2">
        <f>COUNTIFS($E$8:E202,E202)</f>
        <v>17</v>
      </c>
      <c r="E202" s="2">
        <v>7</v>
      </c>
      <c r="F202" s="2" t="str">
        <f t="shared" si="12"/>
        <v>{"CostReduce":1}</v>
      </c>
    </row>
    <row r="203" spans="1:6" x14ac:dyDescent="0.15">
      <c r="A203" s="2">
        <f t="shared" si="13"/>
        <v>196</v>
      </c>
      <c r="B203" s="3">
        <v>196</v>
      </c>
      <c r="C203" s="2">
        <f>IF(E203=-1,C202+1,IF(MOD(B203,3)=0,C202+2,IF(ROUND(LOG(中转!$G$13*(1+D203/10)^(D203*10+E203),2)-1,4)-C202&lt;=1,ROUND(C202+1.1^(D203/10+E203/100),4),ROUND(LOG(中转!$G$13*(1+D203/10)^(D203*10+E203),2)-1,4))))</f>
        <v>278.93369999999999</v>
      </c>
      <c r="D203" s="2">
        <f>COUNTIFS($E$8:E203,E203)</f>
        <v>17</v>
      </c>
      <c r="E203" s="2">
        <v>8</v>
      </c>
      <c r="F203" s="2" t="str">
        <f t="shared" si="12"/>
        <v>{"CostReduce":1}</v>
      </c>
    </row>
    <row r="204" spans="1:6" x14ac:dyDescent="0.15">
      <c r="A204" s="2">
        <f t="shared" si="13"/>
        <v>197</v>
      </c>
      <c r="B204" s="2">
        <v>197</v>
      </c>
      <c r="C204" s="2">
        <f>IF(E204=-1,C203+1,IF(MOD(B204,3)=0,C203+2,IF(ROUND(LOG(中转!$G$13*(1+D204/10)^(D204*10+E204),2)-1,4)-C203&lt;=1,ROUND(C203+1.1^(D204/10+E204/100),4),ROUND(LOG(中转!$G$13*(1+D204/10)^(D204*10+E204),2)-1,4))))</f>
        <v>280.11970000000002</v>
      </c>
      <c r="D204" s="2">
        <f>COUNTIFS($E$8:E204,E204)</f>
        <v>17</v>
      </c>
      <c r="E204" s="2">
        <v>9</v>
      </c>
      <c r="F204" s="2" t="str">
        <f t="shared" si="12"/>
        <v>{"CostReduce":1}</v>
      </c>
    </row>
    <row r="205" spans="1:6" x14ac:dyDescent="0.15">
      <c r="A205" s="2">
        <f t="shared" si="13"/>
        <v>198</v>
      </c>
      <c r="B205" s="3">
        <v>198</v>
      </c>
      <c r="C205" s="2">
        <f>IF(E205=-1,C204+1,IF(MOD(B205,3)=0,C204+2,IF(ROUND(LOG(中转!$G$13*(1+D205/10)^(D205*10+E205),2)-1,4)-C204&lt;=1,ROUND(C204+1.1^(D205/10+E205/100),4),ROUND(LOG(中转!$G$13*(1+D205/10)^(D205*10+E205),2)-1,4))))</f>
        <v>282.11970000000002</v>
      </c>
      <c r="D205" s="2">
        <f>COUNTIFS($E$8:E205,E205)</f>
        <v>17</v>
      </c>
      <c r="E205" s="2">
        <v>10</v>
      </c>
      <c r="F205" s="2" t="str">
        <f t="shared" si="12"/>
        <v>{"CostReduce":1}</v>
      </c>
    </row>
    <row r="206" spans="1:6" x14ac:dyDescent="0.15">
      <c r="A206" s="2">
        <f t="shared" si="13"/>
        <v>199</v>
      </c>
      <c r="B206" s="2">
        <v>199</v>
      </c>
      <c r="C206" s="2">
        <f>IF(E206=-1,C205+1,IF(MOD(B206,3)=0,C205+2,IF(ROUND(LOG(中转!$G$13*(1+D206/10)^(D206*10+E206),2)-1,4)-C205&lt;=1,ROUND(C205+1.1^(D206/10+E206/100),4),ROUND(LOG(中转!$G$13*(1+D206/10)^(D206*10+E206),2)-1,4))))</f>
        <v>283.29669999999999</v>
      </c>
      <c r="D206" s="2">
        <f>COUNTIFS($E$8:E206,E206)</f>
        <v>17</v>
      </c>
      <c r="E206" s="2">
        <v>1</v>
      </c>
      <c r="F206" s="2" t="str">
        <f t="shared" si="12"/>
        <v>{"CardMulti":1}</v>
      </c>
    </row>
    <row r="207" spans="1:6" x14ac:dyDescent="0.15">
      <c r="A207" s="2" t="str">
        <f t="shared" si="13"/>
        <v>//200</v>
      </c>
      <c r="B207" s="3">
        <v>200</v>
      </c>
      <c r="C207" s="2">
        <f>IF(E207=-1,C206+1,IF(MOD(B207,3)=0,C206+2,IF(ROUND(LOG(中转!$G$13*(1+D207/10)^(D207*10+E207),2)-1,4)-C206&lt;=1,ROUND(C206+1.1^(D207/10+E207/100),4),ROUND(LOG(中转!$G$13*(1+D207/10)^(D207*10+E207),2)-1,4))))</f>
        <v>284.29669999999999</v>
      </c>
      <c r="D207" s="2">
        <f>COUNTIFS($E$8:E207,E207)</f>
        <v>30</v>
      </c>
      <c r="E207" s="2">
        <v>-1</v>
      </c>
      <c r="F207" s="2" t="str">
        <f t="shared" si="12"/>
        <v>{"CardMulti":1}</v>
      </c>
    </row>
    <row r="208" spans="1:6" x14ac:dyDescent="0.15">
      <c r="A208" s="2">
        <f t="shared" si="13"/>
        <v>201</v>
      </c>
      <c r="B208" s="2">
        <v>201</v>
      </c>
      <c r="C208" s="2">
        <f>IF(E208=-1,C207+1,IF(MOD(B208,3)=0,C207+2,IF(ROUND(LOG(中转!$G$13*(1+D208/10)^(D208*10+E208),2)-1,4)-C207&lt;=1,ROUND(C207+1.1^(D208/10+E208/100),4),ROUND(LOG(中转!$G$13*(1+D208/10)^(D208*10+E208),2)-1,4))))</f>
        <v>286.29669999999999</v>
      </c>
      <c r="D208" s="2">
        <f>COUNTIFS($E$8:E208,E208)</f>
        <v>18</v>
      </c>
      <c r="E208" s="2">
        <v>2</v>
      </c>
      <c r="F208" s="2" t="str">
        <f t="shared" si="12"/>
        <v>{"CardMulti":1}</v>
      </c>
    </row>
    <row r="209" spans="1:6" x14ac:dyDescent="0.15">
      <c r="A209" s="2">
        <f t="shared" si="13"/>
        <v>202</v>
      </c>
      <c r="B209" s="3">
        <v>202</v>
      </c>
      <c r="C209" s="2">
        <f>IF(E209=-1,C208+1,IF(MOD(B209,3)=0,C208+2,IF(ROUND(LOG(中转!$G$13*(1+D209/10)^(D209*10+E209),2)-1,4)-C208&lt;=1,ROUND(C208+1.1^(D209/10+E209/100),4),ROUND(LOG(中转!$G$13*(1+D209/10)^(D209*10+E209),2)-1,4))))</f>
        <v>289.55380000000002</v>
      </c>
      <c r="D209" s="2">
        <f>COUNTIFS($E$8:E209,E209)</f>
        <v>18</v>
      </c>
      <c r="E209" s="2">
        <v>3</v>
      </c>
      <c r="F209" s="2" t="str">
        <f t="shared" si="12"/>
        <v>{"CardMulti":1}</v>
      </c>
    </row>
    <row r="210" spans="1:6" x14ac:dyDescent="0.15">
      <c r="A210" s="2">
        <f t="shared" si="13"/>
        <v>203</v>
      </c>
      <c r="B210" s="2">
        <v>203</v>
      </c>
      <c r="C210" s="2">
        <f>IF(E210=-1,C209+1,IF(MOD(B210,3)=0,C209+2,IF(ROUND(LOG(中转!$G$13*(1+D210/10)^(D210*10+E210),2)-1,4)-C209&lt;=1,ROUND(C209+1.1^(D210/10+E210/100),4),ROUND(LOG(中转!$G$13*(1+D210/10)^(D210*10+E210),2)-1,4))))</f>
        <v>291.03919999999999</v>
      </c>
      <c r="D210" s="2">
        <f>COUNTIFS($E$8:E210,E210)</f>
        <v>18</v>
      </c>
      <c r="E210" s="2">
        <v>4</v>
      </c>
      <c r="F210" s="2" t="str">
        <f t="shared" si="12"/>
        <v>{"CardMulti":1}</v>
      </c>
    </row>
    <row r="211" spans="1:6" x14ac:dyDescent="0.15">
      <c r="A211" s="2" t="str">
        <f t="shared" si="13"/>
        <v>//204</v>
      </c>
      <c r="B211" s="3">
        <v>204</v>
      </c>
      <c r="C211" s="2">
        <f>IF(E211=-1,C210+1,IF(MOD(B211,3)=0,C210+2,IF(ROUND(LOG(中转!$G$13*(1+D211/10)^(D211*10+E211),2)-1,4)-C210&lt;=1,ROUND(C210+1.1^(D211/10+E211/100),4),ROUND(LOG(中转!$G$13*(1+D211/10)^(D211*10+E211),2)-1,4))))</f>
        <v>292.03919999999999</v>
      </c>
      <c r="D211" s="2">
        <f>COUNTIFS($E$8:E211,E211)</f>
        <v>31</v>
      </c>
      <c r="E211" s="2">
        <v>-1</v>
      </c>
      <c r="F211" s="2" t="str">
        <f t="shared" si="12"/>
        <v>{"CardMulti":1}</v>
      </c>
    </row>
    <row r="212" spans="1:6" x14ac:dyDescent="0.15">
      <c r="A212" s="2">
        <f t="shared" si="13"/>
        <v>205</v>
      </c>
      <c r="B212" s="2">
        <v>205</v>
      </c>
      <c r="C212" s="2">
        <f>IF(E212=-1,C211+1,IF(MOD(B212,3)=0,C211+2,IF(ROUND(LOG(中转!$G$13*(1+D212/10)^(D212*10+E212),2)-1,4)-C211&lt;=1,ROUND(C211+1.1^(D212/10+E212/100),4),ROUND(LOG(中转!$G$13*(1+D212/10)^(D212*10+E212),2)-1,4))))</f>
        <v>293.23200000000003</v>
      </c>
      <c r="D212" s="2">
        <f>COUNTIFS($E$8:E212,E212)</f>
        <v>18</v>
      </c>
      <c r="E212" s="2">
        <v>5</v>
      </c>
      <c r="F212" s="2" t="str">
        <f t="shared" si="12"/>
        <v>{"CardMulti":1}</v>
      </c>
    </row>
    <row r="213" spans="1:6" x14ac:dyDescent="0.15">
      <c r="A213" s="2">
        <f t="shared" si="13"/>
        <v>206</v>
      </c>
      <c r="B213" s="3">
        <v>206</v>
      </c>
      <c r="C213" s="2">
        <f>IF(E213=-1,C212+1,IF(MOD(B213,3)=0,C212+2,IF(ROUND(LOG(中转!$G$13*(1+D213/10)^(D213*10+E213),2)-1,4)-C212&lt;=1,ROUND(C212+1.1^(D213/10+E213/100),4),ROUND(LOG(中转!$G$13*(1+D213/10)^(D213*10+E213),2)-1,4))))</f>
        <v>294.42599999999999</v>
      </c>
      <c r="D213" s="2">
        <f>COUNTIFS($E$8:E213,E213)</f>
        <v>18</v>
      </c>
      <c r="E213" s="2">
        <v>6</v>
      </c>
      <c r="F213" s="2" t="str">
        <f t="shared" si="12"/>
        <v>{"CardMulti":1}</v>
      </c>
    </row>
    <row r="214" spans="1:6" x14ac:dyDescent="0.15">
      <c r="A214" s="2">
        <f t="shared" si="13"/>
        <v>207</v>
      </c>
      <c r="B214" s="2">
        <v>207</v>
      </c>
      <c r="C214" s="2">
        <f>IF(E214=-1,C213+1,IF(MOD(B214,3)=0,C213+2,IF(ROUND(LOG(中转!$G$13*(1+D214/10)^(D214*10+E214),2)-1,4)-C213&lt;=1,ROUND(C213+1.1^(D214/10+E214/100),4),ROUND(LOG(中转!$G$13*(1+D214/10)^(D214*10+E214),2)-1,4))))</f>
        <v>296.42599999999999</v>
      </c>
      <c r="D214" s="2">
        <f>COUNTIFS($E$8:E214,E214)</f>
        <v>18</v>
      </c>
      <c r="E214" s="2">
        <v>7</v>
      </c>
      <c r="F214" s="2" t="str">
        <f t="shared" si="12"/>
        <v>{"CardMulti":1}</v>
      </c>
    </row>
    <row r="215" spans="1:6" x14ac:dyDescent="0.15">
      <c r="A215" s="2">
        <f t="shared" si="13"/>
        <v>208</v>
      </c>
      <c r="B215" s="3">
        <v>208</v>
      </c>
      <c r="C215" s="2">
        <f>IF(E215=-1,C214+1,IF(MOD(B215,3)=0,C214+2,IF(ROUND(LOG(中转!$G$13*(1+D215/10)^(D215*10+E215),2)-1,4)-C214&lt;=1,ROUND(C214+1.1^(D215/10+E215/100),4),ROUND(LOG(中转!$G$13*(1+D215/10)^(D215*10+E215),2)-1,4))))</f>
        <v>297.62220000000002</v>
      </c>
      <c r="D215" s="2">
        <f>COUNTIFS($E$8:E215,E215)</f>
        <v>18</v>
      </c>
      <c r="E215" s="2">
        <v>8</v>
      </c>
      <c r="F215" s="2" t="str">
        <f t="shared" si="12"/>
        <v>{"CardMulti":1}</v>
      </c>
    </row>
    <row r="216" spans="1:6" x14ac:dyDescent="0.15">
      <c r="A216" s="2">
        <f t="shared" si="13"/>
        <v>209</v>
      </c>
      <c r="B216" s="2">
        <v>209</v>
      </c>
      <c r="C216" s="2">
        <f>IF(E216=-1,C215+1,IF(MOD(B216,3)=0,C215+2,IF(ROUND(LOG(中转!$G$13*(1+D216/10)^(D216*10+E216),2)-1,4)-C215&lt;=1,ROUND(C215+1.1^(D216/10+E216/100),4),ROUND(LOG(中转!$G$13*(1+D216/10)^(D216*10+E216),2)-1,4))))</f>
        <v>298.81959999999998</v>
      </c>
      <c r="D216" s="2">
        <f>COUNTIFS($E$8:E216,E216)</f>
        <v>18</v>
      </c>
      <c r="E216" s="2">
        <v>9</v>
      </c>
      <c r="F216" s="2" t="str">
        <f t="shared" si="12"/>
        <v>{"CardMulti":1}</v>
      </c>
    </row>
    <row r="217" spans="1:6" x14ac:dyDescent="0.15">
      <c r="A217" s="2">
        <f t="shared" si="13"/>
        <v>210</v>
      </c>
      <c r="B217" s="3">
        <v>210</v>
      </c>
      <c r="C217" s="2">
        <f>IF(E217=-1,C216+1,IF(MOD(B217,3)=0,C216+2,IF(ROUND(LOG(中转!$G$13*(1+D217/10)^(D217*10+E217),2)-1,4)-C216&lt;=1,ROUND(C216+1.1^(D217/10+E217/100),4),ROUND(LOG(中转!$G$13*(1+D217/10)^(D217*10+E217),2)-1,4))))</f>
        <v>300.81959999999998</v>
      </c>
      <c r="D217" s="2">
        <f>COUNTIFS($E$8:E217,E217)</f>
        <v>18</v>
      </c>
      <c r="E217" s="2">
        <v>10</v>
      </c>
      <c r="F217" s="2" t="str">
        <f t="shared" si="12"/>
        <v>{"CardMulti":1}</v>
      </c>
    </row>
    <row r="218" spans="1:6" x14ac:dyDescent="0.15">
      <c r="A218" s="2">
        <f t="shared" si="13"/>
        <v>211</v>
      </c>
      <c r="B218" s="2">
        <v>211</v>
      </c>
      <c r="C218" s="2">
        <f>IF(E218=-1,C217+1,IF(MOD(B218,3)=0,C217+2,IF(ROUND(LOG(中转!$G$13*(1+D218/10)^(D218*10+E218),2)-1,4)-C217&lt;=1,ROUND(C217+1.1^(D218/10+E218/100),4),ROUND(LOG(中转!$G$13*(1+D218/10)^(D218*10+E218),2)-1,4))))</f>
        <v>302.00790000000001</v>
      </c>
      <c r="D218" s="2">
        <f>COUNTIFS($E$8:E218,E218)</f>
        <v>18</v>
      </c>
      <c r="E218" s="2">
        <v>1</v>
      </c>
      <c r="F218" s="2" t="str">
        <f t="shared" si="12"/>
        <v>{"CardMulti":1}</v>
      </c>
    </row>
    <row r="219" spans="1:6" x14ac:dyDescent="0.15">
      <c r="A219" s="2" t="str">
        <f t="shared" si="13"/>
        <v>//212</v>
      </c>
      <c r="B219" s="3">
        <v>212</v>
      </c>
      <c r="C219" s="2">
        <f>IF(E219=-1,C218+1,IF(MOD(B219,3)=0,C218+2,IF(ROUND(LOG(中转!$G$13*(1+D219/10)^(D219*10+E219),2)-1,4)-C218&lt;=1,ROUND(C218+1.1^(D219/10+E219/100),4),ROUND(LOG(中转!$G$13*(1+D219/10)^(D219*10+E219),2)-1,4))))</f>
        <v>303.00790000000001</v>
      </c>
      <c r="D219" s="2">
        <f>COUNTIFS($E$8:E219,E219)</f>
        <v>32</v>
      </c>
      <c r="E219" s="2">
        <v>-1</v>
      </c>
      <c r="F219" s="2" t="str">
        <f t="shared" si="12"/>
        <v>{"CardMulti":1}</v>
      </c>
    </row>
    <row r="220" spans="1:6" x14ac:dyDescent="0.15">
      <c r="A220" s="2">
        <f t="shared" si="13"/>
        <v>213</v>
      </c>
      <c r="B220" s="2">
        <v>213</v>
      </c>
      <c r="C220" s="2">
        <f>IF(E220=-1,C219+1,IF(MOD(B220,3)=0,C219+2,IF(ROUND(LOG(中转!$G$13*(1+D220/10)^(D220*10+E220),2)-1,4)-C219&lt;=1,ROUND(C219+1.1^(D220/10+E220/100),4),ROUND(LOG(中转!$G$13*(1+D220/10)^(D220*10+E220),2)-1,4))))</f>
        <v>305.00790000000001</v>
      </c>
      <c r="D220" s="2">
        <f>COUNTIFS($E$8:E220,E220)</f>
        <v>19</v>
      </c>
      <c r="E220" s="2">
        <v>2</v>
      </c>
      <c r="F220" s="2" t="str">
        <f t="shared" si="12"/>
        <v>{"CardMulti":1}</v>
      </c>
    </row>
    <row r="221" spans="1:6" x14ac:dyDescent="0.15">
      <c r="A221" s="2">
        <f t="shared" si="13"/>
        <v>214</v>
      </c>
      <c r="B221" s="3">
        <v>214</v>
      </c>
      <c r="C221" s="2">
        <f>IF(E221=-1,C220+1,IF(MOD(B221,3)=0,C220+2,IF(ROUND(LOG(中转!$G$13*(1+D221/10)^(D221*10+E221),2)-1,4)-C220&lt;=1,ROUND(C220+1.1^(D221/10+E221/100),4),ROUND(LOG(中转!$G$13*(1+D221/10)^(D221*10+E221),2)-1,4))))</f>
        <v>314.1789</v>
      </c>
      <c r="D221" s="2">
        <f>COUNTIFS($E$8:E221,E221)</f>
        <v>19</v>
      </c>
      <c r="E221" s="2">
        <v>3</v>
      </c>
      <c r="F221" s="2" t="str">
        <f t="shared" si="12"/>
        <v>{"CardMulti":1}</v>
      </c>
    </row>
    <row r="222" spans="1:6" x14ac:dyDescent="0.15">
      <c r="A222" s="2">
        <f t="shared" si="13"/>
        <v>215</v>
      </c>
      <c r="B222" s="2">
        <v>215</v>
      </c>
      <c r="C222" s="2">
        <f>IF(E222=-1,C221+1,IF(MOD(B222,3)=0,C221+2,IF(ROUND(LOG(中转!$G$13*(1+D222/10)^(D222*10+E222),2)-1,4)-C221&lt;=1,ROUND(C221+1.1^(D222/10+E222/100),4),ROUND(LOG(中转!$G$13*(1+D222/10)^(D222*10+E222),2)-1,4))))</f>
        <v>315.7149</v>
      </c>
      <c r="D222" s="2">
        <f>COUNTIFS($E$8:E222,E222)</f>
        <v>19</v>
      </c>
      <c r="E222" s="2">
        <v>4</v>
      </c>
      <c r="F222" s="2" t="str">
        <f t="shared" si="12"/>
        <v>{"CardMulti":1}</v>
      </c>
    </row>
    <row r="223" spans="1:6" x14ac:dyDescent="0.15">
      <c r="A223" s="2">
        <f t="shared" si="13"/>
        <v>216</v>
      </c>
      <c r="B223" s="3">
        <v>216</v>
      </c>
      <c r="C223" s="2">
        <f>IF(E223=-1,C222+1,IF(MOD(B223,3)=0,C222+2,IF(ROUND(LOG(中转!$G$13*(1+D223/10)^(D223*10+E223),2)-1,4)-C222&lt;=1,ROUND(C222+1.1^(D223/10+E223/100),4),ROUND(LOG(中转!$G$13*(1+D223/10)^(D223*10+E223),2)-1,4))))</f>
        <v>317.7149</v>
      </c>
      <c r="D223" s="2">
        <f>COUNTIFS($E$8:E223,E223)</f>
        <v>19</v>
      </c>
      <c r="E223" s="2">
        <v>5</v>
      </c>
      <c r="F223" s="2" t="str">
        <f t="shared" si="12"/>
        <v>{"CardMulti":1}</v>
      </c>
    </row>
    <row r="224" spans="1:6" x14ac:dyDescent="0.15">
      <c r="A224" s="2">
        <f t="shared" si="13"/>
        <v>217</v>
      </c>
      <c r="B224" s="2">
        <v>217</v>
      </c>
      <c r="C224" s="2">
        <f>IF(E224=-1,C223+1,IF(MOD(B224,3)=0,C223+2,IF(ROUND(LOG(中转!$G$13*(1+D224/10)^(D224*10+E224),2)-1,4)-C223&lt;=1,ROUND(C223+1.1^(D224/10+E224/100),4),ROUND(LOG(中转!$G$13*(1+D224/10)^(D224*10+E224),2)-1,4))))</f>
        <v>318.78699999999998</v>
      </c>
      <c r="D224" s="2">
        <f>COUNTIFS($E$8:E224,E224)</f>
        <v>19</v>
      </c>
      <c r="E224" s="2">
        <v>6</v>
      </c>
      <c r="F224" s="2" t="str">
        <f t="shared" si="12"/>
        <v>{"CardMulti":1}</v>
      </c>
    </row>
    <row r="225" spans="1:6" x14ac:dyDescent="0.15">
      <c r="A225" s="2">
        <f t="shared" si="13"/>
        <v>218</v>
      </c>
      <c r="B225" s="3">
        <v>218</v>
      </c>
      <c r="C225" s="2">
        <f>IF(E225=-1,C224+1,IF(MOD(B225,3)=0,C224+2,IF(ROUND(LOG(中转!$G$13*(1+D225/10)^(D225*10+E225),2)-1,4)-C224&lt;=1,ROUND(C224+1.1^(D225/10+E225/100),4),ROUND(LOG(中转!$G$13*(1+D225/10)^(D225*10+E225),2)-1,4))))</f>
        <v>320.32310000000001</v>
      </c>
      <c r="D225" s="2">
        <f>COUNTIFS($E$8:E225,E225)</f>
        <v>19</v>
      </c>
      <c r="E225" s="2">
        <v>7</v>
      </c>
      <c r="F225" s="2" t="str">
        <f t="shared" si="12"/>
        <v>{"CardMulti":1}</v>
      </c>
    </row>
    <row r="226" spans="1:6" x14ac:dyDescent="0.15">
      <c r="A226" s="2">
        <f t="shared" si="13"/>
        <v>219</v>
      </c>
      <c r="B226" s="2">
        <v>219</v>
      </c>
      <c r="C226" s="2">
        <f>IF(E226=-1,C225+1,IF(MOD(B226,3)=0,C225+2,IF(ROUND(LOG(中转!$G$13*(1+D226/10)^(D226*10+E226),2)-1,4)-C225&lt;=1,ROUND(C225+1.1^(D226/10+E226/100),4),ROUND(LOG(中转!$G$13*(1+D226/10)^(D226*10+E226),2)-1,4))))</f>
        <v>322.32310000000001</v>
      </c>
      <c r="D226" s="2">
        <f>COUNTIFS($E$8:E226,E226)</f>
        <v>19</v>
      </c>
      <c r="E226" s="2">
        <v>8</v>
      </c>
      <c r="F226" s="2" t="str">
        <f t="shared" si="12"/>
        <v>{"CardMulti":1}</v>
      </c>
    </row>
    <row r="227" spans="1:6" x14ac:dyDescent="0.15">
      <c r="A227" s="2">
        <f t="shared" si="13"/>
        <v>220</v>
      </c>
      <c r="B227" s="3">
        <v>220</v>
      </c>
      <c r="C227" s="2">
        <f>IF(E227=-1,C226+1,IF(MOD(B227,3)=0,C226+2,IF(ROUND(LOG(中转!$G$13*(1+D227/10)^(D227*10+E227),2)-1,4)-C226&lt;=1,ROUND(C226+1.1^(D227/10+E227/100),4),ROUND(LOG(中转!$G$13*(1+D227/10)^(D227*10+E227),2)-1,4))))</f>
        <v>323.39519999999999</v>
      </c>
      <c r="D227" s="2">
        <f>COUNTIFS($E$8:E227,E227)</f>
        <v>19</v>
      </c>
      <c r="E227" s="2">
        <v>9</v>
      </c>
      <c r="F227" s="2" t="str">
        <f t="shared" si="12"/>
        <v>{"CardMulti":1}</v>
      </c>
    </row>
    <row r="228" spans="1:6" x14ac:dyDescent="0.15">
      <c r="A228" s="2">
        <f t="shared" si="13"/>
        <v>221</v>
      </c>
      <c r="B228" s="2">
        <v>221</v>
      </c>
      <c r="C228" s="2">
        <f>IF(E228=-1,C227+1,IF(MOD(B228,3)=0,C227+2,IF(ROUND(LOG(中转!$G$13*(1+D228/10)^(D228*10+E228),2)-1,4)-C227&lt;=1,ROUND(C227+1.1^(D228/10+E228/100),4),ROUND(LOG(中转!$G$13*(1+D228/10)^(D228*10+E228),2)-1,4))))</f>
        <v>324.93130000000002</v>
      </c>
      <c r="D228" s="2">
        <f>COUNTIFS($E$8:E228,E228)</f>
        <v>19</v>
      </c>
      <c r="E228" s="2">
        <v>10</v>
      </c>
      <c r="F228" s="2" t="str">
        <f t="shared" si="12"/>
        <v>{"CostReduce":1}</v>
      </c>
    </row>
    <row r="229" spans="1:6" x14ac:dyDescent="0.15">
      <c r="A229" s="2">
        <f t="shared" si="13"/>
        <v>222</v>
      </c>
      <c r="B229" s="3">
        <v>222</v>
      </c>
      <c r="C229" s="2">
        <f>IF(E229=-1,C228+1,IF(MOD(B229,3)=0,C228+2,IF(ROUND(LOG(中转!$G$13*(1+D229/10)^(D229*10+E229),2)-1,4)-C228&lt;=1,ROUND(C228+1.1^(D229/10+E229/100),4),ROUND(LOG(中转!$G$13*(1+D229/10)^(D229*10+E229),2)-1,4))))</f>
        <v>326.93130000000002</v>
      </c>
      <c r="D229" s="2">
        <f>COUNTIFS($E$8:E229,E229)</f>
        <v>19</v>
      </c>
      <c r="E229" s="2">
        <v>1</v>
      </c>
      <c r="F229" s="2" t="str">
        <f t="shared" si="12"/>
        <v>{"CostReduce":1}</v>
      </c>
    </row>
    <row r="230" spans="1:6" x14ac:dyDescent="0.15">
      <c r="A230" s="2" t="str">
        <f t="shared" si="13"/>
        <v>//223</v>
      </c>
      <c r="B230" s="2">
        <v>223</v>
      </c>
      <c r="C230" s="2">
        <f>IF(E230=-1,C229+1,IF(MOD(B230,3)=0,C229+2,IF(ROUND(LOG(中转!$G$13*(1+D230/10)^(D230*10+E230),2)-1,4)-C229&lt;=1,ROUND(C229+1.1^(D230/10+E230/100),4),ROUND(LOG(中转!$G$13*(1+D230/10)^(D230*10+E230),2)-1,4))))</f>
        <v>327.93130000000002</v>
      </c>
      <c r="D230" s="2">
        <f>COUNTIFS($E$8:E230,E230)</f>
        <v>33</v>
      </c>
      <c r="E230" s="2">
        <v>-1</v>
      </c>
      <c r="F230" s="2" t="str">
        <f t="shared" si="12"/>
        <v>{"CostReduce":1}</v>
      </c>
    </row>
    <row r="231" spans="1:6" x14ac:dyDescent="0.15">
      <c r="A231" s="2">
        <f t="shared" si="13"/>
        <v>224</v>
      </c>
      <c r="B231" s="3">
        <v>224</v>
      </c>
      <c r="C231" s="2">
        <f>IF(E231=-1,C230+1,IF(MOD(B231,3)=0,C230+2,IF(ROUND(LOG(中转!$G$13*(1+D231/10)^(D231*10+E231),2)-1,4)-C230&lt;=1,ROUND(C230+1.1^(D231/10+E231/100),4),ROUND(LOG(中转!$G$13*(1+D231/10)^(D231*10+E231),2)-1,4))))</f>
        <v>344.22289999999998</v>
      </c>
      <c r="D231" s="2">
        <f>COUNTIFS($E$8:E231,E231)</f>
        <v>20</v>
      </c>
      <c r="E231" s="2">
        <v>6</v>
      </c>
      <c r="F231" s="2" t="str">
        <f t="shared" si="12"/>
        <v>{"CostReduce":1}</v>
      </c>
    </row>
    <row r="232" spans="1:6" x14ac:dyDescent="0.15">
      <c r="A232" s="2">
        <f t="shared" si="13"/>
        <v>225</v>
      </c>
      <c r="B232" s="2">
        <v>225</v>
      </c>
      <c r="C232" s="2">
        <f>IF(E232=-1,C231+1,IF(MOD(B232,3)=0,C231+2,IF(ROUND(LOG(中转!$G$13*(1+D232/10)^(D232*10+E232),2)-1,4)-C231&lt;=1,ROUND(C231+1.1^(D232/10+E232/100),4),ROUND(LOG(中转!$G$13*(1+D232/10)^(D232*10+E232),2)-1,4))))</f>
        <v>346.22289999999998</v>
      </c>
      <c r="D232" s="2">
        <f>COUNTIFS($E$8:E232,E232)</f>
        <v>20</v>
      </c>
      <c r="E232" s="2">
        <v>2</v>
      </c>
      <c r="F232" s="2" t="str">
        <f t="shared" si="12"/>
        <v>{"CostReduce":1}</v>
      </c>
    </row>
    <row r="233" spans="1:6" x14ac:dyDescent="0.15">
      <c r="A233" s="2">
        <f t="shared" si="13"/>
        <v>226</v>
      </c>
      <c r="B233" s="3">
        <v>226</v>
      </c>
      <c r="C233" s="2">
        <f>IF(E233=-1,C232+1,IF(MOD(B233,3)=0,C232+2,IF(ROUND(LOG(中转!$G$13*(1+D233/10)^(D233*10+E233),2)-1,4)-C232&lt;=1,ROUND(C232+1.1^(D233/10+E233/100),4),ROUND(LOG(中转!$G$13*(1+D233/10)^(D233*10+E233),2)-1,4))))</f>
        <v>347.43639999999999</v>
      </c>
      <c r="D233" s="2">
        <f>COUNTIFS($E$8:E233,E233)</f>
        <v>20</v>
      </c>
      <c r="E233" s="2">
        <v>3</v>
      </c>
      <c r="F233" s="2" t="str">
        <f t="shared" si="12"/>
        <v>{"CostReduce":1}</v>
      </c>
    </row>
    <row r="234" spans="1:6" x14ac:dyDescent="0.15">
      <c r="A234" s="2">
        <f t="shared" si="13"/>
        <v>227</v>
      </c>
      <c r="B234" s="2">
        <v>227</v>
      </c>
      <c r="C234" s="2">
        <f>IF(E234=-1,C233+1,IF(MOD(B234,3)=0,C233+2,IF(ROUND(LOG(中转!$G$13*(1+D234/10)^(D234*10+E234),2)-1,4)-C233&lt;=1,ROUND(C233+1.1^(D234/10+E234/100),4),ROUND(LOG(中转!$G$13*(1+D234/10)^(D234*10+E234),2)-1,4))))</f>
        <v>348.9778</v>
      </c>
      <c r="D234" s="2">
        <f>COUNTIFS($E$8:E234,E234)</f>
        <v>20</v>
      </c>
      <c r="E234" s="2">
        <v>9</v>
      </c>
      <c r="F234" s="2" t="str">
        <f t="shared" ref="F234:F297" si="14">F201</f>
        <v>{"CostReduce":1}</v>
      </c>
    </row>
    <row r="235" spans="1:6" x14ac:dyDescent="0.15">
      <c r="A235" s="2">
        <f t="shared" si="13"/>
        <v>228</v>
      </c>
      <c r="B235" s="3">
        <v>228</v>
      </c>
      <c r="C235" s="2">
        <f>IF(E235=-1,C234+1,IF(MOD(B235,3)=0,C234+2,IF(ROUND(LOG(中转!$G$13*(1+D235/10)^(D235*10+E235),2)-1,4)-C234&lt;=1,ROUND(C234+1.1^(D235/10+E235/100),4),ROUND(LOG(中转!$G$13*(1+D235/10)^(D235*10+E235),2)-1,4))))</f>
        <v>350.9778</v>
      </c>
      <c r="D235" s="2">
        <f>COUNTIFS($E$8:E235,E235)</f>
        <v>20</v>
      </c>
      <c r="E235" s="2">
        <v>4</v>
      </c>
      <c r="F235" s="2" t="str">
        <f t="shared" si="14"/>
        <v>{"CostReduce":1}</v>
      </c>
    </row>
    <row r="236" spans="1:6" x14ac:dyDescent="0.15">
      <c r="A236" s="2">
        <f t="shared" si="13"/>
        <v>229</v>
      </c>
      <c r="B236" s="2">
        <v>229</v>
      </c>
      <c r="C236" s="2">
        <f>IF(E236=-1,C235+1,IF(MOD(B236,3)=0,C235+2,IF(ROUND(LOG(中转!$G$13*(1+D236/10)^(D236*10+E236),2)-1,4)-C235&lt;=1,ROUND(C235+1.1^(D236/10+E236/100),4),ROUND(LOG(中转!$G$13*(1+D236/10)^(D236*10+E236),2)-1,4))))</f>
        <v>352.19940000000003</v>
      </c>
      <c r="D236" s="2">
        <f>COUNTIFS($E$8:E236,E236)</f>
        <v>20</v>
      </c>
      <c r="E236" s="2">
        <v>10</v>
      </c>
      <c r="F236" s="2" t="str">
        <f t="shared" si="14"/>
        <v>{"CostReduce":1}</v>
      </c>
    </row>
    <row r="237" spans="1:6" x14ac:dyDescent="0.15">
      <c r="A237" s="2">
        <f t="shared" si="13"/>
        <v>230</v>
      </c>
      <c r="B237" s="3">
        <v>230</v>
      </c>
      <c r="C237" s="2">
        <f>IF(E237=-1,C236+1,IF(MOD(B237,3)=0,C236+2,IF(ROUND(LOG(中转!$G$13*(1+D237/10)^(D237*10+E237),2)-1,4)-C236&lt;=1,ROUND(C236+1.1^(D237/10+E237/100),4),ROUND(LOG(中转!$G$13*(1+D237/10)^(D237*10+E237),2)-1,4))))</f>
        <v>353.41520000000003</v>
      </c>
      <c r="D237" s="2">
        <f>COUNTIFS($E$8:E237,E237)</f>
        <v>20</v>
      </c>
      <c r="E237" s="2">
        <v>5</v>
      </c>
      <c r="F237" s="2" t="str">
        <f t="shared" si="14"/>
        <v>{"CostReduce":1}</v>
      </c>
    </row>
    <row r="238" spans="1:6" x14ac:dyDescent="0.15">
      <c r="A238" s="2">
        <f t="shared" si="13"/>
        <v>231</v>
      </c>
      <c r="B238" s="2">
        <v>231</v>
      </c>
      <c r="C238" s="2">
        <f>IF(E238=-1,C237+1,IF(MOD(B238,3)=0,C237+2,IF(ROUND(LOG(中转!$G$13*(1+D238/10)^(D238*10+E238),2)-1,4)-C237&lt;=1,ROUND(C237+1.1^(D238/10+E238/100),4),ROUND(LOG(中转!$G$13*(1+D238/10)^(D238*10+E238),2)-1,4))))</f>
        <v>355.41520000000003</v>
      </c>
      <c r="D238" s="2">
        <f>COUNTIFS($E$8:E238,E238)</f>
        <v>20</v>
      </c>
      <c r="E238" s="2">
        <v>1</v>
      </c>
      <c r="F238" s="2" t="str">
        <f t="shared" si="14"/>
        <v>{"CostReduce":1}</v>
      </c>
    </row>
    <row r="239" spans="1:6" x14ac:dyDescent="0.15">
      <c r="A239" s="2">
        <f t="shared" si="13"/>
        <v>232</v>
      </c>
      <c r="B239" s="3">
        <v>232</v>
      </c>
      <c r="C239" s="2">
        <f>IF(E239=-1,C238+1,IF(MOD(B239,3)=0,C238+2,IF(ROUND(LOG(中转!$G$13*(1+D239/10)^(D239*10+E239),2)-1,4)-C238&lt;=1,ROUND(C238+1.1^(D239/10+E239/100),4),ROUND(LOG(中转!$G$13*(1+D239/10)^(D239*10+E239),2)-1,4))))</f>
        <v>356.63330000000002</v>
      </c>
      <c r="D239" s="2">
        <f>COUNTIFS($E$8:E239,E239)</f>
        <v>20</v>
      </c>
      <c r="E239" s="2">
        <v>7</v>
      </c>
      <c r="F239" s="2" t="str">
        <f t="shared" si="14"/>
        <v>{"CardMulti":1}</v>
      </c>
    </row>
    <row r="240" spans="1:6" x14ac:dyDescent="0.15">
      <c r="A240" s="2">
        <f t="shared" si="13"/>
        <v>233</v>
      </c>
      <c r="B240" s="2">
        <v>233</v>
      </c>
      <c r="C240" s="2">
        <f>IF(E240=-1,C239+1,IF(MOD(B240,3)=0,C239+2,IF(ROUND(LOG(中转!$G$13*(1+D240/10)^(D240*10+E240),2)-1,4)-C239&lt;=1,ROUND(C239+1.1^(D240/10+E240/100),4),ROUND(LOG(中转!$G$13*(1+D240/10)^(D240*10+E240),2)-1,4))))</f>
        <v>357.8526</v>
      </c>
      <c r="D240" s="2">
        <f>COUNTIFS($E$8:E240,E240)</f>
        <v>20</v>
      </c>
      <c r="E240" s="2">
        <v>8</v>
      </c>
      <c r="F240" s="2" t="str">
        <f t="shared" si="14"/>
        <v>{"CardMulti":1}</v>
      </c>
    </row>
    <row r="241" spans="1:6" x14ac:dyDescent="0.15">
      <c r="A241" s="2" t="str">
        <f t="shared" si="13"/>
        <v>//234</v>
      </c>
      <c r="B241" s="3">
        <v>234</v>
      </c>
      <c r="C241" s="2">
        <f>IF(E241=-1,C240+1,IF(MOD(B241,3)=0,C240+2,IF(ROUND(LOG(中转!$G$13*(1+D241/10)^(D241*10+E241),2)-1,4)-C240&lt;=1,ROUND(C240+1.1^(D241/10+E241/100),4),ROUND(LOG(中转!$G$13*(1+D241/10)^(D241*10+E241),2)-1,4))))</f>
        <v>358.8526</v>
      </c>
      <c r="D241" s="2">
        <f>COUNTIFS($E$8:E241,E241)</f>
        <v>34</v>
      </c>
      <c r="E241" s="2">
        <v>-1</v>
      </c>
      <c r="F241" s="2" t="str">
        <f t="shared" si="14"/>
        <v>{"CardMulti":1}</v>
      </c>
    </row>
    <row r="242" spans="1:6" x14ac:dyDescent="0.15">
      <c r="A242" s="2">
        <f t="shared" si="13"/>
        <v>235</v>
      </c>
      <c r="B242" s="2">
        <v>235</v>
      </c>
      <c r="C242" s="2">
        <f>IF(E242=-1,C241+1,IF(MOD(B242,3)=0,C241+2,IF(ROUND(LOG(中转!$G$13*(1+D242/10)^(D242*10+E242),2)-1,4)-C241&lt;=1,ROUND(C241+1.1^(D242/10+E242/100),4),ROUND(LOG(中转!$G$13*(1+D242/10)^(D242*10+E242),2)-1,4))))</f>
        <v>370.29059999999998</v>
      </c>
      <c r="D242" s="2">
        <f>COUNTIFS($E$8:E242,E242)</f>
        <v>21</v>
      </c>
      <c r="E242" s="2">
        <v>6</v>
      </c>
      <c r="F242" s="2" t="str">
        <f t="shared" si="14"/>
        <v>{"CardMulti":1}</v>
      </c>
    </row>
    <row r="243" spans="1:6" x14ac:dyDescent="0.15">
      <c r="A243" s="2">
        <f t="shared" si="13"/>
        <v>236</v>
      </c>
      <c r="B243" s="3">
        <v>236</v>
      </c>
      <c r="C243" s="2">
        <f>IF(E243=-1,C242+1,IF(MOD(B243,3)=0,C242+2,IF(ROUND(LOG(中转!$G$13*(1+D243/10)^(D243*10+E243),2)-1,4)-C242&lt;=1,ROUND(C242+1.1^(D243/10+E243/100),4),ROUND(LOG(中转!$G$13*(1+D243/10)^(D243*10+E243),2)-1,4))))</f>
        <v>371.5145</v>
      </c>
      <c r="D243" s="2">
        <f>COUNTIFS($E$8:E243,E243)</f>
        <v>21</v>
      </c>
      <c r="E243" s="2">
        <v>2</v>
      </c>
      <c r="F243" s="2" t="str">
        <f t="shared" si="14"/>
        <v>{"CardMulti":1}</v>
      </c>
    </row>
    <row r="244" spans="1:6" x14ac:dyDescent="0.15">
      <c r="A244" s="2">
        <f t="shared" si="13"/>
        <v>237</v>
      </c>
      <c r="B244" s="2">
        <v>237</v>
      </c>
      <c r="C244" s="2">
        <f>IF(E244=-1,C243+1,IF(MOD(B244,3)=0,C243+2,IF(ROUND(LOG(中转!$G$13*(1+D244/10)^(D244*10+E244),2)-1,4)-C243&lt;=1,ROUND(C243+1.1^(D244/10+E244/100),4),ROUND(LOG(中转!$G$13*(1+D244/10)^(D244*10+E244),2)-1,4))))</f>
        <v>373.5145</v>
      </c>
      <c r="D244" s="2">
        <f>COUNTIFS($E$8:E244,E244)</f>
        <v>21</v>
      </c>
      <c r="E244" s="2">
        <v>3</v>
      </c>
      <c r="F244" s="2" t="str">
        <f t="shared" si="14"/>
        <v>{"CardMulti":1}</v>
      </c>
    </row>
    <row r="245" spans="1:6" x14ac:dyDescent="0.15">
      <c r="A245" s="2">
        <f t="shared" si="13"/>
        <v>238</v>
      </c>
      <c r="B245" s="3">
        <v>238</v>
      </c>
      <c r="C245" s="2">
        <f>IF(E245=-1,C244+1,IF(MOD(B245,3)=0,C244+2,IF(ROUND(LOG(中转!$G$13*(1+D245/10)^(D245*10+E245),2)-1,4)-C244&lt;=1,ROUND(C244+1.1^(D245/10+E245/100),4),ROUND(LOG(中转!$G$13*(1+D245/10)^(D245*10+E245),2)-1,4))))</f>
        <v>375.18740000000003</v>
      </c>
      <c r="D245" s="2">
        <f>COUNTIFS($E$8:E245,E245)</f>
        <v>21</v>
      </c>
      <c r="E245" s="2">
        <v>9</v>
      </c>
      <c r="F245" s="2" t="str">
        <f t="shared" si="14"/>
        <v>{"CardMulti":1}</v>
      </c>
    </row>
    <row r="246" spans="1:6" x14ac:dyDescent="0.15">
      <c r="A246" s="2">
        <f t="shared" si="13"/>
        <v>239</v>
      </c>
      <c r="B246" s="2">
        <v>239</v>
      </c>
      <c r="C246" s="2">
        <f>IF(E246=-1,C245+1,IF(MOD(B246,3)=0,C245+2,IF(ROUND(LOG(中转!$G$13*(1+D246/10)^(D246*10+E246),2)-1,4)-C245&lt;=1,ROUND(C245+1.1^(D246/10+E246/100),4),ROUND(LOG(中转!$G$13*(1+D246/10)^(D246*10+E246),2)-1,4))))</f>
        <v>376.41370000000001</v>
      </c>
      <c r="D246" s="2">
        <f>COUNTIFS($E$8:E246,E246)</f>
        <v>21</v>
      </c>
      <c r="E246" s="2">
        <v>4</v>
      </c>
      <c r="F246" s="2" t="str">
        <f t="shared" si="14"/>
        <v>{"CardMulti":1}</v>
      </c>
    </row>
    <row r="247" spans="1:6" x14ac:dyDescent="0.15">
      <c r="A247" s="2">
        <f t="shared" si="13"/>
        <v>240</v>
      </c>
      <c r="B247" s="3">
        <v>240</v>
      </c>
      <c r="C247" s="2">
        <f>IF(E247=-1,C246+1,IF(MOD(B247,3)=0,C246+2,IF(ROUND(LOG(中转!$G$13*(1+D247/10)^(D247*10+E247),2)-1,4)-C246&lt;=1,ROUND(C246+1.1^(D247/10+E247/100),4),ROUND(LOG(中转!$G$13*(1+D247/10)^(D247*10+E247),2)-1,4))))</f>
        <v>378.41370000000001</v>
      </c>
      <c r="D247" s="2">
        <f>COUNTIFS($E$8:E247,E247)</f>
        <v>21</v>
      </c>
      <c r="E247" s="2">
        <v>10</v>
      </c>
      <c r="F247" s="2" t="str">
        <f t="shared" si="14"/>
        <v>{"CardMulti":1}</v>
      </c>
    </row>
    <row r="248" spans="1:6" x14ac:dyDescent="0.15">
      <c r="A248" s="2">
        <f t="shared" si="13"/>
        <v>241</v>
      </c>
      <c r="B248" s="2">
        <v>241</v>
      </c>
      <c r="C248" s="2">
        <f>IF(E248=-1,C247+1,IF(MOD(B248,3)=0,C247+2,IF(ROUND(LOG(中转!$G$13*(1+D248/10)^(D248*10+E248),2)-1,4)-C247&lt;=1,ROUND(C247+1.1^(D248/10+E248/100),4),ROUND(LOG(中转!$G$13*(1+D248/10)^(D248*10+E248),2)-1,4))))</f>
        <v>379.64109999999999</v>
      </c>
      <c r="D248" s="2">
        <f>COUNTIFS($E$8:E248,E248)</f>
        <v>21</v>
      </c>
      <c r="E248" s="2">
        <v>5</v>
      </c>
      <c r="F248" s="2" t="str">
        <f t="shared" si="14"/>
        <v>{"CardMulti":1}</v>
      </c>
    </row>
    <row r="249" spans="1:6" x14ac:dyDescent="0.15">
      <c r="A249" s="2">
        <f t="shared" si="13"/>
        <v>242</v>
      </c>
      <c r="B249" s="3">
        <v>242</v>
      </c>
      <c r="C249" s="2">
        <f>IF(E249=-1,C248+1,IF(MOD(B249,3)=0,C248+2,IF(ROUND(LOG(中转!$G$13*(1+D249/10)^(D249*10+E249),2)-1,4)-C248&lt;=1,ROUND(C248+1.1^(D249/10+E249/100),4),ROUND(LOG(中转!$G$13*(1+D249/10)^(D249*10+E249),2)-1,4))))</f>
        <v>380.8639</v>
      </c>
      <c r="D249" s="2">
        <f>COUNTIFS($E$8:E249,E249)</f>
        <v>21</v>
      </c>
      <c r="E249" s="2">
        <v>1</v>
      </c>
      <c r="F249" s="2" t="str">
        <f t="shared" si="14"/>
        <v>{"CardMulti":1}</v>
      </c>
    </row>
    <row r="250" spans="1:6" x14ac:dyDescent="0.15">
      <c r="A250" s="2">
        <f t="shared" si="13"/>
        <v>243</v>
      </c>
      <c r="B250" s="2">
        <v>243</v>
      </c>
      <c r="C250" s="2">
        <f>IF(E250=-1,C249+1,IF(MOD(B250,3)=0,C249+2,IF(ROUND(LOG(中转!$G$13*(1+D250/10)^(D250*10+E250),2)-1,4)-C249&lt;=1,ROUND(C249+1.1^(D250/10+E250/100),4),ROUND(LOG(中转!$G$13*(1+D250/10)^(D250*10+E250),2)-1,4))))</f>
        <v>382.8639</v>
      </c>
      <c r="D250" s="2">
        <f>COUNTIFS($E$8:E250,E250)</f>
        <v>21</v>
      </c>
      <c r="E250" s="2">
        <v>7</v>
      </c>
      <c r="F250" s="2" t="str">
        <f t="shared" si="14"/>
        <v>{"CardMulti":1}</v>
      </c>
    </row>
    <row r="251" spans="1:6" x14ac:dyDescent="0.15">
      <c r="A251" s="2">
        <f t="shared" si="13"/>
        <v>244</v>
      </c>
      <c r="B251" s="3">
        <v>244</v>
      </c>
      <c r="C251" s="2">
        <f>IF(E251=-1,C250+1,IF(MOD(B251,3)=0,C250+2,IF(ROUND(LOG(中转!$G$13*(1+D251/10)^(D251*10+E251),2)-1,4)-C250&lt;=1,ROUND(C250+1.1^(D251/10+E251/100),4),ROUND(LOG(中转!$G$13*(1+D251/10)^(D251*10+E251),2)-1,4))))</f>
        <v>384.09480000000002</v>
      </c>
      <c r="D251" s="2">
        <f>COUNTIFS($E$8:E251,E251)</f>
        <v>21</v>
      </c>
      <c r="E251" s="2">
        <v>8</v>
      </c>
      <c r="F251" s="2" t="str">
        <f t="shared" si="14"/>
        <v>{"CardMulti":1}</v>
      </c>
    </row>
    <row r="252" spans="1:6" x14ac:dyDescent="0.15">
      <c r="A252" s="2" t="str">
        <f t="shared" si="13"/>
        <v>//245</v>
      </c>
      <c r="B252" s="2">
        <v>245</v>
      </c>
      <c r="C252" s="2">
        <f>IF(E252=-1,C251+1,IF(MOD(B252,3)=0,C251+2,IF(ROUND(LOG(中转!$G$13*(1+D252/10)^(D252*10+E252),2)-1,4)-C251&lt;=1,ROUND(C251+1.1^(D252/10+E252/100),4),ROUND(LOG(中转!$G$13*(1+D252/10)^(D252*10+E252),2)-1,4))))</f>
        <v>385.09480000000002</v>
      </c>
      <c r="D252" s="2">
        <f>COUNTIFS($E$8:E252,E252)</f>
        <v>35</v>
      </c>
      <c r="E252" s="2">
        <v>-1</v>
      </c>
      <c r="F252" s="2" t="str">
        <f t="shared" si="14"/>
        <v>{"CardMulti":1}</v>
      </c>
    </row>
    <row r="253" spans="1:6" x14ac:dyDescent="0.15">
      <c r="A253" s="2">
        <f t="shared" si="13"/>
        <v>246</v>
      </c>
      <c r="B253" s="3">
        <v>246</v>
      </c>
      <c r="C253" s="2">
        <f>IF(E253=-1,C252+1,IF(MOD(B253,3)=0,C252+2,IF(ROUND(LOG(中转!$G$13*(1+D253/10)^(D253*10+E253),2)-1,4)-C252&lt;=1,ROUND(C252+1.1^(D253/10+E253/100),4),ROUND(LOG(中转!$G$13*(1+D253/10)^(D253*10+E253),2)-1,4))))</f>
        <v>387.09480000000002</v>
      </c>
      <c r="D253" s="2">
        <f>COUNTIFS($E$8:E253,E253)</f>
        <v>22</v>
      </c>
      <c r="E253" s="2">
        <v>6</v>
      </c>
      <c r="F253" s="2" t="str">
        <f t="shared" si="14"/>
        <v>{"CardMulti":1}</v>
      </c>
    </row>
    <row r="254" spans="1:6" x14ac:dyDescent="0.15">
      <c r="A254" s="2">
        <f t="shared" si="13"/>
        <v>247</v>
      </c>
      <c r="B254" s="2">
        <v>247</v>
      </c>
      <c r="C254" s="2">
        <f>IF(E254=-1,C253+1,IF(MOD(B254,3)=0,C253+2,IF(ROUND(LOG(中转!$G$13*(1+D254/10)^(D254*10+E254),2)-1,4)-C253&lt;=1,ROUND(C253+1.1^(D254/10+E254/100),4),ROUND(LOG(中转!$G$13*(1+D254/10)^(D254*10+E254),2)-1,4))))</f>
        <v>390.25259999999997</v>
      </c>
      <c r="D254" s="2">
        <f>COUNTIFS($E$8:E254,E254)</f>
        <v>22</v>
      </c>
      <c r="E254" s="2">
        <v>2</v>
      </c>
      <c r="F254" s="2" t="str">
        <f t="shared" si="14"/>
        <v>{"CardMulti":1}</v>
      </c>
    </row>
    <row r="255" spans="1:6" x14ac:dyDescent="0.15">
      <c r="A255" s="2">
        <f t="shared" si="13"/>
        <v>248</v>
      </c>
      <c r="B255" s="3">
        <v>248</v>
      </c>
      <c r="C255" s="2">
        <f>IF(E255=-1,C254+1,IF(MOD(B255,3)=0,C254+2,IF(ROUND(LOG(中转!$G$13*(1+D255/10)^(D255*10+E255),2)-1,4)-C254&lt;=1,ROUND(C254+1.1^(D255/10+E255/100),4),ROUND(LOG(中转!$G$13*(1+D255/10)^(D255*10+E255),2)-1,4))))</f>
        <v>391.9307</v>
      </c>
      <c r="D255" s="2">
        <f>COUNTIFS($E$8:E255,E255)</f>
        <v>22</v>
      </c>
      <c r="E255" s="2">
        <v>3</v>
      </c>
      <c r="F255" s="2" t="str">
        <f t="shared" si="14"/>
        <v>{"CardMulti":1}</v>
      </c>
    </row>
    <row r="256" spans="1:6" x14ac:dyDescent="0.15">
      <c r="A256" s="2">
        <f t="shared" si="13"/>
        <v>249</v>
      </c>
      <c r="B256" s="2">
        <v>249</v>
      </c>
      <c r="C256" s="2">
        <f>IF(E256=-1,C255+1,IF(MOD(B256,3)=0,C255+2,IF(ROUND(LOG(中转!$G$13*(1+D256/10)^(D256*10+E256),2)-1,4)-C255&lt;=1,ROUND(C255+1.1^(D256/10+E256/100),4),ROUND(LOG(中转!$G$13*(1+D256/10)^(D256*10+E256),2)-1,4))))</f>
        <v>393.9307</v>
      </c>
      <c r="D256" s="2">
        <f>COUNTIFS($E$8:E256,E256)</f>
        <v>22</v>
      </c>
      <c r="E256" s="2">
        <v>9</v>
      </c>
      <c r="F256" s="2" t="str">
        <f t="shared" si="14"/>
        <v>{"CardMulti":1}</v>
      </c>
    </row>
    <row r="257" spans="1:6" x14ac:dyDescent="0.15">
      <c r="A257" s="2">
        <f t="shared" si="13"/>
        <v>250</v>
      </c>
      <c r="B257" s="3">
        <v>250</v>
      </c>
      <c r="C257" s="2">
        <f>IF(E257=-1,C256+1,IF(MOD(B257,3)=0,C256+2,IF(ROUND(LOG(中转!$G$13*(1+D257/10)^(D257*10+E257),2)-1,4)-C256&lt;=1,ROUND(C256+1.1^(D257/10+E257/100),4),ROUND(LOG(中转!$G$13*(1+D257/10)^(D257*10+E257),2)-1,4))))</f>
        <v>395.1687</v>
      </c>
      <c r="D257" s="2">
        <f>COUNTIFS($E$8:E257,E257)</f>
        <v>22</v>
      </c>
      <c r="E257" s="2">
        <v>4</v>
      </c>
      <c r="F257" s="2" t="str">
        <f t="shared" si="14"/>
        <v>{"CardMulti":1}</v>
      </c>
    </row>
    <row r="258" spans="1:6" x14ac:dyDescent="0.15">
      <c r="A258" s="2">
        <f t="shared" si="13"/>
        <v>251</v>
      </c>
      <c r="B258" s="2">
        <v>251</v>
      </c>
      <c r="C258" s="2">
        <f>IF(E258=-1,C257+1,IF(MOD(B258,3)=0,C257+2,IF(ROUND(LOG(中转!$G$13*(1+D258/10)^(D258*10+E258),2)-1,4)-C257&lt;=1,ROUND(C257+1.1^(D258/10+E258/100),4),ROUND(LOG(中转!$G$13*(1+D258/10)^(D258*10+E258),2)-1,4))))</f>
        <v>403.67720000000003</v>
      </c>
      <c r="D258" s="2">
        <f>COUNTIFS($E$8:E258,E258)</f>
        <v>22</v>
      </c>
      <c r="E258" s="2">
        <v>10</v>
      </c>
      <c r="F258" s="2" t="str">
        <f t="shared" si="14"/>
        <v>{"CardMulti":1}</v>
      </c>
    </row>
    <row r="259" spans="1:6" x14ac:dyDescent="0.15">
      <c r="A259" s="2">
        <f t="shared" si="13"/>
        <v>252</v>
      </c>
      <c r="B259" s="3">
        <v>252</v>
      </c>
      <c r="C259" s="2">
        <f>IF(E259=-1,C258+1,IF(MOD(B259,3)=0,C258+2,IF(ROUND(LOG(中转!$G$13*(1+D259/10)^(D259*10+E259),2)-1,4)-C258&lt;=1,ROUND(C258+1.1^(D259/10+E259/100),4),ROUND(LOG(中转!$G$13*(1+D259/10)^(D259*10+E259),2)-1,4))))</f>
        <v>405.67720000000003</v>
      </c>
      <c r="D259" s="2">
        <f>COUNTIFS($E$8:E259,E259)</f>
        <v>22</v>
      </c>
      <c r="E259" s="2">
        <v>5</v>
      </c>
      <c r="F259" s="2" t="str">
        <f t="shared" si="14"/>
        <v>{"CardMulti":1}</v>
      </c>
    </row>
    <row r="260" spans="1:6" x14ac:dyDescent="0.15">
      <c r="A260" s="2">
        <f t="shared" si="13"/>
        <v>253</v>
      </c>
      <c r="B260" s="2">
        <v>253</v>
      </c>
      <c r="C260" s="2">
        <f>IF(E260=-1,C259+1,IF(MOD(B260,3)=0,C259+2,IF(ROUND(LOG(中转!$G$13*(1+D260/10)^(D260*10+E260),2)-1,4)-C259&lt;=1,ROUND(C259+1.1^(D260/10+E260/100),4),ROUND(LOG(中转!$G$13*(1+D260/10)^(D260*10+E260),2)-1,4))))</f>
        <v>406.9117</v>
      </c>
      <c r="D260" s="2">
        <f>COUNTIFS($E$8:E260,E260)</f>
        <v>22</v>
      </c>
      <c r="E260" s="2">
        <v>1</v>
      </c>
      <c r="F260" s="2" t="str">
        <f t="shared" si="14"/>
        <v>{"CardMulti":1}</v>
      </c>
    </row>
    <row r="261" spans="1:6" x14ac:dyDescent="0.15">
      <c r="A261" s="2">
        <f t="shared" si="13"/>
        <v>254</v>
      </c>
      <c r="B261" s="3">
        <v>254</v>
      </c>
      <c r="C261" s="2">
        <f>IF(E261=-1,C260+1,IF(MOD(B261,3)=0,C260+2,IF(ROUND(LOG(中转!$G$13*(1+D261/10)^(D261*10+E261),2)-1,4)-C260&lt;=1,ROUND(C260+1.1^(D261/10+E261/100),4),ROUND(LOG(中转!$G$13*(1+D261/10)^(D261*10+E261),2)-1,4))))</f>
        <v>408.15320000000003</v>
      </c>
      <c r="D261" s="2">
        <f>COUNTIFS($E$8:E261,E261)</f>
        <v>22</v>
      </c>
      <c r="E261" s="2">
        <v>7</v>
      </c>
      <c r="F261" s="2" t="str">
        <f t="shared" si="14"/>
        <v>{"CostReduce":1}</v>
      </c>
    </row>
    <row r="262" spans="1:6" x14ac:dyDescent="0.15">
      <c r="A262" s="2">
        <f t="shared" si="13"/>
        <v>255</v>
      </c>
      <c r="B262" s="2">
        <v>255</v>
      </c>
      <c r="C262" s="2">
        <f>IF(E262=-1,C261+1,IF(MOD(B262,3)=0,C261+2,IF(ROUND(LOG(中转!$G$13*(1+D262/10)^(D262*10+E262),2)-1,4)-C261&lt;=1,ROUND(C261+1.1^(D262/10+E262/100),4),ROUND(LOG(中转!$G$13*(1+D262/10)^(D262*10+E262),2)-1,4))))</f>
        <v>410.15320000000003</v>
      </c>
      <c r="D262" s="2">
        <f>COUNTIFS($E$8:E262,E262)</f>
        <v>22</v>
      </c>
      <c r="E262" s="2">
        <v>8</v>
      </c>
      <c r="F262" s="2" t="str">
        <f t="shared" si="14"/>
        <v>{"CostReduce":1}</v>
      </c>
    </row>
    <row r="263" spans="1:6" x14ac:dyDescent="0.15">
      <c r="A263" s="2" t="str">
        <f t="shared" si="13"/>
        <v>//256</v>
      </c>
      <c r="B263" s="3">
        <v>256</v>
      </c>
      <c r="C263" s="2">
        <f>IF(E263=-1,C262+1,IF(MOD(B263,3)=0,C262+2,IF(ROUND(LOG(中转!$G$13*(1+D263/10)^(D263*10+E263),2)-1,4)-C262&lt;=1,ROUND(C262+1.1^(D263/10+E263/100),4),ROUND(LOG(中转!$G$13*(1+D263/10)^(D263*10+E263),2)-1,4))))</f>
        <v>411.15320000000003</v>
      </c>
      <c r="D263" s="2">
        <f>COUNTIFS($E$8:E263,E263)</f>
        <v>36</v>
      </c>
      <c r="E263" s="2">
        <v>-1</v>
      </c>
      <c r="F263" s="2" t="str">
        <f t="shared" si="14"/>
        <v>{"CostReduce":1}</v>
      </c>
    </row>
    <row r="264" spans="1:6" x14ac:dyDescent="0.15">
      <c r="A264" s="2">
        <f t="shared" si="13"/>
        <v>257</v>
      </c>
      <c r="B264" s="2">
        <v>257</v>
      </c>
      <c r="C264" s="2">
        <f>IF(E264=-1,C263+1,IF(MOD(B264,3)=0,C263+2,IF(ROUND(LOG(中转!$G$13*(1+D264/10)^(D264*10+E264),2)-1,4)-C263&lt;=1,ROUND(C263+1.1^(D264/10+E264/100),4),ROUND(LOG(中转!$G$13*(1+D264/10)^(D264*10+E264),2)-1,4))))</f>
        <v>427.66759999999999</v>
      </c>
      <c r="D264" s="2">
        <f>COUNTIFS($E$8:E264,E264)</f>
        <v>23</v>
      </c>
      <c r="E264" s="2">
        <v>8</v>
      </c>
      <c r="F264" s="2" t="str">
        <f t="shared" si="14"/>
        <v>{"CostReduce":1}</v>
      </c>
    </row>
    <row r="265" spans="1:6" x14ac:dyDescent="0.15">
      <c r="A265" s="2" t="str">
        <f t="shared" ref="A265:A328" si="15">IF(E265=-1,"//"&amp;B265,B265)</f>
        <v>//258</v>
      </c>
      <c r="B265" s="3">
        <v>258</v>
      </c>
      <c r="C265" s="2">
        <f>IF(E265=-1,C264+1,IF(MOD(B265,3)=0,C264+2,IF(ROUND(LOG(中转!$G$13*(1+D265/10)^(D265*10+E265),2)-1,4)-C264&lt;=1,ROUND(C264+1.1^(D265/10+E265/100),4),ROUND(LOG(中转!$G$13*(1+D265/10)^(D265*10+E265),2)-1,4))))</f>
        <v>428.66759999999999</v>
      </c>
      <c r="D265" s="2">
        <f>COUNTIFS($E$8:E265,E265)</f>
        <v>37</v>
      </c>
      <c r="E265" s="2">
        <v>-1</v>
      </c>
      <c r="F265" s="2" t="str">
        <f t="shared" si="14"/>
        <v>{"CostReduce":1}</v>
      </c>
    </row>
    <row r="266" spans="1:6" x14ac:dyDescent="0.15">
      <c r="A266" s="2">
        <f t="shared" si="15"/>
        <v>259</v>
      </c>
      <c r="B266" s="2">
        <v>259</v>
      </c>
      <c r="C266" s="2">
        <f>IF(E266=-1,C265+1,IF(MOD(B266,3)=0,C265+2,IF(ROUND(LOG(中转!$G$13*(1+D266/10)^(D266*10+E266),2)-1,4)-C265&lt;=1,ROUND(C265+1.1^(D266/10+E266/100),4),ROUND(LOG(中转!$G$13*(1+D266/10)^(D266*10+E266),2)-1,4))))</f>
        <v>429.9151</v>
      </c>
      <c r="D266" s="2">
        <f>COUNTIFS($E$8:E266,E266)</f>
        <v>23</v>
      </c>
      <c r="E266" s="2">
        <v>2</v>
      </c>
      <c r="F266" s="2" t="str">
        <f t="shared" si="14"/>
        <v>{"CostReduce":1}</v>
      </c>
    </row>
    <row r="267" spans="1:6" x14ac:dyDescent="0.15">
      <c r="A267" s="2" t="str">
        <f t="shared" si="15"/>
        <v>//260</v>
      </c>
      <c r="B267" s="3">
        <v>260</v>
      </c>
      <c r="C267" s="2">
        <f>IF(E267=-1,C266+1,IF(MOD(B267,3)=0,C266+2,IF(ROUND(LOG(中转!$G$13*(1+D267/10)^(D267*10+E267),2)-1,4)-C266&lt;=1,ROUND(C266+1.1^(D267/10+E267/100),4),ROUND(LOG(中转!$G$13*(1+D267/10)^(D267*10+E267),2)-1,4))))</f>
        <v>430.9151</v>
      </c>
      <c r="D267" s="2">
        <f>COUNTIFS($E$8:E267,E267)</f>
        <v>38</v>
      </c>
      <c r="E267" s="2">
        <v>-1</v>
      </c>
      <c r="F267" s="2" t="str">
        <f t="shared" si="14"/>
        <v>{"CostReduce":1}</v>
      </c>
    </row>
    <row r="268" spans="1:6" x14ac:dyDescent="0.15">
      <c r="A268" s="2">
        <f t="shared" si="15"/>
        <v>261</v>
      </c>
      <c r="B268" s="2">
        <v>261</v>
      </c>
      <c r="C268" s="2">
        <f>IF(E268=-1,C267+1,IF(MOD(B268,3)=0,C267+2,IF(ROUND(LOG(中转!$G$13*(1+D268/10)^(D268*10+E268),2)-1,4)-C267&lt;=1,ROUND(C267+1.1^(D268/10+E268/100),4),ROUND(LOG(中转!$G$13*(1+D268/10)^(D268*10+E268),2)-1,4))))</f>
        <v>432.9151</v>
      </c>
      <c r="D268" s="2">
        <f>COUNTIFS($E$8:E268,E268)</f>
        <v>23</v>
      </c>
      <c r="E268" s="2">
        <v>3</v>
      </c>
      <c r="F268" s="2" t="str">
        <f t="shared" si="14"/>
        <v>{"CostReduce":1}</v>
      </c>
    </row>
    <row r="269" spans="1:6" x14ac:dyDescent="0.15">
      <c r="A269" s="2" t="str">
        <f t="shared" si="15"/>
        <v>//262</v>
      </c>
      <c r="B269" s="3">
        <v>262</v>
      </c>
      <c r="C269" s="2">
        <f>IF(E269=-1,C268+1,IF(MOD(B269,3)=0,C268+2,IF(ROUND(LOG(中转!$G$13*(1+D269/10)^(D269*10+E269),2)-1,4)-C268&lt;=1,ROUND(C268+1.1^(D269/10+E269/100),4),ROUND(LOG(中转!$G$13*(1+D269/10)^(D269*10+E269),2)-1,4))))</f>
        <v>433.9151</v>
      </c>
      <c r="D269" s="2">
        <f>COUNTIFS($E$8:E269,E269)</f>
        <v>39</v>
      </c>
      <c r="E269" s="2">
        <v>-1</v>
      </c>
      <c r="F269" s="2" t="str">
        <f t="shared" si="14"/>
        <v>{"CostReduce":1}</v>
      </c>
    </row>
    <row r="270" spans="1:6" x14ac:dyDescent="0.15">
      <c r="A270" s="2">
        <f t="shared" si="15"/>
        <v>263</v>
      </c>
      <c r="B270" s="2">
        <v>263</v>
      </c>
      <c r="C270" s="2">
        <f>IF(E270=-1,C269+1,IF(MOD(B270,3)=0,C269+2,IF(ROUND(LOG(中转!$G$13*(1+D270/10)^(D270*10+E270),2)-1,4)-C269&lt;=1,ROUND(C269+1.1^(D270/10+E270/100),4),ROUND(LOG(中转!$G$13*(1+D270/10)^(D270*10+E270),2)-1,4))))</f>
        <v>435.17090000000002</v>
      </c>
      <c r="D270" s="2">
        <f>COUNTIFS($E$8:E270,E270)</f>
        <v>23</v>
      </c>
      <c r="E270" s="2">
        <v>9</v>
      </c>
      <c r="F270" s="2" t="str">
        <f t="shared" si="14"/>
        <v>{"CostReduce":1}</v>
      </c>
    </row>
    <row r="271" spans="1:6" x14ac:dyDescent="0.15">
      <c r="A271" s="2" t="str">
        <f t="shared" si="15"/>
        <v>//264</v>
      </c>
      <c r="B271" s="3">
        <v>264</v>
      </c>
      <c r="C271" s="2">
        <f>IF(E271=-1,C270+1,IF(MOD(B271,3)=0,C270+2,IF(ROUND(LOG(中转!$G$13*(1+D271/10)^(D271*10+E271),2)-1,4)-C270&lt;=1,ROUND(C270+1.1^(D271/10+E271/100),4),ROUND(LOG(中转!$G$13*(1+D271/10)^(D271*10+E271),2)-1,4))))</f>
        <v>436.17090000000002</v>
      </c>
      <c r="D271" s="2">
        <f>COUNTIFS($E$8:E271,E271)</f>
        <v>40</v>
      </c>
      <c r="E271" s="2">
        <v>-1</v>
      </c>
      <c r="F271" s="2" t="str">
        <f t="shared" si="14"/>
        <v>{"CostReduce":1}</v>
      </c>
    </row>
    <row r="272" spans="1:6" x14ac:dyDescent="0.15">
      <c r="A272" s="2">
        <f t="shared" si="15"/>
        <v>265</v>
      </c>
      <c r="B272" s="2">
        <v>265</v>
      </c>
      <c r="C272" s="2">
        <f>IF(E272=-1,C271+1,IF(MOD(B272,3)=0,C271+2,IF(ROUND(LOG(中转!$G$13*(1+D272/10)^(D272*10+E272),2)-1,4)-C271&lt;=1,ROUND(C271+1.1^(D272/10+E272/100),4),ROUND(LOG(中转!$G$13*(1+D272/10)^(D272*10+E272),2)-1,4))))</f>
        <v>437.42309999999998</v>
      </c>
      <c r="D272" s="2">
        <f>COUNTIFS($E$8:E272,E272)</f>
        <v>23</v>
      </c>
      <c r="E272" s="2">
        <v>6</v>
      </c>
      <c r="F272" s="2" t="str">
        <f t="shared" si="14"/>
        <v>{"CardMulti":1}</v>
      </c>
    </row>
    <row r="273" spans="1:6" x14ac:dyDescent="0.15">
      <c r="A273" s="2" t="str">
        <f t="shared" si="15"/>
        <v>//266</v>
      </c>
      <c r="B273" s="3">
        <v>266</v>
      </c>
      <c r="C273" s="2">
        <f>IF(E273=-1,C272+1,IF(MOD(B273,3)=0,C272+2,IF(ROUND(LOG(中转!$G$13*(1+D273/10)^(D273*10+E273),2)-1,4)-C272&lt;=1,ROUND(C272+1.1^(D273/10+E273/100),4),ROUND(LOG(中转!$G$13*(1+D273/10)^(D273*10+E273),2)-1,4))))</f>
        <v>438.42309999999998</v>
      </c>
      <c r="D273" s="2">
        <f>COUNTIFS($E$8:E273,E273)</f>
        <v>41</v>
      </c>
      <c r="E273" s="2">
        <v>-1</v>
      </c>
      <c r="F273" s="2" t="str">
        <f t="shared" si="14"/>
        <v>{"CardMulti":1}</v>
      </c>
    </row>
    <row r="274" spans="1:6" x14ac:dyDescent="0.15">
      <c r="A274" s="2">
        <f t="shared" si="15"/>
        <v>267</v>
      </c>
      <c r="B274" s="2">
        <v>267</v>
      </c>
      <c r="C274" s="2">
        <f>IF(E274=-1,C273+1,IF(MOD(B274,3)=0,C273+2,IF(ROUND(LOG(中转!$G$13*(1+D274/10)^(D274*10+E274),2)-1,4)-C273&lt;=1,ROUND(C273+1.1^(D274/10+E274/100),4),ROUND(LOG(中转!$G$13*(1+D274/10)^(D274*10+E274),2)-1,4))))</f>
        <v>440.42309999999998</v>
      </c>
      <c r="D274" s="2">
        <f>COUNTIFS($E$8:E274,E274)</f>
        <v>23</v>
      </c>
      <c r="E274" s="2">
        <v>7</v>
      </c>
      <c r="F274" s="2" t="str">
        <f t="shared" si="14"/>
        <v>{"CardMulti":1}</v>
      </c>
    </row>
    <row r="275" spans="1:6" x14ac:dyDescent="0.15">
      <c r="A275" s="2" t="str">
        <f t="shared" si="15"/>
        <v>//268</v>
      </c>
      <c r="B275" s="3">
        <v>268</v>
      </c>
      <c r="C275" s="2">
        <f>IF(E275=-1,C274+1,IF(MOD(B275,3)=0,C274+2,IF(ROUND(LOG(中转!$G$13*(1+D275/10)^(D275*10+E275),2)-1,4)-C274&lt;=1,ROUND(C274+1.1^(D275/10+E275/100),4),ROUND(LOG(中转!$G$13*(1+D275/10)^(D275*10+E275),2)-1,4))))</f>
        <v>441.42309999999998</v>
      </c>
      <c r="D275" s="2">
        <f>COUNTIFS($E$8:E275,E275)</f>
        <v>42</v>
      </c>
      <c r="E275" s="2">
        <v>-1</v>
      </c>
      <c r="F275" s="2" t="str">
        <f t="shared" si="14"/>
        <v>{"CardMulti":1}</v>
      </c>
    </row>
    <row r="276" spans="1:6" x14ac:dyDescent="0.15">
      <c r="A276" s="2">
        <f t="shared" si="15"/>
        <v>269</v>
      </c>
      <c r="B276" s="2">
        <v>269</v>
      </c>
      <c r="C276" s="2">
        <f>IF(E276=-1,C275+1,IF(MOD(B276,3)=0,C275+2,IF(ROUND(LOG(中转!$G$13*(1+D276/10)^(D276*10+E276),2)-1,4)-C275&lt;=1,ROUND(C275+1.1^(D276/10+E276/100),4),ROUND(LOG(中转!$G$13*(1+D276/10)^(D276*10+E276),2)-1,4))))</f>
        <v>442.68009999999998</v>
      </c>
      <c r="D276" s="2">
        <f>COUNTIFS($E$8:E276,E276)</f>
        <v>23</v>
      </c>
      <c r="E276" s="2">
        <v>10</v>
      </c>
      <c r="F276" s="2" t="str">
        <f t="shared" si="14"/>
        <v>{"CardMulti":1}</v>
      </c>
    </row>
    <row r="277" spans="1:6" x14ac:dyDescent="0.15">
      <c r="A277" s="2" t="str">
        <f t="shared" si="15"/>
        <v>//270</v>
      </c>
      <c r="B277" s="3">
        <v>270</v>
      </c>
      <c r="C277" s="2">
        <f>IF(E277=-1,C276+1,IF(MOD(B277,3)=0,C276+2,IF(ROUND(LOG(中转!$G$13*(1+D277/10)^(D277*10+E277),2)-1,4)-C276&lt;=1,ROUND(C276+1.1^(D277/10+E277/100),4),ROUND(LOG(中转!$G$13*(1+D277/10)^(D277*10+E277),2)-1,4))))</f>
        <v>443.68009999999998</v>
      </c>
      <c r="D277" s="2">
        <f>COUNTIFS($E$8:E277,E277)</f>
        <v>43</v>
      </c>
      <c r="E277" s="2">
        <v>-1</v>
      </c>
      <c r="F277" s="2" t="str">
        <f t="shared" si="14"/>
        <v>{"CardMulti":1}</v>
      </c>
    </row>
    <row r="278" spans="1:6" x14ac:dyDescent="0.15">
      <c r="A278" s="2">
        <f t="shared" si="15"/>
        <v>271</v>
      </c>
      <c r="B278" s="2">
        <v>271</v>
      </c>
      <c r="C278" s="2">
        <f>IF(E278=-1,C277+1,IF(MOD(B278,3)=0,C277+2,IF(ROUND(LOG(中转!$G$13*(1+D278/10)^(D278*10+E278),2)-1,4)-C277&lt;=1,ROUND(C277+1.1^(D278/10+E278/100),4),ROUND(LOG(中转!$G$13*(1+D278/10)^(D278*10+E278),2)-1,4))))</f>
        <v>444.9264</v>
      </c>
      <c r="D278" s="2">
        <f>COUNTIFS($E$8:E278,E278)</f>
        <v>23</v>
      </c>
      <c r="E278" s="2">
        <v>1</v>
      </c>
      <c r="F278" s="2" t="str">
        <f t="shared" si="14"/>
        <v>{"CardMulti":1}</v>
      </c>
    </row>
    <row r="279" spans="1:6" x14ac:dyDescent="0.15">
      <c r="A279" s="2" t="str">
        <f t="shared" si="15"/>
        <v>//272</v>
      </c>
      <c r="B279" s="3">
        <v>272</v>
      </c>
      <c r="C279" s="2">
        <f>IF(E279=-1,C278+1,IF(MOD(B279,3)=0,C278+2,IF(ROUND(LOG(中转!$G$13*(1+D279/10)^(D279*10+E279),2)-1,4)-C278&lt;=1,ROUND(C278+1.1^(D279/10+E279/100),4),ROUND(LOG(中转!$G$13*(1+D279/10)^(D279*10+E279),2)-1,4))))</f>
        <v>445.9264</v>
      </c>
      <c r="D279" s="2">
        <f>COUNTIFS($E$8:E279,E279)</f>
        <v>44</v>
      </c>
      <c r="E279" s="2">
        <v>-1</v>
      </c>
      <c r="F279" s="2" t="str">
        <f t="shared" si="14"/>
        <v>{"CardMulti":1}</v>
      </c>
    </row>
    <row r="280" spans="1:6" x14ac:dyDescent="0.15">
      <c r="A280" s="2">
        <f t="shared" si="15"/>
        <v>273</v>
      </c>
      <c r="B280" s="2">
        <v>273</v>
      </c>
      <c r="C280" s="2">
        <f>IF(E280=-1,C279+1,IF(MOD(B280,3)=0,C279+2,IF(ROUND(LOG(中转!$G$13*(1+D280/10)^(D280*10+E280),2)-1,4)-C279&lt;=1,ROUND(C279+1.1^(D280/10+E280/100),4),ROUND(LOG(中转!$G$13*(1+D280/10)^(D280*10+E280),2)-1,4))))</f>
        <v>447.9264</v>
      </c>
      <c r="D280" s="2">
        <f>COUNTIFS($E$8:E280,E280)</f>
        <v>23</v>
      </c>
      <c r="E280" s="2">
        <v>4</v>
      </c>
      <c r="F280" s="2" t="str">
        <f t="shared" si="14"/>
        <v>{"CardMulti":1}</v>
      </c>
    </row>
    <row r="281" spans="1:6" x14ac:dyDescent="0.15">
      <c r="A281" s="2" t="str">
        <f t="shared" si="15"/>
        <v>//274</v>
      </c>
      <c r="B281" s="3">
        <v>274</v>
      </c>
      <c r="C281" s="2">
        <f>IF(E281=-1,C280+1,IF(MOD(B281,3)=0,C280+2,IF(ROUND(LOG(中转!$G$13*(1+D281/10)^(D281*10+E281),2)-1,4)-C280&lt;=1,ROUND(C280+1.1^(D281/10+E281/100),4),ROUND(LOG(中转!$G$13*(1+D281/10)^(D281*10+E281),2)-1,4))))</f>
        <v>448.9264</v>
      </c>
      <c r="D281" s="2">
        <f>COUNTIFS($E$8:E281,E281)</f>
        <v>45</v>
      </c>
      <c r="E281" s="2">
        <v>-1</v>
      </c>
      <c r="F281" s="2" t="str">
        <f t="shared" si="14"/>
        <v>{"CardMulti":1}</v>
      </c>
    </row>
    <row r="282" spans="1:6" x14ac:dyDescent="0.15">
      <c r="A282" s="2">
        <f t="shared" si="15"/>
        <v>275</v>
      </c>
      <c r="B282" s="2">
        <v>275</v>
      </c>
      <c r="C282" s="2">
        <f>IF(E282=-1,C281+1,IF(MOD(B282,3)=0,C281+2,IF(ROUND(LOG(中转!$G$13*(1+D282/10)^(D282*10+E282),2)-1,4)-C281&lt;=1,ROUND(C281+1.1^(D282/10+E282/100),4),ROUND(LOG(中转!$G$13*(1+D282/10)^(D282*10+E282),2)-1,4))))</f>
        <v>450.17739999999998</v>
      </c>
      <c r="D282" s="2">
        <f>COUNTIFS($E$8:E282,E282)</f>
        <v>23</v>
      </c>
      <c r="E282" s="2">
        <v>5</v>
      </c>
      <c r="F282" s="2" t="str">
        <f t="shared" si="14"/>
        <v>{"CardMulti":1}</v>
      </c>
    </row>
    <row r="283" spans="1:6" x14ac:dyDescent="0.15">
      <c r="A283" s="2" t="str">
        <f t="shared" si="15"/>
        <v>//276</v>
      </c>
      <c r="B283" s="3">
        <v>276</v>
      </c>
      <c r="C283" s="2">
        <f>IF(E283=-1,C282+1,IF(MOD(B283,3)=0,C282+2,IF(ROUND(LOG(中转!$G$13*(1+D283/10)^(D283*10+E283),2)-1,4)-C282&lt;=1,ROUND(C282+1.1^(D283/10+E283/100),4),ROUND(LOG(中转!$G$13*(1+D283/10)^(D283*10+E283),2)-1,4))))</f>
        <v>451.17739999999998</v>
      </c>
      <c r="D283" s="2">
        <f>COUNTIFS($E$8:E283,E283)</f>
        <v>46</v>
      </c>
      <c r="E283" s="2">
        <v>-1</v>
      </c>
      <c r="F283" s="2" t="str">
        <f t="shared" si="14"/>
        <v>{"CardMulti":1}</v>
      </c>
    </row>
    <row r="284" spans="1:6" x14ac:dyDescent="0.15">
      <c r="A284" s="2" t="str">
        <f t="shared" si="15"/>
        <v>//277</v>
      </c>
      <c r="B284" s="2">
        <v>277</v>
      </c>
      <c r="C284" s="2">
        <f>IF(E284=-1,C283+1,IF(MOD(B284,3)=0,C283+2,IF(ROUND(LOG(中转!$G$13*(1+D284/10)^(D284*10+E284),2)-1,4)-C283&lt;=1,ROUND(C283+1.1^(D284/10+E284/100),4),ROUND(LOG(中转!$G$13*(1+D284/10)^(D284*10+E284),2)-1,4))))</f>
        <v>452.17739999999998</v>
      </c>
      <c r="D284" s="2">
        <f>COUNTIFS($E$8:E284,E284)</f>
        <v>47</v>
      </c>
      <c r="E284" s="2">
        <v>-1</v>
      </c>
      <c r="F284" s="2" t="str">
        <f t="shared" si="14"/>
        <v>{"CardMulti":1}</v>
      </c>
    </row>
    <row r="285" spans="1:6" x14ac:dyDescent="0.15">
      <c r="A285" s="2" t="str">
        <f t="shared" si="15"/>
        <v>//278</v>
      </c>
      <c r="B285" s="3">
        <v>278</v>
      </c>
      <c r="C285" s="2">
        <f>IF(E285=-1,C284+1,IF(MOD(B285,3)=0,C284+2,IF(ROUND(LOG(中转!$G$13*(1+D285/10)^(D285*10+E285),2)-1,4)-C284&lt;=1,ROUND(C284+1.1^(D285/10+E285/100),4),ROUND(LOG(中转!$G$13*(1+D285/10)^(D285*10+E285),2)-1,4))))</f>
        <v>453.17739999999998</v>
      </c>
      <c r="D285" s="2">
        <f>COUNTIFS($E$8:E285,E285)</f>
        <v>48</v>
      </c>
      <c r="E285" s="2">
        <v>-1</v>
      </c>
      <c r="F285" s="2" t="str">
        <f t="shared" si="14"/>
        <v>{"CardMulti":1}</v>
      </c>
    </row>
    <row r="286" spans="1:6" x14ac:dyDescent="0.15">
      <c r="A286" s="2" t="str">
        <f t="shared" si="15"/>
        <v>//279</v>
      </c>
      <c r="B286" s="2">
        <v>279</v>
      </c>
      <c r="C286" s="2">
        <f>IF(E286=-1,C285+1,IF(MOD(B286,3)=0,C285+2,IF(ROUND(LOG(中转!$G$13*(1+D286/10)^(D286*10+E286),2)-1,4)-C285&lt;=1,ROUND(C285+1.1^(D286/10+E286/100),4),ROUND(LOG(中转!$G$13*(1+D286/10)^(D286*10+E286),2)-1,4))))</f>
        <v>454.17739999999998</v>
      </c>
      <c r="D286" s="2">
        <f>COUNTIFS($E$8:E286,E286)</f>
        <v>49</v>
      </c>
      <c r="E286" s="2">
        <v>-1</v>
      </c>
      <c r="F286" s="2" t="str">
        <f t="shared" si="14"/>
        <v>{"CardMulti":1}</v>
      </c>
    </row>
    <row r="287" spans="1:6" x14ac:dyDescent="0.15">
      <c r="A287" s="2" t="str">
        <f t="shared" si="15"/>
        <v>//280</v>
      </c>
      <c r="B287" s="3">
        <v>280</v>
      </c>
      <c r="C287" s="2">
        <f>IF(E287=-1,C286+1,IF(MOD(B287,3)=0,C286+2,IF(ROUND(LOG(中转!$G$13*(1+D287/10)^(D287*10+E287),2)-1,4)-C286&lt;=1,ROUND(C286+1.1^(D287/10+E287/100),4),ROUND(LOG(中转!$G$13*(1+D287/10)^(D287*10+E287),2)-1,4))))</f>
        <v>455.17739999999998</v>
      </c>
      <c r="D287" s="2">
        <f>COUNTIFS($E$8:E287,E287)</f>
        <v>50</v>
      </c>
      <c r="E287" s="2">
        <v>-1</v>
      </c>
      <c r="F287" s="2" t="str">
        <f t="shared" si="14"/>
        <v>{"CardMulti":1}</v>
      </c>
    </row>
    <row r="288" spans="1:6" x14ac:dyDescent="0.15">
      <c r="A288" s="2" t="str">
        <f t="shared" si="15"/>
        <v>//281</v>
      </c>
      <c r="B288" s="2">
        <v>281</v>
      </c>
      <c r="C288" s="2">
        <f>IF(E288=-1,C287+1,IF(MOD(B288,3)=0,C287+2,IF(ROUND(LOG(中转!$G$13*(1+D288/10)^(D288*10+E288),2)-1,4)-C287&lt;=1,ROUND(C287+1.1^(D288/10+E288/100),4),ROUND(LOG(中转!$G$13*(1+D288/10)^(D288*10+E288),2)-1,4))))</f>
        <v>456.17739999999998</v>
      </c>
      <c r="D288" s="2">
        <f>COUNTIFS($E$8:E288,E288)</f>
        <v>51</v>
      </c>
      <c r="E288" s="2">
        <v>-1</v>
      </c>
      <c r="F288" s="2" t="str">
        <f t="shared" si="14"/>
        <v>{"CardMulti":1}</v>
      </c>
    </row>
    <row r="289" spans="1:6" x14ac:dyDescent="0.15">
      <c r="A289" s="2">
        <f t="shared" si="15"/>
        <v>282</v>
      </c>
      <c r="B289" s="3">
        <v>282</v>
      </c>
      <c r="C289" s="2">
        <f>IF(E289=-1,C288+1,IF(MOD(B289,3)=0,C288+2,IF(ROUND(LOG(中转!$G$13*(1+D289/10)^(D289*10+E289),2)-1,4)-C288&lt;=1,ROUND(C288+1.1^(D289/10+E289/100),4),ROUND(LOG(中转!$G$13*(1+D289/10)^(D289*10+E289),2)-1,4))))</f>
        <v>458.17739999999998</v>
      </c>
      <c r="D289" s="2">
        <f>COUNTIFS($E$8:E289,E289)</f>
        <v>24</v>
      </c>
      <c r="E289" s="2">
        <v>1</v>
      </c>
      <c r="F289" s="2" t="str">
        <f t="shared" si="14"/>
        <v>{"CardMulti":1}</v>
      </c>
    </row>
    <row r="290" spans="1:6" x14ac:dyDescent="0.15">
      <c r="A290" s="2">
        <f t="shared" si="15"/>
        <v>283</v>
      </c>
      <c r="B290" s="2">
        <v>283</v>
      </c>
      <c r="C290" s="2">
        <f>IF(E290=-1,C289+1,IF(MOD(B290,3)=0,C289+2,IF(ROUND(LOG(中转!$G$13*(1+D290/10)^(D290*10+E290),2)-1,4)-C289&lt;=1,ROUND(C289+1.1^(D290/10+E290/100),4),ROUND(LOG(中转!$G$13*(1+D290/10)^(D290*10+E290),2)-1,4))))</f>
        <v>459.43680000000001</v>
      </c>
      <c r="D290" s="2">
        <f>COUNTIFS($E$8:E290,E290)</f>
        <v>24</v>
      </c>
      <c r="E290" s="2">
        <v>2</v>
      </c>
      <c r="F290" s="2" t="str">
        <f t="shared" si="14"/>
        <v>{"CardMulti":1}</v>
      </c>
    </row>
    <row r="291" spans="1:6" x14ac:dyDescent="0.15">
      <c r="A291" s="2">
        <f t="shared" si="15"/>
        <v>284</v>
      </c>
      <c r="B291" s="3">
        <v>284</v>
      </c>
      <c r="C291" s="2">
        <f>IF(E291=-1,C290+1,IF(MOD(B291,3)=0,C290+2,IF(ROUND(LOG(中转!$G$13*(1+D291/10)^(D291*10+E291),2)-1,4)-C290&lt;=1,ROUND(C290+1.1^(D291/10+E291/100),4),ROUND(LOG(中转!$G$13*(1+D291/10)^(D291*10+E291),2)-1,4))))</f>
        <v>460.69740000000002</v>
      </c>
      <c r="D291" s="2">
        <f>COUNTIFS($E$8:E291,E291)</f>
        <v>24</v>
      </c>
      <c r="E291" s="2">
        <v>3</v>
      </c>
      <c r="F291" s="2" t="str">
        <f t="shared" si="14"/>
        <v>{"CardMulti":1}</v>
      </c>
    </row>
    <row r="292" spans="1:6" x14ac:dyDescent="0.15">
      <c r="A292" s="2">
        <f t="shared" si="15"/>
        <v>285</v>
      </c>
      <c r="B292" s="2">
        <v>285</v>
      </c>
      <c r="C292" s="2">
        <f>IF(E292=-1,C291+1,IF(MOD(B292,3)=0,C291+2,IF(ROUND(LOG(中转!$G$13*(1+D292/10)^(D292*10+E292),2)-1,4)-C291&lt;=1,ROUND(C291+1.1^(D292/10+E292/100),4),ROUND(LOG(中转!$G$13*(1+D292/10)^(D292*10+E292),2)-1,4))))</f>
        <v>462.69740000000002</v>
      </c>
      <c r="D292" s="2">
        <f>COUNTIFS($E$8:E292,E292)</f>
        <v>24</v>
      </c>
      <c r="E292" s="2">
        <v>4</v>
      </c>
      <c r="F292" s="2" t="str">
        <f t="shared" si="14"/>
        <v>{"CardMulti":1}</v>
      </c>
    </row>
    <row r="293" spans="1:6" x14ac:dyDescent="0.15">
      <c r="A293" s="2">
        <f t="shared" si="15"/>
        <v>286</v>
      </c>
      <c r="B293" s="3">
        <v>286</v>
      </c>
      <c r="C293" s="2">
        <f>IF(E293=-1,C292+1,IF(MOD(B293,3)=0,C292+2,IF(ROUND(LOG(中转!$G$13*(1+D293/10)^(D293*10+E293),2)-1,4)-C292&lt;=1,ROUND(C292+1.1^(D293/10+E293/100),4),ROUND(LOG(中转!$G$13*(1+D293/10)^(D293*10+E293),2)-1,4))))</f>
        <v>463.96039999999999</v>
      </c>
      <c r="D293" s="2">
        <f>COUNTIFS($E$8:E293,E293)</f>
        <v>24</v>
      </c>
      <c r="E293" s="2">
        <v>5</v>
      </c>
      <c r="F293" s="2" t="str">
        <f t="shared" si="14"/>
        <v>{"CardMulti":1}</v>
      </c>
    </row>
    <row r="294" spans="1:6" x14ac:dyDescent="0.15">
      <c r="A294" s="2">
        <f t="shared" si="15"/>
        <v>287</v>
      </c>
      <c r="B294" s="2">
        <v>287</v>
      </c>
      <c r="C294" s="2">
        <f>IF(E294=-1,C293+1,IF(MOD(B294,3)=0,C293+2,IF(ROUND(LOG(中转!$G$13*(1+D294/10)^(D294*10+E294),2)-1,4)-C293&lt;=1,ROUND(C293+1.1^(D294/10+E294/100),4),ROUND(LOG(中转!$G$13*(1+D294/10)^(D294*10+E294),2)-1,4))))</f>
        <v>465.22460000000001</v>
      </c>
      <c r="D294" s="2">
        <f>COUNTIFS($E$8:E294,E294)</f>
        <v>24</v>
      </c>
      <c r="E294" s="2">
        <v>6</v>
      </c>
      <c r="F294" s="2" t="str">
        <f t="shared" si="14"/>
        <v>{"CostReduce":1}</v>
      </c>
    </row>
    <row r="295" spans="1:6" x14ac:dyDescent="0.15">
      <c r="A295" s="2">
        <f t="shared" si="15"/>
        <v>288</v>
      </c>
      <c r="B295" s="3">
        <v>288</v>
      </c>
      <c r="C295" s="2">
        <f>IF(E295=-1,C294+1,IF(MOD(B295,3)=0,C294+2,IF(ROUND(LOG(中转!$G$13*(1+D295/10)^(D295*10+E295),2)-1,4)-C294&lt;=1,ROUND(C294+1.1^(D295/10+E295/100),4),ROUND(LOG(中转!$G$13*(1+D295/10)^(D295*10+E295),2)-1,4))))</f>
        <v>467.22460000000001</v>
      </c>
      <c r="D295" s="2">
        <f>COUNTIFS($E$8:E295,E295)</f>
        <v>24</v>
      </c>
      <c r="E295" s="2">
        <v>7</v>
      </c>
      <c r="F295" s="2" t="str">
        <f t="shared" si="14"/>
        <v>{"CostReduce":1}</v>
      </c>
    </row>
    <row r="296" spans="1:6" x14ac:dyDescent="0.15">
      <c r="A296" s="2">
        <f t="shared" si="15"/>
        <v>289</v>
      </c>
      <c r="B296" s="2">
        <v>289</v>
      </c>
      <c r="C296" s="2">
        <f>IF(E296=-1,C295+1,IF(MOD(B296,3)=0,C295+2,IF(ROUND(LOG(中转!$G$13*(1+D296/10)^(D296*10+E296),2)-1,4)-C295&lt;=1,ROUND(C295+1.1^(D296/10+E296/100),4),ROUND(LOG(中转!$G$13*(1+D296/10)^(D296*10+E296),2)-1,4))))</f>
        <v>468.49119999999999</v>
      </c>
      <c r="D296" s="2">
        <f>COUNTIFS($E$8:E296,E296)</f>
        <v>24</v>
      </c>
      <c r="E296" s="2">
        <v>8</v>
      </c>
      <c r="F296" s="2" t="str">
        <f t="shared" si="14"/>
        <v>{"CostReduce":1}</v>
      </c>
    </row>
    <row r="297" spans="1:6" x14ac:dyDescent="0.15">
      <c r="A297" s="2">
        <f t="shared" si="15"/>
        <v>290</v>
      </c>
      <c r="B297" s="3">
        <v>290</v>
      </c>
      <c r="C297" s="2">
        <f>IF(E297=-1,C296+1,IF(MOD(B297,3)=0,C296+2,IF(ROUND(LOG(中转!$G$13*(1+D297/10)^(D297*10+E297),2)-1,4)-C296&lt;=1,ROUND(C296+1.1^(D297/10+E297/100),4),ROUND(LOG(中转!$G$13*(1+D297/10)^(D297*10+E297),2)-1,4))))</f>
        <v>469.75900000000001</v>
      </c>
      <c r="D297" s="2">
        <f>COUNTIFS($E$8:E297,E297)</f>
        <v>24</v>
      </c>
      <c r="E297" s="2">
        <v>9</v>
      </c>
      <c r="F297" s="2" t="str">
        <f t="shared" si="14"/>
        <v>{"CostReduce":1}</v>
      </c>
    </row>
    <row r="298" spans="1:6" x14ac:dyDescent="0.15">
      <c r="A298" s="2">
        <f t="shared" si="15"/>
        <v>291</v>
      </c>
      <c r="B298" s="2">
        <v>291</v>
      </c>
      <c r="C298" s="2">
        <f>IF(E298=-1,C297+1,IF(MOD(B298,3)=0,C297+2,IF(ROUND(LOG(中转!$G$13*(1+D298/10)^(D298*10+E298),2)-1,4)-C297&lt;=1,ROUND(C297+1.1^(D298/10+E298/100),4),ROUND(LOG(中转!$G$13*(1+D298/10)^(D298*10+E298),2)-1,4))))</f>
        <v>471.75900000000001</v>
      </c>
      <c r="D298" s="2">
        <f>COUNTIFS($E$8:E298,E298)</f>
        <v>24</v>
      </c>
      <c r="E298" s="2">
        <v>10</v>
      </c>
      <c r="F298" s="2" t="str">
        <f t="shared" ref="F298:F361" si="16">F265</f>
        <v>{"CostReduce":1}</v>
      </c>
    </row>
    <row r="299" spans="1:6" x14ac:dyDescent="0.15">
      <c r="A299" s="2">
        <f t="shared" si="15"/>
        <v>292</v>
      </c>
      <c r="B299" s="3">
        <v>292</v>
      </c>
      <c r="C299" s="2">
        <f>IF(E299=-1,C298+1,IF(MOD(B299,3)=0,C298+2,IF(ROUND(LOG(中转!$G$13*(1+D299/10)^(D299*10+E299),2)-1,4)-C298&lt;=1,ROUND(C298+1.1^(D299/10+E299/100),4),ROUND(LOG(中转!$G$13*(1+D299/10)^(D299*10+E299),2)-1,4))))</f>
        <v>473.02929999999998</v>
      </c>
      <c r="D299" s="2">
        <f>COUNTIFS($E$8:E299,E299)</f>
        <v>25</v>
      </c>
      <c r="E299" s="2">
        <v>1</v>
      </c>
      <c r="F299" s="2" t="str">
        <f t="shared" si="16"/>
        <v>{"CostReduce":1}</v>
      </c>
    </row>
    <row r="300" spans="1:6" x14ac:dyDescent="0.15">
      <c r="A300" s="2">
        <f t="shared" si="15"/>
        <v>293</v>
      </c>
      <c r="B300" s="2">
        <v>293</v>
      </c>
      <c r="C300" s="2">
        <f>IF(E300=-1,C299+1,IF(MOD(B300,3)=0,C299+2,IF(ROUND(LOG(中转!$G$13*(1+D300/10)^(D300*10+E300),2)-1,4)-C299&lt;=1,ROUND(C299+1.1^(D300/10+E300/100),4),ROUND(LOG(中转!$G$13*(1+D300/10)^(D300*10+E300),2)-1,4))))</f>
        <v>474.30079999999998</v>
      </c>
      <c r="D300" s="2">
        <f>COUNTIFS($E$8:E300,E300)</f>
        <v>25</v>
      </c>
      <c r="E300" s="2">
        <v>2</v>
      </c>
      <c r="F300" s="2" t="str">
        <f t="shared" si="16"/>
        <v>{"CostReduce":1}</v>
      </c>
    </row>
    <row r="301" spans="1:6" x14ac:dyDescent="0.15">
      <c r="A301" s="2">
        <f t="shared" si="15"/>
        <v>294</v>
      </c>
      <c r="B301" s="3">
        <v>294</v>
      </c>
      <c r="C301" s="2">
        <f>IF(E301=-1,C300+1,IF(MOD(B301,3)=0,C300+2,IF(ROUND(LOG(中转!$G$13*(1+D301/10)^(D301*10+E301),2)-1,4)-C300&lt;=1,ROUND(C300+1.1^(D301/10+E301/100),4),ROUND(LOG(中转!$G$13*(1+D301/10)^(D301*10+E301),2)-1,4))))</f>
        <v>476.30079999999998</v>
      </c>
      <c r="D301" s="2">
        <f>COUNTIFS($E$8:E301,E301)</f>
        <v>25</v>
      </c>
      <c r="E301" s="2">
        <v>3</v>
      </c>
      <c r="F301" s="2" t="str">
        <f t="shared" si="16"/>
        <v>{"CostReduce":1}</v>
      </c>
    </row>
    <row r="302" spans="1:6" x14ac:dyDescent="0.15">
      <c r="A302" s="2">
        <f t="shared" si="15"/>
        <v>295</v>
      </c>
      <c r="B302" s="2">
        <v>295</v>
      </c>
      <c r="C302" s="2">
        <f>IF(E302=-1,C301+1,IF(MOD(B302,3)=0,C301+2,IF(ROUND(LOG(中转!$G$13*(1+D302/10)^(D302*10+E302),2)-1,4)-C301&lt;=1,ROUND(C301+1.1^(D302/10+E302/100),4),ROUND(LOG(中转!$G$13*(1+D302/10)^(D302*10+E302),2)-1,4))))</f>
        <v>477.57470000000001</v>
      </c>
      <c r="D302" s="2">
        <f>COUNTIFS($E$8:E302,E302)</f>
        <v>25</v>
      </c>
      <c r="E302" s="2">
        <v>4</v>
      </c>
      <c r="F302" s="2" t="str">
        <f t="shared" si="16"/>
        <v>{"CostReduce":1}</v>
      </c>
    </row>
    <row r="303" spans="1:6" x14ac:dyDescent="0.15">
      <c r="A303" s="2">
        <f t="shared" si="15"/>
        <v>296</v>
      </c>
      <c r="B303" s="3">
        <v>296</v>
      </c>
      <c r="C303" s="2">
        <f>IF(E303=-1,C302+1,IF(MOD(B303,3)=0,C302+2,IF(ROUND(LOG(中转!$G$13*(1+D303/10)^(D303*10+E303),2)-1,4)-C302&lt;=1,ROUND(C302+1.1^(D303/10+E303/100),4),ROUND(LOG(中转!$G$13*(1+D303/10)^(D303*10+E303),2)-1,4))))</f>
        <v>478.59620000000001</v>
      </c>
      <c r="D303" s="2">
        <f>COUNTIFS($E$8:E303,E303)</f>
        <v>25</v>
      </c>
      <c r="E303" s="2">
        <v>5</v>
      </c>
      <c r="F303" s="2" t="str">
        <f t="shared" si="16"/>
        <v>{"CostReduce":1}</v>
      </c>
    </row>
    <row r="304" spans="1:6" x14ac:dyDescent="0.15">
      <c r="A304" s="2">
        <f t="shared" si="15"/>
        <v>297</v>
      </c>
      <c r="B304" s="2">
        <v>297</v>
      </c>
      <c r="C304" s="2">
        <f>IF(E304=-1,C303+1,IF(MOD(B304,3)=0,C303+2,IF(ROUND(LOG(中转!$G$13*(1+D304/10)^(D304*10+E304),2)-1,4)-C303&lt;=1,ROUND(C303+1.1^(D304/10+E304/100),4),ROUND(LOG(中转!$G$13*(1+D304/10)^(D304*10+E304),2)-1,4))))</f>
        <v>480.59620000000001</v>
      </c>
      <c r="D304" s="2">
        <f>COUNTIFS($E$8:E304,E304)</f>
        <v>25</v>
      </c>
      <c r="E304" s="2">
        <v>6</v>
      </c>
      <c r="F304" s="2" t="str">
        <f t="shared" si="16"/>
        <v>{"CostReduce":1}</v>
      </c>
    </row>
    <row r="305" spans="1:6" x14ac:dyDescent="0.15">
      <c r="A305" s="2">
        <f t="shared" si="15"/>
        <v>298</v>
      </c>
      <c r="B305" s="3">
        <v>298</v>
      </c>
      <c r="C305" s="2">
        <f>IF(E305=-1,C304+1,IF(MOD(B305,3)=0,C304+2,IF(ROUND(LOG(中转!$G$13*(1+D305/10)^(D305*10+E305),2)-1,4)-C304&lt;=1,ROUND(C304+1.1^(D305/10+E305/100),4),ROUND(LOG(中转!$G$13*(1+D305/10)^(D305*10+E305),2)-1,4))))</f>
        <v>482.21089999999998</v>
      </c>
      <c r="D305" s="2">
        <f>COUNTIFS($E$8:E305,E305)</f>
        <v>25</v>
      </c>
      <c r="E305" s="2">
        <v>7</v>
      </c>
      <c r="F305" s="2" t="str">
        <f t="shared" si="16"/>
        <v>{"CardMulti":1}</v>
      </c>
    </row>
    <row r="306" spans="1:6" x14ac:dyDescent="0.15">
      <c r="A306" s="2">
        <f t="shared" si="15"/>
        <v>299</v>
      </c>
      <c r="B306" s="2">
        <v>299</v>
      </c>
      <c r="C306" s="2">
        <f>IF(E306=-1,C305+1,IF(MOD(B306,3)=0,C305+2,IF(ROUND(LOG(中转!$G$13*(1+D306/10)^(D306*10+E306),2)-1,4)-C305&lt;=1,ROUND(C305+1.1^(D306/10+E306/100),4),ROUND(LOG(中转!$G$13*(1+D306/10)^(D306*10+E306),2)-1,4))))</f>
        <v>484.01819999999998</v>
      </c>
      <c r="D306" s="2">
        <f>COUNTIFS($E$8:E306,E306)</f>
        <v>25</v>
      </c>
      <c r="E306" s="2">
        <v>8</v>
      </c>
      <c r="F306" s="2" t="str">
        <f t="shared" si="16"/>
        <v>{"CardMulti":1}</v>
      </c>
    </row>
    <row r="307" spans="1:6" x14ac:dyDescent="0.15">
      <c r="A307" s="2">
        <f t="shared" si="15"/>
        <v>300</v>
      </c>
      <c r="B307" s="3">
        <v>300</v>
      </c>
      <c r="C307" s="2">
        <f>IF(E307=-1,C306+1,IF(MOD(B307,3)=0,C306+2,IF(ROUND(LOG(中转!$G$13*(1+D307/10)^(D307*10+E307),2)-1,4)-C306&lt;=1,ROUND(C306+1.1^(D307/10+E307/100),4),ROUND(LOG(中转!$G$13*(1+D307/10)^(D307*10+E307),2)-1,4))))</f>
        <v>486.01819999999998</v>
      </c>
      <c r="D307" s="2">
        <f>COUNTIFS($E$8:E307,E307)</f>
        <v>25</v>
      </c>
      <c r="E307" s="2">
        <v>9</v>
      </c>
      <c r="F307" s="2" t="str">
        <f t="shared" si="16"/>
        <v>{"CardMulti":1}</v>
      </c>
    </row>
    <row r="308" spans="1:6" x14ac:dyDescent="0.15">
      <c r="A308" s="2">
        <f t="shared" si="15"/>
        <v>301</v>
      </c>
      <c r="B308" s="2">
        <v>301</v>
      </c>
      <c r="C308" s="2">
        <f>IF(E308=-1,C307+1,IF(MOD(B308,3)=0,C307+2,IF(ROUND(LOG(中转!$G$13*(1+D308/10)^(D308*10+E308),2)-1,4)-C307&lt;=1,ROUND(C307+1.1^(D308/10+E308/100),4),ROUND(LOG(中转!$G$13*(1+D308/10)^(D308*10+E308),2)-1,4))))</f>
        <v>487.63299999999998</v>
      </c>
      <c r="D308" s="2">
        <f>COUNTIFS($E$8:E308,E308)</f>
        <v>25</v>
      </c>
      <c r="E308" s="2">
        <v>10</v>
      </c>
      <c r="F308" s="2" t="str">
        <f t="shared" si="16"/>
        <v>{"CardMulti":1}</v>
      </c>
    </row>
    <row r="309" spans="1:6" x14ac:dyDescent="0.15">
      <c r="A309" s="2" t="str">
        <f t="shared" si="15"/>
        <v>//302</v>
      </c>
      <c r="B309" s="3">
        <v>302</v>
      </c>
      <c r="C309" s="2">
        <f>IF(E309=-1,C308+1,IF(MOD(B309,3)=0,C308+2,IF(ROUND(LOG(中转!$G$13*(1+D309/10)^(D309*10+E309),2)-1,4)-C308&lt;=1,ROUND(C308+1.1^(D309/10+E309/100),4),ROUND(LOG(中转!$G$13*(1+D309/10)^(D309*10+E309),2)-1,4))))</f>
        <v>488.63299999999998</v>
      </c>
      <c r="D309" s="2">
        <f>COUNTIFS($E$8:E309,E309)</f>
        <v>52</v>
      </c>
      <c r="E309" s="2">
        <v>-1</v>
      </c>
      <c r="F309" s="2" t="str">
        <f t="shared" si="16"/>
        <v>{"CardMulti":1}</v>
      </c>
    </row>
    <row r="310" spans="1:6" x14ac:dyDescent="0.15">
      <c r="A310" s="2">
        <f t="shared" si="15"/>
        <v>303</v>
      </c>
      <c r="B310" s="2">
        <v>303</v>
      </c>
      <c r="C310" s="2">
        <f>IF(E310=-1,C309+1,IF(MOD(B310,3)=0,C309+2,IF(ROUND(LOG(中转!$G$13*(1+D310/10)^(D310*10+E310),2)-1,4)-C309&lt;=1,ROUND(C309+1.1^(D310/10+E310/100),4),ROUND(LOG(中转!$G$13*(1+D310/10)^(D310*10+E310),2)-1,4))))</f>
        <v>490.63299999999998</v>
      </c>
      <c r="D310" s="2">
        <f>COUNTIFS($E$8:E310,E310)</f>
        <v>26</v>
      </c>
      <c r="E310" s="2">
        <v>1</v>
      </c>
      <c r="F310" s="2" t="str">
        <f t="shared" si="16"/>
        <v>{"CardMulti":1}</v>
      </c>
    </row>
    <row r="311" spans="1:6" x14ac:dyDescent="0.15">
      <c r="A311" s="2">
        <f t="shared" si="15"/>
        <v>304</v>
      </c>
      <c r="B311" s="3">
        <v>304</v>
      </c>
      <c r="C311" s="2">
        <f>IF(E311=-1,C310+1,IF(MOD(B311,3)=0,C310+2,IF(ROUND(LOG(中转!$G$13*(1+D311/10)^(D311*10+E311),2)-1,4)-C310&lt;=1,ROUND(C310+1.1^(D311/10+E311/100),4),ROUND(LOG(中转!$G$13*(1+D311/10)^(D311*10+E311),2)-1,4))))</f>
        <v>501.89589999999998</v>
      </c>
      <c r="D311" s="2">
        <f>COUNTIFS($E$8:E311,E311)</f>
        <v>26</v>
      </c>
      <c r="E311" s="2">
        <v>2</v>
      </c>
      <c r="F311" s="2" t="str">
        <f t="shared" si="16"/>
        <v>{"CardMulti":1}</v>
      </c>
    </row>
    <row r="312" spans="1:6" x14ac:dyDescent="0.15">
      <c r="A312" s="2">
        <f t="shared" si="15"/>
        <v>305</v>
      </c>
      <c r="B312" s="2">
        <v>305</v>
      </c>
      <c r="C312" s="2">
        <f>IF(E312=-1,C311+1,IF(MOD(B312,3)=0,C311+2,IF(ROUND(LOG(中转!$G$13*(1+D312/10)^(D312*10+E312),2)-1,4)-C311&lt;=1,ROUND(C311+1.1^(D312/10+E312/100),4),ROUND(LOG(中转!$G$13*(1+D312/10)^(D312*10+E312),2)-1,4))))</f>
        <v>503.7439</v>
      </c>
      <c r="D312" s="2">
        <f>COUNTIFS($E$8:E312,E312)</f>
        <v>26</v>
      </c>
      <c r="E312" s="2">
        <v>3</v>
      </c>
      <c r="F312" s="2" t="str">
        <f t="shared" si="16"/>
        <v>{"CardMulti":1}</v>
      </c>
    </row>
    <row r="313" spans="1:6" x14ac:dyDescent="0.15">
      <c r="A313" s="2">
        <f t="shared" si="15"/>
        <v>306</v>
      </c>
      <c r="B313" s="3">
        <v>306</v>
      </c>
      <c r="C313" s="2">
        <f>IF(E313=-1,C312+1,IF(MOD(B313,3)=0,C312+2,IF(ROUND(LOG(中转!$G$13*(1+D313/10)^(D313*10+E313),2)-1,4)-C312&lt;=1,ROUND(C312+1.1^(D313/10+E313/100),4),ROUND(LOG(中转!$G$13*(1+D313/10)^(D313*10+E313),2)-1,4))))</f>
        <v>505.7439</v>
      </c>
      <c r="D313" s="2">
        <f>COUNTIFS($E$8:E313,E313)</f>
        <v>26</v>
      </c>
      <c r="E313" s="2">
        <v>4</v>
      </c>
      <c r="F313" s="2" t="str">
        <f t="shared" si="16"/>
        <v>{"CardMulti":1}</v>
      </c>
    </row>
    <row r="314" spans="1:6" x14ac:dyDescent="0.15">
      <c r="A314" s="2">
        <f t="shared" si="15"/>
        <v>307</v>
      </c>
      <c r="B314" s="2">
        <v>307</v>
      </c>
      <c r="C314" s="2">
        <f>IF(E314=-1,C313+1,IF(MOD(B314,3)=0,C313+2,IF(ROUND(LOG(中转!$G$13*(1+D314/10)^(D314*10+E314),2)-1,4)-C313&lt;=1,ROUND(C313+1.1^(D314/10+E314/100),4),ROUND(LOG(中转!$G$13*(1+D314/10)^(D314*10+E314),2)-1,4))))</f>
        <v>507.43990000000002</v>
      </c>
      <c r="D314" s="2">
        <f>COUNTIFS($E$8:E314,E314)</f>
        <v>26</v>
      </c>
      <c r="E314" s="2">
        <v>5</v>
      </c>
      <c r="F314" s="2" t="str">
        <f t="shared" si="16"/>
        <v>{"CardMulti":1}</v>
      </c>
    </row>
    <row r="315" spans="1:6" x14ac:dyDescent="0.15">
      <c r="A315" s="2">
        <f t="shared" si="15"/>
        <v>308</v>
      </c>
      <c r="B315" s="3">
        <v>308</v>
      </c>
      <c r="C315" s="2">
        <f>IF(E315=-1,C314+1,IF(MOD(B315,3)=0,C314+2,IF(ROUND(LOG(中转!$G$13*(1+D315/10)^(D315*10+E315),2)-1,4)-C314&lt;=1,ROUND(C314+1.1^(D315/10+E315/100),4),ROUND(LOG(中转!$G$13*(1+D315/10)^(D315*10+E315),2)-1,4))))</f>
        <v>509.2878</v>
      </c>
      <c r="D315" s="2">
        <f>COUNTIFS($E$8:E315,E315)</f>
        <v>26</v>
      </c>
      <c r="E315" s="2">
        <v>6</v>
      </c>
      <c r="F315" s="2" t="str">
        <f t="shared" si="16"/>
        <v>{"CardMulti":1}</v>
      </c>
    </row>
    <row r="316" spans="1:6" x14ac:dyDescent="0.15">
      <c r="A316" s="2">
        <f t="shared" si="15"/>
        <v>309</v>
      </c>
      <c r="B316" s="2">
        <v>309</v>
      </c>
      <c r="C316" s="2">
        <f>IF(E316=-1,C315+1,IF(MOD(B316,3)=0,C315+2,IF(ROUND(LOG(中转!$G$13*(1+D316/10)^(D316*10+E316),2)-1,4)-C315&lt;=1,ROUND(C315+1.1^(D316/10+E316/100),4),ROUND(LOG(中转!$G$13*(1+D316/10)^(D316*10+E316),2)-1,4))))</f>
        <v>511.2878</v>
      </c>
      <c r="D316" s="2">
        <f>COUNTIFS($E$8:E316,E316)</f>
        <v>26</v>
      </c>
      <c r="E316" s="2">
        <v>7</v>
      </c>
      <c r="F316" s="2" t="str">
        <f t="shared" si="16"/>
        <v>{"CardMulti":1}</v>
      </c>
    </row>
    <row r="317" spans="1:6" x14ac:dyDescent="0.15">
      <c r="A317" s="2">
        <f t="shared" si="15"/>
        <v>310</v>
      </c>
      <c r="B317" s="3">
        <v>310</v>
      </c>
      <c r="C317" s="2">
        <f>IF(E317=-1,C316+1,IF(MOD(B317,3)=0,C316+2,IF(ROUND(LOG(中转!$G$13*(1+D317/10)^(D317*10+E317),2)-1,4)-C316&lt;=1,ROUND(C316+1.1^(D317/10+E317/100),4),ROUND(LOG(中转!$G$13*(1+D317/10)^(D317*10+E317),2)-1,4))))</f>
        <v>512.98379999999997</v>
      </c>
      <c r="D317" s="2">
        <f>COUNTIFS($E$8:E317,E317)</f>
        <v>26</v>
      </c>
      <c r="E317" s="2">
        <v>8</v>
      </c>
      <c r="F317" s="2" t="str">
        <f t="shared" si="16"/>
        <v>{"CardMulti":1}</v>
      </c>
    </row>
    <row r="318" spans="1:6" x14ac:dyDescent="0.15">
      <c r="A318" s="2">
        <f t="shared" si="15"/>
        <v>311</v>
      </c>
      <c r="B318" s="2">
        <v>311</v>
      </c>
      <c r="C318" s="2">
        <f>IF(E318=-1,C317+1,IF(MOD(B318,3)=0,C317+2,IF(ROUND(LOG(中转!$G$13*(1+D318/10)^(D318*10+E318),2)-1,4)-C317&lt;=1,ROUND(C317+1.1^(D318/10+E318/100),4),ROUND(LOG(中转!$G$13*(1+D318/10)^(D318*10+E318),2)-1,4))))</f>
        <v>514.83180000000004</v>
      </c>
      <c r="D318" s="2">
        <f>COUNTIFS($E$8:E318,E318)</f>
        <v>26</v>
      </c>
      <c r="E318" s="2">
        <v>9</v>
      </c>
      <c r="F318" s="2" t="str">
        <f t="shared" si="16"/>
        <v>{"CardMulti":1}</v>
      </c>
    </row>
    <row r="319" spans="1:6" x14ac:dyDescent="0.15">
      <c r="A319" s="2">
        <f t="shared" si="15"/>
        <v>312</v>
      </c>
      <c r="B319" s="3">
        <v>312</v>
      </c>
      <c r="C319" s="2">
        <f>IF(E319=-1,C318+1,IF(MOD(B319,3)=0,C318+2,IF(ROUND(LOG(中转!$G$13*(1+D319/10)^(D319*10+E319),2)-1,4)-C318&lt;=1,ROUND(C318+1.1^(D319/10+E319/100),4),ROUND(LOG(中转!$G$13*(1+D319/10)^(D319*10+E319),2)-1,4))))</f>
        <v>516.83180000000004</v>
      </c>
      <c r="D319" s="2">
        <f>COUNTIFS($E$8:E319,E319)</f>
        <v>26</v>
      </c>
      <c r="E319" s="2">
        <v>10</v>
      </c>
      <c r="F319" s="2" t="str">
        <f t="shared" si="16"/>
        <v>{"CardMulti":1}</v>
      </c>
    </row>
    <row r="320" spans="1:6" x14ac:dyDescent="0.15">
      <c r="A320" s="2">
        <f t="shared" si="15"/>
        <v>313</v>
      </c>
      <c r="B320" s="2">
        <v>313</v>
      </c>
      <c r="C320" s="2">
        <f>IF(E320=-1,C319+1,IF(MOD(B320,3)=0,C319+2,IF(ROUND(LOG(中转!$G$13*(1+D320/10)^(D320*10+E320),2)-1,4)-C319&lt;=1,ROUND(C319+1.1^(D320/10+E320/100),4),ROUND(LOG(中转!$G$13*(1+D320/10)^(D320*10+E320),2)-1,4))))</f>
        <v>529.24</v>
      </c>
      <c r="D320" s="2">
        <f>COUNTIFS($E$8:E320,E320)</f>
        <v>27</v>
      </c>
      <c r="E320" s="2">
        <v>1</v>
      </c>
      <c r="F320" s="2" t="str">
        <f t="shared" si="16"/>
        <v>{"CardMulti":1}</v>
      </c>
    </row>
    <row r="321" spans="1:6" x14ac:dyDescent="0.15">
      <c r="A321" s="2">
        <f t="shared" si="15"/>
        <v>314</v>
      </c>
      <c r="B321" s="3">
        <v>314</v>
      </c>
      <c r="C321" s="2">
        <f>IF(E321=-1,C320+1,IF(MOD(B321,3)=0,C320+2,IF(ROUND(LOG(中转!$G$13*(1+D321/10)^(D321*10+E321),2)-1,4)-C320&lt;=1,ROUND(C320+1.1^(D321/10+E321/100),4),ROUND(LOG(中转!$G$13*(1+D321/10)^(D321*10+E321),2)-1,4))))</f>
        <v>531.12750000000005</v>
      </c>
      <c r="D321" s="2">
        <f>COUNTIFS($E$8:E321,E321)</f>
        <v>27</v>
      </c>
      <c r="E321" s="2">
        <v>2</v>
      </c>
      <c r="F321" s="2" t="str">
        <f t="shared" si="16"/>
        <v>{"CardMulti":1}</v>
      </c>
    </row>
    <row r="322" spans="1:6" x14ac:dyDescent="0.15">
      <c r="A322" s="2">
        <f t="shared" si="15"/>
        <v>315</v>
      </c>
      <c r="B322" s="2">
        <v>315</v>
      </c>
      <c r="C322" s="2">
        <f>IF(E322=-1,C321+1,IF(MOD(B322,3)=0,C321+2,IF(ROUND(LOG(中转!$G$13*(1+D322/10)^(D322*10+E322),2)-1,4)-C321&lt;=1,ROUND(C321+1.1^(D322/10+E322/100),4),ROUND(LOG(中转!$G$13*(1+D322/10)^(D322*10+E322),2)-1,4))))</f>
        <v>533.12750000000005</v>
      </c>
      <c r="D322" s="2">
        <f>COUNTIFS($E$8:E322,E322)</f>
        <v>27</v>
      </c>
      <c r="E322" s="2">
        <v>3</v>
      </c>
      <c r="F322" s="2" t="str">
        <f t="shared" si="16"/>
        <v>{"CardMulti":1}</v>
      </c>
    </row>
    <row r="323" spans="1:6" x14ac:dyDescent="0.15">
      <c r="A323" s="2">
        <f t="shared" si="15"/>
        <v>316</v>
      </c>
      <c r="B323" s="3">
        <v>316</v>
      </c>
      <c r="C323" s="2">
        <f>IF(E323=-1,C322+1,IF(MOD(B323,3)=0,C322+2,IF(ROUND(LOG(中转!$G$13*(1+D323/10)^(D323*10+E323),2)-1,4)-C322&lt;=1,ROUND(C322+1.1^(D323/10+E323/100),4),ROUND(LOG(中转!$G$13*(1+D323/10)^(D323*10+E323),2)-1,4))))</f>
        <v>534.90260000000001</v>
      </c>
      <c r="D323" s="2">
        <f>COUNTIFS($E$8:E323,E323)</f>
        <v>27</v>
      </c>
      <c r="E323" s="2">
        <v>4</v>
      </c>
      <c r="F323" s="2" t="str">
        <f t="shared" si="16"/>
        <v>{"CardMulti":1}</v>
      </c>
    </row>
    <row r="324" spans="1:6" x14ac:dyDescent="0.15">
      <c r="A324" s="2">
        <f t="shared" si="15"/>
        <v>317</v>
      </c>
      <c r="B324" s="2">
        <v>317</v>
      </c>
      <c r="C324" s="2">
        <f>IF(E324=-1,C323+1,IF(MOD(B324,3)=0,C323+2,IF(ROUND(LOG(中转!$G$13*(1+D324/10)^(D324*10+E324),2)-1,4)-C323&lt;=1,ROUND(C323+1.1^(D324/10+E324/100),4),ROUND(LOG(中转!$G$13*(1+D324/10)^(D324*10+E324),2)-1,4))))</f>
        <v>536.79010000000005</v>
      </c>
      <c r="D324" s="2">
        <f>COUNTIFS($E$8:E324,E324)</f>
        <v>27</v>
      </c>
      <c r="E324" s="2">
        <v>5</v>
      </c>
      <c r="F324" s="2" t="str">
        <f t="shared" si="16"/>
        <v>{"CardMulti":1}</v>
      </c>
    </row>
    <row r="325" spans="1:6" x14ac:dyDescent="0.15">
      <c r="A325" s="2">
        <f t="shared" si="15"/>
        <v>318</v>
      </c>
      <c r="B325" s="3">
        <v>318</v>
      </c>
      <c r="C325" s="2">
        <f>IF(E325=-1,C324+1,IF(MOD(B325,3)=0,C324+2,IF(ROUND(LOG(中转!$G$13*(1+D325/10)^(D325*10+E325),2)-1,4)-C324&lt;=1,ROUND(C324+1.1^(D325/10+E325/100),4),ROUND(LOG(中转!$G$13*(1+D325/10)^(D325*10+E325),2)-1,4))))</f>
        <v>538.79010000000005</v>
      </c>
      <c r="D325" s="2">
        <f>COUNTIFS($E$8:E325,E325)</f>
        <v>27</v>
      </c>
      <c r="E325" s="2">
        <v>6</v>
      </c>
      <c r="F325" s="2" t="str">
        <f t="shared" si="16"/>
        <v>{"CardMulti":1}</v>
      </c>
    </row>
    <row r="326" spans="1:6" x14ac:dyDescent="0.15">
      <c r="A326" s="2">
        <f t="shared" si="15"/>
        <v>319</v>
      </c>
      <c r="B326" s="2">
        <v>319</v>
      </c>
      <c r="C326" s="2">
        <f>IF(E326=-1,C325+1,IF(MOD(B326,3)=0,C325+2,IF(ROUND(LOG(中转!$G$13*(1+D326/10)^(D326*10+E326),2)-1,4)-C325&lt;=1,ROUND(C325+1.1^(D326/10+E326/100),4),ROUND(LOG(中转!$G$13*(1+D326/10)^(D326*10+E326),2)-1,4))))</f>
        <v>540.5652</v>
      </c>
      <c r="D326" s="2">
        <f>COUNTIFS($E$8:E326,E326)</f>
        <v>27</v>
      </c>
      <c r="E326" s="2">
        <v>7</v>
      </c>
      <c r="F326" s="2" t="str">
        <f t="shared" si="16"/>
        <v>{"CardMulti":1}</v>
      </c>
    </row>
    <row r="327" spans="1:6" x14ac:dyDescent="0.15">
      <c r="A327" s="2">
        <f t="shared" si="15"/>
        <v>320</v>
      </c>
      <c r="B327" s="3">
        <v>320</v>
      </c>
      <c r="C327" s="2">
        <f>IF(E327=-1,C326+1,IF(MOD(B327,3)=0,C326+2,IF(ROUND(LOG(中转!$G$13*(1+D327/10)^(D327*10+E327),2)-1,4)-C326&lt;=1,ROUND(C326+1.1^(D327/10+E327/100),4),ROUND(LOG(中转!$G$13*(1+D327/10)^(D327*10+E327),2)-1,4))))</f>
        <v>542.45270000000005</v>
      </c>
      <c r="D327" s="2">
        <f>COUNTIFS($E$8:E327,E327)</f>
        <v>27</v>
      </c>
      <c r="E327" s="2">
        <v>8</v>
      </c>
      <c r="F327" s="2" t="str">
        <f t="shared" si="16"/>
        <v>{"CostReduce":1}</v>
      </c>
    </row>
    <row r="328" spans="1:6" x14ac:dyDescent="0.15">
      <c r="A328" s="2">
        <f t="shared" si="15"/>
        <v>321</v>
      </c>
      <c r="B328" s="2">
        <v>321</v>
      </c>
      <c r="C328" s="2">
        <f>IF(E328=-1,C327+1,IF(MOD(B328,3)=0,C327+2,IF(ROUND(LOG(中转!$G$13*(1+D328/10)^(D328*10+E328),2)-1,4)-C327&lt;=1,ROUND(C327+1.1^(D328/10+E328/100),4),ROUND(LOG(中转!$G$13*(1+D328/10)^(D328*10+E328),2)-1,4))))</f>
        <v>544.45270000000005</v>
      </c>
      <c r="D328" s="2">
        <f>COUNTIFS($E$8:E328,E328)</f>
        <v>27</v>
      </c>
      <c r="E328" s="2">
        <v>9</v>
      </c>
      <c r="F328" s="2" t="str">
        <f t="shared" si="16"/>
        <v>{"CostReduce":1}</v>
      </c>
    </row>
    <row r="329" spans="1:6" x14ac:dyDescent="0.15">
      <c r="A329" s="2">
        <f t="shared" ref="A329:A392" si="17">IF(E329=-1,"//"&amp;B329,B329)</f>
        <v>322</v>
      </c>
      <c r="B329" s="3">
        <v>322</v>
      </c>
      <c r="C329" s="2">
        <f>IF(E329=-1,C328+1,IF(MOD(B329,3)=0,C328+2,IF(ROUND(LOG(中转!$G$13*(1+D329/10)^(D329*10+E329),2)-1,4)-C328&lt;=1,ROUND(C328+1.1^(D329/10+E329/100),4),ROUND(LOG(中转!$G$13*(1+D329/10)^(D329*10+E329),2)-1,4))))</f>
        <v>546.22770000000003</v>
      </c>
      <c r="D329" s="2">
        <f>COUNTIFS($E$8:E329,E329)</f>
        <v>27</v>
      </c>
      <c r="E329" s="2">
        <v>10</v>
      </c>
      <c r="F329" s="2" t="str">
        <f t="shared" si="16"/>
        <v>{"CostReduce":1}</v>
      </c>
    </row>
    <row r="330" spans="1:6" x14ac:dyDescent="0.15">
      <c r="A330" s="2" t="str">
        <f t="shared" si="17"/>
        <v>//323</v>
      </c>
      <c r="B330" s="2">
        <v>323</v>
      </c>
      <c r="C330" s="2">
        <f>IF(E330=-1,C329+1,IF(MOD(B330,3)=0,C329+2,IF(ROUND(LOG(中转!$G$13*(1+D330/10)^(D330*10+E330),2)-1,4)-C329&lt;=1,ROUND(C329+1.1^(D330/10+E330/100),4),ROUND(LOG(中转!$G$13*(1+D330/10)^(D330*10+E330),2)-1,4))))</f>
        <v>547.22770000000003</v>
      </c>
      <c r="D330" s="2">
        <f>COUNTIFS($E$8:E330,E330)</f>
        <v>53</v>
      </c>
      <c r="E330" s="2">
        <v>-1</v>
      </c>
      <c r="F330" s="2" t="str">
        <f t="shared" si="16"/>
        <v>{"CostReduce":1}</v>
      </c>
    </row>
    <row r="331" spans="1:6" x14ac:dyDescent="0.15">
      <c r="A331" s="2">
        <f t="shared" si="17"/>
        <v>324</v>
      </c>
      <c r="B331" s="3">
        <v>324</v>
      </c>
      <c r="C331" s="2">
        <f>IF(E331=-1,C330+1,IF(MOD(B331,3)=0,C330+2,IF(ROUND(LOG(中转!$G$13*(1+D331/10)^(D331*10+E331),2)-1,4)-C330&lt;=1,ROUND(C330+1.1^(D331/10+E331/100),4),ROUND(LOG(中转!$G$13*(1+D331/10)^(D331*10+E331),2)-1,4))))</f>
        <v>549.22770000000003</v>
      </c>
      <c r="D331" s="2">
        <f>COUNTIFS($E$8:E331,E331)</f>
        <v>28</v>
      </c>
      <c r="E331" s="2">
        <v>1</v>
      </c>
      <c r="F331" s="2" t="str">
        <f t="shared" si="16"/>
        <v>{"CostReduce":1}</v>
      </c>
    </row>
    <row r="332" spans="1:6" x14ac:dyDescent="0.15">
      <c r="A332" s="2">
        <f t="shared" si="17"/>
        <v>325</v>
      </c>
      <c r="B332" s="2">
        <v>325</v>
      </c>
      <c r="C332" s="2">
        <f>IF(E332=-1,C331+1,IF(MOD(B332,3)=0,C331+2,IF(ROUND(LOG(中转!$G$13*(1+D332/10)^(D332*10+E332),2)-1,4)-C331&lt;=1,ROUND(C331+1.1^(D332/10+E332/100),4),ROUND(LOG(中转!$G$13*(1+D332/10)^(D332*10+E332),2)-1,4))))</f>
        <v>560.85249999999996</v>
      </c>
      <c r="D332" s="2">
        <f>COUNTIFS($E$8:E332,E332)</f>
        <v>28</v>
      </c>
      <c r="E332" s="2">
        <v>2</v>
      </c>
      <c r="F332" s="2" t="str">
        <f t="shared" si="16"/>
        <v>{"CostReduce":1}</v>
      </c>
    </row>
    <row r="333" spans="1:6" x14ac:dyDescent="0.15">
      <c r="A333" s="2">
        <f t="shared" si="17"/>
        <v>326</v>
      </c>
      <c r="B333" s="3">
        <v>326</v>
      </c>
      <c r="C333" s="2">
        <f>IF(E333=-1,C332+1,IF(MOD(B333,3)=0,C332+2,IF(ROUND(LOG(中转!$G$13*(1+D333/10)^(D333*10+E333),2)-1,4)-C332&lt;=1,ROUND(C332+1.1^(D333/10+E333/100),4),ROUND(LOG(中转!$G$13*(1+D333/10)^(D333*10+E333),2)-1,4))))</f>
        <v>562.77850000000001</v>
      </c>
      <c r="D333" s="2">
        <f>COUNTIFS($E$8:E333,E333)</f>
        <v>28</v>
      </c>
      <c r="E333" s="2">
        <v>3</v>
      </c>
      <c r="F333" s="2" t="str">
        <f t="shared" si="16"/>
        <v>{"CostReduce":1}</v>
      </c>
    </row>
    <row r="334" spans="1:6" x14ac:dyDescent="0.15">
      <c r="A334" s="2">
        <f t="shared" si="17"/>
        <v>327</v>
      </c>
      <c r="B334" s="2">
        <v>327</v>
      </c>
      <c r="C334" s="2">
        <f>IF(E334=-1,C333+1,IF(MOD(B334,3)=0,C333+2,IF(ROUND(LOG(中转!$G$13*(1+D334/10)^(D334*10+E334),2)-1,4)-C333&lt;=1,ROUND(C333+1.1^(D334/10+E334/100),4),ROUND(LOG(中转!$G$13*(1+D334/10)^(D334*10+E334),2)-1,4))))</f>
        <v>564.77850000000001</v>
      </c>
      <c r="D334" s="2">
        <f>COUNTIFS($E$8:E334,E334)</f>
        <v>28</v>
      </c>
      <c r="E334" s="2">
        <v>4</v>
      </c>
      <c r="F334" s="2" t="str">
        <f t="shared" si="16"/>
        <v>{"CostReduce":1}</v>
      </c>
    </row>
    <row r="335" spans="1:6" x14ac:dyDescent="0.15">
      <c r="A335" s="2">
        <f t="shared" si="17"/>
        <v>328</v>
      </c>
      <c r="B335" s="3">
        <v>328</v>
      </c>
      <c r="C335" s="2">
        <f>IF(E335=-1,C334+1,IF(MOD(B335,3)=0,C334+2,IF(ROUND(LOG(中转!$G$13*(1+D335/10)^(D335*10+E335),2)-1,4)-C334&lt;=1,ROUND(C334+1.1^(D335/10+E335/100),4),ROUND(LOG(中转!$G$13*(1+D335/10)^(D335*10+E335),2)-1,4))))</f>
        <v>566.63049999999998</v>
      </c>
      <c r="D335" s="2">
        <f>COUNTIFS($E$8:E335,E335)</f>
        <v>28</v>
      </c>
      <c r="E335" s="2">
        <v>5</v>
      </c>
      <c r="F335" s="2" t="str">
        <f t="shared" si="16"/>
        <v>{"CostReduce":1}</v>
      </c>
    </row>
    <row r="336" spans="1:6" x14ac:dyDescent="0.15">
      <c r="A336" s="2">
        <f t="shared" si="17"/>
        <v>329</v>
      </c>
      <c r="B336" s="2">
        <v>329</v>
      </c>
      <c r="C336" s="2">
        <f>IF(E336=-1,C335+1,IF(MOD(B336,3)=0,C335+2,IF(ROUND(LOG(中转!$G$13*(1+D336/10)^(D336*10+E336),2)-1,4)-C335&lt;=1,ROUND(C335+1.1^(D336/10+E336/100),4),ROUND(LOG(中转!$G$13*(1+D336/10)^(D336*10+E336),2)-1,4))))</f>
        <v>568.55650000000003</v>
      </c>
      <c r="D336" s="2">
        <f>COUNTIFS($E$8:E336,E336)</f>
        <v>28</v>
      </c>
      <c r="E336" s="2">
        <v>6</v>
      </c>
      <c r="F336" s="2" t="str">
        <f t="shared" si="16"/>
        <v>{"CostReduce":1}</v>
      </c>
    </row>
    <row r="337" spans="1:6" x14ac:dyDescent="0.15">
      <c r="A337" s="2">
        <f t="shared" si="17"/>
        <v>330</v>
      </c>
      <c r="B337" s="3">
        <v>330</v>
      </c>
      <c r="C337" s="2">
        <f>IF(E337=-1,C336+1,IF(MOD(B337,3)=0,C336+2,IF(ROUND(LOG(中转!$G$13*(1+D337/10)^(D337*10+E337),2)-1,4)-C336&lt;=1,ROUND(C336+1.1^(D337/10+E337/100),4),ROUND(LOG(中转!$G$13*(1+D337/10)^(D337*10+E337),2)-1,4))))</f>
        <v>570.55650000000003</v>
      </c>
      <c r="D337" s="2">
        <f>COUNTIFS($E$8:E337,E337)</f>
        <v>28</v>
      </c>
      <c r="E337" s="2">
        <v>7</v>
      </c>
      <c r="F337" s="2" t="str">
        <f t="shared" si="16"/>
        <v>{"CostReduce":1}</v>
      </c>
    </row>
    <row r="338" spans="1:6" x14ac:dyDescent="0.15">
      <c r="A338" s="2">
        <f t="shared" si="17"/>
        <v>331</v>
      </c>
      <c r="B338" s="2">
        <v>331</v>
      </c>
      <c r="C338" s="2">
        <f>IF(E338=-1,C337+1,IF(MOD(B338,3)=0,C337+2,IF(ROUND(LOG(中转!$G$13*(1+D338/10)^(D338*10+E338),2)-1,4)-C337&lt;=1,ROUND(C337+1.1^(D338/10+E338/100),4),ROUND(LOG(中转!$G$13*(1+D338/10)^(D338*10+E338),2)-1,4))))</f>
        <v>572.4085</v>
      </c>
      <c r="D338" s="2">
        <f>COUNTIFS($E$8:E338,E338)</f>
        <v>28</v>
      </c>
      <c r="E338" s="2">
        <v>8</v>
      </c>
      <c r="F338" s="2" t="str">
        <f t="shared" si="16"/>
        <v>{"CardMulti":1}</v>
      </c>
    </row>
    <row r="339" spans="1:6" x14ac:dyDescent="0.15">
      <c r="A339" s="2">
        <f t="shared" si="17"/>
        <v>332</v>
      </c>
      <c r="B339" s="3">
        <v>332</v>
      </c>
      <c r="C339" s="2">
        <f>IF(E339=-1,C338+1,IF(MOD(B339,3)=0,C338+2,IF(ROUND(LOG(中转!$G$13*(1+D339/10)^(D339*10+E339),2)-1,4)-C338&lt;=1,ROUND(C338+1.1^(D339/10+E339/100),4),ROUND(LOG(中转!$G$13*(1+D339/10)^(D339*10+E339),2)-1,4))))</f>
        <v>574.33450000000005</v>
      </c>
      <c r="D339" s="2">
        <f>COUNTIFS($E$8:E339,E339)</f>
        <v>28</v>
      </c>
      <c r="E339" s="2">
        <v>9</v>
      </c>
      <c r="F339" s="2" t="str">
        <f t="shared" si="16"/>
        <v>{"CardMulti":1}</v>
      </c>
    </row>
    <row r="340" spans="1:6" x14ac:dyDescent="0.15">
      <c r="A340" s="2">
        <f t="shared" si="17"/>
        <v>333</v>
      </c>
      <c r="B340" s="2">
        <v>333</v>
      </c>
      <c r="C340" s="2">
        <f>IF(E340=-1,C339+1,IF(MOD(B340,3)=0,C339+2,IF(ROUND(LOG(中转!$G$13*(1+D340/10)^(D340*10+E340),2)-1,4)-C339&lt;=1,ROUND(C339+1.1^(D340/10+E340/100),4),ROUND(LOG(中转!$G$13*(1+D340/10)^(D340*10+E340),2)-1,4))))</f>
        <v>576.33450000000005</v>
      </c>
      <c r="D340" s="2">
        <f>COUNTIFS($E$8:E340,E340)</f>
        <v>28</v>
      </c>
      <c r="E340" s="2">
        <v>10</v>
      </c>
      <c r="F340" s="2" t="str">
        <f t="shared" si="16"/>
        <v>{"CardMulti":1}</v>
      </c>
    </row>
    <row r="341" spans="1:6" x14ac:dyDescent="0.15">
      <c r="A341" s="2">
        <f t="shared" si="17"/>
        <v>334</v>
      </c>
      <c r="B341" s="3">
        <v>334</v>
      </c>
      <c r="C341" s="2">
        <f>IF(E341=-1,C340+1,IF(MOD(B341,3)=0,C340+2,IF(ROUND(LOG(中转!$G$13*(1+D341/10)^(D341*10+E341),2)-1,4)-C340&lt;=1,ROUND(C340+1.1^(D341/10+E341/100),4),ROUND(LOG(中转!$G$13*(1+D341/10)^(D341*10+E341),2)-1,4))))</f>
        <v>589.09159999999997</v>
      </c>
      <c r="D341" s="2">
        <f>COUNTIFS($E$8:E341,E341)</f>
        <v>29</v>
      </c>
      <c r="E341" s="2">
        <v>1</v>
      </c>
      <c r="F341" s="2" t="str">
        <f t="shared" si="16"/>
        <v>{"CardMulti":1}</v>
      </c>
    </row>
    <row r="342" spans="1:6" x14ac:dyDescent="0.15">
      <c r="A342" s="2">
        <f t="shared" si="17"/>
        <v>335</v>
      </c>
      <c r="B342" s="2">
        <v>335</v>
      </c>
      <c r="C342" s="2">
        <f>IF(E342=-1,C341+1,IF(MOD(B342,3)=0,C341+2,IF(ROUND(LOG(中转!$G$13*(1+D342/10)^(D342*10+E342),2)-1,4)-C341&lt;=1,ROUND(C341+1.1^(D342/10+E342/100),4),ROUND(LOG(中转!$G$13*(1+D342/10)^(D342*10+E342),2)-1,4))))</f>
        <v>591.05510000000004</v>
      </c>
      <c r="D342" s="2">
        <f>COUNTIFS($E$8:E342,E342)</f>
        <v>29</v>
      </c>
      <c r="E342" s="2">
        <v>2</v>
      </c>
      <c r="F342" s="2" t="str">
        <f t="shared" si="16"/>
        <v>{"CardMulti":1}</v>
      </c>
    </row>
    <row r="343" spans="1:6" x14ac:dyDescent="0.15">
      <c r="A343" s="2">
        <f t="shared" si="17"/>
        <v>336</v>
      </c>
      <c r="B343" s="3">
        <v>336</v>
      </c>
      <c r="C343" s="2">
        <f>IF(E343=-1,C342+1,IF(MOD(B343,3)=0,C342+2,IF(ROUND(LOG(中转!$G$13*(1+D343/10)^(D343*10+E343),2)-1,4)-C342&lt;=1,ROUND(C342+1.1^(D343/10+E343/100),4),ROUND(LOG(中转!$G$13*(1+D343/10)^(D343*10+E343),2)-1,4))))</f>
        <v>593.05510000000004</v>
      </c>
      <c r="D343" s="2">
        <f>COUNTIFS($E$8:E343,E343)</f>
        <v>29</v>
      </c>
      <c r="E343" s="2">
        <v>3</v>
      </c>
      <c r="F343" s="2" t="str">
        <f t="shared" si="16"/>
        <v>{"CardMulti":1}</v>
      </c>
    </row>
    <row r="344" spans="1:6" x14ac:dyDescent="0.15">
      <c r="A344" s="2">
        <f t="shared" si="17"/>
        <v>337</v>
      </c>
      <c r="B344" s="2">
        <v>337</v>
      </c>
      <c r="C344" s="2">
        <f>IF(E344=-1,C343+1,IF(MOD(B344,3)=0,C343+2,IF(ROUND(LOG(中转!$G$13*(1+D344/10)^(D344*10+E344),2)-1,4)-C343&lt;=1,ROUND(C343+1.1^(D344/10+E344/100),4),ROUND(LOG(中转!$G$13*(1+D344/10)^(D344*10+E344),2)-1,4))))</f>
        <v>594.98209999999995</v>
      </c>
      <c r="D344" s="2">
        <f>COUNTIFS($E$8:E344,E344)</f>
        <v>29</v>
      </c>
      <c r="E344" s="2">
        <v>4</v>
      </c>
      <c r="F344" s="2" t="str">
        <f t="shared" si="16"/>
        <v>{"CardMulti":1}</v>
      </c>
    </row>
    <row r="345" spans="1:6" x14ac:dyDescent="0.15">
      <c r="A345" s="2">
        <f t="shared" si="17"/>
        <v>338</v>
      </c>
      <c r="B345" s="3">
        <v>338</v>
      </c>
      <c r="C345" s="2">
        <f>IF(E345=-1,C344+1,IF(MOD(B345,3)=0,C344+2,IF(ROUND(LOG(中转!$G$13*(1+D345/10)^(D345*10+E345),2)-1,4)-C344&lt;=1,ROUND(C344+1.1^(D345/10+E345/100),4),ROUND(LOG(中转!$G$13*(1+D345/10)^(D345*10+E345),2)-1,4))))</f>
        <v>596.94550000000004</v>
      </c>
      <c r="D345" s="2">
        <f>COUNTIFS($E$8:E345,E345)</f>
        <v>29</v>
      </c>
      <c r="E345" s="2">
        <v>5</v>
      </c>
      <c r="F345" s="2" t="str">
        <f t="shared" si="16"/>
        <v>{"CardMulti":1}</v>
      </c>
    </row>
    <row r="346" spans="1:6" x14ac:dyDescent="0.15">
      <c r="A346" s="2">
        <f t="shared" si="17"/>
        <v>339</v>
      </c>
      <c r="B346" s="2">
        <v>339</v>
      </c>
      <c r="C346" s="2">
        <f>IF(E346=-1,C345+1,IF(MOD(B346,3)=0,C345+2,IF(ROUND(LOG(中转!$G$13*(1+D346/10)^(D346*10+E346),2)-1,4)-C345&lt;=1,ROUND(C345+1.1^(D346/10+E346/100),4),ROUND(LOG(中转!$G$13*(1+D346/10)^(D346*10+E346),2)-1,4))))</f>
        <v>598.94550000000004</v>
      </c>
      <c r="D346" s="2">
        <f>COUNTIFS($E$8:E346,E346)</f>
        <v>29</v>
      </c>
      <c r="E346" s="2">
        <v>6</v>
      </c>
      <c r="F346" s="2" t="str">
        <f t="shared" si="16"/>
        <v>{"CardMulti":1}</v>
      </c>
    </row>
    <row r="347" spans="1:6" x14ac:dyDescent="0.15">
      <c r="A347" s="2">
        <f t="shared" si="17"/>
        <v>340</v>
      </c>
      <c r="B347" s="3">
        <v>340</v>
      </c>
      <c r="C347" s="2">
        <f>IF(E347=-1,C346+1,IF(MOD(B347,3)=0,C346+2,IF(ROUND(LOG(中转!$G$13*(1+D347/10)^(D347*10+E347),2)-1,4)-C346&lt;=1,ROUND(C346+1.1^(D347/10+E347/100),4),ROUND(LOG(中转!$G$13*(1+D347/10)^(D347*10+E347),2)-1,4))))</f>
        <v>600.87249999999995</v>
      </c>
      <c r="D347" s="2">
        <f>COUNTIFS($E$8:E347,E347)</f>
        <v>29</v>
      </c>
      <c r="E347" s="2">
        <v>7</v>
      </c>
      <c r="F347" s="2" t="str">
        <f t="shared" si="16"/>
        <v>{"CardMulti":1}</v>
      </c>
    </row>
    <row r="348" spans="1:6" x14ac:dyDescent="0.15">
      <c r="A348" s="2">
        <f t="shared" si="17"/>
        <v>341</v>
      </c>
      <c r="B348" s="2">
        <v>341</v>
      </c>
      <c r="C348" s="2">
        <f>IF(E348=-1,C347+1,IF(MOD(B348,3)=0,C347+2,IF(ROUND(LOG(中转!$G$13*(1+D348/10)^(D348*10+E348),2)-1,4)-C347&lt;=1,ROUND(C347+1.1^(D348/10+E348/100),4),ROUND(LOG(中转!$G$13*(1+D348/10)^(D348*10+E348),2)-1,4))))</f>
        <v>602.83600000000001</v>
      </c>
      <c r="D348" s="2">
        <f>COUNTIFS($E$8:E348,E348)</f>
        <v>29</v>
      </c>
      <c r="E348" s="2">
        <v>8</v>
      </c>
      <c r="F348" s="2" t="str">
        <f t="shared" si="16"/>
        <v>{"CardMulti":1}</v>
      </c>
    </row>
    <row r="349" spans="1:6" x14ac:dyDescent="0.15">
      <c r="A349" s="2">
        <f t="shared" si="17"/>
        <v>342</v>
      </c>
      <c r="B349" s="3">
        <v>342</v>
      </c>
      <c r="C349" s="2">
        <f>IF(E349=-1,C348+1,IF(MOD(B349,3)=0,C348+2,IF(ROUND(LOG(中转!$G$13*(1+D349/10)^(D349*10+E349),2)-1,4)-C348&lt;=1,ROUND(C348+1.1^(D349/10+E349/100),4),ROUND(LOG(中转!$G$13*(1+D349/10)^(D349*10+E349),2)-1,4))))</f>
        <v>604.83600000000001</v>
      </c>
      <c r="D349" s="2">
        <f>COUNTIFS($E$8:E349,E349)</f>
        <v>29</v>
      </c>
      <c r="E349" s="2">
        <v>9</v>
      </c>
      <c r="F349" s="2" t="str">
        <f t="shared" si="16"/>
        <v>{"CardMulti":1}</v>
      </c>
    </row>
    <row r="350" spans="1:6" x14ac:dyDescent="0.15">
      <c r="A350" s="2">
        <f t="shared" si="17"/>
        <v>343</v>
      </c>
      <c r="B350" s="2">
        <v>343</v>
      </c>
      <c r="C350" s="2">
        <f>IF(E350=-1,C349+1,IF(MOD(B350,3)=0,C349+2,IF(ROUND(LOG(中转!$G$13*(1+D350/10)^(D350*10+E350),2)-1,4)-C349&lt;=1,ROUND(C349+1.1^(D350/10+E350/100),4),ROUND(LOG(中转!$G$13*(1+D350/10)^(D350*10+E350),2)-1,4))))</f>
        <v>606.76289999999995</v>
      </c>
      <c r="D350" s="2">
        <f>COUNTIFS($E$8:E350,E350)</f>
        <v>29</v>
      </c>
      <c r="E350" s="2">
        <v>10</v>
      </c>
      <c r="F350" s="2" t="str">
        <f t="shared" si="16"/>
        <v>{"CardMulti":1}</v>
      </c>
    </row>
    <row r="351" spans="1:6" x14ac:dyDescent="0.15">
      <c r="A351" s="2">
        <f t="shared" si="17"/>
        <v>344</v>
      </c>
      <c r="B351" s="3">
        <v>344</v>
      </c>
      <c r="C351" s="2">
        <f>IF(E351=-1,C350+1,IF(MOD(B351,3)=0,C350+2,IF(ROUND(LOG(中转!$G$13*(1+D351/10)^(D351*10+E351),2)-1,4)-C350&lt;=1,ROUND(C350+1.1^(D351/10+E351/100),4),ROUND(LOG(中转!$G$13*(1+D351/10)^(D351*10+E351),2)-1,4))))</f>
        <v>619.72069999999997</v>
      </c>
      <c r="D351" s="2">
        <f>COUNTIFS($E$8:E351,E351)</f>
        <v>30</v>
      </c>
      <c r="E351" s="2">
        <v>1</v>
      </c>
      <c r="F351" s="2" t="str">
        <f t="shared" si="16"/>
        <v>{"CardMulti":1}</v>
      </c>
    </row>
    <row r="352" spans="1:6" x14ac:dyDescent="0.15">
      <c r="A352" s="2">
        <f t="shared" si="17"/>
        <v>345</v>
      </c>
      <c r="B352" s="2">
        <v>345</v>
      </c>
      <c r="C352" s="2">
        <f>IF(E352=-1,C351+1,IF(MOD(B352,3)=0,C351+2,IF(ROUND(LOG(中转!$G$13*(1+D352/10)^(D352*10+E352),2)-1,4)-C351&lt;=1,ROUND(C351+1.1^(D352/10+E352/100),4),ROUND(LOG(中转!$G$13*(1+D352/10)^(D352*10+E352),2)-1,4))))</f>
        <v>621.72069999999997</v>
      </c>
      <c r="D352" s="2">
        <f>COUNTIFS($E$8:E352,E352)</f>
        <v>30</v>
      </c>
      <c r="E352" s="2">
        <v>2</v>
      </c>
      <c r="F352" s="2" t="str">
        <f t="shared" si="16"/>
        <v>{"CardMulti":1}</v>
      </c>
    </row>
    <row r="353" spans="1:6" x14ac:dyDescent="0.15">
      <c r="A353" s="2">
        <f t="shared" si="17"/>
        <v>346</v>
      </c>
      <c r="B353" s="3">
        <v>346</v>
      </c>
      <c r="C353" s="2">
        <f>IF(E353=-1,C352+1,IF(MOD(B353,3)=0,C352+2,IF(ROUND(LOG(中转!$G$13*(1+D353/10)^(D353*10+E353),2)-1,4)-C352&lt;=1,ROUND(C352+1.1^(D353/10+E353/100),4),ROUND(LOG(中转!$G$13*(1+D353/10)^(D353*10+E353),2)-1,4))))</f>
        <v>623.72069999999997</v>
      </c>
      <c r="D353" s="2">
        <f>COUNTIFS($E$8:E353,E353)</f>
        <v>30</v>
      </c>
      <c r="E353" s="2">
        <v>3</v>
      </c>
      <c r="F353" s="2" t="str">
        <f t="shared" si="16"/>
        <v>{"CardMulti":1}</v>
      </c>
    </row>
    <row r="354" spans="1:6" x14ac:dyDescent="0.15">
      <c r="A354" s="2">
        <f t="shared" si="17"/>
        <v>347</v>
      </c>
      <c r="B354" s="2">
        <v>347</v>
      </c>
      <c r="C354" s="2">
        <f>IF(E354=-1,C353+1,IF(MOD(B354,3)=0,C353+2,IF(ROUND(LOG(中转!$G$13*(1+D354/10)^(D354*10+E354),2)-1,4)-C353&lt;=1,ROUND(C353+1.1^(D354/10+E354/100),4),ROUND(LOG(中转!$G$13*(1+D354/10)^(D354*10+E354),2)-1,4))))</f>
        <v>625.72069999999997</v>
      </c>
      <c r="D354" s="2">
        <f>COUNTIFS($E$8:E354,E354)</f>
        <v>30</v>
      </c>
      <c r="E354" s="2">
        <v>4</v>
      </c>
      <c r="F354" s="2" t="str">
        <f t="shared" si="16"/>
        <v>{"CardMulti":1}</v>
      </c>
    </row>
    <row r="355" spans="1:6" x14ac:dyDescent="0.15">
      <c r="A355" s="2">
        <f t="shared" si="17"/>
        <v>348</v>
      </c>
      <c r="B355" s="3">
        <v>348</v>
      </c>
      <c r="C355" s="2">
        <f>IF(E355=-1,C354+1,IF(MOD(B355,3)=0,C354+2,IF(ROUND(LOG(中转!$G$13*(1+D355/10)^(D355*10+E355),2)-1,4)-C354&lt;=1,ROUND(C354+1.1^(D355/10+E355/100),4),ROUND(LOG(中转!$G$13*(1+D355/10)^(D355*10+E355),2)-1,4))))</f>
        <v>627.72069999999997</v>
      </c>
      <c r="D355" s="2">
        <f>COUNTIFS($E$8:E355,E355)</f>
        <v>30</v>
      </c>
      <c r="E355" s="2">
        <v>5</v>
      </c>
      <c r="F355" s="2" t="str">
        <f t="shared" si="16"/>
        <v>{"CardMulti":1}</v>
      </c>
    </row>
    <row r="356" spans="1:6" x14ac:dyDescent="0.15">
      <c r="A356" s="2">
        <f t="shared" si="17"/>
        <v>349</v>
      </c>
      <c r="B356" s="2">
        <v>349</v>
      </c>
      <c r="C356" s="2">
        <f>IF(E356=-1,C355+1,IF(MOD(B356,3)=0,C355+2,IF(ROUND(LOG(中转!$G$13*(1+D356/10)^(D356*10+E356),2)-1,4)-C355&lt;=1,ROUND(C355+1.1^(D356/10+E356/100),4),ROUND(LOG(中转!$G$13*(1+D356/10)^(D356*10+E356),2)-1,4))))</f>
        <v>629.72069999999997</v>
      </c>
      <c r="D356" s="2">
        <f>COUNTIFS($E$8:E356,E356)</f>
        <v>30</v>
      </c>
      <c r="E356" s="2">
        <v>6</v>
      </c>
      <c r="F356" s="2" t="str">
        <f t="shared" si="16"/>
        <v>{"CardMulti":1}</v>
      </c>
    </row>
    <row r="357" spans="1:6" x14ac:dyDescent="0.15">
      <c r="A357" s="2">
        <f t="shared" si="17"/>
        <v>350</v>
      </c>
      <c r="B357" s="3">
        <v>350</v>
      </c>
      <c r="C357" s="2">
        <f>IF(E357=-1,C356+1,IF(MOD(B357,3)=0,C356+2,IF(ROUND(LOG(中转!$G$13*(1+D357/10)^(D357*10+E357),2)-1,4)-C356&lt;=1,ROUND(C356+1.1^(D357/10+E357/100),4),ROUND(LOG(中转!$G$13*(1+D357/10)^(D357*10+E357),2)-1,4))))</f>
        <v>631.72069999999997</v>
      </c>
      <c r="D357" s="2">
        <f>COUNTIFS($E$8:E357,E357)</f>
        <v>30</v>
      </c>
      <c r="E357" s="2">
        <v>7</v>
      </c>
      <c r="F357" s="2" t="str">
        <f t="shared" si="16"/>
        <v>{"CardMulti":1}</v>
      </c>
    </row>
    <row r="358" spans="1:6" x14ac:dyDescent="0.15">
      <c r="A358" s="2">
        <f t="shared" si="17"/>
        <v>351</v>
      </c>
      <c r="B358" s="2">
        <v>351</v>
      </c>
      <c r="C358" s="2">
        <f>IF(E358=-1,C357+1,IF(MOD(B358,3)=0,C357+2,IF(ROUND(LOG(中转!$G$13*(1+D358/10)^(D358*10+E358),2)-1,4)-C357&lt;=1,ROUND(C357+1.1^(D358/10+E358/100),4),ROUND(LOG(中转!$G$13*(1+D358/10)^(D358*10+E358),2)-1,4))))</f>
        <v>633.72069999999997</v>
      </c>
      <c r="D358" s="2">
        <f>COUNTIFS($E$8:E358,E358)</f>
        <v>30</v>
      </c>
      <c r="E358" s="2">
        <v>8</v>
      </c>
      <c r="F358" s="2" t="str">
        <f t="shared" si="16"/>
        <v>{"CardMulti":1}</v>
      </c>
    </row>
    <row r="359" spans="1:6" x14ac:dyDescent="0.15">
      <c r="A359" s="2">
        <f t="shared" si="17"/>
        <v>352</v>
      </c>
      <c r="B359" s="3">
        <v>352</v>
      </c>
      <c r="C359" s="2">
        <f>IF(E359=-1,C358+1,IF(MOD(B359,3)=0,C358+2,IF(ROUND(LOG(中转!$G$13*(1+D359/10)^(D359*10+E359),2)-1,4)-C358&lt;=1,ROUND(C358+1.1^(D359/10+E359/100),4),ROUND(LOG(中转!$G$13*(1+D359/10)^(D359*10+E359),2)-1,4))))</f>
        <v>635.72069999999997</v>
      </c>
      <c r="D359" s="2">
        <f>COUNTIFS($E$8:E359,E359)</f>
        <v>30</v>
      </c>
      <c r="E359" s="2">
        <v>9</v>
      </c>
      <c r="F359" s="2" t="str">
        <f t="shared" si="16"/>
        <v>{"CardMulti":1}</v>
      </c>
    </row>
    <row r="360" spans="1:6" x14ac:dyDescent="0.15">
      <c r="A360" s="2">
        <f t="shared" si="17"/>
        <v>353</v>
      </c>
      <c r="B360" s="2">
        <v>353</v>
      </c>
      <c r="C360" s="2">
        <f>IF(E360=-1,C359+1,IF(MOD(B360,3)=0,C359+2,IF(ROUND(LOG(中转!$G$13*(1+D360/10)^(D360*10+E360),2)-1,4)-C359&lt;=1,ROUND(C359+1.1^(D360/10+E360/100),4),ROUND(LOG(中转!$G$13*(1+D360/10)^(D360*10+E360),2)-1,4))))</f>
        <v>637.72069999999997</v>
      </c>
      <c r="D360" s="2">
        <f>COUNTIFS($E$8:E360,E360)</f>
        <v>30</v>
      </c>
      <c r="E360" s="2">
        <v>10</v>
      </c>
      <c r="F360" s="2" t="str">
        <f t="shared" si="16"/>
        <v>{"CostReduce":1}</v>
      </c>
    </row>
    <row r="361" spans="1:6" x14ac:dyDescent="0.15">
      <c r="A361" s="2" t="str">
        <f t="shared" si="17"/>
        <v>//354</v>
      </c>
      <c r="B361" s="3">
        <v>354</v>
      </c>
      <c r="C361" s="2">
        <f>IF(E361=-1,C360+1,IF(MOD(B361,3)=0,C360+2,IF(ROUND(LOG(中转!$G$13*(1+D361/10)^(D361*10+E361),2)-1,4)-C360&lt;=1,ROUND(C360+1.1^(D361/10+E361/100),4),ROUND(LOG(中转!$G$13*(1+D361/10)^(D361*10+E361),2)-1,4))))</f>
        <v>638.72069999999997</v>
      </c>
      <c r="D361" s="2">
        <f>COUNTIFS($E$8:E361,E361)</f>
        <v>54</v>
      </c>
      <c r="E361" s="2">
        <v>-1</v>
      </c>
      <c r="F361" s="2" t="str">
        <f t="shared" si="16"/>
        <v>{"CostReduce":1}</v>
      </c>
    </row>
    <row r="362" spans="1:6" x14ac:dyDescent="0.15">
      <c r="A362" s="2">
        <f t="shared" si="17"/>
        <v>355</v>
      </c>
      <c r="B362" s="2">
        <v>355</v>
      </c>
      <c r="C362" s="2">
        <f>IF(E362=-1,C361+1,IF(MOD(B362,3)=0,C361+2,IF(ROUND(LOG(中转!$G$13*(1+D362/10)^(D362*10+E362),2)-1,4)-C361&lt;=1,ROUND(C361+1.1^(D362/10+E362/100),4),ROUND(LOG(中转!$G$13*(1+D362/10)^(D362*10+E362),2)-1,4))))</f>
        <v>650.79970000000003</v>
      </c>
      <c r="D362" s="2">
        <f>COUNTIFS($E$8:E362,E362)</f>
        <v>31</v>
      </c>
      <c r="E362" s="2">
        <v>1</v>
      </c>
      <c r="F362" s="2" t="str">
        <f t="shared" ref="F362:F425" si="18">F329</f>
        <v>{"CostReduce":1}</v>
      </c>
    </row>
    <row r="363" spans="1:6" x14ac:dyDescent="0.15">
      <c r="A363" s="2">
        <f t="shared" si="17"/>
        <v>356</v>
      </c>
      <c r="B363" s="3">
        <v>356</v>
      </c>
      <c r="C363" s="2">
        <f>IF(E363=-1,C362+1,IF(MOD(B363,3)=0,C362+2,IF(ROUND(LOG(中转!$G$13*(1+D363/10)^(D363*10+E363),2)-1,4)-C362&lt;=1,ROUND(C362+1.1^(D363/10+E363/100),4),ROUND(LOG(中转!$G$13*(1+D363/10)^(D363*10+E363),2)-1,4))))</f>
        <v>652.83529999999996</v>
      </c>
      <c r="D363" s="2">
        <f>COUNTIFS($E$8:E363,E363)</f>
        <v>31</v>
      </c>
      <c r="E363" s="2">
        <v>2</v>
      </c>
      <c r="F363" s="2" t="str">
        <f t="shared" si="18"/>
        <v>{"CostReduce":1}</v>
      </c>
    </row>
    <row r="364" spans="1:6" x14ac:dyDescent="0.15">
      <c r="A364" s="2">
        <f t="shared" si="17"/>
        <v>357</v>
      </c>
      <c r="B364" s="2">
        <v>357</v>
      </c>
      <c r="C364" s="2">
        <f>IF(E364=-1,C363+1,IF(MOD(B364,3)=0,C363+2,IF(ROUND(LOG(中转!$G$13*(1+D364/10)^(D364*10+E364),2)-1,4)-C363&lt;=1,ROUND(C363+1.1^(D364/10+E364/100),4),ROUND(LOG(中转!$G$13*(1+D364/10)^(D364*10+E364),2)-1,4))))</f>
        <v>654.83529999999996</v>
      </c>
      <c r="D364" s="2">
        <f>COUNTIFS($E$8:E364,E364)</f>
        <v>31</v>
      </c>
      <c r="E364" s="2">
        <v>3</v>
      </c>
      <c r="F364" s="2" t="str">
        <f t="shared" si="18"/>
        <v>{"CostReduce":1}</v>
      </c>
    </row>
    <row r="365" spans="1:6" x14ac:dyDescent="0.15">
      <c r="A365" s="2" t="str">
        <f t="shared" si="17"/>
        <v>//358</v>
      </c>
      <c r="B365" s="3">
        <v>358</v>
      </c>
      <c r="C365" s="2">
        <f>IF(E365=-1,C364+1,IF(MOD(B365,3)=0,C364+2,IF(ROUND(LOG(中转!$G$13*(1+D365/10)^(D365*10+E365),2)-1,4)-C364&lt;=1,ROUND(C364+1.1^(D365/10+E365/100),4),ROUND(LOG(中转!$G$13*(1+D365/10)^(D365*10+E365),2)-1,4))))</f>
        <v>655.83529999999996</v>
      </c>
      <c r="D365" s="2">
        <f>COUNTIFS($E$8:E365,E365)</f>
        <v>55</v>
      </c>
      <c r="E365" s="2">
        <v>-1</v>
      </c>
      <c r="F365" s="2" t="str">
        <f t="shared" si="18"/>
        <v>{"CostReduce":1}</v>
      </c>
    </row>
    <row r="366" spans="1:6" x14ac:dyDescent="0.15">
      <c r="A366" s="2">
        <f t="shared" si="17"/>
        <v>359</v>
      </c>
      <c r="B366" s="2">
        <v>359</v>
      </c>
      <c r="C366" s="2">
        <f>IF(E366=-1,C365+1,IF(MOD(B366,3)=0,C365+2,IF(ROUND(LOG(中转!$G$13*(1+D366/10)^(D366*10+E366),2)-1,4)-C365&lt;=1,ROUND(C365+1.1^(D366/10+E366/100),4),ROUND(LOG(中转!$G$13*(1+D366/10)^(D366*10+E366),2)-1,4))))</f>
        <v>656.90660000000003</v>
      </c>
      <c r="D366" s="2">
        <f>COUNTIFS($E$8:E366,E366)</f>
        <v>31</v>
      </c>
      <c r="E366" s="2">
        <v>4</v>
      </c>
      <c r="F366" s="2" t="str">
        <f t="shared" si="18"/>
        <v>{"CostReduce":1}</v>
      </c>
    </row>
    <row r="367" spans="1:6" x14ac:dyDescent="0.15">
      <c r="A367" s="2">
        <f t="shared" si="17"/>
        <v>360</v>
      </c>
      <c r="B367" s="3">
        <v>360</v>
      </c>
      <c r="C367" s="2">
        <f>IF(E367=-1,C366+1,IF(MOD(B367,3)=0,C366+2,IF(ROUND(LOG(中转!$G$13*(1+D367/10)^(D367*10+E367),2)-1,4)-C366&lt;=1,ROUND(C366+1.1^(D367/10+E367/100),4),ROUND(LOG(中转!$G$13*(1+D367/10)^(D367*10+E367),2)-1,4))))</f>
        <v>658.90660000000003</v>
      </c>
      <c r="D367" s="2">
        <f>COUNTIFS($E$8:E367,E367)</f>
        <v>31</v>
      </c>
      <c r="E367" s="2">
        <v>5</v>
      </c>
      <c r="F367" s="2" t="str">
        <f t="shared" si="18"/>
        <v>{"CostReduce":1}</v>
      </c>
    </row>
    <row r="368" spans="1:6" x14ac:dyDescent="0.15">
      <c r="A368" s="2">
        <f t="shared" si="17"/>
        <v>361</v>
      </c>
      <c r="B368" s="2">
        <v>361</v>
      </c>
      <c r="C368" s="2">
        <f>IF(E368=-1,C367+1,IF(MOD(B368,3)=0,C367+2,IF(ROUND(LOG(中转!$G$13*(1+D368/10)^(D368*10+E368),2)-1,4)-C367&lt;=1,ROUND(C367+1.1^(D368/10+E368/100),4),ROUND(LOG(中转!$G$13*(1+D368/10)^(D368*10+E368),2)-1,4))))</f>
        <v>660.9778</v>
      </c>
      <c r="D368" s="2">
        <f>COUNTIFS($E$8:E368,E368)</f>
        <v>31</v>
      </c>
      <c r="E368" s="2">
        <v>6</v>
      </c>
      <c r="F368" s="2" t="str">
        <f t="shared" si="18"/>
        <v>{"CostReduce":1}</v>
      </c>
    </row>
    <row r="369" spans="1:6" x14ac:dyDescent="0.15">
      <c r="A369" s="2">
        <f t="shared" si="17"/>
        <v>362</v>
      </c>
      <c r="B369" s="3">
        <v>362</v>
      </c>
      <c r="C369" s="2">
        <f>IF(E369=-1,C368+1,IF(MOD(B369,3)=0,C368+2,IF(ROUND(LOG(中转!$G$13*(1+D369/10)^(D369*10+E369),2)-1,4)-C368&lt;=1,ROUND(C368+1.1^(D369/10+E369/100),4),ROUND(LOG(中转!$G$13*(1+D369/10)^(D369*10+E369),2)-1,4))))</f>
        <v>663.01350000000002</v>
      </c>
      <c r="D369" s="2">
        <f>COUNTIFS($E$8:E369,E369)</f>
        <v>31</v>
      </c>
      <c r="E369" s="2">
        <v>7</v>
      </c>
      <c r="F369" s="2" t="str">
        <f t="shared" si="18"/>
        <v>{"CostReduce":1}</v>
      </c>
    </row>
    <row r="370" spans="1:6" x14ac:dyDescent="0.15">
      <c r="A370" s="2">
        <f t="shared" si="17"/>
        <v>363</v>
      </c>
      <c r="B370" s="2">
        <v>363</v>
      </c>
      <c r="C370" s="2">
        <f>IF(E370=-1,C369+1,IF(MOD(B370,3)=0,C369+2,IF(ROUND(LOG(中转!$G$13*(1+D370/10)^(D370*10+E370),2)-1,4)-C369&lt;=1,ROUND(C369+1.1^(D370/10+E370/100),4),ROUND(LOG(中转!$G$13*(1+D370/10)^(D370*10+E370),2)-1,4))))</f>
        <v>665.01350000000002</v>
      </c>
      <c r="D370" s="2">
        <f>COUNTIFS($E$8:E370,E370)</f>
        <v>31</v>
      </c>
      <c r="E370" s="2">
        <v>8</v>
      </c>
      <c r="F370" s="2" t="str">
        <f t="shared" si="18"/>
        <v>{"CostReduce":1}</v>
      </c>
    </row>
    <row r="371" spans="1:6" x14ac:dyDescent="0.15">
      <c r="A371" s="2">
        <f t="shared" si="17"/>
        <v>364</v>
      </c>
      <c r="B371" s="3">
        <v>364</v>
      </c>
      <c r="C371" s="2">
        <f>IF(E371=-1,C370+1,IF(MOD(B371,3)=0,C370+2,IF(ROUND(LOG(中转!$G$13*(1+D371/10)^(D371*10+E371),2)-1,4)-C370&lt;=1,ROUND(C370+1.1^(D371/10+E371/100),4),ROUND(LOG(中转!$G$13*(1+D371/10)^(D371*10+E371),2)-1,4))))</f>
        <v>667.0847</v>
      </c>
      <c r="D371" s="2">
        <f>COUNTIFS($E$8:E371,E371)</f>
        <v>31</v>
      </c>
      <c r="E371" s="2">
        <v>9</v>
      </c>
      <c r="F371" s="2" t="str">
        <f t="shared" si="18"/>
        <v>{"CardMulti":1}</v>
      </c>
    </row>
    <row r="372" spans="1:6" x14ac:dyDescent="0.15">
      <c r="A372" s="2">
        <f t="shared" si="17"/>
        <v>365</v>
      </c>
      <c r="B372" s="2">
        <v>365</v>
      </c>
      <c r="C372" s="2">
        <f>IF(E372=-1,C371+1,IF(MOD(B372,3)=0,C371+2,IF(ROUND(LOG(中转!$G$13*(1+D372/10)^(D372*10+E372),2)-1,4)-C371&lt;=1,ROUND(C371+1.1^(D372/10+E372/100),4),ROUND(LOG(中转!$G$13*(1+D372/10)^(D372*10+E372),2)-1,4))))</f>
        <v>669.12030000000004</v>
      </c>
      <c r="D372" s="2">
        <f>COUNTIFS($E$8:E372,E372)</f>
        <v>31</v>
      </c>
      <c r="E372" s="2">
        <v>10</v>
      </c>
      <c r="F372" s="2" t="str">
        <f t="shared" si="18"/>
        <v>{"CardMulti":1}</v>
      </c>
    </row>
    <row r="373" spans="1:6" x14ac:dyDescent="0.15">
      <c r="A373" s="2">
        <f t="shared" si="17"/>
        <v>366</v>
      </c>
      <c r="B373" s="3">
        <v>366</v>
      </c>
      <c r="C373" s="2">
        <f>IF(E373=-1,C372+1,IF(MOD(B373,3)=0,C372+2,IF(ROUND(LOG(中转!$G$13*(1+D373/10)^(D373*10+E373),2)-1,4)-C372&lt;=1,ROUND(C372+1.1^(D373/10+E373/100),4),ROUND(LOG(中转!$G$13*(1+D373/10)^(D373*10+E373),2)-1,4))))</f>
        <v>671.12030000000004</v>
      </c>
      <c r="D373" s="2">
        <f>COUNTIFS($E$8:E373,E373)</f>
        <v>32</v>
      </c>
      <c r="E373" s="2">
        <v>1</v>
      </c>
      <c r="F373" s="2" t="str">
        <f t="shared" si="18"/>
        <v>{"CardMulti":1}</v>
      </c>
    </row>
    <row r="374" spans="1:6" x14ac:dyDescent="0.15">
      <c r="A374" s="2">
        <f t="shared" si="17"/>
        <v>367</v>
      </c>
      <c r="B374" s="2">
        <v>367</v>
      </c>
      <c r="C374" s="2">
        <f>IF(E374=-1,C373+1,IF(MOD(B374,3)=0,C373+2,IF(ROUND(LOG(中转!$G$13*(1+D374/10)^(D374*10+E374),2)-1,4)-C373&lt;=1,ROUND(C373+1.1^(D374/10+E374/100),4),ROUND(LOG(中转!$G$13*(1+D374/10)^(D374*10+E374),2)-1,4))))</f>
        <v>684.38599999999997</v>
      </c>
      <c r="D374" s="2">
        <f>COUNTIFS($E$8:E374,E374)</f>
        <v>32</v>
      </c>
      <c r="E374" s="2">
        <v>2</v>
      </c>
      <c r="F374" s="2" t="str">
        <f t="shared" si="18"/>
        <v>{"CardMulti":1}</v>
      </c>
    </row>
    <row r="375" spans="1:6" x14ac:dyDescent="0.15">
      <c r="A375" s="2">
        <f t="shared" si="17"/>
        <v>368</v>
      </c>
      <c r="B375" s="3">
        <v>368</v>
      </c>
      <c r="C375" s="2">
        <f>IF(E375=-1,C374+1,IF(MOD(B375,3)=0,C374+2,IF(ROUND(LOG(中转!$G$13*(1+D375/10)^(D375*10+E375),2)-1,4)-C374&lt;=1,ROUND(C374+1.1^(D375/10+E375/100),4),ROUND(LOG(中转!$G$13*(1+D375/10)^(D375*10+E375),2)-1,4))))</f>
        <v>686.45640000000003</v>
      </c>
      <c r="D375" s="2">
        <f>COUNTIFS($E$8:E375,E375)</f>
        <v>32</v>
      </c>
      <c r="E375" s="2">
        <v>3</v>
      </c>
      <c r="F375" s="2" t="str">
        <f t="shared" si="18"/>
        <v>{"CardMulti":1}</v>
      </c>
    </row>
    <row r="376" spans="1:6" x14ac:dyDescent="0.15">
      <c r="A376" s="2">
        <f t="shared" si="17"/>
        <v>369</v>
      </c>
      <c r="B376" s="2">
        <v>369</v>
      </c>
      <c r="C376" s="2">
        <f>IF(E376=-1,C375+1,IF(MOD(B376,3)=0,C375+2,IF(ROUND(LOG(中转!$G$13*(1+D376/10)^(D376*10+E376),2)-1,4)-C375&lt;=1,ROUND(C375+1.1^(D376/10+E376/100),4),ROUND(LOG(中转!$G$13*(1+D376/10)^(D376*10+E376),2)-1,4))))</f>
        <v>688.45640000000003</v>
      </c>
      <c r="D376" s="2">
        <f>COUNTIFS($E$8:E376,E376)</f>
        <v>32</v>
      </c>
      <c r="E376" s="2">
        <v>4</v>
      </c>
      <c r="F376" s="2" t="str">
        <f t="shared" si="18"/>
        <v>{"CardMulti":1}</v>
      </c>
    </row>
    <row r="377" spans="1:6" x14ac:dyDescent="0.15">
      <c r="A377" s="2">
        <f t="shared" si="17"/>
        <v>370</v>
      </c>
      <c r="B377" s="3">
        <v>370</v>
      </c>
      <c r="C377" s="2">
        <f>IF(E377=-1,C376+1,IF(MOD(B377,3)=0,C376+2,IF(ROUND(LOG(中转!$G$13*(1+D377/10)^(D377*10+E377),2)-1,4)-C376&lt;=1,ROUND(C376+1.1^(D377/10+E377/100),4),ROUND(LOG(中转!$G$13*(1+D377/10)^(D377*10+E377),2)-1,4))))</f>
        <v>690.59720000000004</v>
      </c>
      <c r="D377" s="2">
        <f>COUNTIFS($E$8:E377,E377)</f>
        <v>32</v>
      </c>
      <c r="E377" s="2">
        <v>5</v>
      </c>
      <c r="F377" s="2" t="str">
        <f t="shared" si="18"/>
        <v>{"CardMulti":1}</v>
      </c>
    </row>
    <row r="378" spans="1:6" x14ac:dyDescent="0.15">
      <c r="A378" s="2">
        <f t="shared" si="17"/>
        <v>371</v>
      </c>
      <c r="B378" s="2">
        <v>371</v>
      </c>
      <c r="C378" s="2">
        <f>IF(E378=-1,C377+1,IF(MOD(B378,3)=0,C377+2,IF(ROUND(LOG(中转!$G$13*(1+D378/10)^(D378*10+E378),2)-1,4)-C377&lt;=1,ROUND(C377+1.1^(D378/10+E378/100),4),ROUND(LOG(中转!$G$13*(1+D378/10)^(D378*10+E378),2)-1,4))))</f>
        <v>692.66759999999999</v>
      </c>
      <c r="D378" s="2">
        <f>COUNTIFS($E$8:E378,E378)</f>
        <v>32</v>
      </c>
      <c r="E378" s="2">
        <v>6</v>
      </c>
      <c r="F378" s="2" t="str">
        <f t="shared" si="18"/>
        <v>{"CardMulti":1}</v>
      </c>
    </row>
    <row r="379" spans="1:6" x14ac:dyDescent="0.15">
      <c r="A379" s="2">
        <f t="shared" si="17"/>
        <v>372</v>
      </c>
      <c r="B379" s="3">
        <v>372</v>
      </c>
      <c r="C379" s="2">
        <f>IF(E379=-1,C378+1,IF(MOD(B379,3)=0,C378+2,IF(ROUND(LOG(中转!$G$13*(1+D379/10)^(D379*10+E379),2)-1,4)-C378&lt;=1,ROUND(C378+1.1^(D379/10+E379/100),4),ROUND(LOG(中转!$G$13*(1+D379/10)^(D379*10+E379),2)-1,4))))</f>
        <v>694.66759999999999</v>
      </c>
      <c r="D379" s="2">
        <f>COUNTIFS($E$8:E379,E379)</f>
        <v>32</v>
      </c>
      <c r="E379" s="2">
        <v>7</v>
      </c>
      <c r="F379" s="2" t="str">
        <f t="shared" si="18"/>
        <v>{"CardMulti":1}</v>
      </c>
    </row>
    <row r="380" spans="1:6" x14ac:dyDescent="0.15">
      <c r="A380" s="2" t="str">
        <f t="shared" si="17"/>
        <v>//373</v>
      </c>
      <c r="B380" s="2">
        <v>373</v>
      </c>
      <c r="C380" s="2">
        <f>IF(E380=-1,C379+1,IF(MOD(B380,3)=0,C379+2,IF(ROUND(LOG(中转!$G$13*(1+D380/10)^(D380*10+E380),2)-1,4)-C379&lt;=1,ROUND(C379+1.1^(D380/10+E380/100),4),ROUND(LOG(中转!$G$13*(1+D380/10)^(D380*10+E380),2)-1,4))))</f>
        <v>695.66759999999999</v>
      </c>
      <c r="D380" s="2">
        <f>COUNTIFS($E$8:E380,E380)</f>
        <v>56</v>
      </c>
      <c r="E380" s="2">
        <v>-1</v>
      </c>
      <c r="F380" s="2" t="str">
        <f t="shared" si="18"/>
        <v>{"CardMulti":1}</v>
      </c>
    </row>
    <row r="381" spans="1:6" x14ac:dyDescent="0.15">
      <c r="A381" s="2">
        <f t="shared" si="17"/>
        <v>374</v>
      </c>
      <c r="B381" s="3">
        <v>374</v>
      </c>
      <c r="C381" s="2">
        <f>IF(E381=-1,C380+1,IF(MOD(B381,3)=0,C380+2,IF(ROUND(LOG(中转!$G$13*(1+D381/10)^(D381*10+E381),2)-1,4)-C380&lt;=1,ROUND(C380+1.1^(D381/10+E381/100),4),ROUND(LOG(中转!$G$13*(1+D381/10)^(D381*10+E381),2)-1,4))))</f>
        <v>696.80840000000001</v>
      </c>
      <c r="D381" s="2">
        <f>COUNTIFS($E$8:E381,E381)</f>
        <v>32</v>
      </c>
      <c r="E381" s="2">
        <v>8</v>
      </c>
      <c r="F381" s="2" t="str">
        <f t="shared" si="18"/>
        <v>{"CardMulti":1}</v>
      </c>
    </row>
    <row r="382" spans="1:6" x14ac:dyDescent="0.15">
      <c r="A382" s="2">
        <f t="shared" si="17"/>
        <v>375</v>
      </c>
      <c r="B382" s="2">
        <v>375</v>
      </c>
      <c r="C382" s="2">
        <f>IF(E382=-1,C381+1,IF(MOD(B382,3)=0,C381+2,IF(ROUND(LOG(中转!$G$13*(1+D382/10)^(D382*10+E382),2)-1,4)-C381&lt;=1,ROUND(C381+1.1^(D382/10+E382/100),4),ROUND(LOG(中转!$G$13*(1+D382/10)^(D382*10+E382),2)-1,4))))</f>
        <v>698.80840000000001</v>
      </c>
      <c r="D382" s="2">
        <f>COUNTIFS($E$8:E382,E382)</f>
        <v>32</v>
      </c>
      <c r="E382" s="2">
        <v>9</v>
      </c>
      <c r="F382" s="2" t="str">
        <f t="shared" si="18"/>
        <v>{"CardMulti":1}</v>
      </c>
    </row>
    <row r="383" spans="1:6" x14ac:dyDescent="0.15">
      <c r="A383" s="2">
        <f t="shared" si="17"/>
        <v>376</v>
      </c>
      <c r="B383" s="3">
        <v>376</v>
      </c>
      <c r="C383" s="2">
        <f>IF(E383=-1,C382+1,IF(MOD(B383,3)=0,C382+2,IF(ROUND(LOG(中转!$G$13*(1+D383/10)^(D383*10+E383),2)-1,4)-C382&lt;=1,ROUND(C382+1.1^(D383/10+E383/100),4),ROUND(LOG(中转!$G$13*(1+D383/10)^(D383*10+E383),2)-1,4))))</f>
        <v>700.94910000000004</v>
      </c>
      <c r="D383" s="2">
        <f>COUNTIFS($E$8:E383,E383)</f>
        <v>32</v>
      </c>
      <c r="E383" s="2">
        <v>10</v>
      </c>
      <c r="F383" s="2" t="str">
        <f t="shared" si="18"/>
        <v>{"CardMulti":1}</v>
      </c>
    </row>
    <row r="384" spans="1:6" x14ac:dyDescent="0.15">
      <c r="A384" s="2">
        <f t="shared" si="17"/>
        <v>377</v>
      </c>
      <c r="B384" s="2">
        <v>377</v>
      </c>
      <c r="C384" s="2">
        <f>IF(E384=-1,C383+1,IF(MOD(B384,3)=0,C383+2,IF(ROUND(LOG(中转!$G$13*(1+D384/10)^(D384*10+E384),2)-1,4)-C383&lt;=1,ROUND(C383+1.1^(D384/10+E384/100),4),ROUND(LOG(中转!$G$13*(1+D384/10)^(D384*10+E384),2)-1,4))))</f>
        <v>714.25609999999995</v>
      </c>
      <c r="D384" s="2">
        <f>COUNTIFS($E$8:E384,E384)</f>
        <v>33</v>
      </c>
      <c r="E384" s="2">
        <v>1</v>
      </c>
      <c r="F384" s="2" t="str">
        <f t="shared" si="18"/>
        <v>{"CardMulti":1}</v>
      </c>
    </row>
    <row r="385" spans="1:6" x14ac:dyDescent="0.15">
      <c r="A385" s="2">
        <f t="shared" si="17"/>
        <v>378</v>
      </c>
      <c r="B385" s="3">
        <v>378</v>
      </c>
      <c r="C385" s="2">
        <f>IF(E385=-1,C384+1,IF(MOD(B385,3)=0,C384+2,IF(ROUND(LOG(中转!$G$13*(1+D385/10)^(D385*10+E385),2)-1,4)-C384&lt;=1,ROUND(C384+1.1^(D385/10+E385/100),4),ROUND(LOG(中转!$G$13*(1+D385/10)^(D385*10+E385),2)-1,4))))</f>
        <v>716.25609999999995</v>
      </c>
      <c r="D385" s="2">
        <f>COUNTIFS($E$8:E385,E385)</f>
        <v>33</v>
      </c>
      <c r="E385" s="2">
        <v>2</v>
      </c>
      <c r="F385" s="2" t="str">
        <f t="shared" si="18"/>
        <v>{"CardMulti":1}</v>
      </c>
    </row>
    <row r="386" spans="1:6" x14ac:dyDescent="0.15">
      <c r="A386" s="2">
        <f t="shared" si="17"/>
        <v>379</v>
      </c>
      <c r="B386" s="2">
        <v>379</v>
      </c>
      <c r="C386" s="2">
        <f>IF(E386=-1,C385+1,IF(MOD(B386,3)=0,C385+2,IF(ROUND(LOG(中转!$G$13*(1+D386/10)^(D386*10+E386),2)-1,4)-C385&lt;=1,ROUND(C385+1.1^(D386/10+E386/100),4),ROUND(LOG(中转!$G$13*(1+D386/10)^(D386*10+E386),2)-1,4))))</f>
        <v>718.46479999999997</v>
      </c>
      <c r="D386" s="2">
        <f>COUNTIFS($E$8:E386,E386)</f>
        <v>33</v>
      </c>
      <c r="E386" s="2">
        <v>3</v>
      </c>
      <c r="F386" s="2" t="str">
        <f t="shared" si="18"/>
        <v>{"CardMulti":1}</v>
      </c>
    </row>
    <row r="387" spans="1:6" x14ac:dyDescent="0.15">
      <c r="A387" s="2" t="str">
        <f t="shared" si="17"/>
        <v>//380</v>
      </c>
      <c r="B387" s="3">
        <v>380</v>
      </c>
      <c r="C387" s="2">
        <f>IF(E387=-1,C386+1,IF(MOD(B387,3)=0,C386+2,IF(ROUND(LOG(中转!$G$13*(1+D387/10)^(D387*10+E387),2)-1,4)-C386&lt;=1,ROUND(C386+1.1^(D387/10+E387/100),4),ROUND(LOG(中转!$G$13*(1+D387/10)^(D387*10+E387),2)-1,4))))</f>
        <v>719.46479999999997</v>
      </c>
      <c r="D387" s="2">
        <f>COUNTIFS($E$8:E387,E387)</f>
        <v>57</v>
      </c>
      <c r="E387" s="2">
        <v>-1</v>
      </c>
      <c r="F387" s="2" t="str">
        <f t="shared" si="18"/>
        <v>{"CardMulti":1}</v>
      </c>
    </row>
    <row r="388" spans="1:6" x14ac:dyDescent="0.15">
      <c r="A388" s="2">
        <f t="shared" si="17"/>
        <v>381</v>
      </c>
      <c r="B388" s="2">
        <v>381</v>
      </c>
      <c r="C388" s="2">
        <f>IF(E388=-1,C387+1,IF(MOD(B388,3)=0,C387+2,IF(ROUND(LOG(中转!$G$13*(1+D388/10)^(D388*10+E388),2)-1,4)-C387&lt;=1,ROUND(C387+1.1^(D388/10+E388/100),4),ROUND(LOG(中转!$G$13*(1+D388/10)^(D388*10+E388),2)-1,4))))</f>
        <v>721.46479999999997</v>
      </c>
      <c r="D388" s="2">
        <f>COUNTIFS($E$8:E388,E388)</f>
        <v>33</v>
      </c>
      <c r="E388" s="2">
        <v>4</v>
      </c>
      <c r="F388" s="2" t="str">
        <f t="shared" si="18"/>
        <v>{"CardMulti":1}</v>
      </c>
    </row>
    <row r="389" spans="1:6" x14ac:dyDescent="0.15">
      <c r="A389" s="2">
        <f t="shared" si="17"/>
        <v>382</v>
      </c>
      <c r="B389" s="3">
        <v>382</v>
      </c>
      <c r="C389" s="2">
        <f>IF(E389=-1,C388+1,IF(MOD(B389,3)=0,C388+2,IF(ROUND(LOG(中转!$G$13*(1+D389/10)^(D389*10+E389),2)-1,4)-C388&lt;=1,ROUND(C388+1.1^(D389/10+E389/100),4),ROUND(LOG(中转!$G$13*(1+D389/10)^(D389*10+E389),2)-1,4))))</f>
        <v>722.67349999999999</v>
      </c>
      <c r="D389" s="2">
        <f>COUNTIFS($E$8:E389,E389)</f>
        <v>33</v>
      </c>
      <c r="E389" s="2">
        <v>5</v>
      </c>
      <c r="F389" s="2" t="str">
        <f t="shared" si="18"/>
        <v>{"CardMulti":1}</v>
      </c>
    </row>
    <row r="390" spans="1:6" x14ac:dyDescent="0.15">
      <c r="A390" s="2">
        <f t="shared" si="17"/>
        <v>383</v>
      </c>
      <c r="B390" s="2">
        <v>383</v>
      </c>
      <c r="C390" s="2">
        <f>IF(E390=-1,C389+1,IF(MOD(B390,3)=0,C389+2,IF(ROUND(LOG(中转!$G$13*(1+D390/10)^(D390*10+E390),2)-1,4)-C389&lt;=1,ROUND(C389+1.1^(D390/10+E390/100),4),ROUND(LOG(中转!$G$13*(1+D390/10)^(D390*10+E390),2)-1,4))))</f>
        <v>724.77779999999996</v>
      </c>
      <c r="D390" s="2">
        <f>COUNTIFS($E$8:E390,E390)</f>
        <v>33</v>
      </c>
      <c r="E390" s="2">
        <v>6</v>
      </c>
      <c r="F390" s="2" t="str">
        <f t="shared" si="18"/>
        <v>{"CardMulti":1}</v>
      </c>
    </row>
    <row r="391" spans="1:6" x14ac:dyDescent="0.15">
      <c r="A391" s="2">
        <f t="shared" si="17"/>
        <v>384</v>
      </c>
      <c r="B391" s="3">
        <v>384</v>
      </c>
      <c r="C391" s="2">
        <f>IF(E391=-1,C390+1,IF(MOD(B391,3)=0,C390+2,IF(ROUND(LOG(中转!$G$13*(1+D391/10)^(D391*10+E391),2)-1,4)-C390&lt;=1,ROUND(C390+1.1^(D391/10+E391/100),4),ROUND(LOG(中转!$G$13*(1+D391/10)^(D391*10+E391),2)-1,4))))</f>
        <v>726.77779999999996</v>
      </c>
      <c r="D391" s="2">
        <f>COUNTIFS($E$8:E391,E391)</f>
        <v>33</v>
      </c>
      <c r="E391" s="2">
        <v>7</v>
      </c>
      <c r="F391" s="2" t="str">
        <f t="shared" si="18"/>
        <v>{"CardMulti":1}</v>
      </c>
    </row>
    <row r="392" spans="1:6" x14ac:dyDescent="0.15">
      <c r="A392" s="2">
        <f t="shared" si="17"/>
        <v>385</v>
      </c>
      <c r="B392" s="2">
        <v>385</v>
      </c>
      <c r="C392" s="2">
        <f>IF(E392=-1,C391+1,IF(MOD(B392,3)=0,C391+2,IF(ROUND(LOG(中转!$G$13*(1+D392/10)^(D392*10+E392),2)-1,4)-C391&lt;=1,ROUND(C391+1.1^(D392/10+E392/100),4),ROUND(LOG(中转!$G$13*(1+D392/10)^(D392*10+E392),2)-1,4))))</f>
        <v>728.98649999999998</v>
      </c>
      <c r="D392" s="2">
        <f>COUNTIFS($E$8:E392,E392)</f>
        <v>33</v>
      </c>
      <c r="E392" s="2">
        <v>8</v>
      </c>
      <c r="F392" s="2" t="str">
        <f t="shared" si="18"/>
        <v>{"CardMulti":1}</v>
      </c>
    </row>
    <row r="393" spans="1:6" x14ac:dyDescent="0.15">
      <c r="A393" s="2">
        <f t="shared" ref="A393:A456" si="19">IF(E393=-1,"//"&amp;B393,B393)</f>
        <v>386</v>
      </c>
      <c r="B393" s="3">
        <v>386</v>
      </c>
      <c r="C393" s="2">
        <f>IF(E393=-1,C392+1,IF(MOD(B393,3)=0,C392+2,IF(ROUND(LOG(中转!$G$13*(1+D393/10)^(D393*10+E393),2)-1,4)-C392&lt;=1,ROUND(C392+1.1^(D393/10+E393/100),4),ROUND(LOG(中转!$G$13*(1+D393/10)^(D393*10+E393),2)-1,4))))</f>
        <v>731.09079999999994</v>
      </c>
      <c r="D393" s="2">
        <f>COUNTIFS($E$8:E393,E393)</f>
        <v>33</v>
      </c>
      <c r="E393" s="2">
        <v>9</v>
      </c>
      <c r="F393" s="2" t="str">
        <f t="shared" si="18"/>
        <v>{"CostReduce":1}</v>
      </c>
    </row>
    <row r="394" spans="1:6" x14ac:dyDescent="0.15">
      <c r="A394" s="2">
        <f t="shared" si="19"/>
        <v>387</v>
      </c>
      <c r="B394" s="2">
        <v>387</v>
      </c>
      <c r="C394" s="2">
        <f>IF(E394=-1,C393+1,IF(MOD(B394,3)=0,C393+2,IF(ROUND(LOG(中转!$G$13*(1+D394/10)^(D394*10+E394),2)-1,4)-C393&lt;=1,ROUND(C393+1.1^(D394/10+E394/100),4),ROUND(LOG(中转!$G$13*(1+D394/10)^(D394*10+E394),2)-1,4))))</f>
        <v>733.09079999999994</v>
      </c>
      <c r="D394" s="2">
        <f>COUNTIFS($E$8:E394,E394)</f>
        <v>33</v>
      </c>
      <c r="E394" s="2">
        <v>10</v>
      </c>
      <c r="F394" s="2" t="str">
        <f t="shared" si="18"/>
        <v>{"CostReduce":1}</v>
      </c>
    </row>
    <row r="395" spans="1:6" x14ac:dyDescent="0.15">
      <c r="A395" s="2">
        <f t="shared" si="19"/>
        <v>388</v>
      </c>
      <c r="B395" s="3">
        <v>388</v>
      </c>
      <c r="C395" s="2">
        <f>IF(E395=-1,C394+1,IF(MOD(B395,3)=0,C394+2,IF(ROUND(LOG(中转!$G$13*(1+D395/10)^(D395*10+E395),2)-1,4)-C394&lt;=1,ROUND(C394+1.1^(D395/10+E395/100),4),ROUND(LOG(中转!$G$13*(1+D395/10)^(D395*10+E395),2)-1,4))))</f>
        <v>746.60940000000005</v>
      </c>
      <c r="D395" s="2">
        <f>COUNTIFS($E$8:E395,E395)</f>
        <v>34</v>
      </c>
      <c r="E395" s="2">
        <v>1</v>
      </c>
      <c r="F395" s="2" t="str">
        <f t="shared" si="18"/>
        <v>{"CostReduce":1}</v>
      </c>
    </row>
    <row r="396" spans="1:6" x14ac:dyDescent="0.15">
      <c r="A396" s="2" t="str">
        <f t="shared" si="19"/>
        <v>//389</v>
      </c>
      <c r="B396" s="2">
        <v>389</v>
      </c>
      <c r="C396" s="2">
        <f>IF(E396=-1,C395+1,IF(MOD(B396,3)=0,C395+2,IF(ROUND(LOG(中转!$G$13*(1+D396/10)^(D396*10+E396),2)-1,4)-C395&lt;=1,ROUND(C395+1.1^(D396/10+E396/100),4),ROUND(LOG(中转!$G$13*(1+D396/10)^(D396*10+E396),2)-1,4))))</f>
        <v>747.60940000000005</v>
      </c>
      <c r="D396" s="2">
        <f>COUNTIFS($E$8:E396,E396)</f>
        <v>58</v>
      </c>
      <c r="E396" s="2">
        <v>-1</v>
      </c>
      <c r="F396" s="2" t="str">
        <f t="shared" si="18"/>
        <v>{"CostReduce":1}</v>
      </c>
    </row>
    <row r="397" spans="1:6" x14ac:dyDescent="0.15">
      <c r="A397" s="2">
        <f t="shared" si="19"/>
        <v>390</v>
      </c>
      <c r="B397" s="3">
        <v>390</v>
      </c>
      <c r="C397" s="2">
        <f>IF(E397=-1,C396+1,IF(MOD(B397,3)=0,C396+2,IF(ROUND(LOG(中转!$G$13*(1+D397/10)^(D397*10+E397),2)-1,4)-C396&lt;=1,ROUND(C396+1.1^(D397/10+E397/100),4),ROUND(LOG(中转!$G$13*(1+D397/10)^(D397*10+E397),2)-1,4))))</f>
        <v>749.60940000000005</v>
      </c>
      <c r="D397" s="2">
        <f>COUNTIFS($E$8:E397,E397)</f>
        <v>34</v>
      </c>
      <c r="E397" s="2">
        <v>2</v>
      </c>
      <c r="F397" s="2" t="str">
        <f t="shared" si="18"/>
        <v>{"CostReduce":1}</v>
      </c>
    </row>
    <row r="398" spans="1:6" x14ac:dyDescent="0.15">
      <c r="A398" s="2">
        <f t="shared" si="19"/>
        <v>391</v>
      </c>
      <c r="B398" s="2">
        <v>391</v>
      </c>
      <c r="C398" s="2">
        <f>IF(E398=-1,C397+1,IF(MOD(B398,3)=0,C397+2,IF(ROUND(LOG(中转!$G$13*(1+D398/10)^(D398*10+E398),2)-1,4)-C397&lt;=1,ROUND(C397+1.1^(D398/10+E398/100),4),ROUND(LOG(中转!$G$13*(1+D398/10)^(D398*10+E398),2)-1,4))))</f>
        <v>750.88440000000003</v>
      </c>
      <c r="D398" s="2">
        <f>COUNTIFS($E$8:E398,E398)</f>
        <v>34</v>
      </c>
      <c r="E398" s="2">
        <v>3</v>
      </c>
      <c r="F398" s="2" t="str">
        <f t="shared" si="18"/>
        <v>{"CostReduce":1}</v>
      </c>
    </row>
    <row r="399" spans="1:6" x14ac:dyDescent="0.15">
      <c r="A399" s="2">
        <f t="shared" si="19"/>
        <v>392</v>
      </c>
      <c r="B399" s="3">
        <v>392</v>
      </c>
      <c r="C399" s="2">
        <f>IF(E399=-1,C398+1,IF(MOD(B399,3)=0,C398+2,IF(ROUND(LOG(中转!$G$13*(1+D399/10)^(D399*10+E399),2)-1,4)-C398&lt;=1,ROUND(C398+1.1^(D399/10+E399/100),4),ROUND(LOG(中转!$G$13*(1+D399/10)^(D399*10+E399),2)-1,4))))</f>
        <v>753.02189999999996</v>
      </c>
      <c r="D399" s="2">
        <f>COUNTIFS($E$8:E399,E399)</f>
        <v>34</v>
      </c>
      <c r="E399" s="2">
        <v>4</v>
      </c>
      <c r="F399" s="2" t="str">
        <f t="shared" si="18"/>
        <v>{"CostReduce":1}</v>
      </c>
    </row>
    <row r="400" spans="1:6" x14ac:dyDescent="0.15">
      <c r="A400" s="2">
        <f t="shared" si="19"/>
        <v>393</v>
      </c>
      <c r="B400" s="2">
        <v>393</v>
      </c>
      <c r="C400" s="2">
        <f>IF(E400=-1,C399+1,IF(MOD(B400,3)=0,C399+2,IF(ROUND(LOG(中转!$G$13*(1+D400/10)^(D400*10+E400),2)-1,4)-C399&lt;=1,ROUND(C399+1.1^(D400/10+E400/100),4),ROUND(LOG(中转!$G$13*(1+D400/10)^(D400*10+E400),2)-1,4))))</f>
        <v>755.02189999999996</v>
      </c>
      <c r="D400" s="2">
        <f>COUNTIFS($E$8:E400,E400)</f>
        <v>34</v>
      </c>
      <c r="E400" s="2">
        <v>5</v>
      </c>
      <c r="F400" s="2" t="str">
        <f t="shared" si="18"/>
        <v>{"CostReduce":1}</v>
      </c>
    </row>
    <row r="401" spans="1:6" x14ac:dyDescent="0.15">
      <c r="A401" s="2">
        <f t="shared" si="19"/>
        <v>394</v>
      </c>
      <c r="B401" s="3">
        <v>394</v>
      </c>
      <c r="C401" s="2">
        <f>IF(E401=-1,C400+1,IF(MOD(B401,3)=0,C400+2,IF(ROUND(LOG(中转!$G$13*(1+D401/10)^(D401*10+E401),2)-1,4)-C400&lt;=1,ROUND(C400+1.1^(D401/10+E401/100),4),ROUND(LOG(中转!$G$13*(1+D401/10)^(D401*10+E401),2)-1,4))))</f>
        <v>757.29690000000005</v>
      </c>
      <c r="D401" s="2">
        <f>COUNTIFS($E$8:E401,E401)</f>
        <v>34</v>
      </c>
      <c r="E401" s="2">
        <v>6</v>
      </c>
      <c r="F401" s="2" t="str">
        <f t="shared" si="18"/>
        <v>{"CostReduce":1}</v>
      </c>
    </row>
    <row r="402" spans="1:6" x14ac:dyDescent="0.15">
      <c r="A402" s="2">
        <f t="shared" si="19"/>
        <v>395</v>
      </c>
      <c r="B402" s="2">
        <v>395</v>
      </c>
      <c r="C402" s="2">
        <f>IF(E402=-1,C401+1,IF(MOD(B402,3)=0,C401+2,IF(ROUND(LOG(中转!$G$13*(1+D402/10)^(D402*10+E402),2)-1,4)-C401&lt;=1,ROUND(C401+1.1^(D402/10+E402/100),4),ROUND(LOG(中转!$G$13*(1+D402/10)^(D402*10+E402),2)-1,4))))</f>
        <v>759.43439999999998</v>
      </c>
      <c r="D402" s="2">
        <f>COUNTIFS($E$8:E402,E402)</f>
        <v>34</v>
      </c>
      <c r="E402" s="2">
        <v>7</v>
      </c>
      <c r="F402" s="2" t="str">
        <f t="shared" si="18"/>
        <v>{"CostReduce":1}</v>
      </c>
    </row>
    <row r="403" spans="1:6" x14ac:dyDescent="0.15">
      <c r="A403" s="2">
        <f t="shared" si="19"/>
        <v>396</v>
      </c>
      <c r="B403" s="3">
        <v>396</v>
      </c>
      <c r="C403" s="2">
        <f>IF(E403=-1,C402+1,IF(MOD(B403,3)=0,C402+2,IF(ROUND(LOG(中转!$G$13*(1+D403/10)^(D403*10+E403),2)-1,4)-C402&lt;=1,ROUND(C402+1.1^(D403/10+E403/100),4),ROUND(LOG(中转!$G$13*(1+D403/10)^(D403*10+E403),2)-1,4))))</f>
        <v>761.43439999999998</v>
      </c>
      <c r="D403" s="2">
        <f>COUNTIFS($E$8:E403,E403)</f>
        <v>34</v>
      </c>
      <c r="E403" s="2">
        <v>8</v>
      </c>
      <c r="F403" s="2" t="str">
        <f t="shared" si="18"/>
        <v>{"CostReduce":1}</v>
      </c>
    </row>
    <row r="404" spans="1:6" x14ac:dyDescent="0.15">
      <c r="A404" s="2">
        <f t="shared" si="19"/>
        <v>397</v>
      </c>
      <c r="B404" s="2">
        <v>397</v>
      </c>
      <c r="C404" s="2">
        <f>IF(E404=-1,C403+1,IF(MOD(B404,3)=0,C403+2,IF(ROUND(LOG(中转!$G$13*(1+D404/10)^(D404*10+E404),2)-1,4)-C403&lt;=1,ROUND(C403+1.1^(D404/10+E404/100),4),ROUND(LOG(中转!$G$13*(1+D404/10)^(D404*10+E404),2)-1,4))))</f>
        <v>763.70939999999996</v>
      </c>
      <c r="D404" s="2">
        <f>COUNTIFS($E$8:E404,E404)</f>
        <v>34</v>
      </c>
      <c r="E404" s="2">
        <v>9</v>
      </c>
      <c r="F404" s="2" t="str">
        <f t="shared" si="18"/>
        <v>{"CardMulti":1}</v>
      </c>
    </row>
    <row r="405" spans="1:6" x14ac:dyDescent="0.15">
      <c r="A405" s="2">
        <f t="shared" si="19"/>
        <v>398</v>
      </c>
      <c r="B405" s="3">
        <v>398</v>
      </c>
      <c r="C405" s="2">
        <f>IF(E405=-1,C404+1,IF(MOD(B405,3)=0,C404+2,IF(ROUND(LOG(中转!$G$13*(1+D405/10)^(D405*10+E405),2)-1,4)-C404&lt;=1,ROUND(C404+1.1^(D405/10+E405/100),4),ROUND(LOG(中转!$G$13*(1+D405/10)^(D405*10+E405),2)-1,4))))</f>
        <v>765.84690000000001</v>
      </c>
      <c r="D405" s="2">
        <f>COUNTIFS($E$8:E405,E405)</f>
        <v>34</v>
      </c>
      <c r="E405" s="2">
        <v>10</v>
      </c>
      <c r="F405" s="2" t="str">
        <f t="shared" si="18"/>
        <v>{"CardMulti":1}</v>
      </c>
    </row>
    <row r="406" spans="1:6" x14ac:dyDescent="0.15">
      <c r="A406" s="2" t="str">
        <f t="shared" si="19"/>
        <v>//399</v>
      </c>
      <c r="B406" s="2">
        <v>399</v>
      </c>
      <c r="C406" s="2">
        <f>IF(E406=-1,C405+1,IF(MOD(B406,3)=0,C405+2,IF(ROUND(LOG(中转!$G$13*(1+D406/10)^(D406*10+E406),2)-1,4)-C405&lt;=1,ROUND(C405+1.1^(D406/10+E406/100),4),ROUND(LOG(中转!$G$13*(1+D406/10)^(D406*10+E406),2)-1,4))))</f>
        <v>766.84690000000001</v>
      </c>
      <c r="D406" s="2">
        <f>COUNTIFS($E$8:E406,E406)</f>
        <v>59</v>
      </c>
      <c r="E406" s="2">
        <v>-1</v>
      </c>
      <c r="F406" s="2" t="str">
        <f t="shared" si="18"/>
        <v>{"CardMulti":1}</v>
      </c>
    </row>
    <row r="407" spans="1:6" x14ac:dyDescent="0.15">
      <c r="A407" s="2" t="str">
        <f t="shared" si="19"/>
        <v>//400</v>
      </c>
      <c r="B407" s="3">
        <v>400</v>
      </c>
      <c r="C407" s="2">
        <f>IF(E407=-1,C406+1,IF(MOD(B407,3)=0,C406+2,IF(ROUND(LOG(中转!$G$13*(1+D407/10)^(D407*10+E407),2)-1,4)-C406&lt;=1,ROUND(C406+1.1^(D407/10+E407/100),4),ROUND(LOG(中转!$G$13*(1+D407/10)^(D407*10+E407),2)-1,4))))</f>
        <v>767.84690000000001</v>
      </c>
      <c r="D407" s="2">
        <f>COUNTIFS($E$8:E407,E407)</f>
        <v>60</v>
      </c>
      <c r="E407" s="2">
        <v>-1</v>
      </c>
      <c r="F407" s="2" t="str">
        <f t="shared" si="18"/>
        <v>{"CardMulti":1}</v>
      </c>
    </row>
    <row r="408" spans="1:6" x14ac:dyDescent="0.15">
      <c r="A408" s="2" t="str">
        <f t="shared" si="19"/>
        <v>//401</v>
      </c>
      <c r="B408" s="2">
        <v>401</v>
      </c>
      <c r="C408" s="2">
        <f>IF(E408=-1,C407+1,IF(MOD(B408,3)=0,C407+2,IF(ROUND(LOG(中转!$G$13*(1+D408/10)^(D408*10+E408),2)-1,4)-C407&lt;=1,ROUND(C407+1.1^(D408/10+E408/100),4),ROUND(LOG(中转!$G$13*(1+D408/10)^(D408*10+E408),2)-1,4))))</f>
        <v>768.84690000000001</v>
      </c>
      <c r="D408" s="2">
        <f>COUNTIFS($E$8:E408,E408)</f>
        <v>61</v>
      </c>
      <c r="E408" s="2">
        <v>-1</v>
      </c>
      <c r="F408" s="2" t="str">
        <f t="shared" si="18"/>
        <v>{"CardMulti":1}</v>
      </c>
    </row>
    <row r="409" spans="1:6" x14ac:dyDescent="0.15">
      <c r="A409" s="2" t="str">
        <f t="shared" si="19"/>
        <v>//402</v>
      </c>
      <c r="B409" s="3">
        <v>402</v>
      </c>
      <c r="C409" s="2">
        <f>IF(E409=-1,C408+1,IF(MOD(B409,3)=0,C408+2,IF(ROUND(LOG(中转!$G$13*(1+D409/10)^(D409*10+E409),2)-1,4)-C408&lt;=1,ROUND(C408+1.1^(D409/10+E409/100),4),ROUND(LOG(中转!$G$13*(1+D409/10)^(D409*10+E409),2)-1,4))))</f>
        <v>769.84690000000001</v>
      </c>
      <c r="D409" s="2">
        <f>COUNTIFS($E$8:E409,E409)</f>
        <v>62</v>
      </c>
      <c r="E409" s="2">
        <v>-1</v>
      </c>
      <c r="F409" s="2" t="str">
        <f t="shared" si="18"/>
        <v>{"CardMulti":1}</v>
      </c>
    </row>
    <row r="410" spans="1:6" x14ac:dyDescent="0.15">
      <c r="A410" s="2">
        <f t="shared" si="19"/>
        <v>403</v>
      </c>
      <c r="B410" s="2">
        <v>403</v>
      </c>
      <c r="C410" s="2">
        <f>IF(E410=-1,C409+1,IF(MOD(B410,3)=0,C409+2,IF(ROUND(LOG(中转!$G$13*(1+D410/10)^(D410*10+E410),2)-1,4)-C409&lt;=1,ROUND(C409+1.1^(D410/10+E410/100),4),ROUND(LOG(中转!$G$13*(1+D410/10)^(D410*10+E410),2)-1,4))))</f>
        <v>779.36429999999996</v>
      </c>
      <c r="D410" s="2">
        <f>COUNTIFS($E$8:E410,E410)</f>
        <v>35</v>
      </c>
      <c r="E410" s="2">
        <v>1</v>
      </c>
      <c r="F410" s="2" t="str">
        <f t="shared" si="18"/>
        <v>{"CardMulti":1}</v>
      </c>
    </row>
    <row r="411" spans="1:6" x14ac:dyDescent="0.15">
      <c r="A411" s="2">
        <f t="shared" si="19"/>
        <v>404</v>
      </c>
      <c r="B411" s="3">
        <v>404</v>
      </c>
      <c r="C411" s="2">
        <f>IF(E411=-1,C410+1,IF(MOD(B411,3)=0,C410+2,IF(ROUND(LOG(中转!$G$13*(1+D411/10)^(D411*10+E411),2)-1,4)-C410&lt;=1,ROUND(C410+1.1^(D411/10+E411/100),4),ROUND(LOG(中转!$G$13*(1+D411/10)^(D411*10+E411),2)-1,4))))</f>
        <v>781.53430000000003</v>
      </c>
      <c r="D411" s="2">
        <f>COUNTIFS($E$8:E411,E411)</f>
        <v>35</v>
      </c>
      <c r="E411" s="2">
        <v>2</v>
      </c>
      <c r="F411" s="2" t="str">
        <f t="shared" si="18"/>
        <v>{"CardMulti":1}</v>
      </c>
    </row>
    <row r="412" spans="1:6" x14ac:dyDescent="0.15">
      <c r="A412" s="2">
        <f t="shared" si="19"/>
        <v>405</v>
      </c>
      <c r="B412" s="2">
        <v>405</v>
      </c>
      <c r="C412" s="2">
        <f>IF(E412=-1,C411+1,IF(MOD(B412,3)=0,C411+2,IF(ROUND(LOG(中转!$G$13*(1+D412/10)^(D412*10+E412),2)-1,4)-C411&lt;=1,ROUND(C411+1.1^(D412/10+E412/100),4),ROUND(LOG(中转!$G$13*(1+D412/10)^(D412*10+E412),2)-1,4))))</f>
        <v>783.53430000000003</v>
      </c>
      <c r="D412" s="2">
        <f>COUNTIFS($E$8:E412,E412)</f>
        <v>35</v>
      </c>
      <c r="E412" s="2">
        <v>3</v>
      </c>
      <c r="F412" s="2" t="str">
        <f t="shared" si="18"/>
        <v>{"CardMulti":1}</v>
      </c>
    </row>
    <row r="413" spans="1:6" x14ac:dyDescent="0.15">
      <c r="A413" s="2">
        <f t="shared" si="19"/>
        <v>406</v>
      </c>
      <c r="B413" s="3">
        <v>406</v>
      </c>
      <c r="C413" s="2">
        <f>IF(E413=-1,C412+1,IF(MOD(B413,3)=0,C412+2,IF(ROUND(LOG(中转!$G$13*(1+D413/10)^(D413*10+E413),2)-1,4)-C412&lt;=1,ROUND(C412+1.1^(D413/10+E413/100),4),ROUND(LOG(中转!$G$13*(1+D413/10)^(D413*10+E413),2)-1,4))))</f>
        <v>785.8741</v>
      </c>
      <c r="D413" s="2">
        <f>COUNTIFS($E$8:E413,E413)</f>
        <v>35</v>
      </c>
      <c r="E413" s="2">
        <v>4</v>
      </c>
      <c r="F413" s="2" t="str">
        <f t="shared" si="18"/>
        <v>{"CardMulti":1}</v>
      </c>
    </row>
    <row r="414" spans="1:6" x14ac:dyDescent="0.15">
      <c r="A414" s="2">
        <f t="shared" si="19"/>
        <v>407</v>
      </c>
      <c r="B414" s="2">
        <v>407</v>
      </c>
      <c r="C414" s="2">
        <f>IF(E414=-1,C413+1,IF(MOD(B414,3)=0,C413+2,IF(ROUND(LOG(中转!$G$13*(1+D414/10)^(D414*10+E414),2)-1,4)-C413&lt;=1,ROUND(C413+1.1^(D414/10+E414/100),4),ROUND(LOG(中转!$G$13*(1+D414/10)^(D414*10+E414),2)-1,4))))</f>
        <v>788.04399999999998</v>
      </c>
      <c r="D414" s="2">
        <f>COUNTIFS($E$8:E414,E414)</f>
        <v>35</v>
      </c>
      <c r="E414" s="2">
        <v>5</v>
      </c>
      <c r="F414" s="2" t="str">
        <f t="shared" si="18"/>
        <v>{"CardMulti":1}</v>
      </c>
    </row>
    <row r="415" spans="1:6" x14ac:dyDescent="0.15">
      <c r="A415" s="2">
        <f t="shared" si="19"/>
        <v>408</v>
      </c>
      <c r="B415" s="3">
        <v>408</v>
      </c>
      <c r="C415" s="2">
        <f>IF(E415=-1,C414+1,IF(MOD(B415,3)=0,C414+2,IF(ROUND(LOG(中转!$G$13*(1+D415/10)^(D415*10+E415),2)-1,4)-C414&lt;=1,ROUND(C414+1.1^(D415/10+E415/100),4),ROUND(LOG(中转!$G$13*(1+D415/10)^(D415*10+E415),2)-1,4))))</f>
        <v>790.04399999999998</v>
      </c>
      <c r="D415" s="2">
        <f>COUNTIFS($E$8:E415,E415)</f>
        <v>35</v>
      </c>
      <c r="E415" s="2">
        <v>6</v>
      </c>
      <c r="F415" s="2" t="str">
        <f t="shared" si="18"/>
        <v>{"CardMulti":1}</v>
      </c>
    </row>
    <row r="416" spans="1:6" x14ac:dyDescent="0.15">
      <c r="A416" s="2">
        <f t="shared" si="19"/>
        <v>409</v>
      </c>
      <c r="B416" s="2">
        <v>409</v>
      </c>
      <c r="C416" s="2">
        <f>IF(E416=-1,C415+1,IF(MOD(B416,3)=0,C415+2,IF(ROUND(LOG(中转!$G$13*(1+D416/10)^(D416*10+E416),2)-1,4)-C415&lt;=1,ROUND(C415+1.1^(D416/10+E416/100),4),ROUND(LOG(中转!$G$13*(1+D416/10)^(D416*10+E416),2)-1,4))))</f>
        <v>792.38390000000004</v>
      </c>
      <c r="D416" s="2">
        <f>COUNTIFS($E$8:E416,E416)</f>
        <v>35</v>
      </c>
      <c r="E416" s="2">
        <v>7</v>
      </c>
      <c r="F416" s="2" t="str">
        <f t="shared" si="18"/>
        <v>{"CardMulti":1}</v>
      </c>
    </row>
    <row r="417" spans="1:6" x14ac:dyDescent="0.15">
      <c r="A417" s="2">
        <f t="shared" si="19"/>
        <v>410</v>
      </c>
      <c r="B417" s="3">
        <v>410</v>
      </c>
      <c r="C417" s="2">
        <f>IF(E417=-1,C416+1,IF(MOD(B417,3)=0,C416+2,IF(ROUND(LOG(中转!$G$13*(1+D417/10)^(D417*10+E417),2)-1,4)-C416&lt;=1,ROUND(C416+1.1^(D417/10+E417/100),4),ROUND(LOG(中转!$G$13*(1+D417/10)^(D417*10+E417),2)-1,4))))</f>
        <v>794.55380000000002</v>
      </c>
      <c r="D417" s="2">
        <f>COUNTIFS($E$8:E417,E417)</f>
        <v>35</v>
      </c>
      <c r="E417" s="2">
        <v>8</v>
      </c>
      <c r="F417" s="2" t="str">
        <f t="shared" si="18"/>
        <v>{"CardMulti":1}</v>
      </c>
    </row>
    <row r="418" spans="1:6" x14ac:dyDescent="0.15">
      <c r="A418" s="2">
        <f t="shared" si="19"/>
        <v>411</v>
      </c>
      <c r="B418" s="2">
        <v>411</v>
      </c>
      <c r="C418" s="2">
        <f>IF(E418=-1,C417+1,IF(MOD(B418,3)=0,C417+2,IF(ROUND(LOG(中转!$G$13*(1+D418/10)^(D418*10+E418),2)-1,4)-C417&lt;=1,ROUND(C417+1.1^(D418/10+E418/100),4),ROUND(LOG(中转!$G$13*(1+D418/10)^(D418*10+E418),2)-1,4))))</f>
        <v>796.55380000000002</v>
      </c>
      <c r="D418" s="2">
        <f>COUNTIFS($E$8:E418,E418)</f>
        <v>35</v>
      </c>
      <c r="E418" s="2">
        <v>9</v>
      </c>
      <c r="F418" s="2" t="str">
        <f t="shared" si="18"/>
        <v>{"CardMulti":1}</v>
      </c>
    </row>
    <row r="419" spans="1:6" x14ac:dyDescent="0.15">
      <c r="A419" s="2">
        <f t="shared" si="19"/>
        <v>412</v>
      </c>
      <c r="B419" s="3">
        <v>412</v>
      </c>
      <c r="C419" s="2">
        <f>IF(E419=-1,C418+1,IF(MOD(B419,3)=0,C418+2,IF(ROUND(LOG(中转!$G$13*(1+D419/10)^(D419*10+E419),2)-1,4)-C418&lt;=1,ROUND(C418+1.1^(D419/10+E419/100),4),ROUND(LOG(中转!$G$13*(1+D419/10)^(D419*10+E419),2)-1,4))))</f>
        <v>798.89369999999997</v>
      </c>
      <c r="D419" s="2">
        <f>COUNTIFS($E$8:E419,E419)</f>
        <v>35</v>
      </c>
      <c r="E419" s="2">
        <v>10</v>
      </c>
      <c r="F419" s="2" t="str">
        <f t="shared" si="18"/>
        <v>{"CardMulti":1}</v>
      </c>
    </row>
    <row r="420" spans="1:6" x14ac:dyDescent="0.15">
      <c r="A420" s="2">
        <f t="shared" si="19"/>
        <v>413</v>
      </c>
      <c r="B420" s="2">
        <v>413</v>
      </c>
      <c r="C420" s="2">
        <f>IF(E420=-1,C419+1,IF(MOD(B420,3)=0,C419+2,IF(ROUND(LOG(中转!$G$13*(1+D420/10)^(D420*10+E420),2)-1,4)-C419&lt;=1,ROUND(C419+1.1^(D420/10+E420/100),4),ROUND(LOG(中转!$G$13*(1+D420/10)^(D420*10+E420),2)-1,4))))</f>
        <v>812.51049999999998</v>
      </c>
      <c r="D420" s="2">
        <f>COUNTIFS($E$8:E420,E420)</f>
        <v>36</v>
      </c>
      <c r="E420" s="2">
        <v>1</v>
      </c>
      <c r="F420" s="2" t="str">
        <f t="shared" si="18"/>
        <v>{"CardMulti":1}</v>
      </c>
    </row>
    <row r="421" spans="1:6" x14ac:dyDescent="0.15">
      <c r="A421" s="2">
        <f t="shared" si="19"/>
        <v>414</v>
      </c>
      <c r="B421" s="3">
        <v>414</v>
      </c>
      <c r="C421" s="2">
        <f>IF(E421=-1,C420+1,IF(MOD(B421,3)=0,C420+2,IF(ROUND(LOG(中转!$G$13*(1+D421/10)^(D421*10+E421),2)-1,4)-C420&lt;=1,ROUND(C420+1.1^(D421/10+E421/100),4),ROUND(LOG(中转!$G$13*(1+D421/10)^(D421*10+E421),2)-1,4))))</f>
        <v>814.51049999999998</v>
      </c>
      <c r="D421" s="2">
        <f>COUNTIFS($E$8:E421,E421)</f>
        <v>36</v>
      </c>
      <c r="E421" s="2">
        <v>2</v>
      </c>
      <c r="F421" s="2" t="str">
        <f t="shared" si="18"/>
        <v>{"CardMulti":1}</v>
      </c>
    </row>
    <row r="422" spans="1:6" x14ac:dyDescent="0.15">
      <c r="A422" s="2">
        <f t="shared" si="19"/>
        <v>415</v>
      </c>
      <c r="B422" s="2">
        <v>415</v>
      </c>
      <c r="C422" s="2">
        <f>IF(E422=-1,C421+1,IF(MOD(B422,3)=0,C421+2,IF(ROUND(LOG(中转!$G$13*(1+D422/10)^(D422*10+E422),2)-1,4)-C421&lt;=1,ROUND(C421+1.1^(D422/10+E422/100),4),ROUND(LOG(中转!$G$13*(1+D422/10)^(D422*10+E422),2)-1,4))))</f>
        <v>816.91380000000004</v>
      </c>
      <c r="D422" s="2">
        <f>COUNTIFS($E$8:E422,E422)</f>
        <v>36</v>
      </c>
      <c r="E422" s="2">
        <v>3</v>
      </c>
      <c r="F422" s="2" t="str">
        <f t="shared" si="18"/>
        <v>{"CardMulti":1}</v>
      </c>
    </row>
    <row r="423" spans="1:6" x14ac:dyDescent="0.15">
      <c r="A423" s="2">
        <f t="shared" si="19"/>
        <v>416</v>
      </c>
      <c r="B423" s="3">
        <v>416</v>
      </c>
      <c r="C423" s="2">
        <f>IF(E423=-1,C422+1,IF(MOD(B423,3)=0,C422+2,IF(ROUND(LOG(中转!$G$13*(1+D423/10)^(D423*10+E423),2)-1,4)-C422&lt;=1,ROUND(C422+1.1^(D423/10+E423/100),4),ROUND(LOG(中转!$G$13*(1+D423/10)^(D423*10+E423),2)-1,4))))</f>
        <v>819.11540000000002</v>
      </c>
      <c r="D423" s="2">
        <f>COUNTIFS($E$8:E423,E423)</f>
        <v>36</v>
      </c>
      <c r="E423" s="2">
        <v>4</v>
      </c>
      <c r="F423" s="2" t="str">
        <f t="shared" si="18"/>
        <v>{"CardMulti":1}</v>
      </c>
    </row>
    <row r="424" spans="1:6" x14ac:dyDescent="0.15">
      <c r="A424" s="2">
        <f t="shared" si="19"/>
        <v>417</v>
      </c>
      <c r="B424" s="2">
        <v>417</v>
      </c>
      <c r="C424" s="2">
        <f>IF(E424=-1,C423+1,IF(MOD(B424,3)=0,C423+2,IF(ROUND(LOG(中转!$G$13*(1+D424/10)^(D424*10+E424),2)-1,4)-C423&lt;=1,ROUND(C423+1.1^(D424/10+E424/100),4),ROUND(LOG(中转!$G$13*(1+D424/10)^(D424*10+E424),2)-1,4))))</f>
        <v>821.11540000000002</v>
      </c>
      <c r="D424" s="2">
        <f>COUNTIFS($E$8:E424,E424)</f>
        <v>36</v>
      </c>
      <c r="E424" s="2">
        <v>5</v>
      </c>
      <c r="F424" s="2" t="str">
        <f t="shared" si="18"/>
        <v>{"CardMulti":1}</v>
      </c>
    </row>
    <row r="425" spans="1:6" x14ac:dyDescent="0.15">
      <c r="A425" s="2" t="str">
        <f t="shared" si="19"/>
        <v>//418</v>
      </c>
      <c r="B425" s="3">
        <v>418</v>
      </c>
      <c r="C425" s="2">
        <f>IF(E425=-1,C424+1,IF(MOD(B425,3)=0,C424+2,IF(ROUND(LOG(中转!$G$13*(1+D425/10)^(D425*10+E425),2)-1,4)-C424&lt;=1,ROUND(C424+1.1^(D425/10+E425/100),4),ROUND(LOG(中转!$G$13*(1+D425/10)^(D425*10+E425),2)-1,4))))</f>
        <v>822.11540000000002</v>
      </c>
      <c r="D425" s="2">
        <f>COUNTIFS($E$8:E425,E425)</f>
        <v>63</v>
      </c>
      <c r="E425" s="2">
        <v>-1</v>
      </c>
      <c r="F425" s="2" t="str">
        <f t="shared" si="18"/>
        <v>{"CardMulti":1}</v>
      </c>
    </row>
    <row r="426" spans="1:6" x14ac:dyDescent="0.15">
      <c r="A426" s="2">
        <f t="shared" si="19"/>
        <v>419</v>
      </c>
      <c r="B426" s="2">
        <v>419</v>
      </c>
      <c r="C426" s="2">
        <f>IF(E426=-1,C425+1,IF(MOD(B426,3)=0,C425+2,IF(ROUND(LOG(中转!$G$13*(1+D426/10)^(D426*10+E426),2)-1,4)-C425&lt;=1,ROUND(C425+1.1^(D426/10+E426/100),4),ROUND(LOG(中转!$G$13*(1+D426/10)^(D426*10+E426),2)-1,4))))</f>
        <v>823.51869999999997</v>
      </c>
      <c r="D426" s="2">
        <f>COUNTIFS($E$8:E426,E426)</f>
        <v>36</v>
      </c>
      <c r="E426" s="2">
        <v>6</v>
      </c>
      <c r="F426" s="2" t="str">
        <f t="shared" ref="F426:F489" si="20">F393</f>
        <v>{"CostReduce":1}</v>
      </c>
    </row>
    <row r="427" spans="1:6" x14ac:dyDescent="0.15">
      <c r="A427" s="2">
        <f t="shared" si="19"/>
        <v>420</v>
      </c>
      <c r="B427" s="3">
        <v>420</v>
      </c>
      <c r="C427" s="2">
        <f>IF(E427=-1,C426+1,IF(MOD(B427,3)=0,C426+2,IF(ROUND(LOG(中转!$G$13*(1+D427/10)^(D427*10+E427),2)-1,4)-C426&lt;=1,ROUND(C426+1.1^(D427/10+E427/100),4),ROUND(LOG(中转!$G$13*(1+D427/10)^(D427*10+E427),2)-1,4))))</f>
        <v>825.51869999999997</v>
      </c>
      <c r="D427" s="2">
        <f>COUNTIFS($E$8:E427,E427)</f>
        <v>36</v>
      </c>
      <c r="E427" s="2">
        <v>7</v>
      </c>
      <c r="F427" s="2" t="str">
        <f t="shared" si="20"/>
        <v>{"CostReduce":1}</v>
      </c>
    </row>
    <row r="428" spans="1:6" x14ac:dyDescent="0.15">
      <c r="A428" s="2">
        <f t="shared" si="19"/>
        <v>421</v>
      </c>
      <c r="B428" s="2">
        <v>421</v>
      </c>
      <c r="C428" s="2">
        <f>IF(E428=-1,C427+1,IF(MOD(B428,3)=0,C427+2,IF(ROUND(LOG(中转!$G$13*(1+D428/10)^(D428*10+E428),2)-1,4)-C427&lt;=1,ROUND(C427+1.1^(D428/10+E428/100),4),ROUND(LOG(中转!$G$13*(1+D428/10)^(D428*10+E428),2)-1,4))))</f>
        <v>827.92190000000005</v>
      </c>
      <c r="D428" s="2">
        <f>COUNTIFS($E$8:E428,E428)</f>
        <v>36</v>
      </c>
      <c r="E428" s="2">
        <v>8</v>
      </c>
      <c r="F428" s="2" t="str">
        <f t="shared" si="20"/>
        <v>{"CostReduce":1}</v>
      </c>
    </row>
    <row r="429" spans="1:6" x14ac:dyDescent="0.15">
      <c r="A429" s="2">
        <f t="shared" si="19"/>
        <v>422</v>
      </c>
      <c r="B429" s="3">
        <v>422</v>
      </c>
      <c r="C429" s="2">
        <f>IF(E429=-1,C428+1,IF(MOD(B429,3)=0,C428+2,IF(ROUND(LOG(中转!$G$13*(1+D429/10)^(D429*10+E429),2)-1,4)-C428&lt;=1,ROUND(C428+1.1^(D429/10+E429/100),4),ROUND(LOG(中转!$G$13*(1+D429/10)^(D429*10+E429),2)-1,4))))</f>
        <v>832.3252</v>
      </c>
      <c r="D429" s="2">
        <f>COUNTIFS($E$8:E429,E429)</f>
        <v>36</v>
      </c>
      <c r="E429" s="2">
        <v>10</v>
      </c>
      <c r="F429" s="2" t="str">
        <f t="shared" si="20"/>
        <v>{"CostReduce":1}</v>
      </c>
    </row>
    <row r="430" spans="1:6" x14ac:dyDescent="0.15">
      <c r="A430" s="2">
        <f t="shared" si="19"/>
        <v>423</v>
      </c>
      <c r="B430" s="2">
        <v>423</v>
      </c>
      <c r="C430" s="2">
        <f>IF(E430=-1,C429+1,IF(MOD(B430,3)=0,C429+2,IF(ROUND(LOG(中转!$G$13*(1+D430/10)^(D430*10+E430),2)-1,4)-C429&lt;=1,ROUND(C429+1.1^(D430/10+E430/100),4),ROUND(LOG(中转!$G$13*(1+D430/10)^(D430*10+E430),2)-1,4))))</f>
        <v>834.3252</v>
      </c>
      <c r="D430" s="2">
        <f>COUNTIFS($E$8:E430,E430)</f>
        <v>36</v>
      </c>
      <c r="E430" s="2">
        <v>9</v>
      </c>
      <c r="F430" s="2" t="str">
        <f t="shared" si="20"/>
        <v>{"CostReduce":1}</v>
      </c>
    </row>
    <row r="431" spans="1:6" x14ac:dyDescent="0.15">
      <c r="A431" s="2" t="str">
        <f t="shared" si="19"/>
        <v>//424</v>
      </c>
      <c r="B431" s="3">
        <v>424</v>
      </c>
      <c r="C431" s="2">
        <f>IF(E431=-1,C430+1,IF(MOD(B431,3)=0,C430+2,IF(ROUND(LOG(中转!$G$13*(1+D431/10)^(D431*10+E431),2)-1,4)-C430&lt;=1,ROUND(C430+1.1^(D431/10+E431/100),4),ROUND(LOG(中转!$G$13*(1+D431/10)^(D431*10+E431),2)-1,4))))</f>
        <v>835.3252</v>
      </c>
      <c r="D431" s="2">
        <f>COUNTIFS($E$8:E431,E431)</f>
        <v>64</v>
      </c>
      <c r="E431" s="2">
        <v>-1</v>
      </c>
      <c r="F431" s="2" t="str">
        <f t="shared" si="20"/>
        <v>{"CostReduce":1}</v>
      </c>
    </row>
    <row r="432" spans="1:6" x14ac:dyDescent="0.15">
      <c r="A432" s="2">
        <f t="shared" si="19"/>
        <v>425</v>
      </c>
      <c r="B432" s="2">
        <v>425</v>
      </c>
      <c r="C432" s="2">
        <f>IF(E432=-1,C431+1,IF(MOD(B432,3)=0,C431+2,IF(ROUND(LOG(中转!$G$13*(1+D432/10)^(D432*10+E432),2)-1,4)-C431&lt;=1,ROUND(C431+1.1^(D432/10+E432/100),4),ROUND(LOG(中转!$G$13*(1+D432/10)^(D432*10+E432),2)-1,4))))</f>
        <v>846.03779999999995</v>
      </c>
      <c r="D432" s="2">
        <f>COUNTIFS($E$8:E432,E432)</f>
        <v>37</v>
      </c>
      <c r="E432" s="2">
        <v>1</v>
      </c>
      <c r="F432" s="2" t="str">
        <f t="shared" si="20"/>
        <v>{"CostReduce":1}</v>
      </c>
    </row>
    <row r="433" spans="1:6" x14ac:dyDescent="0.15">
      <c r="A433" s="2" t="str">
        <f t="shared" si="19"/>
        <v>//426</v>
      </c>
      <c r="B433" s="3">
        <v>426</v>
      </c>
      <c r="C433" s="2">
        <f>IF(E433=-1,C432+1,IF(MOD(B433,3)=0,C432+2,IF(ROUND(LOG(中转!$G$13*(1+D433/10)^(D433*10+E433),2)-1,4)-C432&lt;=1,ROUND(C432+1.1^(D433/10+E433/100),4),ROUND(LOG(中转!$G$13*(1+D433/10)^(D433*10+E433),2)-1,4))))</f>
        <v>847.03779999999995</v>
      </c>
      <c r="D433" s="2">
        <f>COUNTIFS($E$8:E433,E433)</f>
        <v>65</v>
      </c>
      <c r="E433" s="2">
        <v>-1</v>
      </c>
      <c r="F433" s="2" t="str">
        <f t="shared" si="20"/>
        <v>{"CostReduce":1}</v>
      </c>
    </row>
    <row r="434" spans="1:6" x14ac:dyDescent="0.15">
      <c r="A434" s="2">
        <f t="shared" si="19"/>
        <v>427</v>
      </c>
      <c r="B434" s="2">
        <v>427</v>
      </c>
      <c r="C434" s="2">
        <f>IF(E434=-1,C433+1,IF(MOD(B434,3)=0,C433+2,IF(ROUND(LOG(中转!$G$13*(1+D434/10)^(D434*10+E434),2)-1,4)-C433&lt;=1,ROUND(C433+1.1^(D434/10+E434/100),4),ROUND(LOG(中转!$G$13*(1+D434/10)^(D434*10+E434),2)-1,4))))</f>
        <v>848.27049999999997</v>
      </c>
      <c r="D434" s="2">
        <f>COUNTIFS($E$8:E434,E434)</f>
        <v>37</v>
      </c>
      <c r="E434" s="2">
        <v>2</v>
      </c>
      <c r="F434" s="2" t="str">
        <f t="shared" si="20"/>
        <v>{"CostReduce":1}</v>
      </c>
    </row>
    <row r="435" spans="1:6" x14ac:dyDescent="0.15">
      <c r="A435" s="2">
        <f t="shared" si="19"/>
        <v>428</v>
      </c>
      <c r="B435" s="3">
        <v>428</v>
      </c>
      <c r="C435" s="2">
        <f>IF(E435=-1,C434+1,IF(MOD(B435,3)=0,C434+2,IF(ROUND(LOG(中转!$G$13*(1+D435/10)^(D435*10+E435),2)-1,4)-C434&lt;=1,ROUND(C434+1.1^(D435/10+E435/100),4),ROUND(LOG(中转!$G$13*(1+D435/10)^(D435*10+E435),2)-1,4))))</f>
        <v>850.50310000000002</v>
      </c>
      <c r="D435" s="2">
        <f>COUNTIFS($E$8:E435,E435)</f>
        <v>37</v>
      </c>
      <c r="E435" s="2">
        <v>3</v>
      </c>
      <c r="F435" s="2" t="str">
        <f t="shared" si="20"/>
        <v>{"CostReduce":1}</v>
      </c>
    </row>
    <row r="436" spans="1:6" x14ac:dyDescent="0.15">
      <c r="A436" s="2">
        <f t="shared" si="19"/>
        <v>429</v>
      </c>
      <c r="B436" s="2">
        <v>429</v>
      </c>
      <c r="C436" s="2">
        <f>IF(E436=-1,C435+1,IF(MOD(B436,3)=0,C435+2,IF(ROUND(LOG(中转!$G$13*(1+D436/10)^(D436*10+E436),2)-1,4)-C435&lt;=1,ROUND(C435+1.1^(D436/10+E436/100),4),ROUND(LOG(中转!$G$13*(1+D436/10)^(D436*10+E436),2)-1,4))))</f>
        <v>852.50310000000002</v>
      </c>
      <c r="D436" s="2">
        <f>COUNTIFS($E$8:E436,E436)</f>
        <v>37</v>
      </c>
      <c r="E436" s="2">
        <v>4</v>
      </c>
      <c r="F436" s="2" t="str">
        <f t="shared" si="20"/>
        <v>{"CostReduce":1}</v>
      </c>
    </row>
    <row r="437" spans="1:6" x14ac:dyDescent="0.15">
      <c r="A437" s="2">
        <f t="shared" si="19"/>
        <v>430</v>
      </c>
      <c r="B437" s="3">
        <v>430</v>
      </c>
      <c r="C437" s="2">
        <f>IF(E437=-1,C436+1,IF(MOD(B437,3)=0,C436+2,IF(ROUND(LOG(中转!$G$13*(1+D437/10)^(D437*10+E437),2)-1,4)-C436&lt;=1,ROUND(C436+1.1^(D437/10+E437/100),4),ROUND(LOG(中转!$G$13*(1+D437/10)^(D437*10+E437),2)-1,4))))</f>
        <v>854.96849999999995</v>
      </c>
      <c r="D437" s="2">
        <f>COUNTIFS($E$8:E437,E437)</f>
        <v>37</v>
      </c>
      <c r="E437" s="2">
        <v>5</v>
      </c>
      <c r="F437" s="2" t="str">
        <f t="shared" si="20"/>
        <v>{"CardMulti":1}</v>
      </c>
    </row>
    <row r="438" spans="1:6" x14ac:dyDescent="0.15">
      <c r="A438" s="2">
        <f t="shared" si="19"/>
        <v>431</v>
      </c>
      <c r="B438" s="2">
        <v>431</v>
      </c>
      <c r="C438" s="2">
        <f>IF(E438=-1,C437+1,IF(MOD(B438,3)=0,C437+2,IF(ROUND(LOG(中转!$G$13*(1+D438/10)^(D438*10+E438),2)-1,4)-C437&lt;=1,ROUND(C437+1.1^(D438/10+E438/100),4),ROUND(LOG(中转!$G$13*(1+D438/10)^(D438*10+E438),2)-1,4))))</f>
        <v>857.2011</v>
      </c>
      <c r="D438" s="2">
        <f>COUNTIFS($E$8:E438,E438)</f>
        <v>37</v>
      </c>
      <c r="E438" s="2">
        <v>6</v>
      </c>
      <c r="F438" s="2" t="str">
        <f t="shared" si="20"/>
        <v>{"CardMulti":1}</v>
      </c>
    </row>
    <row r="439" spans="1:6" x14ac:dyDescent="0.15">
      <c r="A439" s="2" t="str">
        <f t="shared" si="19"/>
        <v>//432</v>
      </c>
      <c r="B439" s="3">
        <v>432</v>
      </c>
      <c r="C439" s="2">
        <f>IF(E439=-1,C438+1,IF(MOD(B439,3)=0,C438+2,IF(ROUND(LOG(中转!$G$13*(1+D439/10)^(D439*10+E439),2)-1,4)-C438&lt;=1,ROUND(C438+1.1^(D439/10+E439/100),4),ROUND(LOG(中转!$G$13*(1+D439/10)^(D439*10+E439),2)-1,4))))</f>
        <v>858.2011</v>
      </c>
      <c r="D439" s="2">
        <f>COUNTIFS($E$8:E439,E439)</f>
        <v>66</v>
      </c>
      <c r="E439" s="2">
        <v>-1</v>
      </c>
      <c r="F439" s="2" t="str">
        <f t="shared" si="20"/>
        <v>{"CardMulti":1}</v>
      </c>
    </row>
    <row r="440" spans="1:6" x14ac:dyDescent="0.15">
      <c r="A440" s="2">
        <f t="shared" si="19"/>
        <v>433</v>
      </c>
      <c r="B440" s="2">
        <v>433</v>
      </c>
      <c r="C440" s="2">
        <f>IF(E440=-1,C439+1,IF(MOD(B440,3)=0,C439+2,IF(ROUND(LOG(中转!$G$13*(1+D440/10)^(D440*10+E440),2)-1,4)-C439&lt;=1,ROUND(C439+1.1^(D440/10+E440/100),4),ROUND(LOG(中转!$G$13*(1+D440/10)^(D440*10+E440),2)-1,4))))</f>
        <v>859.43380000000002</v>
      </c>
      <c r="D440" s="2">
        <f>COUNTIFS($E$8:E440,E440)</f>
        <v>37</v>
      </c>
      <c r="E440" s="2">
        <v>7</v>
      </c>
      <c r="F440" s="2" t="str">
        <f t="shared" si="20"/>
        <v>{"CardMulti":1}</v>
      </c>
    </row>
    <row r="441" spans="1:6" x14ac:dyDescent="0.15">
      <c r="A441" s="2">
        <f t="shared" si="19"/>
        <v>434</v>
      </c>
      <c r="B441" s="3">
        <v>434</v>
      </c>
      <c r="C441" s="2">
        <f>IF(E441=-1,C440+1,IF(MOD(B441,3)=0,C440+2,IF(ROUND(LOG(中转!$G$13*(1+D441/10)^(D441*10+E441),2)-1,4)-C440&lt;=1,ROUND(C440+1.1^(D441/10+E441/100),4),ROUND(LOG(中转!$G$13*(1+D441/10)^(D441*10+E441),2)-1,4))))</f>
        <v>861.66639999999995</v>
      </c>
      <c r="D441" s="2">
        <f>COUNTIFS($E$8:E441,E441)</f>
        <v>37</v>
      </c>
      <c r="E441" s="2">
        <v>8</v>
      </c>
      <c r="F441" s="2" t="str">
        <f t="shared" si="20"/>
        <v>{"CardMulti":1}</v>
      </c>
    </row>
    <row r="442" spans="1:6" x14ac:dyDescent="0.15">
      <c r="A442" s="2">
        <f t="shared" si="19"/>
        <v>435</v>
      </c>
      <c r="B442" s="2">
        <v>435</v>
      </c>
      <c r="C442" s="2">
        <f>IF(E442=-1,C441+1,IF(MOD(B442,3)=0,C441+2,IF(ROUND(LOG(中转!$G$13*(1+D442/10)^(D442*10+E442),2)-1,4)-C441&lt;=1,ROUND(C441+1.1^(D442/10+E442/100),4),ROUND(LOG(中转!$G$13*(1+D442/10)^(D442*10+E442),2)-1,4))))</f>
        <v>863.66639999999995</v>
      </c>
      <c r="D442" s="2">
        <f>COUNTIFS($E$8:E442,E442)</f>
        <v>37</v>
      </c>
      <c r="E442" s="2">
        <v>9</v>
      </c>
      <c r="F442" s="2" t="str">
        <f t="shared" si="20"/>
        <v>{"CardMulti":1}</v>
      </c>
    </row>
    <row r="443" spans="1:6" x14ac:dyDescent="0.15">
      <c r="A443" s="2">
        <f t="shared" si="19"/>
        <v>436</v>
      </c>
      <c r="B443" s="3">
        <v>436</v>
      </c>
      <c r="C443" s="2">
        <f>IF(E443=-1,C442+1,IF(MOD(B443,3)=0,C442+2,IF(ROUND(LOG(中转!$G$13*(1+D443/10)^(D443*10+E443),2)-1,4)-C442&lt;=1,ROUND(C442+1.1^(D443/10+E443/100),4),ROUND(LOG(中转!$G$13*(1+D443/10)^(D443*10+E443),2)-1,4))))</f>
        <v>866.1318</v>
      </c>
      <c r="D443" s="2">
        <f>COUNTIFS($E$8:E443,E443)</f>
        <v>37</v>
      </c>
      <c r="E443" s="2">
        <v>10</v>
      </c>
      <c r="F443" s="2" t="str">
        <f t="shared" si="20"/>
        <v>{"CardMulti":1}</v>
      </c>
    </row>
    <row r="444" spans="1:6" x14ac:dyDescent="0.15">
      <c r="A444" s="2">
        <f t="shared" si="19"/>
        <v>437</v>
      </c>
      <c r="B444" s="2">
        <v>437</v>
      </c>
      <c r="C444" s="2">
        <f>IF(E444=-1,C443+1,IF(MOD(B444,3)=0,C443+2,IF(ROUND(LOG(中转!$G$13*(1+D444/10)^(D444*10+E444),2)-1,4)-C443&lt;=1,ROUND(C443+1.1^(D444/10+E444/100),4),ROUND(LOG(中转!$G$13*(1+D444/10)^(D444*10+E444),2)-1,4))))</f>
        <v>879.93679999999995</v>
      </c>
      <c r="D444" s="2">
        <f>COUNTIFS($E$8:E444,E444)</f>
        <v>38</v>
      </c>
      <c r="E444" s="2">
        <v>1</v>
      </c>
      <c r="F444" s="2" t="str">
        <f t="shared" si="20"/>
        <v>{"CardMulti":1}</v>
      </c>
    </row>
    <row r="445" spans="1:6" x14ac:dyDescent="0.15">
      <c r="A445" s="2">
        <f t="shared" si="19"/>
        <v>438</v>
      </c>
      <c r="B445" s="3">
        <v>438</v>
      </c>
      <c r="C445" s="2">
        <f>IF(E445=-1,C444+1,IF(MOD(B445,3)=0,C444+2,IF(ROUND(LOG(中转!$G$13*(1+D445/10)^(D445*10+E445),2)-1,4)-C444&lt;=1,ROUND(C444+1.1^(D445/10+E445/100),4),ROUND(LOG(中转!$G$13*(1+D445/10)^(D445*10+E445),2)-1,4))))</f>
        <v>881.93679999999995</v>
      </c>
      <c r="D445" s="2">
        <f>COUNTIFS($E$8:E445,E445)</f>
        <v>38</v>
      </c>
      <c r="E445" s="2">
        <v>2</v>
      </c>
      <c r="F445" s="2" t="str">
        <f t="shared" si="20"/>
        <v>{"CardMulti":1}</v>
      </c>
    </row>
    <row r="446" spans="1:6" x14ac:dyDescent="0.15">
      <c r="A446" s="2" t="str">
        <f t="shared" si="19"/>
        <v>//439</v>
      </c>
      <c r="B446" s="2">
        <v>439</v>
      </c>
      <c r="C446" s="2">
        <f>IF(E446=-1,C445+1,IF(MOD(B446,3)=0,C445+2,IF(ROUND(LOG(中转!$G$13*(1+D446/10)^(D446*10+E446),2)-1,4)-C445&lt;=1,ROUND(C445+1.1^(D446/10+E446/100),4),ROUND(LOG(中转!$G$13*(1+D446/10)^(D446*10+E446),2)-1,4))))</f>
        <v>882.93679999999995</v>
      </c>
      <c r="D446" s="2">
        <f>COUNTIFS($E$8:E446,E446)</f>
        <v>67</v>
      </c>
      <c r="E446" s="2">
        <v>-1</v>
      </c>
      <c r="F446" s="2" t="str">
        <f t="shared" si="20"/>
        <v>{"CardMulti":1}</v>
      </c>
    </row>
    <row r="447" spans="1:6" x14ac:dyDescent="0.15">
      <c r="A447" s="2">
        <f t="shared" si="19"/>
        <v>440</v>
      </c>
      <c r="B447" s="3">
        <v>440</v>
      </c>
      <c r="C447" s="2">
        <f>IF(E447=-1,C446+1,IF(MOD(B447,3)=0,C446+2,IF(ROUND(LOG(中转!$G$13*(1+D447/10)^(D447*10+E447),2)-1,4)-C446&lt;=1,ROUND(C446+1.1^(D447/10+E447/100),4),ROUND(LOG(中转!$G$13*(1+D447/10)^(D447*10+E447),2)-1,4))))</f>
        <v>884.46280000000002</v>
      </c>
      <c r="D447" s="2">
        <f>COUNTIFS($E$8:E447,E447)</f>
        <v>38</v>
      </c>
      <c r="E447" s="2">
        <v>3</v>
      </c>
      <c r="F447" s="2" t="str">
        <f t="shared" si="20"/>
        <v>{"CardMulti":1}</v>
      </c>
    </row>
    <row r="448" spans="1:6" x14ac:dyDescent="0.15">
      <c r="A448" s="2">
        <f t="shared" si="19"/>
        <v>441</v>
      </c>
      <c r="B448" s="2">
        <v>441</v>
      </c>
      <c r="C448" s="2">
        <f>IF(E448=-1,C447+1,IF(MOD(B448,3)=0,C447+2,IF(ROUND(LOG(中转!$G$13*(1+D448/10)^(D448*10+E448),2)-1,4)-C447&lt;=1,ROUND(C447+1.1^(D448/10+E448/100),4),ROUND(LOG(中转!$G$13*(1+D448/10)^(D448*10+E448),2)-1,4))))</f>
        <v>886.46280000000002</v>
      </c>
      <c r="D448" s="2">
        <f>COUNTIFS($E$8:E448,E448)</f>
        <v>38</v>
      </c>
      <c r="E448" s="2">
        <v>4</v>
      </c>
      <c r="F448" s="2" t="str">
        <f t="shared" si="20"/>
        <v>{"CardMulti":1}</v>
      </c>
    </row>
    <row r="449" spans="1:6" x14ac:dyDescent="0.15">
      <c r="A449" s="2">
        <f t="shared" si="19"/>
        <v>442</v>
      </c>
      <c r="B449" s="3">
        <v>442</v>
      </c>
      <c r="C449" s="2">
        <f>IF(E449=-1,C448+1,IF(MOD(B449,3)=0,C448+2,IF(ROUND(LOG(中转!$G$13*(1+D449/10)^(D449*10+E449),2)-1,4)-C448&lt;=1,ROUND(C448+1.1^(D449/10+E449/100),4),ROUND(LOG(中转!$G$13*(1+D449/10)^(D449*10+E449),2)-1,4))))</f>
        <v>888.98889999999994</v>
      </c>
      <c r="D449" s="2">
        <f>COUNTIFS($E$8:E449,E449)</f>
        <v>38</v>
      </c>
      <c r="E449" s="2">
        <v>5</v>
      </c>
      <c r="F449" s="2" t="str">
        <f t="shared" si="20"/>
        <v>{"CardMulti":1}</v>
      </c>
    </row>
    <row r="450" spans="1:6" x14ac:dyDescent="0.15">
      <c r="A450" s="2">
        <f t="shared" si="19"/>
        <v>443</v>
      </c>
      <c r="B450" s="2">
        <v>443</v>
      </c>
      <c r="C450" s="2">
        <f>IF(E450=-1,C449+1,IF(MOD(B450,3)=0,C449+2,IF(ROUND(LOG(中转!$G$13*(1+D450/10)^(D450*10+E450),2)-1,4)-C449&lt;=1,ROUND(C449+1.1^(D450/10+E450/100),4),ROUND(LOG(中转!$G$13*(1+D450/10)^(D450*10+E450),2)-1,4))))</f>
        <v>891.25199999999995</v>
      </c>
      <c r="D450" s="2">
        <f>COUNTIFS($E$8:E450,E450)</f>
        <v>38</v>
      </c>
      <c r="E450" s="2">
        <v>6</v>
      </c>
      <c r="F450" s="2" t="str">
        <f t="shared" si="20"/>
        <v>{"CardMulti":1}</v>
      </c>
    </row>
    <row r="451" spans="1:6" x14ac:dyDescent="0.15">
      <c r="A451" s="2">
        <f t="shared" si="19"/>
        <v>444</v>
      </c>
      <c r="B451" s="3">
        <v>444</v>
      </c>
      <c r="C451" s="2">
        <f>IF(E451=-1,C450+1,IF(MOD(B451,3)=0,C450+2,IF(ROUND(LOG(中转!$G$13*(1+D451/10)^(D451*10+E451),2)-1,4)-C450&lt;=1,ROUND(C450+1.1^(D451/10+E451/100),4),ROUND(LOG(中转!$G$13*(1+D451/10)^(D451*10+E451),2)-1,4))))</f>
        <v>893.25199999999995</v>
      </c>
      <c r="D451" s="2">
        <f>COUNTIFS($E$8:E451,E451)</f>
        <v>38</v>
      </c>
      <c r="E451" s="2">
        <v>7</v>
      </c>
      <c r="F451" s="2" t="str">
        <f t="shared" si="20"/>
        <v>{"CardMulti":1}</v>
      </c>
    </row>
    <row r="452" spans="1:6" x14ac:dyDescent="0.15">
      <c r="A452" s="2">
        <f t="shared" si="19"/>
        <v>445</v>
      </c>
      <c r="B452" s="2">
        <v>445</v>
      </c>
      <c r="C452" s="2">
        <f>IF(E452=-1,C451+1,IF(MOD(B452,3)=0,C451+2,IF(ROUND(LOG(中转!$G$13*(1+D452/10)^(D452*10+E452),2)-1,4)-C451&lt;=1,ROUND(C451+1.1^(D452/10+E452/100),4),ROUND(LOG(中转!$G$13*(1+D452/10)^(D452*10+E452),2)-1,4))))</f>
        <v>895.77800000000002</v>
      </c>
      <c r="D452" s="2">
        <f>COUNTIFS($E$8:E452,E452)</f>
        <v>38</v>
      </c>
      <c r="E452" s="2">
        <v>8</v>
      </c>
      <c r="F452" s="2" t="str">
        <f t="shared" si="20"/>
        <v>{"CardMulti":1}</v>
      </c>
    </row>
    <row r="453" spans="1:6" x14ac:dyDescent="0.15">
      <c r="A453" s="2">
        <f t="shared" si="19"/>
        <v>446</v>
      </c>
      <c r="B453" s="3">
        <v>446</v>
      </c>
      <c r="C453" s="2">
        <f>IF(E453=-1,C452+1,IF(MOD(B453,3)=0,C452+2,IF(ROUND(LOG(中转!$G$13*(1+D453/10)^(D453*10+E453),2)-1,4)-C452&lt;=1,ROUND(C452+1.1^(D453/10+E453/100),4),ROUND(LOG(中转!$G$13*(1+D453/10)^(D453*10+E453),2)-1,4))))</f>
        <v>898.04110000000003</v>
      </c>
      <c r="D453" s="2">
        <f>COUNTIFS($E$8:E453,E453)</f>
        <v>38</v>
      </c>
      <c r="E453" s="2">
        <v>9</v>
      </c>
      <c r="F453" s="2" t="str">
        <f t="shared" si="20"/>
        <v>{"CardMulti":1}</v>
      </c>
    </row>
    <row r="454" spans="1:6" x14ac:dyDescent="0.15">
      <c r="A454" s="2">
        <f t="shared" si="19"/>
        <v>447</v>
      </c>
      <c r="B454" s="2">
        <v>447</v>
      </c>
      <c r="C454" s="2">
        <f>IF(E454=-1,C453+1,IF(MOD(B454,3)=0,C453+2,IF(ROUND(LOG(中转!$G$13*(1+D454/10)^(D454*10+E454),2)-1,4)-C453&lt;=1,ROUND(C453+1.1^(D454/10+E454/100),4),ROUND(LOG(中转!$G$13*(1+D454/10)^(D454*10+E454),2)-1,4))))</f>
        <v>900.04110000000003</v>
      </c>
      <c r="D454" s="2">
        <f>COUNTIFS($E$8:E454,E454)</f>
        <v>38</v>
      </c>
      <c r="E454" s="2">
        <v>10</v>
      </c>
      <c r="F454" s="2" t="str">
        <f t="shared" si="20"/>
        <v>{"CardMulti":1}</v>
      </c>
    </row>
    <row r="455" spans="1:6" x14ac:dyDescent="0.15">
      <c r="A455" s="2" t="str">
        <f t="shared" si="19"/>
        <v>//448</v>
      </c>
      <c r="B455" s="3">
        <v>448</v>
      </c>
      <c r="C455" s="2">
        <f>IF(E455=-1,C454+1,IF(MOD(B455,3)=0,C454+2,IF(ROUND(LOG(中转!$G$13*(1+D455/10)^(D455*10+E455),2)-1,4)-C454&lt;=1,ROUND(C454+1.1^(D455/10+E455/100),4),ROUND(LOG(中转!$G$13*(1+D455/10)^(D455*10+E455),2)-1,4))))</f>
        <v>901.04110000000003</v>
      </c>
      <c r="D455" s="2">
        <f>COUNTIFS($E$8:E455,E455)</f>
        <v>68</v>
      </c>
      <c r="E455" s="2">
        <v>-1</v>
      </c>
      <c r="F455" s="2" t="str">
        <f t="shared" si="20"/>
        <v>{"CardMulti":1}</v>
      </c>
    </row>
    <row r="456" spans="1:6" x14ac:dyDescent="0.15">
      <c r="A456" s="2" t="str">
        <f t="shared" si="19"/>
        <v>//449</v>
      </c>
      <c r="B456" s="2">
        <v>449</v>
      </c>
      <c r="C456" s="2">
        <f>IF(E456=-1,C455+1,IF(MOD(B456,3)=0,C455+2,IF(ROUND(LOG(中转!$G$13*(1+D456/10)^(D456*10+E456),2)-1,4)-C455&lt;=1,ROUND(C455+1.1^(D456/10+E456/100),4),ROUND(LOG(中转!$G$13*(1+D456/10)^(D456*10+E456),2)-1,4))))</f>
        <v>902.04110000000003</v>
      </c>
      <c r="D456" s="2">
        <f>COUNTIFS($E$8:E456,E456)</f>
        <v>69</v>
      </c>
      <c r="E456" s="2">
        <v>-1</v>
      </c>
      <c r="F456" s="2" t="str">
        <f t="shared" si="20"/>
        <v>{"CardMulti":1}</v>
      </c>
    </row>
    <row r="457" spans="1:6" x14ac:dyDescent="0.15">
      <c r="A457" s="2">
        <f t="shared" ref="A457:A489" si="21">IF(E457=-1,"//"&amp;B457,B457)</f>
        <v>450</v>
      </c>
      <c r="B457" s="3">
        <v>450</v>
      </c>
      <c r="C457" s="2">
        <f>IF(E457=-1,C456+1,IF(MOD(B457,3)=0,C456+2,IF(ROUND(LOG(中转!$G$13*(1+D457/10)^(D457*10+E457),2)-1,4)-C456&lt;=1,ROUND(C456+1.1^(D457/10+E457/100),4),ROUND(LOG(中转!$G$13*(1+D457/10)^(D457*10+E457),2)-1,4))))</f>
        <v>904.04110000000003</v>
      </c>
      <c r="D457" s="2">
        <f>COUNTIFS($E$8:E457,E457)</f>
        <v>39</v>
      </c>
      <c r="E457" s="2">
        <v>1</v>
      </c>
      <c r="F457" s="2" t="str">
        <f t="shared" si="20"/>
        <v>{"CardMulti":1}</v>
      </c>
    </row>
    <row r="458" spans="1:6" x14ac:dyDescent="0.15">
      <c r="A458" s="2">
        <f t="shared" si="21"/>
        <v>451</v>
      </c>
      <c r="B458" s="2">
        <v>451</v>
      </c>
      <c r="C458" s="2">
        <f>IF(E458=-1,C457+1,IF(MOD(B458,3)=0,C457+2,IF(ROUND(LOG(中转!$G$13*(1+D458/10)^(D458*10+E458),2)-1,4)-C457&lt;=1,ROUND(C457+1.1^(D458/10+E458/100),4),ROUND(LOG(中转!$G$13*(1+D458/10)^(D458*10+E458),2)-1,4))))</f>
        <v>916.49109999999996</v>
      </c>
      <c r="D458" s="2">
        <f>COUNTIFS($E$8:E458,E458)</f>
        <v>39</v>
      </c>
      <c r="E458" s="2">
        <v>2</v>
      </c>
      <c r="F458" s="2" t="str">
        <f t="shared" si="20"/>
        <v>{"CardMulti":1}</v>
      </c>
    </row>
    <row r="459" spans="1:6" x14ac:dyDescent="0.15">
      <c r="A459" s="2">
        <f t="shared" si="21"/>
        <v>452</v>
      </c>
      <c r="B459" s="3">
        <v>452</v>
      </c>
      <c r="C459" s="2">
        <f>IF(E459=-1,C458+1,IF(MOD(B459,3)=0,C458+2,IF(ROUND(LOG(中转!$G$13*(1+D459/10)^(D459*10+E459),2)-1,4)-C458&lt;=1,ROUND(C458+1.1^(D459/10+E459/100),4),ROUND(LOG(中转!$G$13*(1+D459/10)^(D459*10+E459),2)-1,4))))</f>
        <v>918.78390000000002</v>
      </c>
      <c r="D459" s="2">
        <f>COUNTIFS($E$8:E459,E459)</f>
        <v>39</v>
      </c>
      <c r="E459" s="2">
        <v>3</v>
      </c>
      <c r="F459" s="2" t="str">
        <f t="shared" si="20"/>
        <v>{"CostReduce":1}</v>
      </c>
    </row>
    <row r="460" spans="1:6" x14ac:dyDescent="0.15">
      <c r="A460" s="2">
        <f t="shared" si="21"/>
        <v>453</v>
      </c>
      <c r="B460" s="2">
        <v>453</v>
      </c>
      <c r="C460" s="2">
        <f>IF(E460=-1,C459+1,IF(MOD(B460,3)=0,C459+2,IF(ROUND(LOG(中转!$G$13*(1+D460/10)^(D460*10+E460),2)-1,4)-C459&lt;=1,ROUND(C459+1.1^(D460/10+E460/100),4),ROUND(LOG(中转!$G$13*(1+D460/10)^(D460*10+E460),2)-1,4))))</f>
        <v>920.78390000000002</v>
      </c>
      <c r="D460" s="2">
        <f>COUNTIFS($E$8:E460,E460)</f>
        <v>39</v>
      </c>
      <c r="E460" s="2">
        <v>4</v>
      </c>
      <c r="F460" s="2" t="str">
        <f t="shared" si="20"/>
        <v>{"CostReduce":1}</v>
      </c>
    </row>
    <row r="461" spans="1:6" x14ac:dyDescent="0.15">
      <c r="A461" s="2">
        <f t="shared" si="21"/>
        <v>454</v>
      </c>
      <c r="B461" s="3">
        <v>454</v>
      </c>
      <c r="C461" s="2">
        <f>IF(E461=-1,C460+1,IF(MOD(B461,3)=0,C460+2,IF(ROUND(LOG(中转!$G$13*(1+D461/10)^(D461*10+E461),2)-1,4)-C460&lt;=1,ROUND(C460+1.1^(D461/10+E461/100),4),ROUND(LOG(中转!$G$13*(1+D461/10)^(D461*10+E461),2)-1,4))))</f>
        <v>923.36950000000002</v>
      </c>
      <c r="D461" s="2">
        <f>COUNTIFS($E$8:E461,E461)</f>
        <v>39</v>
      </c>
      <c r="E461" s="2">
        <v>5</v>
      </c>
      <c r="F461" s="2" t="str">
        <f t="shared" si="20"/>
        <v>{"CostReduce":1}</v>
      </c>
    </row>
    <row r="462" spans="1:6" x14ac:dyDescent="0.15">
      <c r="A462" s="2">
        <f t="shared" si="21"/>
        <v>455</v>
      </c>
      <c r="B462" s="2">
        <v>455</v>
      </c>
      <c r="C462" s="2">
        <f>IF(E462=-1,C461+1,IF(MOD(B462,3)=0,C461+2,IF(ROUND(LOG(中转!$G$13*(1+D462/10)^(D462*10+E462),2)-1,4)-C461&lt;=1,ROUND(C461+1.1^(D462/10+E462/100),4),ROUND(LOG(中转!$G$13*(1+D462/10)^(D462*10+E462),2)-1,4))))</f>
        <v>925.66219999999998</v>
      </c>
      <c r="D462" s="2">
        <f>COUNTIFS($E$8:E462,E462)</f>
        <v>39</v>
      </c>
      <c r="E462" s="2">
        <v>6</v>
      </c>
      <c r="F462" s="2" t="str">
        <f t="shared" si="20"/>
        <v>{"CostReduce":1}</v>
      </c>
    </row>
    <row r="463" spans="1:6" x14ac:dyDescent="0.15">
      <c r="A463" s="2">
        <f t="shared" si="21"/>
        <v>456</v>
      </c>
      <c r="B463" s="3">
        <v>456</v>
      </c>
      <c r="C463" s="2">
        <f>IF(E463=-1,C462+1,IF(MOD(B463,3)=0,C462+2,IF(ROUND(LOG(中转!$G$13*(1+D463/10)^(D463*10+E463),2)-1,4)-C462&lt;=1,ROUND(C462+1.1^(D463/10+E463/100),4),ROUND(LOG(中转!$G$13*(1+D463/10)^(D463*10+E463),2)-1,4))))</f>
        <v>927.66219999999998</v>
      </c>
      <c r="D463" s="2">
        <f>COUNTIFS($E$8:E463,E463)</f>
        <v>39</v>
      </c>
      <c r="E463" s="2">
        <v>7</v>
      </c>
      <c r="F463" s="2" t="str">
        <f t="shared" si="20"/>
        <v>{"CostReduce":1}</v>
      </c>
    </row>
    <row r="464" spans="1:6" x14ac:dyDescent="0.15">
      <c r="A464" s="2">
        <f t="shared" si="21"/>
        <v>457</v>
      </c>
      <c r="B464" s="2">
        <v>457</v>
      </c>
      <c r="C464" s="2">
        <f>IF(E464=-1,C463+1,IF(MOD(B464,3)=0,C463+2,IF(ROUND(LOG(中转!$G$13*(1+D464/10)^(D464*10+E464),2)-1,4)-C463&lt;=1,ROUND(C463+1.1^(D464/10+E464/100),4),ROUND(LOG(中转!$G$13*(1+D464/10)^(D464*10+E464),2)-1,4))))</f>
        <v>930.24779999999998</v>
      </c>
      <c r="D464" s="2">
        <f>COUNTIFS($E$8:E464,E464)</f>
        <v>39</v>
      </c>
      <c r="E464" s="2">
        <v>8</v>
      </c>
      <c r="F464" s="2" t="str">
        <f t="shared" si="20"/>
        <v>{"CostReduce":1}</v>
      </c>
    </row>
    <row r="465" spans="1:6" x14ac:dyDescent="0.15">
      <c r="A465" s="2" t="str">
        <f t="shared" si="21"/>
        <v>//458</v>
      </c>
      <c r="B465" s="3">
        <v>458</v>
      </c>
      <c r="C465" s="2">
        <f>IF(E465=-1,C464+1,IF(MOD(B465,3)=0,C464+2,IF(ROUND(LOG(中转!$G$13*(1+D465/10)^(D465*10+E465),2)-1,4)-C464&lt;=1,ROUND(C464+1.1^(D465/10+E465/100),4),ROUND(LOG(中转!$G$13*(1+D465/10)^(D465*10+E465),2)-1,4))))</f>
        <v>931.24779999999998</v>
      </c>
      <c r="D465" s="2">
        <f>COUNTIFS($E$8:E465,E465)</f>
        <v>70</v>
      </c>
      <c r="E465" s="2">
        <v>-1</v>
      </c>
      <c r="F465" s="2" t="str">
        <f t="shared" si="20"/>
        <v>{"CostReduce":1}</v>
      </c>
    </row>
    <row r="466" spans="1:6" x14ac:dyDescent="0.15">
      <c r="A466" s="2">
        <f t="shared" si="21"/>
        <v>459</v>
      </c>
      <c r="B466" s="2">
        <v>459</v>
      </c>
      <c r="C466" s="2">
        <f>IF(E466=-1,C465+1,IF(MOD(B466,3)=0,C465+2,IF(ROUND(LOG(中转!$G$13*(1+D466/10)^(D466*10+E466),2)-1,4)-C465&lt;=1,ROUND(C465+1.1^(D466/10+E466/100),4),ROUND(LOG(中转!$G$13*(1+D466/10)^(D466*10+E466),2)-1,4))))</f>
        <v>933.24779999999998</v>
      </c>
      <c r="D466" s="2">
        <f>COUNTIFS($E$8:E466,E466)</f>
        <v>39</v>
      </c>
      <c r="E466" s="2">
        <v>9</v>
      </c>
      <c r="F466" s="2" t="str">
        <f t="shared" si="20"/>
        <v>{"CostReduce":1}</v>
      </c>
    </row>
    <row r="467" spans="1:6" x14ac:dyDescent="0.15">
      <c r="A467" s="2">
        <f t="shared" si="21"/>
        <v>460</v>
      </c>
      <c r="B467" s="3">
        <v>460</v>
      </c>
      <c r="C467" s="2">
        <f>IF(E467=-1,C466+1,IF(MOD(B467,3)=0,C466+2,IF(ROUND(LOG(中转!$G$13*(1+D467/10)^(D467*10+E467),2)-1,4)-C466&lt;=1,ROUND(C466+1.1^(D467/10+E467/100),4),ROUND(LOG(中转!$G$13*(1+D467/10)^(D467*10+E467),2)-1,4))))</f>
        <v>934.83339999999998</v>
      </c>
      <c r="D467" s="2">
        <f>COUNTIFS($E$8:E467,E467)</f>
        <v>39</v>
      </c>
      <c r="E467" s="2">
        <v>10</v>
      </c>
      <c r="F467" s="2" t="str">
        <f t="shared" si="20"/>
        <v>{"CostReduce":1}</v>
      </c>
    </row>
    <row r="468" spans="1:6" x14ac:dyDescent="0.15">
      <c r="A468" s="2" t="str">
        <f t="shared" si="21"/>
        <v>//461</v>
      </c>
      <c r="B468" s="2">
        <v>461</v>
      </c>
      <c r="C468" s="2">
        <f>IF(E468=-1,C467+1,IF(MOD(B468,3)=0,C467+2,IF(ROUND(LOG(中转!$G$13*(1+D468/10)^(D468*10+E468),2)-1,4)-C467&lt;=1,ROUND(C467+1.1^(D468/10+E468/100),4),ROUND(LOG(中转!$G$13*(1+D468/10)^(D468*10+E468),2)-1,4))))</f>
        <v>935.83339999999998</v>
      </c>
      <c r="D468" s="2">
        <f>COUNTIFS($E$8:E468,E468)</f>
        <v>71</v>
      </c>
      <c r="E468" s="2">
        <v>-1</v>
      </c>
      <c r="F468" s="2" t="str">
        <f t="shared" si="20"/>
        <v>{"CostReduce":1}</v>
      </c>
    </row>
    <row r="469" spans="1:6" x14ac:dyDescent="0.15">
      <c r="A469" s="2" t="str">
        <f t="shared" si="21"/>
        <v>//462</v>
      </c>
      <c r="B469" s="3">
        <v>462</v>
      </c>
      <c r="C469" s="2">
        <f>IF(E469=-1,C468+1,IF(MOD(B469,3)=0,C468+2,IF(ROUND(LOG(中转!$G$13*(1+D469/10)^(D469*10+E469),2)-1,4)-C468&lt;=1,ROUND(C468+1.1^(D469/10+E469/100),4),ROUND(LOG(中转!$G$13*(1+D469/10)^(D469*10+E469),2)-1,4))))</f>
        <v>936.83339999999998</v>
      </c>
      <c r="D469" s="2">
        <f>COUNTIFS($E$8:E469,E469)</f>
        <v>72</v>
      </c>
      <c r="E469" s="2">
        <v>-1</v>
      </c>
      <c r="F469" s="2" t="str">
        <f t="shared" si="20"/>
        <v>{"CostReduce":1}</v>
      </c>
    </row>
    <row r="470" spans="1:6" x14ac:dyDescent="0.15">
      <c r="A470" s="2">
        <f t="shared" si="21"/>
        <v>463</v>
      </c>
      <c r="B470" s="2">
        <v>463</v>
      </c>
      <c r="C470" s="2">
        <f>IF(E470=-1,C469+1,IF(MOD(B470,3)=0,C469+2,IF(ROUND(LOG(中转!$G$13*(1+D470/10)^(D470*10+E470),2)-1,4)-C469&lt;=1,ROUND(C469+1.1^(D470/10+E470/100),4),ROUND(LOG(中转!$G$13*(1+D470/10)^(D470*10+E470),2)-1,4))))</f>
        <v>951.13580000000002</v>
      </c>
      <c r="D470" s="2">
        <f>COUNTIFS($E$8:E470,E470)</f>
        <v>40</v>
      </c>
      <c r="E470" s="2">
        <v>2</v>
      </c>
      <c r="F470" s="2" t="str">
        <f t="shared" si="20"/>
        <v>{"CardMulti":1}</v>
      </c>
    </row>
    <row r="471" spans="1:6" x14ac:dyDescent="0.15">
      <c r="A471" s="2">
        <f t="shared" si="21"/>
        <v>464</v>
      </c>
      <c r="B471" s="3">
        <v>464</v>
      </c>
      <c r="C471" s="2">
        <f>IF(E471=-1,C470+1,IF(MOD(B471,3)=0,C470+2,IF(ROUND(LOG(中转!$G$13*(1+D471/10)^(D471*10+E471),2)-1,4)-C470&lt;=1,ROUND(C470+1.1^(D471/10+E471/100),4),ROUND(LOG(中转!$G$13*(1+D471/10)^(D471*10+E471),2)-1,4))))</f>
        <v>953.45770000000005</v>
      </c>
      <c r="D471" s="2">
        <f>COUNTIFS($E$8:E471,E471)</f>
        <v>40</v>
      </c>
      <c r="E471" s="2">
        <v>3</v>
      </c>
      <c r="F471" s="2" t="str">
        <f t="shared" si="20"/>
        <v>{"CardMulti":1}</v>
      </c>
    </row>
    <row r="472" spans="1:6" x14ac:dyDescent="0.15">
      <c r="A472" s="2">
        <f t="shared" si="21"/>
        <v>465</v>
      </c>
      <c r="B472" s="2">
        <v>465</v>
      </c>
      <c r="C472" s="2">
        <f>IF(E472=-1,C471+1,IF(MOD(B472,3)=0,C471+2,IF(ROUND(LOG(中转!$G$13*(1+D472/10)^(D472*10+E472),2)-1,4)-C471&lt;=1,ROUND(C471+1.1^(D472/10+E472/100),4),ROUND(LOG(中转!$G$13*(1+D472/10)^(D472*10+E472),2)-1,4))))</f>
        <v>955.45770000000005</v>
      </c>
      <c r="D472" s="2">
        <f>COUNTIFS($E$8:E472,E472)</f>
        <v>40</v>
      </c>
      <c r="E472" s="2">
        <v>4</v>
      </c>
      <c r="F472" s="2" t="str">
        <f t="shared" si="20"/>
        <v>{"CardMulti":1}</v>
      </c>
    </row>
    <row r="473" spans="1:6" x14ac:dyDescent="0.15">
      <c r="A473" s="2">
        <f t="shared" si="21"/>
        <v>466</v>
      </c>
      <c r="B473" s="3">
        <v>466</v>
      </c>
      <c r="C473" s="2">
        <f>IF(E473=-1,C472+1,IF(MOD(B473,3)=0,C472+2,IF(ROUND(LOG(中转!$G$13*(1+D473/10)^(D473*10+E473),2)-1,4)-C472&lt;=1,ROUND(C472+1.1^(D473/10+E473/100),4),ROUND(LOG(中转!$G$13*(1+D473/10)^(D473*10+E473),2)-1,4))))</f>
        <v>958.10159999999996</v>
      </c>
      <c r="D473" s="2">
        <f>COUNTIFS($E$8:E473,E473)</f>
        <v>40</v>
      </c>
      <c r="E473" s="2">
        <v>5</v>
      </c>
      <c r="F473" s="2" t="str">
        <f t="shared" si="20"/>
        <v>{"CardMulti":1}</v>
      </c>
    </row>
    <row r="474" spans="1:6" x14ac:dyDescent="0.15">
      <c r="A474" s="2">
        <f t="shared" si="21"/>
        <v>467</v>
      </c>
      <c r="B474" s="2">
        <v>467</v>
      </c>
      <c r="C474" s="2">
        <f>IF(E474=-1,C473+1,IF(MOD(B474,3)=0,C473+2,IF(ROUND(LOG(中转!$G$13*(1+D474/10)^(D474*10+E474),2)-1,4)-C473&lt;=1,ROUND(C473+1.1^(D474/10+E474/100),4),ROUND(LOG(中转!$G$13*(1+D474/10)^(D474*10+E474),2)-1,4))))</f>
        <v>960.42349999999999</v>
      </c>
      <c r="D474" s="2">
        <f>COUNTIFS($E$8:E474,E474)</f>
        <v>40</v>
      </c>
      <c r="E474" s="2">
        <v>6</v>
      </c>
      <c r="F474" s="2" t="str">
        <f t="shared" si="20"/>
        <v>{"CardMulti":1}</v>
      </c>
    </row>
    <row r="475" spans="1:6" x14ac:dyDescent="0.15">
      <c r="A475" s="2">
        <f t="shared" si="21"/>
        <v>468</v>
      </c>
      <c r="B475" s="3">
        <v>468</v>
      </c>
      <c r="C475" s="2">
        <f>IF(E475=-1,C474+1,IF(MOD(B475,3)=0,C474+2,IF(ROUND(LOG(中转!$G$13*(1+D475/10)^(D475*10+E475),2)-1,4)-C474&lt;=1,ROUND(C474+1.1^(D475/10+E475/100),4),ROUND(LOG(中转!$G$13*(1+D475/10)^(D475*10+E475),2)-1,4))))</f>
        <v>962.42349999999999</v>
      </c>
      <c r="D475" s="2">
        <f>COUNTIFS($E$8:E475,E475)</f>
        <v>40</v>
      </c>
      <c r="E475" s="2">
        <v>7</v>
      </c>
      <c r="F475" s="2" t="str">
        <f t="shared" si="20"/>
        <v>{"CardMulti":1}</v>
      </c>
    </row>
    <row r="476" spans="1:6" x14ac:dyDescent="0.15">
      <c r="A476" s="2">
        <f t="shared" si="21"/>
        <v>469</v>
      </c>
      <c r="B476" s="2">
        <v>469</v>
      </c>
      <c r="C476" s="2">
        <f>IF(E476=-1,C475+1,IF(MOD(B476,3)=0,C475+2,IF(ROUND(LOG(中转!$G$13*(1+D476/10)^(D476*10+E476),2)-1,4)-C475&lt;=1,ROUND(C475+1.1^(D476/10+E476/100),4),ROUND(LOG(中转!$G$13*(1+D476/10)^(D476*10+E476),2)-1,4))))</f>
        <v>965.06730000000005</v>
      </c>
      <c r="D476" s="2">
        <f>COUNTIFS($E$8:E476,E476)</f>
        <v>40</v>
      </c>
      <c r="E476" s="2">
        <v>8</v>
      </c>
      <c r="F476" s="2" t="str">
        <f t="shared" si="20"/>
        <v>{"CardMulti":1}</v>
      </c>
    </row>
    <row r="477" spans="1:6" x14ac:dyDescent="0.15">
      <c r="A477" s="2">
        <f t="shared" si="21"/>
        <v>470</v>
      </c>
      <c r="B477" s="3">
        <v>470</v>
      </c>
      <c r="C477" s="2">
        <f>IF(E477=-1,C476+1,IF(MOD(B477,3)=0,C476+2,IF(ROUND(LOG(中转!$G$13*(1+D477/10)^(D477*10+E477),2)-1,4)-C476&lt;=1,ROUND(C476+1.1^(D477/10+E477/100),4),ROUND(LOG(中转!$G$13*(1+D477/10)^(D477*10+E477),2)-1,4))))</f>
        <v>967.38930000000005</v>
      </c>
      <c r="D477" s="2">
        <f>COUNTIFS($E$8:E477,E477)</f>
        <v>40</v>
      </c>
      <c r="E477" s="2">
        <v>9</v>
      </c>
      <c r="F477" s="2" t="str">
        <f t="shared" si="20"/>
        <v>{"CardMulti":1}</v>
      </c>
    </row>
    <row r="478" spans="1:6" x14ac:dyDescent="0.15">
      <c r="A478" s="2">
        <f t="shared" si="21"/>
        <v>471</v>
      </c>
      <c r="B478" s="2">
        <v>471</v>
      </c>
      <c r="C478" s="2">
        <f>IF(E478=-1,C477+1,IF(MOD(B478,3)=0,C477+2,IF(ROUND(LOG(中转!$G$13*(1+D478/10)^(D478*10+E478),2)-1,4)-C477&lt;=1,ROUND(C477+1.1^(D478/10+E478/100),4),ROUND(LOG(中转!$G$13*(1+D478/10)^(D478*10+E478),2)-1,4))))</f>
        <v>969.38930000000005</v>
      </c>
      <c r="D478" s="2">
        <f>COUNTIFS($E$8:E478,E478)</f>
        <v>40</v>
      </c>
      <c r="E478" s="2">
        <v>10</v>
      </c>
      <c r="F478" s="2" t="str">
        <f t="shared" si="20"/>
        <v>{"CardMulti":1}</v>
      </c>
    </row>
    <row r="479" spans="1:6" x14ac:dyDescent="0.15">
      <c r="A479" s="2" t="str">
        <f t="shared" si="21"/>
        <v>//472</v>
      </c>
      <c r="B479" s="3">
        <v>472</v>
      </c>
      <c r="C479" s="2">
        <f>IF(E479=-1,C478+1,IF(MOD(B479,3)=0,C478+2,IF(ROUND(LOG(中转!$G$13*(1+D479/10)^(D479*10+E479),2)-1,4)-C478&lt;=1,ROUND(C478+1.1^(D479/10+E479/100),4),ROUND(LOG(中转!$G$13*(1+D479/10)^(D479*10+E479),2)-1,4))))</f>
        <v>970.38930000000005</v>
      </c>
      <c r="D479" s="2">
        <f>COUNTIFS($E$8:E479,E479)</f>
        <v>73</v>
      </c>
      <c r="E479" s="2">
        <v>-1</v>
      </c>
      <c r="F479" s="2" t="str">
        <f t="shared" si="20"/>
        <v>{"CardMulti":1}</v>
      </c>
    </row>
    <row r="480" spans="1:6" x14ac:dyDescent="0.15">
      <c r="A480" s="2" t="str">
        <f t="shared" si="21"/>
        <v>//473</v>
      </c>
      <c r="B480" s="2">
        <v>473</v>
      </c>
      <c r="C480" s="2">
        <f>IF(E480=-1,C479+1,IF(MOD(B480,3)=0,C479+2,IF(ROUND(LOG(中转!$G$13*(1+D480/10)^(D480*10+E480),2)-1,4)-C479&lt;=1,ROUND(C479+1.1^(D480/10+E480/100),4),ROUND(LOG(中转!$G$13*(1+D480/10)^(D480*10+E480),2)-1,4))))</f>
        <v>971.38930000000005</v>
      </c>
      <c r="D480" s="2">
        <f>COUNTIFS($E$8:E480,E480)</f>
        <v>74</v>
      </c>
      <c r="E480" s="2">
        <v>-1</v>
      </c>
      <c r="F480" s="2" t="str">
        <f t="shared" si="20"/>
        <v>{"CardMulti":1}</v>
      </c>
    </row>
    <row r="481" spans="1:6" x14ac:dyDescent="0.15">
      <c r="A481" s="2">
        <f t="shared" si="21"/>
        <v>474</v>
      </c>
      <c r="B481" s="3">
        <v>474</v>
      </c>
      <c r="C481" s="2">
        <f>IF(E481=-1,C480+1,IF(MOD(B481,3)=0,C480+2,IF(ROUND(LOG(中转!$G$13*(1+D481/10)^(D481*10+E481),2)-1,4)-C480&lt;=1,ROUND(C480+1.1^(D481/10+E481/100),4),ROUND(LOG(中转!$G$13*(1+D481/10)^(D481*10+E481),2)-1,4))))</f>
        <v>973.38930000000005</v>
      </c>
      <c r="D481" s="2">
        <f>COUNTIFS($E$8:E481,E481)</f>
        <v>41</v>
      </c>
      <c r="E481" s="2">
        <f>E114</f>
        <v>2</v>
      </c>
      <c r="F481" s="2" t="str">
        <f t="shared" si="20"/>
        <v>{"CardMulti":1}</v>
      </c>
    </row>
    <row r="482" spans="1:6" x14ac:dyDescent="0.15">
      <c r="A482" s="2">
        <f t="shared" si="21"/>
        <v>475</v>
      </c>
      <c r="B482" s="2">
        <v>475</v>
      </c>
      <c r="C482" s="2">
        <f>IF(E482=-1,C481+1,IF(MOD(B482,3)=0,C481+2,IF(ROUND(LOG(中转!$G$13*(1+D482/10)^(D482*10+E482),2)-1,4)-C481&lt;=1,ROUND(C481+1.1^(D482/10+E482/100),4),ROUND(LOG(中转!$G$13*(1+D482/10)^(D482*10+E482),2)-1,4))))</f>
        <v>988.476</v>
      </c>
      <c r="D482" s="2">
        <f>COUNTIFS($E$8:E482,E482)</f>
        <v>41</v>
      </c>
      <c r="E482" s="2">
        <f t="shared" ref="E482:E489" si="22">E115</f>
        <v>3</v>
      </c>
      <c r="F482" s="2" t="str">
        <f t="shared" si="20"/>
        <v>{"CardMulti":1}</v>
      </c>
    </row>
    <row r="483" spans="1:6" x14ac:dyDescent="0.15">
      <c r="A483" s="2">
        <f t="shared" si="21"/>
        <v>476</v>
      </c>
      <c r="B483" s="3">
        <v>476</v>
      </c>
      <c r="C483" s="2">
        <f>IF(E483=-1,C482+1,IF(MOD(B483,3)=0,C482+2,IF(ROUND(LOG(中转!$G$13*(1+D483/10)^(D483*10+E483),2)-1,4)-C482&lt;=1,ROUND(C482+1.1^(D483/10+E483/100),4),ROUND(LOG(中转!$G$13*(1+D483/10)^(D483*10+E483),2)-1,4))))</f>
        <v>990.82650000000001</v>
      </c>
      <c r="D483" s="2">
        <f>COUNTIFS($E$8:E483,E483)</f>
        <v>41</v>
      </c>
      <c r="E483" s="2">
        <f t="shared" si="22"/>
        <v>4</v>
      </c>
      <c r="F483" s="2" t="str">
        <f t="shared" si="20"/>
        <v>{"CardMulti":1}</v>
      </c>
    </row>
    <row r="484" spans="1:6" x14ac:dyDescent="0.15">
      <c r="A484" s="2">
        <f t="shared" si="21"/>
        <v>477</v>
      </c>
      <c r="B484" s="2">
        <v>477</v>
      </c>
      <c r="C484" s="2">
        <f>IF(E484=-1,C483+1,IF(MOD(B484,3)=0,C483+2,IF(ROUND(LOG(中转!$G$13*(1+D484/10)^(D484*10+E484),2)-1,4)-C483&lt;=1,ROUND(C483+1.1^(D484/10+E484/100),4),ROUND(LOG(中转!$G$13*(1+D484/10)^(D484*10+E484),2)-1,4))))</f>
        <v>992.82650000000001</v>
      </c>
      <c r="D484" s="2">
        <f>COUNTIFS($E$8:E484,E484)</f>
        <v>41</v>
      </c>
      <c r="E484" s="2">
        <f t="shared" si="22"/>
        <v>5</v>
      </c>
      <c r="F484" s="2" t="str">
        <f t="shared" si="20"/>
        <v>{"CardMulti":1}</v>
      </c>
    </row>
    <row r="485" spans="1:6" x14ac:dyDescent="0.15">
      <c r="A485" s="2">
        <f t="shared" si="21"/>
        <v>478</v>
      </c>
      <c r="B485" s="3">
        <v>478</v>
      </c>
      <c r="C485" s="2">
        <f>IF(E485=-1,C484+1,IF(MOD(B485,3)=0,C484+2,IF(ROUND(LOG(中转!$G$13*(1+D485/10)^(D485*10+E485),2)-1,4)-C484&lt;=1,ROUND(C484+1.1^(D485/10+E485/100),4),ROUND(LOG(中转!$G$13*(1+D485/10)^(D485*10+E485),2)-1,4))))</f>
        <v>995.52750000000003</v>
      </c>
      <c r="D485" s="2">
        <f>COUNTIFS($E$8:E485,E485)</f>
        <v>41</v>
      </c>
      <c r="E485" s="2">
        <f t="shared" si="22"/>
        <v>6</v>
      </c>
      <c r="F485" s="2" t="str">
        <f t="shared" si="20"/>
        <v>{"CardMulti":1}</v>
      </c>
    </row>
    <row r="486" spans="1:6" x14ac:dyDescent="0.15">
      <c r="A486" s="2">
        <f t="shared" si="21"/>
        <v>479</v>
      </c>
      <c r="B486" s="2">
        <v>479</v>
      </c>
      <c r="C486" s="2">
        <f>IF(E486=-1,C485+1,IF(MOD(B486,3)=0,C485+2,IF(ROUND(LOG(中转!$G$13*(1+D486/10)^(D486*10+E486),2)-1,4)-C485&lt;=1,ROUND(C485+1.1^(D486/10+E486/100),4),ROUND(LOG(中转!$G$13*(1+D486/10)^(D486*10+E486),2)-1,4))))</f>
        <v>997.87800000000004</v>
      </c>
      <c r="D486" s="2">
        <f>COUNTIFS($E$8:E486,E486)</f>
        <v>41</v>
      </c>
      <c r="E486" s="2">
        <f t="shared" si="22"/>
        <v>7</v>
      </c>
      <c r="F486" s="2" t="str">
        <f t="shared" si="20"/>
        <v>{"CardMulti":1}</v>
      </c>
    </row>
    <row r="487" spans="1:6" x14ac:dyDescent="0.15">
      <c r="A487" s="2">
        <f t="shared" si="21"/>
        <v>480</v>
      </c>
      <c r="B487" s="3">
        <v>480</v>
      </c>
      <c r="C487" s="2">
        <f>IF(E487=-1,C486+1,IF(MOD(B487,3)=0,C486+2,IF(ROUND(LOG(中转!$G$13*(1+D487/10)^(D487*10+E487),2)-1,4)-C486&lt;=1,ROUND(C486+1.1^(D487/10+E487/100),4),ROUND(LOG(中转!$G$13*(1+D487/10)^(D487*10+E487),2)-1,4))))</f>
        <v>999.87800000000004</v>
      </c>
      <c r="D487" s="2">
        <f>COUNTIFS($E$8:E487,E487)</f>
        <v>41</v>
      </c>
      <c r="E487" s="2">
        <f>E120</f>
        <v>8</v>
      </c>
      <c r="F487" s="2" t="str">
        <f t="shared" si="20"/>
        <v>{"CardMulti":1}</v>
      </c>
    </row>
    <row r="488" spans="1:6" x14ac:dyDescent="0.15">
      <c r="A488" s="2" t="str">
        <f t="shared" si="21"/>
        <v>//481</v>
      </c>
      <c r="B488" s="2">
        <v>481</v>
      </c>
      <c r="C488" s="2">
        <f>IF(E488=-1,C487+1,IF(MOD(B488,3)=0,C487+2,IF(ROUND(LOG(中转!$G$13*(1+D488/10)^(D488*10+E488),2)-1,4)-C487&lt;=1,ROUND(C487+1.1^(D488/10+E488/100),4),ROUND(LOG(中转!$G$13*(1+D488/10)^(D488*10+E488),2)-1,4))))</f>
        <v>1000.878</v>
      </c>
      <c r="D488" s="2">
        <f>COUNTIFS($E$8:E488,E488)</f>
        <v>75</v>
      </c>
      <c r="E488" s="2">
        <f t="shared" si="22"/>
        <v>-1</v>
      </c>
      <c r="F488" s="2" t="str">
        <f t="shared" si="20"/>
        <v>{"CardMulti":1}</v>
      </c>
    </row>
    <row r="489" spans="1:6" x14ac:dyDescent="0.15">
      <c r="A489" s="2" t="str">
        <f t="shared" si="21"/>
        <v>//482</v>
      </c>
      <c r="B489" s="3">
        <v>482</v>
      </c>
      <c r="C489" s="2">
        <f>IF(E489=-1,C488+1,IF(MOD(B489,3)=0,C488+2,IF(ROUND(LOG(中转!$G$13*(1+D489/10)^(D489*10+E489),2)-1,4)-C488&lt;=1,ROUND(C488+1.1^(D489/10+E489/100),4),ROUND(LOG(中转!$G$13*(1+D489/10)^(D489*10+E489),2)-1,4))))</f>
        <v>1001.878</v>
      </c>
      <c r="D489" s="2">
        <f>COUNTIFS($E$8:E489,E489)</f>
        <v>76</v>
      </c>
      <c r="E489" s="2">
        <f t="shared" si="22"/>
        <v>-1</v>
      </c>
      <c r="F489" s="2" t="str">
        <f t="shared" si="20"/>
        <v>{"CardMulti":1}</v>
      </c>
    </row>
  </sheetData>
  <autoFilter ref="A4:F489" xr:uid="{00000000-0001-0000-0000-000000000000}"/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667FB-8DE4-40D0-916B-1E1610508DDC}">
  <dimension ref="A1:H129"/>
  <sheetViews>
    <sheetView workbookViewId="0">
      <pane xSplit="3" ySplit="4" topLeftCell="F5" activePane="bottomRight" state="frozen"/>
      <selection pane="topRight"/>
      <selection pane="bottomLeft"/>
      <selection pane="bottomRight" activeCell="M17" sqref="M17"/>
    </sheetView>
  </sheetViews>
  <sheetFormatPr defaultColWidth="9" defaultRowHeight="13.5" x14ac:dyDescent="0.15"/>
  <cols>
    <col min="1" max="3" width="9" style="6"/>
    <col min="4" max="4" width="15.875" style="6" customWidth="1"/>
    <col min="5" max="5" width="10.875" style="6" customWidth="1"/>
    <col min="6" max="6" width="9" style="6"/>
    <col min="7" max="7" width="10.125" style="6" customWidth="1"/>
    <col min="8" max="16384" width="9" style="6"/>
  </cols>
  <sheetData>
    <row r="1" spans="1:8" x14ac:dyDescent="0.15">
      <c r="A1" s="6" t="s">
        <v>4</v>
      </c>
      <c r="B1" s="6" t="s">
        <v>5</v>
      </c>
      <c r="C1" s="6" t="s">
        <v>6</v>
      </c>
      <c r="D1" s="6">
        <v>1.1000000000000001</v>
      </c>
    </row>
    <row r="2" spans="1:8" x14ac:dyDescent="0.15">
      <c r="A2" s="6" t="s">
        <v>7</v>
      </c>
      <c r="B2" s="6" t="s">
        <v>24</v>
      </c>
    </row>
    <row r="3" spans="1:8" x14ac:dyDescent="0.15">
      <c r="A3" s="6" t="s">
        <v>25</v>
      </c>
    </row>
    <row r="4" spans="1:8" x14ac:dyDescent="0.15">
      <c r="A4" s="6" t="s">
        <v>26</v>
      </c>
    </row>
    <row r="7" spans="1:8" x14ac:dyDescent="0.15">
      <c r="D7" s="8" t="s">
        <v>29</v>
      </c>
      <c r="E7" s="8" t="s">
        <v>30</v>
      </c>
      <c r="G7" s="7" t="s">
        <v>27</v>
      </c>
    </row>
    <row r="8" spans="1:8" x14ac:dyDescent="0.15">
      <c r="D8" s="9">
        <v>1</v>
      </c>
      <c r="E8" s="9">
        <v>1</v>
      </c>
      <c r="G8" s="7" t="s">
        <v>28</v>
      </c>
    </row>
    <row r="9" spans="1:8" x14ac:dyDescent="0.15">
      <c r="D9" s="9">
        <v>2</v>
      </c>
      <c r="E9" s="9">
        <v>4</v>
      </c>
      <c r="G9" s="7" t="s">
        <v>31</v>
      </c>
    </row>
    <row r="10" spans="1:8" x14ac:dyDescent="0.15">
      <c r="D10" s="9">
        <v>3</v>
      </c>
      <c r="E10" s="9">
        <v>6</v>
      </c>
      <c r="F10" s="6">
        <v>1</v>
      </c>
      <c r="G10" s="10">
        <v>100</v>
      </c>
      <c r="H10" s="6">
        <v>0.8</v>
      </c>
    </row>
    <row r="11" spans="1:8" x14ac:dyDescent="0.15">
      <c r="D11" s="9">
        <v>4</v>
      </c>
      <c r="E11" s="9">
        <v>8</v>
      </c>
      <c r="F11" s="6">
        <v>2</v>
      </c>
      <c r="G11" s="10">
        <v>240</v>
      </c>
      <c r="H11" s="6">
        <v>0.85</v>
      </c>
    </row>
    <row r="12" spans="1:8" x14ac:dyDescent="0.15">
      <c r="D12" s="9">
        <v>5</v>
      </c>
      <c r="E12" s="9">
        <v>10</v>
      </c>
      <c r="F12" s="6">
        <v>3</v>
      </c>
      <c r="G12" s="10">
        <v>28800</v>
      </c>
      <c r="H12" s="6">
        <v>0.9</v>
      </c>
    </row>
    <row r="13" spans="1:8" x14ac:dyDescent="0.15">
      <c r="D13" s="9">
        <v>6</v>
      </c>
      <c r="E13" s="9">
        <v>24</v>
      </c>
      <c r="F13" s="6">
        <v>4</v>
      </c>
      <c r="G13" s="10">
        <v>432000</v>
      </c>
      <c r="H13" s="6">
        <v>0.95</v>
      </c>
    </row>
    <row r="14" spans="1:8" x14ac:dyDescent="0.15">
      <c r="D14" s="9">
        <v>7</v>
      </c>
      <c r="E14" s="9">
        <v>28</v>
      </c>
      <c r="F14" s="6">
        <v>5</v>
      </c>
      <c r="G14" s="10">
        <v>25900000</v>
      </c>
      <c r="H14" s="6">
        <v>1</v>
      </c>
    </row>
    <row r="15" spans="1:8" x14ac:dyDescent="0.15">
      <c r="D15" s="9">
        <v>8</v>
      </c>
      <c r="E15" s="9">
        <v>32</v>
      </c>
      <c r="F15" s="6">
        <v>6</v>
      </c>
      <c r="G15" s="10">
        <v>1560000000</v>
      </c>
      <c r="H15" s="6">
        <v>1</v>
      </c>
    </row>
    <row r="16" spans="1:8" x14ac:dyDescent="0.15">
      <c r="D16" s="9">
        <v>9</v>
      </c>
      <c r="E16" s="9">
        <v>36</v>
      </c>
      <c r="F16" s="6">
        <v>7</v>
      </c>
      <c r="G16" s="10">
        <v>524000000000</v>
      </c>
      <c r="H16" s="6">
        <v>1</v>
      </c>
    </row>
    <row r="17" spans="4:8" x14ac:dyDescent="0.15">
      <c r="D17" s="9">
        <v>10</v>
      </c>
      <c r="E17" s="9">
        <v>40</v>
      </c>
      <c r="F17" s="6">
        <v>8</v>
      </c>
      <c r="G17" s="10">
        <v>41900000000000</v>
      </c>
      <c r="H17" s="6">
        <v>1</v>
      </c>
    </row>
    <row r="18" spans="4:8" x14ac:dyDescent="0.15">
      <c r="D18" s="9">
        <v>11</v>
      </c>
      <c r="E18" s="9">
        <v>55</v>
      </c>
      <c r="F18" s="6">
        <v>9</v>
      </c>
      <c r="G18" s="10">
        <v>3360000000000000</v>
      </c>
      <c r="H18" s="6">
        <v>1</v>
      </c>
    </row>
    <row r="19" spans="4:8" x14ac:dyDescent="0.15">
      <c r="D19" s="9">
        <v>12</v>
      </c>
      <c r="E19" s="9">
        <v>60</v>
      </c>
      <c r="F19" s="6">
        <v>10</v>
      </c>
      <c r="G19" s="10">
        <v>2.68E+17</v>
      </c>
      <c r="H19" s="6">
        <v>1</v>
      </c>
    </row>
    <row r="20" spans="4:8" x14ac:dyDescent="0.15">
      <c r="D20" s="9">
        <v>13</v>
      </c>
      <c r="E20" s="9">
        <v>65</v>
      </c>
    </row>
    <row r="21" spans="4:8" x14ac:dyDescent="0.15">
      <c r="D21" s="9">
        <v>14</v>
      </c>
      <c r="E21" s="9">
        <v>70</v>
      </c>
    </row>
    <row r="22" spans="4:8" x14ac:dyDescent="0.15">
      <c r="D22" s="9">
        <v>15</v>
      </c>
      <c r="E22" s="9">
        <v>75</v>
      </c>
    </row>
    <row r="23" spans="4:8" x14ac:dyDescent="0.15">
      <c r="D23" s="9">
        <v>16</v>
      </c>
      <c r="E23" s="9">
        <v>160</v>
      </c>
    </row>
    <row r="24" spans="4:8" x14ac:dyDescent="0.15">
      <c r="D24" s="9">
        <v>17</v>
      </c>
      <c r="E24" s="9">
        <v>170</v>
      </c>
    </row>
    <row r="25" spans="4:8" x14ac:dyDescent="0.15">
      <c r="D25" s="9">
        <v>18</v>
      </c>
      <c r="E25" s="9">
        <v>180</v>
      </c>
    </row>
    <row r="26" spans="4:8" x14ac:dyDescent="0.15">
      <c r="D26" s="9">
        <v>19</v>
      </c>
      <c r="E26" s="9">
        <v>190</v>
      </c>
    </row>
    <row r="27" spans="4:8" x14ac:dyDescent="0.15">
      <c r="D27" s="9">
        <v>20</v>
      </c>
      <c r="E27" s="9">
        <v>200</v>
      </c>
    </row>
    <row r="28" spans="4:8" x14ac:dyDescent="0.15">
      <c r="D28" s="9">
        <v>21</v>
      </c>
      <c r="E28" s="9">
        <v>420</v>
      </c>
    </row>
    <row r="29" spans="4:8" x14ac:dyDescent="0.15">
      <c r="D29" s="9">
        <v>22</v>
      </c>
      <c r="E29" s="9">
        <v>440</v>
      </c>
    </row>
    <row r="30" spans="4:8" x14ac:dyDescent="0.15">
      <c r="D30" s="9">
        <v>23</v>
      </c>
      <c r="E30" s="9">
        <v>460</v>
      </c>
    </row>
    <row r="31" spans="4:8" x14ac:dyDescent="0.15">
      <c r="D31" s="9">
        <v>24</v>
      </c>
      <c r="E31" s="9">
        <v>480</v>
      </c>
    </row>
    <row r="32" spans="4:8" x14ac:dyDescent="0.15">
      <c r="D32" s="9">
        <v>25</v>
      </c>
      <c r="E32" s="9">
        <v>500</v>
      </c>
    </row>
    <row r="33" spans="4:5" x14ac:dyDescent="0.15">
      <c r="D33" s="9">
        <v>26</v>
      </c>
      <c r="E33" s="9">
        <v>1040</v>
      </c>
    </row>
    <row r="34" spans="4:5" x14ac:dyDescent="0.15">
      <c r="D34" s="9">
        <v>27</v>
      </c>
      <c r="E34" s="9">
        <v>1080</v>
      </c>
    </row>
    <row r="35" spans="4:5" x14ac:dyDescent="0.15">
      <c r="D35" s="9">
        <v>28</v>
      </c>
      <c r="E35" s="9">
        <v>1120</v>
      </c>
    </row>
    <row r="36" spans="4:5" x14ac:dyDescent="0.15">
      <c r="D36" s="9">
        <v>29</v>
      </c>
      <c r="E36" s="9">
        <v>1160</v>
      </c>
    </row>
    <row r="37" spans="4:5" x14ac:dyDescent="0.15">
      <c r="D37" s="9">
        <v>30</v>
      </c>
      <c r="E37" s="9">
        <v>1200</v>
      </c>
    </row>
    <row r="38" spans="4:5" x14ac:dyDescent="0.15">
      <c r="D38" s="9">
        <v>31</v>
      </c>
      <c r="E38" s="9">
        <v>1860</v>
      </c>
    </row>
    <row r="39" spans="4:5" x14ac:dyDescent="0.15">
      <c r="D39" s="9">
        <v>32</v>
      </c>
      <c r="E39" s="9">
        <v>1920</v>
      </c>
    </row>
    <row r="40" spans="4:5" x14ac:dyDescent="0.15">
      <c r="D40" s="9">
        <v>33</v>
      </c>
      <c r="E40" s="9">
        <v>1980</v>
      </c>
    </row>
    <row r="41" spans="4:5" x14ac:dyDescent="0.15">
      <c r="D41" s="9">
        <v>34</v>
      </c>
      <c r="E41" s="9">
        <v>2040</v>
      </c>
    </row>
    <row r="42" spans="4:5" x14ac:dyDescent="0.15">
      <c r="D42" s="9">
        <v>35</v>
      </c>
      <c r="E42" s="9">
        <v>2100</v>
      </c>
    </row>
    <row r="43" spans="4:5" x14ac:dyDescent="0.15">
      <c r="D43" s="9">
        <v>36</v>
      </c>
      <c r="E43" s="9">
        <v>3600</v>
      </c>
    </row>
    <row r="44" spans="4:5" x14ac:dyDescent="0.15">
      <c r="D44" s="9">
        <v>37</v>
      </c>
      <c r="E44" s="9">
        <v>3700</v>
      </c>
    </row>
    <row r="45" spans="4:5" x14ac:dyDescent="0.15">
      <c r="D45" s="9">
        <v>38</v>
      </c>
      <c r="E45" s="9">
        <v>3800</v>
      </c>
    </row>
    <row r="46" spans="4:5" x14ac:dyDescent="0.15">
      <c r="D46" s="9">
        <v>39</v>
      </c>
      <c r="E46" s="9">
        <v>3900</v>
      </c>
    </row>
    <row r="47" spans="4:5" x14ac:dyDescent="0.15">
      <c r="D47" s="9">
        <v>40</v>
      </c>
      <c r="E47" s="9">
        <v>4000</v>
      </c>
    </row>
    <row r="48" spans="4:5" x14ac:dyDescent="0.15">
      <c r="D48" s="9">
        <v>41</v>
      </c>
      <c r="E48" s="9">
        <v>8200</v>
      </c>
    </row>
    <row r="49" spans="4:5" x14ac:dyDescent="0.15">
      <c r="D49" s="9">
        <v>42</v>
      </c>
      <c r="E49" s="9">
        <v>8400</v>
      </c>
    </row>
    <row r="50" spans="4:5" x14ac:dyDescent="0.15">
      <c r="D50" s="9">
        <v>43</v>
      </c>
      <c r="E50" s="9">
        <v>8600</v>
      </c>
    </row>
    <row r="51" spans="4:5" x14ac:dyDescent="0.15">
      <c r="D51" s="9">
        <v>44</v>
      </c>
      <c r="E51" s="9">
        <v>8800</v>
      </c>
    </row>
    <row r="52" spans="4:5" x14ac:dyDescent="0.15">
      <c r="D52" s="9">
        <v>45</v>
      </c>
      <c r="E52" s="9">
        <v>9000</v>
      </c>
    </row>
    <row r="53" spans="4:5" x14ac:dyDescent="0.15">
      <c r="D53" s="9">
        <v>46</v>
      </c>
      <c r="E53" s="9">
        <v>23000</v>
      </c>
    </row>
    <row r="54" spans="4:5" x14ac:dyDescent="0.15">
      <c r="D54" s="9">
        <v>47</v>
      </c>
      <c r="E54" s="9">
        <v>23500</v>
      </c>
    </row>
    <row r="55" spans="4:5" x14ac:dyDescent="0.15">
      <c r="D55" s="9">
        <v>48</v>
      </c>
      <c r="E55" s="9">
        <v>24000</v>
      </c>
    </row>
    <row r="56" spans="4:5" x14ac:dyDescent="0.15">
      <c r="D56" s="9">
        <v>49</v>
      </c>
      <c r="E56" s="9">
        <v>24500</v>
      </c>
    </row>
    <row r="57" spans="4:5" x14ac:dyDescent="0.15">
      <c r="D57" s="9">
        <v>50</v>
      </c>
      <c r="E57" s="9">
        <v>25000</v>
      </c>
    </row>
    <row r="58" spans="4:5" x14ac:dyDescent="0.15">
      <c r="D58" s="9">
        <v>51</v>
      </c>
      <c r="E58" s="9">
        <v>51000</v>
      </c>
    </row>
    <row r="59" spans="4:5" x14ac:dyDescent="0.15">
      <c r="D59" s="9">
        <v>52</v>
      </c>
      <c r="E59" s="9">
        <v>52000</v>
      </c>
    </row>
    <row r="60" spans="4:5" x14ac:dyDescent="0.15">
      <c r="D60" s="9">
        <v>53</v>
      </c>
      <c r="E60" s="9">
        <v>53000</v>
      </c>
    </row>
    <row r="61" spans="4:5" x14ac:dyDescent="0.15">
      <c r="D61" s="9">
        <v>54</v>
      </c>
      <c r="E61" s="9">
        <v>54000</v>
      </c>
    </row>
    <row r="62" spans="4:5" x14ac:dyDescent="0.15">
      <c r="D62" s="9">
        <v>55</v>
      </c>
      <c r="E62" s="9">
        <v>55000</v>
      </c>
    </row>
    <row r="63" spans="4:5" x14ac:dyDescent="0.15">
      <c r="D63" s="9">
        <v>56</v>
      </c>
      <c r="E63" s="9">
        <v>56000</v>
      </c>
    </row>
    <row r="64" spans="4:5" x14ac:dyDescent="0.15">
      <c r="D64" s="9">
        <v>57</v>
      </c>
      <c r="E64" s="9">
        <v>57000</v>
      </c>
    </row>
    <row r="65" spans="4:5" x14ac:dyDescent="0.15">
      <c r="D65" s="9">
        <v>58</v>
      </c>
      <c r="E65" s="9">
        <v>58000</v>
      </c>
    </row>
    <row r="66" spans="4:5" x14ac:dyDescent="0.15">
      <c r="D66" s="9">
        <v>59</v>
      </c>
      <c r="E66" s="9">
        <v>59000</v>
      </c>
    </row>
    <row r="67" spans="4:5" x14ac:dyDescent="0.15">
      <c r="D67" s="9">
        <v>60</v>
      </c>
      <c r="E67" s="9">
        <v>60000</v>
      </c>
    </row>
    <row r="68" spans="4:5" x14ac:dyDescent="0.15">
      <c r="D68" s="9">
        <v>61</v>
      </c>
      <c r="E68" s="9">
        <v>61000</v>
      </c>
    </row>
    <row r="69" spans="4:5" x14ac:dyDescent="0.15">
      <c r="D69" s="9">
        <v>62</v>
      </c>
      <c r="E69" s="9">
        <v>62000</v>
      </c>
    </row>
    <row r="70" spans="4:5" x14ac:dyDescent="0.15">
      <c r="D70" s="9">
        <v>63</v>
      </c>
      <c r="E70" s="9">
        <v>63000</v>
      </c>
    </row>
    <row r="71" spans="4:5" x14ac:dyDescent="0.15">
      <c r="D71" s="9">
        <v>64</v>
      </c>
      <c r="E71" s="9">
        <v>64000</v>
      </c>
    </row>
    <row r="72" spans="4:5" x14ac:dyDescent="0.15">
      <c r="D72" s="9">
        <v>65</v>
      </c>
      <c r="E72" s="9">
        <v>65000</v>
      </c>
    </row>
    <row r="73" spans="4:5" x14ac:dyDescent="0.15">
      <c r="D73" s="9">
        <v>66</v>
      </c>
      <c r="E73" s="9">
        <v>66000</v>
      </c>
    </row>
    <row r="74" spans="4:5" x14ac:dyDescent="0.15">
      <c r="D74" s="9">
        <v>67</v>
      </c>
      <c r="E74" s="9">
        <v>67000</v>
      </c>
    </row>
    <row r="75" spans="4:5" x14ac:dyDescent="0.15">
      <c r="D75" s="9">
        <v>68</v>
      </c>
      <c r="E75" s="9">
        <v>68000</v>
      </c>
    </row>
    <row r="76" spans="4:5" x14ac:dyDescent="0.15">
      <c r="D76" s="9">
        <v>69</v>
      </c>
      <c r="E76" s="9">
        <v>69000</v>
      </c>
    </row>
    <row r="77" spans="4:5" x14ac:dyDescent="0.15">
      <c r="D77" s="9">
        <v>70</v>
      </c>
      <c r="E77" s="9">
        <v>70000</v>
      </c>
    </row>
    <row r="78" spans="4:5" x14ac:dyDescent="0.15">
      <c r="D78" s="9">
        <v>71</v>
      </c>
      <c r="E78" s="9">
        <v>71000</v>
      </c>
    </row>
    <row r="79" spans="4:5" x14ac:dyDescent="0.15">
      <c r="D79" s="9">
        <v>72</v>
      </c>
      <c r="E79" s="9">
        <v>72000</v>
      </c>
    </row>
    <row r="80" spans="4:5" x14ac:dyDescent="0.15">
      <c r="D80" s="9">
        <v>73</v>
      </c>
      <c r="E80" s="9">
        <v>73000</v>
      </c>
    </row>
    <row r="81" spans="4:5" x14ac:dyDescent="0.15">
      <c r="D81" s="9">
        <v>74</v>
      </c>
      <c r="E81" s="9">
        <v>74000</v>
      </c>
    </row>
    <row r="82" spans="4:5" x14ac:dyDescent="0.15">
      <c r="D82" s="9">
        <v>75</v>
      </c>
      <c r="E82" s="9">
        <v>75000</v>
      </c>
    </row>
    <row r="83" spans="4:5" x14ac:dyDescent="0.15">
      <c r="D83" s="9">
        <v>76</v>
      </c>
      <c r="E83" s="9">
        <v>76000</v>
      </c>
    </row>
    <row r="84" spans="4:5" x14ac:dyDescent="0.15">
      <c r="D84" s="9">
        <v>77</v>
      </c>
      <c r="E84" s="9">
        <v>77000</v>
      </c>
    </row>
    <row r="85" spans="4:5" x14ac:dyDescent="0.15">
      <c r="D85" s="9">
        <v>78</v>
      </c>
      <c r="E85" s="9">
        <v>78000</v>
      </c>
    </row>
    <row r="86" spans="4:5" x14ac:dyDescent="0.15">
      <c r="D86" s="9">
        <v>79</v>
      </c>
      <c r="E86" s="9">
        <v>79000</v>
      </c>
    </row>
    <row r="87" spans="4:5" x14ac:dyDescent="0.15">
      <c r="D87" s="9">
        <v>80</v>
      </c>
      <c r="E87" s="9">
        <v>80000</v>
      </c>
    </row>
    <row r="88" spans="4:5" x14ac:dyDescent="0.15">
      <c r="D88" s="9">
        <v>81</v>
      </c>
      <c r="E88" s="9">
        <v>81000</v>
      </c>
    </row>
    <row r="89" spans="4:5" x14ac:dyDescent="0.15">
      <c r="D89" s="9">
        <v>82</v>
      </c>
      <c r="E89" s="9">
        <v>82000</v>
      </c>
    </row>
    <row r="90" spans="4:5" x14ac:dyDescent="0.15">
      <c r="D90" s="9">
        <v>83</v>
      </c>
      <c r="E90" s="9">
        <v>83000</v>
      </c>
    </row>
    <row r="91" spans="4:5" x14ac:dyDescent="0.15">
      <c r="D91" s="9">
        <v>84</v>
      </c>
      <c r="E91" s="9">
        <v>84000</v>
      </c>
    </row>
    <row r="92" spans="4:5" x14ac:dyDescent="0.15">
      <c r="D92" s="9">
        <v>85</v>
      </c>
      <c r="E92" s="9">
        <v>85000</v>
      </c>
    </row>
    <row r="93" spans="4:5" x14ac:dyDescent="0.15">
      <c r="D93" s="9">
        <v>86</v>
      </c>
      <c r="E93" s="9">
        <v>86000</v>
      </c>
    </row>
    <row r="94" spans="4:5" x14ac:dyDescent="0.15">
      <c r="D94" s="9">
        <v>87</v>
      </c>
      <c r="E94" s="9">
        <v>87000</v>
      </c>
    </row>
    <row r="95" spans="4:5" x14ac:dyDescent="0.15">
      <c r="D95" s="9">
        <v>88</v>
      </c>
      <c r="E95" s="9">
        <v>88000</v>
      </c>
    </row>
    <row r="96" spans="4:5" x14ac:dyDescent="0.15">
      <c r="D96" s="9">
        <v>89</v>
      </c>
      <c r="E96" s="9">
        <v>89000</v>
      </c>
    </row>
    <row r="97" spans="4:5" x14ac:dyDescent="0.15">
      <c r="D97" s="9">
        <v>90</v>
      </c>
      <c r="E97" s="9">
        <v>90000</v>
      </c>
    </row>
    <row r="98" spans="4:5" x14ac:dyDescent="0.15">
      <c r="D98" s="9">
        <v>91</v>
      </c>
      <c r="E98" s="9">
        <v>91000</v>
      </c>
    </row>
    <row r="99" spans="4:5" x14ac:dyDescent="0.15">
      <c r="D99" s="9">
        <v>92</v>
      </c>
      <c r="E99" s="9">
        <v>92000</v>
      </c>
    </row>
    <row r="100" spans="4:5" x14ac:dyDescent="0.15">
      <c r="D100" s="9">
        <v>93</v>
      </c>
      <c r="E100" s="9">
        <v>93000</v>
      </c>
    </row>
    <row r="101" spans="4:5" x14ac:dyDescent="0.15">
      <c r="D101" s="9">
        <v>94</v>
      </c>
      <c r="E101" s="9">
        <v>94000</v>
      </c>
    </row>
    <row r="102" spans="4:5" x14ac:dyDescent="0.15">
      <c r="D102" s="9">
        <v>95</v>
      </c>
      <c r="E102" s="9">
        <v>95000</v>
      </c>
    </row>
    <row r="103" spans="4:5" x14ac:dyDescent="0.15">
      <c r="D103" s="9">
        <v>96</v>
      </c>
      <c r="E103" s="9">
        <v>96000</v>
      </c>
    </row>
    <row r="104" spans="4:5" x14ac:dyDescent="0.15">
      <c r="D104" s="9">
        <v>97</v>
      </c>
      <c r="E104" s="9">
        <v>97000</v>
      </c>
    </row>
    <row r="105" spans="4:5" x14ac:dyDescent="0.15">
      <c r="D105" s="9">
        <v>98</v>
      </c>
      <c r="E105" s="9">
        <v>98000</v>
      </c>
    </row>
    <row r="106" spans="4:5" x14ac:dyDescent="0.15">
      <c r="D106" s="9">
        <v>99</v>
      </c>
      <c r="E106" s="9">
        <v>99000</v>
      </c>
    </row>
    <row r="107" spans="4:5" x14ac:dyDescent="0.15">
      <c r="D107" s="9">
        <v>100</v>
      </c>
      <c r="E107" s="9">
        <v>100000</v>
      </c>
    </row>
    <row r="108" spans="4:5" x14ac:dyDescent="0.15">
      <c r="D108" s="9">
        <v>101</v>
      </c>
      <c r="E108" s="9">
        <v>101000</v>
      </c>
    </row>
    <row r="109" spans="4:5" x14ac:dyDescent="0.15">
      <c r="D109" s="9">
        <v>102</v>
      </c>
      <c r="E109" s="9">
        <v>102000</v>
      </c>
    </row>
    <row r="110" spans="4:5" x14ac:dyDescent="0.15">
      <c r="D110" s="9">
        <v>103</v>
      </c>
      <c r="E110" s="9">
        <v>103000</v>
      </c>
    </row>
    <row r="111" spans="4:5" x14ac:dyDescent="0.15">
      <c r="D111" s="9">
        <v>104</v>
      </c>
      <c r="E111" s="9">
        <v>104000</v>
      </c>
    </row>
    <row r="112" spans="4:5" x14ac:dyDescent="0.15">
      <c r="D112" s="9">
        <v>105</v>
      </c>
      <c r="E112" s="9">
        <v>105000</v>
      </c>
    </row>
    <row r="113" spans="4:5" x14ac:dyDescent="0.15">
      <c r="D113" s="9">
        <v>106</v>
      </c>
      <c r="E113" s="9">
        <v>106000</v>
      </c>
    </row>
    <row r="114" spans="4:5" x14ac:dyDescent="0.15">
      <c r="D114" s="9">
        <v>107</v>
      </c>
      <c r="E114" s="9">
        <v>107000</v>
      </c>
    </row>
    <row r="115" spans="4:5" x14ac:dyDescent="0.15">
      <c r="D115" s="9">
        <v>108</v>
      </c>
      <c r="E115" s="9">
        <v>108000</v>
      </c>
    </row>
    <row r="116" spans="4:5" x14ac:dyDescent="0.15">
      <c r="D116" s="9">
        <v>109</v>
      </c>
      <c r="E116" s="9">
        <v>109000</v>
      </c>
    </row>
    <row r="117" spans="4:5" x14ac:dyDescent="0.15">
      <c r="D117" s="9">
        <v>110</v>
      </c>
      <c r="E117" s="9">
        <v>110000</v>
      </c>
    </row>
    <row r="118" spans="4:5" x14ac:dyDescent="0.15">
      <c r="D118" s="9">
        <v>111</v>
      </c>
      <c r="E118" s="9">
        <v>111000</v>
      </c>
    </row>
    <row r="119" spans="4:5" x14ac:dyDescent="0.15">
      <c r="D119" s="9">
        <v>112</v>
      </c>
      <c r="E119" s="9">
        <v>112000</v>
      </c>
    </row>
    <row r="120" spans="4:5" x14ac:dyDescent="0.15">
      <c r="D120" s="9">
        <v>113</v>
      </c>
      <c r="E120" s="9">
        <v>113000</v>
      </c>
    </row>
    <row r="121" spans="4:5" x14ac:dyDescent="0.15">
      <c r="D121" s="9">
        <v>114</v>
      </c>
      <c r="E121" s="9">
        <v>114000</v>
      </c>
    </row>
    <row r="122" spans="4:5" x14ac:dyDescent="0.15">
      <c r="D122" s="9">
        <v>115</v>
      </c>
      <c r="E122" s="9">
        <v>115000</v>
      </c>
    </row>
    <row r="123" spans="4:5" x14ac:dyDescent="0.15">
      <c r="D123" s="9">
        <v>116</v>
      </c>
      <c r="E123" s="9">
        <v>116000</v>
      </c>
    </row>
    <row r="124" spans="4:5" x14ac:dyDescent="0.15">
      <c r="D124" s="9">
        <v>117</v>
      </c>
      <c r="E124" s="9">
        <v>117000</v>
      </c>
    </row>
    <row r="125" spans="4:5" x14ac:dyDescent="0.15">
      <c r="D125" s="9">
        <v>118</v>
      </c>
      <c r="E125" s="9">
        <v>118000</v>
      </c>
    </row>
    <row r="126" spans="4:5" x14ac:dyDescent="0.15">
      <c r="D126" s="9">
        <v>119</v>
      </c>
      <c r="E126" s="9">
        <v>119000</v>
      </c>
    </row>
    <row r="127" spans="4:5" x14ac:dyDescent="0.15">
      <c r="D127" s="9">
        <v>120</v>
      </c>
      <c r="E127" s="9">
        <v>120000</v>
      </c>
    </row>
    <row r="128" spans="4:5" x14ac:dyDescent="0.15">
      <c r="D128" s="9">
        <v>119</v>
      </c>
      <c r="E128" s="11">
        <v>5950</v>
      </c>
    </row>
    <row r="129" spans="4:5" x14ac:dyDescent="0.15">
      <c r="D129" s="12">
        <v>120</v>
      </c>
      <c r="E129" s="13">
        <v>6000</v>
      </c>
    </row>
  </sheetData>
  <phoneticPr fontId="2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配置New</vt:lpstr>
      <vt:lpstr>配置</vt:lpstr>
      <vt:lpstr>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XIAZHIWEI</dc:creator>
  <cp:lastModifiedBy>文祥 汤</cp:lastModifiedBy>
  <dcterms:created xsi:type="dcterms:W3CDTF">2023-05-12T11:15:00Z</dcterms:created>
  <dcterms:modified xsi:type="dcterms:W3CDTF">2025-01-23T10:41:13Z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