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C1143B9F-24B0-41FC-8DBE-3173ABD83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配置!$A$4:$H$148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2" i="2" l="1"/>
  <c r="AX32" i="2"/>
  <c r="AZ32" i="2" s="1"/>
  <c r="AS32" i="2"/>
  <c r="H114" i="1" s="1"/>
  <c r="AR32" i="2"/>
  <c r="AQ32" i="2"/>
  <c r="AM32" i="2"/>
  <c r="G102" i="1" s="1"/>
  <c r="AL32" i="2"/>
  <c r="AK32" i="2"/>
  <c r="AJ32" i="2"/>
  <c r="AI32" i="2"/>
  <c r="AG32" i="2"/>
  <c r="AF32" i="2"/>
  <c r="AE32" i="2"/>
  <c r="AD32" i="2"/>
  <c r="AC32" i="2"/>
  <c r="AA32" i="2"/>
  <c r="Z32" i="2"/>
  <c r="Y32" i="2"/>
  <c r="X32" i="2"/>
  <c r="W32" i="2"/>
  <c r="AY31" i="2"/>
  <c r="AX31" i="2"/>
  <c r="AS31" i="2"/>
  <c r="AR31" i="2"/>
  <c r="AQ31" i="2"/>
  <c r="AM31" i="2"/>
  <c r="AL31" i="2"/>
  <c r="AK31" i="2"/>
  <c r="AJ31" i="2"/>
  <c r="AI31" i="2"/>
  <c r="AG31" i="2"/>
  <c r="AF31" i="2"/>
  <c r="AE31" i="2"/>
  <c r="AD31" i="2"/>
  <c r="AC31" i="2"/>
  <c r="AA31" i="2"/>
  <c r="Z31" i="2"/>
  <c r="Y31" i="2"/>
  <c r="X31" i="2"/>
  <c r="W31" i="2"/>
  <c r="AY30" i="2"/>
  <c r="AX30" i="2"/>
  <c r="AR30" i="2"/>
  <c r="AQ30" i="2"/>
  <c r="AS30" i="2" s="1"/>
  <c r="AM30" i="2"/>
  <c r="AL30" i="2"/>
  <c r="AK30" i="2"/>
  <c r="AJ30" i="2"/>
  <c r="AI30" i="2"/>
  <c r="AG30" i="2"/>
  <c r="AF30" i="2"/>
  <c r="AE30" i="2"/>
  <c r="AD30" i="2"/>
  <c r="AC30" i="2"/>
  <c r="AA30" i="2"/>
  <c r="Z30" i="2"/>
  <c r="Y30" i="2"/>
  <c r="X30" i="2"/>
  <c r="W30" i="2"/>
  <c r="AY29" i="2"/>
  <c r="AX29" i="2"/>
  <c r="AR29" i="2"/>
  <c r="AQ29" i="2"/>
  <c r="AM29" i="2"/>
  <c r="AL29" i="2"/>
  <c r="AK29" i="2"/>
  <c r="AJ29" i="2"/>
  <c r="AI29" i="2"/>
  <c r="AG29" i="2"/>
  <c r="AF29" i="2"/>
  <c r="AE29" i="2"/>
  <c r="AD29" i="2"/>
  <c r="AC29" i="2"/>
  <c r="AA29" i="2"/>
  <c r="Z29" i="2"/>
  <c r="Y29" i="2"/>
  <c r="X29" i="2"/>
  <c r="W29" i="2"/>
  <c r="AY28" i="2"/>
  <c r="AX28" i="2"/>
  <c r="AZ28" i="2" s="1"/>
  <c r="AR28" i="2"/>
  <c r="AQ28" i="2"/>
  <c r="AM28" i="2"/>
  <c r="AL28" i="2"/>
  <c r="AK28" i="2"/>
  <c r="AJ28" i="2"/>
  <c r="AI28" i="2"/>
  <c r="AG28" i="2"/>
  <c r="AF28" i="2"/>
  <c r="AE28" i="2"/>
  <c r="AD28" i="2"/>
  <c r="AC28" i="2"/>
  <c r="AA28" i="2"/>
  <c r="Z28" i="2"/>
  <c r="Y28" i="2"/>
  <c r="X28" i="2"/>
  <c r="W28" i="2"/>
  <c r="AY27" i="2"/>
  <c r="AX27" i="2"/>
  <c r="AZ27" i="2" s="1"/>
  <c r="AR27" i="2"/>
  <c r="AQ27" i="2"/>
  <c r="AS27" i="2" s="1"/>
  <c r="AM27" i="2"/>
  <c r="AL27" i="2"/>
  <c r="AK27" i="2"/>
  <c r="AJ27" i="2"/>
  <c r="AI27" i="2"/>
  <c r="AG27" i="2"/>
  <c r="AF27" i="2"/>
  <c r="AE27" i="2"/>
  <c r="AD27" i="2"/>
  <c r="AC27" i="2"/>
  <c r="AA27" i="2"/>
  <c r="Z27" i="2"/>
  <c r="Y27" i="2"/>
  <c r="X27" i="2"/>
  <c r="W27" i="2"/>
  <c r="AY26" i="2"/>
  <c r="AX26" i="2"/>
  <c r="AR26" i="2"/>
  <c r="AQ26" i="2"/>
  <c r="AM26" i="2"/>
  <c r="AL26" i="2"/>
  <c r="AK26" i="2"/>
  <c r="AJ26" i="2"/>
  <c r="AI26" i="2"/>
  <c r="AG26" i="2"/>
  <c r="AF26" i="2"/>
  <c r="AE26" i="2"/>
  <c r="AD26" i="2"/>
  <c r="AC26" i="2"/>
  <c r="AA26" i="2"/>
  <c r="Z26" i="2"/>
  <c r="Y26" i="2"/>
  <c r="X26" i="2"/>
  <c r="W26" i="2"/>
  <c r="AY25" i="2"/>
  <c r="AX25" i="2"/>
  <c r="AZ25" i="2" s="1"/>
  <c r="AR25" i="2"/>
  <c r="AQ25" i="2"/>
  <c r="AS25" i="2" s="1"/>
  <c r="H123" i="1" s="1"/>
  <c r="AM25" i="2"/>
  <c r="G111" i="1" s="1"/>
  <c r="AL25" i="2"/>
  <c r="AK25" i="2"/>
  <c r="AJ25" i="2"/>
  <c r="AI25" i="2"/>
  <c r="AG25" i="2"/>
  <c r="AF25" i="2"/>
  <c r="AE25" i="2"/>
  <c r="AD25" i="2"/>
  <c r="AC25" i="2"/>
  <c r="AA25" i="2"/>
  <c r="G39" i="1" s="1"/>
  <c r="Z25" i="2"/>
  <c r="Y25" i="2"/>
  <c r="X25" i="2"/>
  <c r="W25" i="2"/>
  <c r="AY24" i="2"/>
  <c r="AX24" i="2"/>
  <c r="AR24" i="2"/>
  <c r="AQ24" i="2"/>
  <c r="AS24" i="2" s="1"/>
  <c r="AM24" i="2"/>
  <c r="AL24" i="2"/>
  <c r="AK24" i="2"/>
  <c r="AJ24" i="2"/>
  <c r="AI24" i="2"/>
  <c r="AG24" i="2"/>
  <c r="AF24" i="2"/>
  <c r="AE24" i="2"/>
  <c r="AD24" i="2"/>
  <c r="AC24" i="2"/>
  <c r="AA24" i="2"/>
  <c r="Z24" i="2"/>
  <c r="Y24" i="2"/>
  <c r="X24" i="2"/>
  <c r="W24" i="2"/>
  <c r="AY23" i="2"/>
  <c r="AX23" i="2"/>
  <c r="AZ23" i="2" s="1"/>
  <c r="AR23" i="2"/>
  <c r="AQ23" i="2"/>
  <c r="AS23" i="2" s="1"/>
  <c r="AM23" i="2"/>
  <c r="AL23" i="2"/>
  <c r="AK23" i="2"/>
  <c r="AJ23" i="2"/>
  <c r="AI23" i="2"/>
  <c r="AG23" i="2"/>
  <c r="AF23" i="2"/>
  <c r="AE23" i="2"/>
  <c r="AD23" i="2"/>
  <c r="AC23" i="2"/>
  <c r="AA23" i="2"/>
  <c r="Z23" i="2"/>
  <c r="Y23" i="2"/>
  <c r="X23" i="2"/>
  <c r="W23" i="2"/>
  <c r="AY22" i="2"/>
  <c r="AX22" i="2"/>
  <c r="AZ22" i="2" s="1"/>
  <c r="AR22" i="2"/>
  <c r="AQ22" i="2"/>
  <c r="AM22" i="2"/>
  <c r="AL22" i="2"/>
  <c r="AK22" i="2"/>
  <c r="AJ22" i="2"/>
  <c r="AI22" i="2"/>
  <c r="AG22" i="2"/>
  <c r="G84" i="1" s="1"/>
  <c r="AF22" i="2"/>
  <c r="AE22" i="2"/>
  <c r="AD22" i="2"/>
  <c r="AC22" i="2"/>
  <c r="AA22" i="2"/>
  <c r="Z22" i="2"/>
  <c r="Y22" i="2"/>
  <c r="X22" i="2"/>
  <c r="W22" i="2"/>
  <c r="AY21" i="2"/>
  <c r="AX21" i="2"/>
  <c r="AZ21" i="2" s="1"/>
  <c r="AR21" i="2"/>
  <c r="AQ21" i="2"/>
  <c r="AM21" i="2"/>
  <c r="G119" i="1" s="1"/>
  <c r="AL21" i="2"/>
  <c r="AK21" i="2"/>
  <c r="AJ21" i="2"/>
  <c r="AI21" i="2"/>
  <c r="AG21" i="2"/>
  <c r="AF21" i="2"/>
  <c r="AE21" i="2"/>
  <c r="AD21" i="2"/>
  <c r="AC21" i="2"/>
  <c r="AA21" i="2"/>
  <c r="G47" i="1" s="1"/>
  <c r="Z21" i="2"/>
  <c r="Y21" i="2"/>
  <c r="X21" i="2"/>
  <c r="W21" i="2"/>
  <c r="AY20" i="2"/>
  <c r="AX20" i="2"/>
  <c r="AZ20" i="2" s="1"/>
  <c r="AR20" i="2"/>
  <c r="AQ20" i="2"/>
  <c r="AS20" i="2" s="1"/>
  <c r="AM20" i="2"/>
  <c r="G118" i="1" s="1"/>
  <c r="AL20" i="2"/>
  <c r="AK20" i="2"/>
  <c r="AJ20" i="2"/>
  <c r="AI20" i="2"/>
  <c r="AG20" i="2"/>
  <c r="AF20" i="2"/>
  <c r="AE20" i="2"/>
  <c r="AD20" i="2"/>
  <c r="AC20" i="2"/>
  <c r="AA20" i="2"/>
  <c r="Z20" i="2"/>
  <c r="Y20" i="2"/>
  <c r="X20" i="2"/>
  <c r="W20" i="2"/>
  <c r="AY19" i="2"/>
  <c r="AX19" i="2"/>
  <c r="AR19" i="2"/>
  <c r="AQ19" i="2"/>
  <c r="AM19" i="2"/>
  <c r="AL19" i="2"/>
  <c r="AK19" i="2"/>
  <c r="AJ19" i="2"/>
  <c r="AI19" i="2"/>
  <c r="AG19" i="2"/>
  <c r="G81" i="1" s="1"/>
  <c r="AF19" i="2"/>
  <c r="AE19" i="2"/>
  <c r="AD19" i="2"/>
  <c r="AC19" i="2"/>
  <c r="AA19" i="2"/>
  <c r="Z19" i="2"/>
  <c r="Y19" i="2"/>
  <c r="X19" i="2"/>
  <c r="W19" i="2"/>
  <c r="AY18" i="2"/>
  <c r="AX18" i="2"/>
  <c r="AR18" i="2"/>
  <c r="AQ18" i="2"/>
  <c r="AS18" i="2" s="1"/>
  <c r="H32" i="1" s="1"/>
  <c r="AM18" i="2"/>
  <c r="AL18" i="2"/>
  <c r="AK18" i="2"/>
  <c r="AJ18" i="2"/>
  <c r="AI18" i="2"/>
  <c r="AG18" i="2"/>
  <c r="G80" i="1" s="1"/>
  <c r="AF18" i="2"/>
  <c r="AE18" i="2"/>
  <c r="AD18" i="2"/>
  <c r="AC18" i="2"/>
  <c r="AA18" i="2"/>
  <c r="Z18" i="2"/>
  <c r="Y18" i="2"/>
  <c r="X18" i="2"/>
  <c r="W18" i="2"/>
  <c r="AY17" i="2"/>
  <c r="AX17" i="2"/>
  <c r="AZ17" i="2" s="1"/>
  <c r="AR17" i="2"/>
  <c r="AQ17" i="2"/>
  <c r="AM17" i="2"/>
  <c r="G115" i="1" s="1"/>
  <c r="AL17" i="2"/>
  <c r="AK17" i="2"/>
  <c r="AJ17" i="2"/>
  <c r="AI17" i="2"/>
  <c r="AG17" i="2"/>
  <c r="AF17" i="2"/>
  <c r="AE17" i="2"/>
  <c r="AD17" i="2"/>
  <c r="AC17" i="2"/>
  <c r="AA17" i="2"/>
  <c r="G7" i="1" s="1"/>
  <c r="Z17" i="2"/>
  <c r="Y17" i="2"/>
  <c r="X17" i="2"/>
  <c r="W17" i="2"/>
  <c r="C148" i="1"/>
  <c r="G148" i="1" s="1"/>
  <c r="B148" i="1"/>
  <c r="C147" i="1"/>
  <c r="B147" i="1"/>
  <c r="G146" i="1"/>
  <c r="C146" i="1"/>
  <c r="B146" i="1"/>
  <c r="C145" i="1"/>
  <c r="G145" i="1" s="1"/>
  <c r="B145" i="1"/>
  <c r="G144" i="1"/>
  <c r="C144" i="1"/>
  <c r="B144" i="1"/>
  <c r="G143" i="1"/>
  <c r="C143" i="1"/>
  <c r="B143" i="1"/>
  <c r="C142" i="1"/>
  <c r="G142" i="1" s="1"/>
  <c r="B142" i="1"/>
  <c r="G141" i="1"/>
  <c r="C141" i="1"/>
  <c r="B141" i="1"/>
  <c r="G140" i="1"/>
  <c r="C140" i="1"/>
  <c r="B140" i="1"/>
  <c r="C139" i="1"/>
  <c r="G139" i="1" s="1"/>
  <c r="B139" i="1"/>
  <c r="C138" i="1"/>
  <c r="B138" i="1"/>
  <c r="H137" i="1"/>
  <c r="G137" i="1"/>
  <c r="C137" i="1"/>
  <c r="B137" i="1"/>
  <c r="C136" i="1"/>
  <c r="G136" i="1" s="1"/>
  <c r="B136" i="1"/>
  <c r="C135" i="1"/>
  <c r="B135" i="1"/>
  <c r="G134" i="1"/>
  <c r="C134" i="1"/>
  <c r="B134" i="1"/>
  <c r="C133" i="1"/>
  <c r="G133" i="1" s="1"/>
  <c r="B133" i="1"/>
  <c r="G132" i="1"/>
  <c r="C132" i="1"/>
  <c r="B132" i="1"/>
  <c r="G131" i="1"/>
  <c r="C131" i="1"/>
  <c r="B131" i="1"/>
  <c r="C130" i="1"/>
  <c r="G130" i="1" s="1"/>
  <c r="B130" i="1"/>
  <c r="G129" i="1"/>
  <c r="C129" i="1"/>
  <c r="B129" i="1"/>
  <c r="G128" i="1"/>
  <c r="C128" i="1"/>
  <c r="B128" i="1"/>
  <c r="C127" i="1"/>
  <c r="G127" i="1" s="1"/>
  <c r="B127" i="1"/>
  <c r="C126" i="1"/>
  <c r="B126" i="1"/>
  <c r="G125" i="1"/>
  <c r="C125" i="1"/>
  <c r="B125" i="1"/>
  <c r="G124" i="1"/>
  <c r="C124" i="1"/>
  <c r="B124" i="1"/>
  <c r="C123" i="1"/>
  <c r="B123" i="1"/>
  <c r="G122" i="1"/>
  <c r="C122" i="1"/>
  <c r="B122" i="1"/>
  <c r="G121" i="1"/>
  <c r="C121" i="1"/>
  <c r="B121" i="1"/>
  <c r="G120" i="1"/>
  <c r="C120" i="1"/>
  <c r="B120" i="1"/>
  <c r="C119" i="1"/>
  <c r="B119" i="1"/>
  <c r="C118" i="1"/>
  <c r="B118" i="1"/>
  <c r="G117" i="1"/>
  <c r="C117" i="1"/>
  <c r="B117" i="1"/>
  <c r="G116" i="1"/>
  <c r="C116" i="1"/>
  <c r="B116" i="1"/>
  <c r="C115" i="1"/>
  <c r="B115" i="1"/>
  <c r="C114" i="1"/>
  <c r="B114" i="1"/>
  <c r="H113" i="1"/>
  <c r="G113" i="1"/>
  <c r="C113" i="1"/>
  <c r="B113" i="1"/>
  <c r="G112" i="1"/>
  <c r="C112" i="1"/>
  <c r="B112" i="1"/>
  <c r="C111" i="1"/>
  <c r="B111" i="1"/>
  <c r="G110" i="1"/>
  <c r="C110" i="1"/>
  <c r="B110" i="1"/>
  <c r="G109" i="1"/>
  <c r="C109" i="1"/>
  <c r="B109" i="1"/>
  <c r="G108" i="1"/>
  <c r="C108" i="1"/>
  <c r="B108" i="1"/>
  <c r="C107" i="1"/>
  <c r="B107" i="1"/>
  <c r="C106" i="1"/>
  <c r="B106" i="1"/>
  <c r="G105" i="1"/>
  <c r="C105" i="1"/>
  <c r="B105" i="1"/>
  <c r="G104" i="1"/>
  <c r="C104" i="1"/>
  <c r="B104" i="1"/>
  <c r="C103" i="1"/>
  <c r="B103" i="1"/>
  <c r="C102" i="1"/>
  <c r="B102" i="1"/>
  <c r="H101" i="1"/>
  <c r="G101" i="1"/>
  <c r="C101" i="1"/>
  <c r="B101" i="1"/>
  <c r="G100" i="1"/>
  <c r="C100" i="1"/>
  <c r="B100" i="1"/>
  <c r="G99" i="1"/>
  <c r="C99" i="1"/>
  <c r="B99" i="1"/>
  <c r="G98" i="1"/>
  <c r="C98" i="1"/>
  <c r="B98" i="1"/>
  <c r="G97" i="1"/>
  <c r="C97" i="1"/>
  <c r="B97" i="1"/>
  <c r="C96" i="1"/>
  <c r="B96" i="1"/>
  <c r="G95" i="1"/>
  <c r="C95" i="1"/>
  <c r="B95" i="1"/>
  <c r="G94" i="1"/>
  <c r="C94" i="1"/>
  <c r="B94" i="1"/>
  <c r="C93" i="1"/>
  <c r="B93" i="1"/>
  <c r="G92" i="1"/>
  <c r="C92" i="1"/>
  <c r="B92" i="1"/>
  <c r="G91" i="1"/>
  <c r="C91" i="1"/>
  <c r="B91" i="1"/>
  <c r="G90" i="1"/>
  <c r="C90" i="1"/>
  <c r="B90" i="1"/>
  <c r="G89" i="1"/>
  <c r="C89" i="1"/>
  <c r="B89" i="1"/>
  <c r="G88" i="1"/>
  <c r="C88" i="1"/>
  <c r="B88" i="1"/>
  <c r="G87" i="1"/>
  <c r="C87" i="1"/>
  <c r="B87" i="1"/>
  <c r="G86" i="1"/>
  <c r="C86" i="1"/>
  <c r="B86" i="1"/>
  <c r="G85" i="1"/>
  <c r="C85" i="1"/>
  <c r="B85" i="1"/>
  <c r="C84" i="1"/>
  <c r="B84" i="1"/>
  <c r="G83" i="1"/>
  <c r="C83" i="1"/>
  <c r="B83" i="1"/>
  <c r="G82" i="1"/>
  <c r="C82" i="1"/>
  <c r="B82" i="1"/>
  <c r="C81" i="1"/>
  <c r="B81" i="1"/>
  <c r="C80" i="1"/>
  <c r="B80" i="1"/>
  <c r="G79" i="1"/>
  <c r="C79" i="1"/>
  <c r="B79" i="1"/>
  <c r="H78" i="1"/>
  <c r="G78" i="1"/>
  <c r="C78" i="1"/>
  <c r="B78" i="1"/>
  <c r="H77" i="1"/>
  <c r="G77" i="1"/>
  <c r="C77" i="1"/>
  <c r="B77" i="1"/>
  <c r="G76" i="1"/>
  <c r="C76" i="1"/>
  <c r="B76" i="1"/>
  <c r="G75" i="1"/>
  <c r="C75" i="1"/>
  <c r="B75" i="1"/>
  <c r="G74" i="1"/>
  <c r="C74" i="1"/>
  <c r="B74" i="1"/>
  <c r="G73" i="1"/>
  <c r="C73" i="1"/>
  <c r="B73" i="1"/>
  <c r="C72" i="1"/>
  <c r="B72" i="1"/>
  <c r="G71" i="1"/>
  <c r="C71" i="1"/>
  <c r="B71" i="1"/>
  <c r="G70" i="1"/>
  <c r="C70" i="1"/>
  <c r="B70" i="1"/>
  <c r="C69" i="1"/>
  <c r="B69" i="1"/>
  <c r="C68" i="1"/>
  <c r="B68" i="1"/>
  <c r="G67" i="1"/>
  <c r="C67" i="1"/>
  <c r="B67" i="1"/>
  <c r="H66" i="1"/>
  <c r="G66" i="1"/>
  <c r="C66" i="1"/>
  <c r="B66" i="1"/>
  <c r="H65" i="1"/>
  <c r="G65" i="1"/>
  <c r="C65" i="1"/>
  <c r="B65" i="1"/>
  <c r="G64" i="1"/>
  <c r="C64" i="1"/>
  <c r="B64" i="1"/>
  <c r="G63" i="1"/>
  <c r="C63" i="1"/>
  <c r="B63" i="1"/>
  <c r="G62" i="1"/>
  <c r="C62" i="1"/>
  <c r="B62" i="1"/>
  <c r="G61" i="1"/>
  <c r="C61" i="1"/>
  <c r="B61" i="1"/>
  <c r="C60" i="1"/>
  <c r="B60" i="1"/>
  <c r="G59" i="1"/>
  <c r="C59" i="1"/>
  <c r="B59" i="1"/>
  <c r="G58" i="1"/>
  <c r="C58" i="1"/>
  <c r="B58" i="1"/>
  <c r="C57" i="1"/>
  <c r="B57" i="1"/>
  <c r="C56" i="1"/>
  <c r="B56" i="1"/>
  <c r="G55" i="1"/>
  <c r="C55" i="1"/>
  <c r="B55" i="1"/>
  <c r="H54" i="1"/>
  <c r="G54" i="1"/>
  <c r="C54" i="1"/>
  <c r="B54" i="1"/>
  <c r="H53" i="1"/>
  <c r="G53" i="1"/>
  <c r="C53" i="1"/>
  <c r="B53" i="1"/>
  <c r="G52" i="1"/>
  <c r="G51" i="1"/>
  <c r="G50" i="1"/>
  <c r="G49" i="1"/>
  <c r="G48" i="1"/>
  <c r="G46" i="1"/>
  <c r="G45" i="1"/>
  <c r="G44" i="1"/>
  <c r="G42" i="1"/>
  <c r="G41" i="1"/>
  <c r="G40" i="1"/>
  <c r="G38" i="1"/>
  <c r="G37" i="1"/>
  <c r="G36" i="1"/>
  <c r="G35" i="1"/>
  <c r="G34" i="1"/>
  <c r="G33" i="1"/>
  <c r="G32" i="1"/>
  <c r="H30" i="1"/>
  <c r="G30" i="1"/>
  <c r="H29" i="1"/>
  <c r="G29" i="1"/>
  <c r="G28" i="1"/>
  <c r="G26" i="1"/>
  <c r="G25" i="1"/>
  <c r="G24" i="1"/>
  <c r="G23" i="1"/>
  <c r="G22" i="1"/>
  <c r="G21" i="1"/>
  <c r="G20" i="1"/>
  <c r="H18" i="1"/>
  <c r="G18" i="1"/>
  <c r="H17" i="1"/>
  <c r="G17" i="1"/>
  <c r="G16" i="1"/>
  <c r="G14" i="1"/>
  <c r="G13" i="1"/>
  <c r="G12" i="1"/>
  <c r="G11" i="1"/>
  <c r="G10" i="1"/>
  <c r="G9" i="1"/>
  <c r="G8" i="1"/>
  <c r="H6" i="1"/>
  <c r="G6" i="1"/>
  <c r="H5" i="1"/>
  <c r="G5" i="1"/>
  <c r="AS28" i="2" l="1"/>
  <c r="AZ31" i="2"/>
  <c r="AS22" i="2"/>
  <c r="H120" i="1" s="1"/>
  <c r="AS17" i="2"/>
  <c r="AS19" i="2"/>
  <c r="H69" i="1" s="1"/>
  <c r="AZ29" i="2"/>
  <c r="H73" i="1"/>
  <c r="H97" i="1"/>
  <c r="AZ19" i="2"/>
  <c r="AS21" i="2"/>
  <c r="H83" i="1" s="1"/>
  <c r="AZ24" i="2"/>
  <c r="AS26" i="2"/>
  <c r="H148" i="1" s="1"/>
  <c r="H21" i="1"/>
  <c r="H141" i="1"/>
  <c r="H105" i="1"/>
  <c r="H93" i="1"/>
  <c r="H13" i="1"/>
  <c r="H61" i="1"/>
  <c r="AS29" i="2"/>
  <c r="H145" i="1"/>
  <c r="H25" i="1"/>
  <c r="H37" i="1"/>
  <c r="H133" i="1"/>
  <c r="AZ30" i="2"/>
  <c r="H121" i="1"/>
  <c r="H109" i="1"/>
  <c r="AZ18" i="2"/>
  <c r="AZ26" i="2"/>
  <c r="H142" i="1"/>
  <c r="H82" i="1"/>
  <c r="H34" i="1"/>
  <c r="H58" i="1"/>
  <c r="H10" i="1"/>
  <c r="H70" i="1"/>
  <c r="H22" i="1"/>
  <c r="H139" i="1"/>
  <c r="H79" i="1"/>
  <c r="H67" i="1"/>
  <c r="H55" i="1"/>
  <c r="H62" i="1"/>
  <c r="H146" i="1"/>
  <c r="H86" i="1"/>
  <c r="H122" i="1"/>
  <c r="H110" i="1"/>
  <c r="H14" i="1"/>
  <c r="H134" i="1"/>
  <c r="H98" i="1"/>
  <c r="H26" i="1"/>
  <c r="H74" i="1"/>
  <c r="H38" i="1"/>
  <c r="H11" i="1"/>
  <c r="H143" i="1"/>
  <c r="H85" i="1"/>
  <c r="H92" i="1"/>
  <c r="G15" i="1"/>
  <c r="G27" i="1"/>
  <c r="H60" i="1"/>
  <c r="H63" i="1"/>
  <c r="H72" i="1"/>
  <c r="H75" i="1"/>
  <c r="H84" i="1"/>
  <c r="H87" i="1"/>
  <c r="G103" i="1"/>
  <c r="G106" i="1"/>
  <c r="H15" i="1"/>
  <c r="H27" i="1"/>
  <c r="H39" i="1"/>
  <c r="H94" i="1"/>
  <c r="H103" i="1"/>
  <c r="H106" i="1"/>
  <c r="H112" i="1"/>
  <c r="H115" i="1"/>
  <c r="H118" i="1"/>
  <c r="H116" i="1"/>
  <c r="G43" i="1"/>
  <c r="G147" i="1"/>
  <c r="G107" i="1"/>
  <c r="H104" i="1"/>
  <c r="H12" i="1"/>
  <c r="H24" i="1"/>
  <c r="H36" i="1"/>
  <c r="G56" i="1"/>
  <c r="G68" i="1"/>
  <c r="G126" i="1"/>
  <c r="H132" i="1"/>
  <c r="H135" i="1"/>
  <c r="H138" i="1"/>
  <c r="H147" i="1"/>
  <c r="H140" i="1"/>
  <c r="G135" i="1"/>
  <c r="H56" i="1"/>
  <c r="G93" i="1"/>
  <c r="G123" i="1"/>
  <c r="H7" i="1"/>
  <c r="H19" i="1"/>
  <c r="H31" i="1"/>
  <c r="H96" i="1"/>
  <c r="H99" i="1"/>
  <c r="H102" i="1"/>
  <c r="H108" i="1"/>
  <c r="H111" i="1"/>
  <c r="G138" i="1"/>
  <c r="G19" i="1"/>
  <c r="G31" i="1"/>
  <c r="G96" i="1"/>
  <c r="G114" i="1"/>
  <c r="H128" i="1"/>
  <c r="H68" i="1"/>
  <c r="H80" i="1"/>
  <c r="H8" i="1"/>
  <c r="H20" i="1"/>
  <c r="G57" i="1"/>
  <c r="G60" i="1"/>
  <c r="G69" i="1"/>
  <c r="G72" i="1"/>
  <c r="H127" i="1"/>
  <c r="H130" i="1"/>
  <c r="H9" i="1" l="1"/>
  <c r="H107" i="1"/>
  <c r="H95" i="1"/>
  <c r="H117" i="1"/>
  <c r="H57" i="1"/>
  <c r="H33" i="1"/>
  <c r="H144" i="1"/>
  <c r="H81" i="1"/>
  <c r="H129" i="1"/>
  <c r="H35" i="1"/>
  <c r="H76" i="1"/>
  <c r="H16" i="1"/>
  <c r="H59" i="1"/>
  <c r="H28" i="1"/>
  <c r="H119" i="1"/>
  <c r="H136" i="1"/>
  <c r="H88" i="1"/>
  <c r="H100" i="1"/>
  <c r="H23" i="1"/>
  <c r="H124" i="1"/>
  <c r="H71" i="1"/>
  <c r="H131" i="1"/>
  <c r="H64" i="1"/>
  <c r="H52" i="1"/>
  <c r="H40" i="1"/>
</calcChain>
</file>

<file path=xl/sharedStrings.xml><?xml version="1.0" encoding="utf-8"?>
<sst xmlns="http://schemas.openxmlformats.org/spreadsheetml/2006/main" count="155" uniqueCount="100">
  <si>
    <t>Id</t>
  </si>
  <si>
    <t>CardQuality</t>
  </si>
  <si>
    <t>CardPro</t>
  </si>
  <si>
    <t>Ascendant</t>
  </si>
  <si>
    <t>Cost01</t>
  </si>
  <si>
    <t>Cost02</t>
  </si>
  <si>
    <t>Attr</t>
  </si>
  <si>
    <t>BusinessAttr</t>
  </si>
  <si>
    <t>int</t>
  </si>
  <si>
    <t>string</t>
  </si>
  <si>
    <t>主键</t>
  </si>
  <si>
    <t>卡牌品质</t>
  </si>
  <si>
    <t>卡牌职业</t>
  </si>
  <si>
    <t>等阶</t>
  </si>
  <si>
    <t>消耗1</t>
  </si>
  <si>
    <t>消耗2</t>
  </si>
  <si>
    <t>属性</t>
  </si>
  <si>
    <t>//序号</t>
  </si>
  <si>
    <t>1 神魔
2 史诗
3 精英
4 稀有</t>
  </si>
  <si>
    <t>1 输出
2 坦克
3 支援</t>
  </si>
  <si>
    <r>
      <rPr>
        <sz val="11"/>
        <color rgb="FF000000"/>
        <rFont val="宋体"/>
        <family val="3"/>
        <charset val="134"/>
      </rPr>
      <t xml:space="preserve">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</si>
  <si>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同ID道具
填数量</t>
  </si>
  <si>
    <t>本阵营改装件
填数量</t>
  </si>
  <si>
    <t>[属性:值]</t>
  </si>
  <si>
    <t>{"CardMulti":0.45,"IntervalReduce":0}</t>
  </si>
  <si>
    <t>{"CardMulti":1.53,"IntervalReduce":0.26}</t>
  </si>
  <si>
    <t>{"CardMulti":2.53,"IntervalReduce":0.68}</t>
  </si>
  <si>
    <t>{"CardMulti":6.43,"IntervalReduce":1}</t>
  </si>
  <si>
    <t>{"CardMulti":12.66,"IntervalReduce":3}</t>
  </si>
  <si>
    <t>{"CardMulti":22.31,"IntervalReduce":4}</t>
  </si>
  <si>
    <t>{"CardMulti":35.51,"IntervalReduce":6}</t>
  </si>
  <si>
    <t>{"CardMulti":53.51,"IntervalReduce":7}</t>
  </si>
  <si>
    <t>{"CardMulti":76.31,"IntervalReduce":9}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</si>
  <si>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</si>
  <si>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</si>
  <si>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</si>
  <si>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</si>
  <si>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</si>
  <si>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</si>
  <si>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</si>
  <si>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卡牌升星</t>
    </r>
  </si>
  <si>
    <r>
      <rPr>
        <sz val="11"/>
        <color rgb="FF000000"/>
        <rFont val="宋体"/>
        <family val="3"/>
        <charset val="134"/>
      </rPr>
      <t>Rank2</t>
    </r>
  </si>
  <si>
    <r>
      <rPr>
        <sz val="11"/>
        <color rgb="FF000000"/>
        <rFont val="宋体"/>
        <family val="3"/>
        <charset val="134"/>
      </rPr>
      <t>属性模板</t>
    </r>
  </si>
  <si>
    <r>
      <rPr>
        <sz val="11"/>
        <color rgb="FF000000"/>
        <rFont val="宋体"/>
        <family val="3"/>
        <charset val="134"/>
      </rPr>
      <t>基础</t>
    </r>
  </si>
  <si>
    <r>
      <rPr>
        <sz val="11"/>
        <color rgb="FF000000"/>
        <rFont val="宋体"/>
        <family val="3"/>
        <charset val="134"/>
      </rPr>
      <t>二级</t>
    </r>
  </si>
  <si>
    <r>
      <rPr>
        <sz val="11"/>
        <color rgb="FF000000"/>
        <rFont val="宋体"/>
        <family val="3"/>
        <charset val="134"/>
      </rPr>
      <t>计算</t>
    </r>
  </si>
  <si>
    <r>
      <rPr>
        <sz val="11"/>
        <color rgb="FF000000"/>
        <rFont val="宋体"/>
        <family val="3"/>
        <charset val="134"/>
      </rPr>
      <t>生命</t>
    </r>
  </si>
  <si>
    <r>
      <rPr>
        <sz val="11"/>
        <color rgb="FF000000"/>
        <rFont val="宋体"/>
        <family val="3"/>
        <charset val="134"/>
      </rPr>
      <t>攻击</t>
    </r>
  </si>
  <si>
    <r>
      <rPr>
        <sz val="11"/>
        <color rgb="FF000000"/>
        <rFont val="宋体"/>
        <family val="3"/>
        <charset val="134"/>
      </rPr>
      <t>命中率</t>
    </r>
  </si>
  <si>
    <r>
      <rPr>
        <sz val="11"/>
        <color rgb="FF000000"/>
        <rFont val="宋体"/>
        <family val="3"/>
        <charset val="134"/>
      </rPr>
      <t>闪避率</t>
    </r>
  </si>
  <si>
    <r>
      <rPr>
        <sz val="11"/>
        <color rgb="FF000000"/>
        <rFont val="宋体"/>
        <family val="3"/>
        <charset val="134"/>
      </rPr>
      <t>暴击率</t>
    </r>
  </si>
  <si>
    <r>
      <rPr>
        <sz val="11"/>
        <color rgb="FF000000"/>
        <rFont val="宋体"/>
        <family val="3"/>
        <charset val="134"/>
      </rPr>
      <t>暴抗率</t>
    </r>
  </si>
  <si>
    <r>
      <rPr>
        <sz val="11"/>
        <color rgb="FF000000"/>
        <rFont val="宋体"/>
        <family val="3"/>
        <charset val="134"/>
      </rPr>
      <t>战力</t>
    </r>
  </si>
  <si>
    <r>
      <rPr>
        <sz val="11"/>
        <color rgb="FF000000"/>
        <rFont val="宋体"/>
        <family val="3"/>
        <charset val="134"/>
      </rPr>
      <t>战力占比</t>
    </r>
  </si>
  <si>
    <r>
      <rPr>
        <sz val="11"/>
        <color rgb="FF000000"/>
        <rFont val="宋体"/>
        <family val="3"/>
        <charset val="134"/>
      </rPr>
      <t>品质</t>
    </r>
  </si>
  <si>
    <r>
      <rPr>
        <sz val="11"/>
        <color rgb="FF000000"/>
        <rFont val="宋体"/>
        <family val="3"/>
        <charset val="134"/>
      </rPr>
      <t>系数</t>
    </r>
  </si>
  <si>
    <r>
      <rPr>
        <sz val="11"/>
        <color rgb="FF000000"/>
        <rFont val="宋体"/>
        <family val="3"/>
        <charset val="134"/>
      </rPr>
      <t>参数1</t>
    </r>
  </si>
  <si>
    <r>
      <rPr>
        <sz val="11"/>
        <color rgb="FF000000"/>
        <rFont val="宋体"/>
        <family val="3"/>
        <charset val="134"/>
      </rPr>
      <t>标准战力</t>
    </r>
  </si>
  <si>
    <r>
      <rPr>
        <sz val="11"/>
        <color rgb="FF000000"/>
        <rFont val="宋体"/>
        <family val="3"/>
        <charset val="134"/>
      </rPr>
      <t>车卡</t>
    </r>
  </si>
  <si>
    <r>
      <rPr>
        <sz val="11"/>
        <color rgb="FF000000"/>
        <rFont val="宋体"/>
        <family val="3"/>
        <charset val="134"/>
      </rPr>
      <t>参数2</t>
    </r>
  </si>
  <si>
    <r>
      <rPr>
        <sz val="11"/>
        <color rgb="FF000000"/>
        <rFont val="宋体"/>
        <family val="3"/>
        <charset val="134"/>
      </rPr>
      <t>速度型</t>
    </r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</si>
  <si>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</si>
  <si>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参数3</t>
    </r>
  </si>
  <si>
    <r>
      <rPr>
        <sz val="11"/>
        <color rgb="FF000000"/>
        <rFont val="宋体"/>
        <family val="3"/>
        <charset val="134"/>
      </rPr>
      <t>越野型</t>
    </r>
  </si>
  <si>
    <r>
      <rPr>
        <sz val="11"/>
        <color rgb="FF000000"/>
        <rFont val="宋体"/>
        <family val="3"/>
        <charset val="134"/>
      </rPr>
      <t>史诗车卡</t>
    </r>
  </si>
  <si>
    <r>
      <rPr>
        <sz val="11"/>
        <color rgb="FF000000"/>
        <rFont val="宋体"/>
        <family val="3"/>
        <charset val="134"/>
      </rPr>
      <t>运输型</t>
    </r>
  </si>
  <si>
    <r>
      <rPr>
        <sz val="11"/>
        <color rgb="FF000000"/>
        <rFont val="宋体"/>
        <family val="3"/>
        <charset val="134"/>
      </rPr>
      <t>神魔车卡</t>
    </r>
  </si>
  <si>
    <r>
      <rPr>
        <sz val="11"/>
        <color rgb="FF000000"/>
        <rFont val="宋体"/>
        <family val="3"/>
        <charset val="134"/>
      </rPr>
      <t>Hp</t>
    </r>
  </si>
  <si>
    <r>
      <rPr>
        <sz val="11"/>
        <color rgb="FF000000"/>
        <rFont val="宋体"/>
        <family val="3"/>
        <charset val="134"/>
      </rPr>
      <t>Atk</t>
    </r>
  </si>
  <si>
    <r>
      <rPr>
        <sz val="11"/>
        <color rgb="FF000000"/>
        <rFont val="宋体"/>
        <family val="3"/>
        <charset val="134"/>
      </rPr>
      <t>HpRate</t>
    </r>
  </si>
  <si>
    <r>
      <rPr>
        <sz val="11"/>
        <color rgb="FF000000"/>
        <rFont val="宋体"/>
        <family val="3"/>
        <charset val="134"/>
      </rPr>
      <t>AtkRate</t>
    </r>
  </si>
  <si>
    <t>CardMulti</t>
  </si>
  <si>
    <t>IntervalReduce</t>
  </si>
  <si>
    <r>
      <rPr>
        <sz val="11"/>
        <color rgb="FF000000"/>
        <rFont val="宋体"/>
        <family val="3"/>
        <charset val="134"/>
      </rPr>
      <t>基础-比</t>
    </r>
  </si>
  <si>
    <r>
      <rPr>
        <sz val="11"/>
        <color rgb="FF000000"/>
        <rFont val="宋体"/>
        <family val="3"/>
        <charset val="134"/>
      </rPr>
      <t>辅助列</t>
    </r>
  </si>
  <si>
    <r>
      <rPr>
        <sz val="11"/>
        <color rgb="FF000000"/>
        <rFont val="宋体"/>
        <family val="3"/>
        <charset val="134"/>
      </rPr>
      <t>星级</t>
    </r>
  </si>
  <si>
    <r>
      <rPr>
        <sz val="11"/>
        <color rgb="FF000000"/>
        <rFont val="宋体"/>
        <family val="3"/>
        <charset val="134"/>
      </rPr>
      <t>属性权重</t>
    </r>
  </si>
  <si>
    <r>
      <rPr>
        <sz val="11"/>
        <color rgb="FF000000"/>
        <rFont val="宋体"/>
        <family val="3"/>
        <charset val="134"/>
      </rPr>
      <t>生命-比</t>
    </r>
  </si>
  <si>
    <r>
      <rPr>
        <sz val="11"/>
        <color rgb="FF000000"/>
        <rFont val="宋体"/>
        <family val="3"/>
        <charset val="134"/>
      </rPr>
      <t>攻击-比</t>
    </r>
  </si>
  <si>
    <r>
      <rPr>
        <sz val="11"/>
        <color rgb="FF000000"/>
        <rFont val="宋体"/>
        <family val="3"/>
        <charset val="134"/>
      </rPr>
      <t>累计</t>
    </r>
  </si>
  <si>
    <r>
      <rPr>
        <sz val="11"/>
        <color rgb="FF000000"/>
        <rFont val="宋体"/>
        <family val="3"/>
        <charset val="134"/>
      </rPr>
      <t>精英</t>
    </r>
  </si>
  <si>
    <r>
      <rPr>
        <sz val="11"/>
        <color rgb="FF000000"/>
        <rFont val="宋体"/>
        <family val="3"/>
        <charset val="134"/>
      </rPr>
      <t>精英+</t>
    </r>
  </si>
  <si>
    <r>
      <rPr>
        <sz val="11"/>
        <color rgb="FF000000"/>
        <rFont val="宋体"/>
        <family val="3"/>
        <charset val="134"/>
      </rPr>
      <t>史诗</t>
    </r>
  </si>
  <si>
    <r>
      <rPr>
        <sz val="11"/>
        <color rgb="FF000000"/>
        <rFont val="宋体"/>
        <family val="3"/>
        <charset val="134"/>
      </rPr>
      <t>史诗+</t>
    </r>
  </si>
  <si>
    <r>
      <rPr>
        <sz val="11"/>
        <color rgb="FF000000"/>
        <rFont val="宋体"/>
        <family val="3"/>
        <charset val="134"/>
      </rPr>
      <t>传说</t>
    </r>
  </si>
  <si>
    <r>
      <rPr>
        <sz val="11"/>
        <color rgb="FF000000"/>
        <rFont val="宋体"/>
        <family val="3"/>
        <charset val="134"/>
      </rPr>
      <t>传说+</t>
    </r>
  </si>
  <si>
    <r>
      <rPr>
        <sz val="11"/>
        <color rgb="FF000000"/>
        <rFont val="宋体"/>
        <family val="3"/>
        <charset val="134"/>
      </rPr>
      <t>终极</t>
    </r>
  </si>
  <si>
    <r>
      <rPr>
        <sz val="11"/>
        <color rgb="FF000000"/>
        <rFont val="宋体"/>
        <family val="3"/>
        <charset val="134"/>
      </rPr>
      <t>终极+</t>
    </r>
  </si>
  <si>
    <r>
      <rPr>
        <sz val="11"/>
        <color rgb="FF000000"/>
        <rFont val="宋体"/>
        <family val="3"/>
        <charset val="134"/>
      </rPr>
      <t>巅峰</t>
    </r>
  </si>
  <si>
    <r>
      <rPr>
        <sz val="11"/>
        <color rgb="FF000000"/>
        <rFont val="宋体"/>
        <family val="3"/>
        <charset val="134"/>
      </rPr>
      <t>巅峰+</t>
    </r>
  </si>
  <si>
    <r>
      <rPr>
        <sz val="11"/>
        <color rgb="FF000000"/>
        <rFont val="宋体"/>
        <family val="3"/>
        <charset val="134"/>
      </rPr>
      <t>冠阶1</t>
    </r>
  </si>
  <si>
    <r>
      <rPr>
        <sz val="11"/>
        <color rgb="FF000000"/>
        <rFont val="宋体"/>
        <family val="3"/>
        <charset val="134"/>
      </rPr>
      <t>冠阶2</t>
    </r>
  </si>
  <si>
    <r>
      <rPr>
        <sz val="11"/>
        <color rgb="FF000000"/>
        <rFont val="宋体"/>
        <family val="3"/>
        <charset val="134"/>
      </rPr>
      <t>冠阶3</t>
    </r>
  </si>
  <si>
    <r>
      <rPr>
        <sz val="11"/>
        <color rgb="FF000000"/>
        <rFont val="宋体"/>
        <family val="3"/>
        <charset val="134"/>
      </rPr>
      <t>冠阶4</t>
    </r>
  </si>
  <si>
    <t>商业基础</t>
  </si>
  <si>
    <t>商业拓展</t>
  </si>
  <si>
    <t>经理收入</t>
  </si>
  <si>
    <t>属性权重</t>
  </si>
  <si>
    <t>间隔缩减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</si>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</sst>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00"/>
  </numFmts>
  <fonts count="1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color rgb="FFEA3324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workbookViewId="0">
      <pane xSplit="5" ySplit="4" topLeftCell="G122" activePane="bottomRight" state="frozen"/>
      <selection pane="topRight"/>
      <selection pane="bottomLeft"/>
      <selection pane="bottomRight" activeCell="G122" sqref="G122"/>
    </sheetView>
  </sheetViews>
  <sheetFormatPr defaultColWidth="9" defaultRowHeight="13.5" x14ac:dyDescent="0.15"/>
  <cols>
    <col min="1" max="1" width="9.125" style="21" customWidth="1"/>
    <col min="2" max="3" width="15.875" style="21" customWidth="1"/>
    <col min="4" max="4" width="15.375" style="21" customWidth="1"/>
    <col min="5" max="6" width="31.375" style="21" customWidth="1"/>
    <col min="7" max="8" width="56" style="21" customWidth="1"/>
    <col min="9" max="16384" width="9" style="1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4" t="s">
        <v>8</v>
      </c>
      <c r="B2" s="4" t="s">
        <v>8</v>
      </c>
      <c r="C2" s="4" t="s">
        <v>8</v>
      </c>
      <c r="D2" s="4" t="s">
        <v>8</v>
      </c>
      <c r="E2" s="4" t="s">
        <v>8</v>
      </c>
      <c r="F2" s="4" t="s">
        <v>8</v>
      </c>
      <c r="G2" s="4" t="s">
        <v>9</v>
      </c>
      <c r="H2" s="4" t="s">
        <v>9</v>
      </c>
    </row>
    <row r="3" spans="1:8" x14ac:dyDescent="0.1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16</v>
      </c>
    </row>
    <row r="4" spans="1:8" s="23" customFormat="1" ht="182.1" customHeight="1" x14ac:dyDescent="0.15">
      <c r="A4" s="24" t="s">
        <v>17</v>
      </c>
      <c r="B4" s="24" t="s">
        <v>18</v>
      </c>
      <c r="C4" s="24" t="s">
        <v>19</v>
      </c>
      <c r="D4" s="24" t="s">
        <v>20</v>
      </c>
      <c r="E4" s="24" t="s">
        <v>21</v>
      </c>
      <c r="F4" s="24" t="s">
        <v>22</v>
      </c>
      <c r="G4" s="4" t="s">
        <v>23</v>
      </c>
      <c r="H4" s="4" t="s">
        <v>23</v>
      </c>
    </row>
    <row r="5" spans="1:8" x14ac:dyDescent="0.15">
      <c r="A5" s="21">
        <v>1</v>
      </c>
      <c r="B5" s="21">
        <v>1</v>
      </c>
      <c r="C5" s="21">
        <v>1</v>
      </c>
      <c r="D5" s="21">
        <v>1</v>
      </c>
      <c r="E5" s="21">
        <v>0</v>
      </c>
      <c r="F5" s="21">
        <v>0</v>
      </c>
      <c r="G5" s="21" t="str">
        <f>_xlfn.XLOOKUP($D5,中转!$C$17:$C$32,_xlfn.XLOOKUP($C5,中转!$AA$16:$AM$16,中转!$AA$17:$AM$32),"{}")</f>
        <v>{"Hp":0,"Atk":0,"HpRate":0,"AtkRate":0}</v>
      </c>
      <c r="H5" s="21" t="str">
        <f>_xlfn.XLOOKUP($D5,中转!$C$17:$C$32,中转!$AS$17:$AS$32,"{}")</f>
        <v>{"CardMulti":0.68,"IntervalReduce":0}</v>
      </c>
    </row>
    <row r="6" spans="1:8" x14ac:dyDescent="0.15">
      <c r="A6" s="21">
        <v>2</v>
      </c>
      <c r="B6" s="23">
        <v>1</v>
      </c>
      <c r="C6" s="23">
        <v>1</v>
      </c>
      <c r="D6" s="21">
        <v>2</v>
      </c>
      <c r="E6" s="21">
        <v>0</v>
      </c>
      <c r="F6" s="21">
        <v>0</v>
      </c>
      <c r="G6" s="21" t="str">
        <f>_xlfn.XLOOKUP($D6,中转!$C$17:$C$32,_xlfn.XLOOKUP($C6,中转!$AA$16:$AM$16,中转!$AA$17:$AM$32),"{}")</f>
        <v>{"Hp":0,"Atk":0,"HpRate":0,"AtkRate":0}</v>
      </c>
      <c r="H6" s="21" t="str">
        <f>_xlfn.XLOOKUP($D6,中转!$C$17:$C$32,中转!$AS$17:$AS$32,"{}")</f>
        <v>{"CardMulti":0.68,"IntervalReduce":0}</v>
      </c>
    </row>
    <row r="7" spans="1:8" x14ac:dyDescent="0.15">
      <c r="A7" s="21">
        <v>3</v>
      </c>
      <c r="B7" s="21">
        <v>1</v>
      </c>
      <c r="C7" s="21">
        <v>1</v>
      </c>
      <c r="D7" s="21">
        <v>3</v>
      </c>
      <c r="E7" s="21">
        <v>0</v>
      </c>
      <c r="F7" s="21">
        <v>0</v>
      </c>
      <c r="G7" s="21" t="str">
        <f>_xlfn.XLOOKUP($D7,中转!$C$17:$C$32,_xlfn.XLOOKUP($C7,中转!$AA$16:$AM$16,中转!$AA$17:$AM$32),"{}")</f>
        <v>{"Hp":0,"Atk":0,"HpRate":0,"AtkRate":0}</v>
      </c>
      <c r="H7" s="21" t="str">
        <f>_xlfn.XLOOKUP($D7,中转!$C$17:$C$32,中转!$AS$17:$AS$32,"{}")</f>
        <v>{"CardMulti":0.68,"IntervalReduce":0.14}</v>
      </c>
    </row>
    <row r="8" spans="1:8" x14ac:dyDescent="0.15">
      <c r="A8" s="21">
        <v>4</v>
      </c>
      <c r="B8" s="23">
        <v>1</v>
      </c>
      <c r="C8" s="23">
        <v>1</v>
      </c>
      <c r="D8" s="21">
        <v>4</v>
      </c>
      <c r="E8" s="21">
        <v>0</v>
      </c>
      <c r="F8" s="21">
        <v>0</v>
      </c>
      <c r="G8" s="21" t="str">
        <f>_xlfn.XLOOKUP($D8,中转!$C$17:$C$32,_xlfn.XLOOKUP($C8,中转!$AA$16:$AM$16,中转!$AA$17:$AM$32),"{}")</f>
        <v>{"Hp":462,"Atk":31,"HpRate":0.04,"AtkRate":0.04}</v>
      </c>
      <c r="H8" s="21" t="str">
        <f>_xlfn.XLOOKUP($D8,中转!$C$17:$C$32,中转!$AS$17:$AS$32,"{}")</f>
        <v>{"CardMulti":1.53,"IntervalReduce":0.26}</v>
      </c>
    </row>
    <row r="9" spans="1:8" x14ac:dyDescent="0.15">
      <c r="A9" s="21">
        <v>5</v>
      </c>
      <c r="B9" s="21">
        <v>1</v>
      </c>
      <c r="C9" s="21">
        <v>1</v>
      </c>
      <c r="D9" s="21">
        <v>5</v>
      </c>
      <c r="E9" s="19">
        <v>1</v>
      </c>
      <c r="F9" s="21">
        <v>0</v>
      </c>
      <c r="G9" s="21" t="str">
        <f>_xlfn.XLOOKUP($D9,中转!$C$17:$C$32,_xlfn.XLOOKUP($C9,中转!$AA$16:$AM$16,中转!$AA$17:$AM$32),"{}")</f>
        <v>{"Hp":2433,"Atk":168,"HpRate":0.09,"AtkRate":0.09}</v>
      </c>
      <c r="H9" s="21" t="str">
        <f>_xlfn.XLOOKUP($D9,中转!$C$17:$C$32,中转!$AS$17:$AS$32,"{}")</f>
        <v>{"CardMulti":2.53,"IntervalReduce":0.76}</v>
      </c>
    </row>
    <row r="10" spans="1:8" x14ac:dyDescent="0.15">
      <c r="A10" s="21">
        <v>6</v>
      </c>
      <c r="B10" s="23">
        <v>1</v>
      </c>
      <c r="C10" s="23">
        <v>1</v>
      </c>
      <c r="D10" s="21">
        <v>6</v>
      </c>
      <c r="E10" s="19">
        <v>1</v>
      </c>
      <c r="F10" s="21">
        <v>0</v>
      </c>
      <c r="G10" s="21" t="str">
        <f>_xlfn.XLOOKUP($D10,中转!$C$17:$C$32,_xlfn.XLOOKUP($C10,中转!$AA$16:$AM$16,中转!$AA$17:$AM$32),"{}")</f>
        <v>{"Hp":5174,"Atk":358,"HpRate":0.14,"AtkRate":0.14}</v>
      </c>
      <c r="H10" s="21" t="str">
        <f>_xlfn.XLOOKUP($D10,中转!$C$17:$C$32,中转!$AS$17:$AS$32,"{}")</f>
        <v>{"CardMulti":6.43,"IntervalReduce":1}</v>
      </c>
    </row>
    <row r="11" spans="1:8" x14ac:dyDescent="0.15">
      <c r="A11" s="21">
        <v>7</v>
      </c>
      <c r="B11" s="21">
        <v>1</v>
      </c>
      <c r="C11" s="21">
        <v>1</v>
      </c>
      <c r="D11" s="21">
        <v>7</v>
      </c>
      <c r="E11" s="19">
        <v>1</v>
      </c>
      <c r="F11" s="21">
        <v>0</v>
      </c>
      <c r="G11" s="21" t="str">
        <f>_xlfn.XLOOKUP($D11,中转!$C$17:$C$32,_xlfn.XLOOKUP($C11,中转!$AA$16:$AM$16,中转!$AA$17:$AM$32),"{}")</f>
        <v>{"Hp":10964,"Atk":760,"HpRate":0.19,"AtkRate":0.19}</v>
      </c>
      <c r="H11" s="21" t="str">
        <f>_xlfn.XLOOKUP($D11,中转!$C$17:$C$32,中转!$AS$17:$AS$32,"{}")</f>
        <v>{"CardMulti":12.66,"IntervalReduce":2}</v>
      </c>
    </row>
    <row r="12" spans="1:8" x14ac:dyDescent="0.15">
      <c r="A12" s="21">
        <v>8</v>
      </c>
      <c r="B12" s="23">
        <v>1</v>
      </c>
      <c r="C12" s="23">
        <v>1</v>
      </c>
      <c r="D12" s="21">
        <v>8</v>
      </c>
      <c r="E12" s="19">
        <v>2</v>
      </c>
      <c r="F12" s="21">
        <v>0</v>
      </c>
      <c r="G12" s="21" t="str">
        <f>_xlfn.XLOOKUP($D12,中转!$C$17:$C$32,_xlfn.XLOOKUP($C12,中转!$AA$16:$AM$16,中转!$AA$17:$AM$32),"{}")</f>
        <v>{"Hp":18018,"Atk":1249,"HpRate":0.25,"AtkRate":0.25}</v>
      </c>
      <c r="H12" s="21" t="str">
        <f>_xlfn.XLOOKUP($D12,中转!$C$17:$C$32,中转!$AS$17:$AS$32,"{}")</f>
        <v>{"CardMulti":22.31,"IntervalReduce":3}</v>
      </c>
    </row>
    <row r="13" spans="1:8" x14ac:dyDescent="0.15">
      <c r="A13" s="21">
        <v>9</v>
      </c>
      <c r="B13" s="21">
        <v>1</v>
      </c>
      <c r="C13" s="21">
        <v>1</v>
      </c>
      <c r="D13" s="21">
        <v>9</v>
      </c>
      <c r="E13" s="19">
        <v>2</v>
      </c>
      <c r="F13" s="21">
        <v>0</v>
      </c>
      <c r="G13" s="21" t="str">
        <f>_xlfn.XLOOKUP($D13,中转!$C$17:$C$32,_xlfn.XLOOKUP($C13,中转!$AA$16:$AM$16,中转!$AA$17:$AM$32),"{}")</f>
        <v>{"Hp":29475,"Atk":2043,"HpRate":0.32,"AtkRate":0.32}</v>
      </c>
      <c r="H13" s="21" t="str">
        <f>_xlfn.XLOOKUP($D13,中转!$C$17:$C$32,中转!$AS$17:$AS$32,"{}")</f>
        <v>{"CardMulti":34.91,"IntervalReduce":4}</v>
      </c>
    </row>
    <row r="14" spans="1:8" x14ac:dyDescent="0.15">
      <c r="A14" s="21">
        <v>10</v>
      </c>
      <c r="B14" s="23">
        <v>1</v>
      </c>
      <c r="C14" s="23">
        <v>1</v>
      </c>
      <c r="D14" s="21">
        <v>10</v>
      </c>
      <c r="E14" s="19">
        <v>2</v>
      </c>
      <c r="F14" s="21">
        <v>0</v>
      </c>
      <c r="G14" s="21" t="str">
        <f>_xlfn.XLOOKUP($D14,中转!$C$17:$C$32,_xlfn.XLOOKUP($C14,中转!$AA$16:$AM$16,中转!$AA$17:$AM$32),"{}")</f>
        <v>{"Hp":42596,"Atk":2952,"HpRate":0.39,"AtkRate":0.39}</v>
      </c>
      <c r="H14" s="21" t="str">
        <f>_xlfn.XLOOKUP($D14,中转!$C$17:$C$32,中转!$AS$17:$AS$32,"{}")</f>
        <v>{"CardMulti":54.71,"IntervalReduce":5}</v>
      </c>
    </row>
    <row r="15" spans="1:8" x14ac:dyDescent="0.15">
      <c r="A15" s="21">
        <v>11</v>
      </c>
      <c r="B15" s="21">
        <v>1</v>
      </c>
      <c r="C15" s="21">
        <v>1</v>
      </c>
      <c r="D15" s="21">
        <v>11</v>
      </c>
      <c r="E15" s="19">
        <v>4</v>
      </c>
      <c r="F15" s="21">
        <v>0</v>
      </c>
      <c r="G15" s="21" t="str">
        <f>_xlfn.XLOOKUP($D15,中转!$C$17:$C$32,_xlfn.XLOOKUP($C15,中转!$AA$16:$AM$16,中转!$AA$17:$AM$32),"{}")</f>
        <v>{"Hp":61384,"Atk":4255,"HpRate":0.46,"AtkRate":0.46}</v>
      </c>
      <c r="H15" s="21" t="str">
        <f>_xlfn.XLOOKUP($D15,中转!$C$17:$C$32,中转!$AS$17:$AS$32,"{}")</f>
        <v>{"CardMulti":77.39,"IntervalReduce":6}</v>
      </c>
    </row>
    <row r="16" spans="1:8" x14ac:dyDescent="0.15">
      <c r="A16" s="21">
        <v>12</v>
      </c>
      <c r="B16" s="23">
        <v>1</v>
      </c>
      <c r="C16" s="23">
        <v>1</v>
      </c>
      <c r="D16" s="21">
        <v>12</v>
      </c>
      <c r="E16" s="19">
        <v>0</v>
      </c>
      <c r="F16" s="21">
        <v>0</v>
      </c>
      <c r="G16" s="21" t="str">
        <f>_xlfn.XLOOKUP($D16,中转!$C$17:$C$32,_xlfn.XLOOKUP($C16,中转!$AA$16:$AM$16,中转!$AA$17:$AM$32),"{}")</f>
        <v>{"Hp":80850,"Atk":5604,"HpRate":0.54,"AtkRate":0.54}</v>
      </c>
      <c r="H16" s="21" t="str">
        <f>_xlfn.XLOOKUP($D16,中转!$C$17:$C$32,中转!$AS$17:$AS$32,"{}")</f>
        <v>{"CardMulti":101.51,"IntervalReduce":7}</v>
      </c>
    </row>
    <row r="17" spans="1:8" x14ac:dyDescent="0.15">
      <c r="A17" s="21">
        <v>13</v>
      </c>
      <c r="B17" s="21">
        <v>2</v>
      </c>
      <c r="C17" s="21">
        <v>1</v>
      </c>
      <c r="D17" s="21">
        <v>1</v>
      </c>
      <c r="E17" s="19">
        <v>0</v>
      </c>
      <c r="F17" s="21">
        <v>0</v>
      </c>
      <c r="G17" s="21" t="str">
        <f>_xlfn.XLOOKUP($D17,中转!$C$17:$C$32,_xlfn.XLOOKUP($C17,中转!$AA$16:$AM$16,中转!$AA$17:$AM$32),"{}")</f>
        <v>{"Hp":0,"Atk":0,"HpRate":0,"AtkRate":0}</v>
      </c>
      <c r="H17" s="21" t="str">
        <f>_xlfn.XLOOKUP($D17,中转!$C$17:$C$32,中转!$AS$17:$AS$32,"{}")</f>
        <v>{"CardMulti":0.68,"IntervalReduce":0}</v>
      </c>
    </row>
    <row r="18" spans="1:8" x14ac:dyDescent="0.15">
      <c r="A18" s="21">
        <v>14</v>
      </c>
      <c r="B18" s="23">
        <v>2</v>
      </c>
      <c r="C18" s="23">
        <v>1</v>
      </c>
      <c r="D18" s="21">
        <v>2</v>
      </c>
      <c r="E18" s="19">
        <v>0</v>
      </c>
      <c r="F18" s="21">
        <v>0</v>
      </c>
      <c r="G18" s="21" t="str">
        <f>_xlfn.XLOOKUP($D18,中转!$C$17:$C$32,_xlfn.XLOOKUP($C18,中转!$AA$16:$AM$16,中转!$AA$17:$AM$32),"{}")</f>
        <v>{"Hp":0,"Atk":0,"HpRate":0,"AtkRate":0}</v>
      </c>
      <c r="H18" s="21" t="str">
        <f>_xlfn.XLOOKUP($D18,中转!$C$17:$C$32,中转!$AS$17:$AS$32,"{}")</f>
        <v>{"CardMulti":0.68,"IntervalReduce":0}</v>
      </c>
    </row>
    <row r="19" spans="1:8" x14ac:dyDescent="0.15">
      <c r="A19" s="21">
        <v>15</v>
      </c>
      <c r="B19" s="21">
        <v>2</v>
      </c>
      <c r="C19" s="21">
        <v>1</v>
      </c>
      <c r="D19" s="21">
        <v>3</v>
      </c>
      <c r="E19" s="19">
        <v>0</v>
      </c>
      <c r="F19" s="21">
        <v>0</v>
      </c>
      <c r="G19" s="21" t="str">
        <f>_xlfn.XLOOKUP($D19,中转!$C$17:$C$32,_xlfn.XLOOKUP($C19,中转!$AA$16:$AM$16,中转!$AA$17:$AM$32),"{}")</f>
        <v>{"Hp":0,"Atk":0,"HpRate":0,"AtkRate":0}</v>
      </c>
      <c r="H19" s="21" t="str">
        <f>_xlfn.XLOOKUP($D19,中转!$C$17:$C$32,中转!$AS$17:$AS$32,"{}")</f>
        <v>{"CardMulti":0.68,"IntervalReduce":0.14}</v>
      </c>
    </row>
    <row r="20" spans="1:8" x14ac:dyDescent="0.15">
      <c r="A20" s="21">
        <v>16</v>
      </c>
      <c r="B20" s="23">
        <v>2</v>
      </c>
      <c r="C20" s="23">
        <v>1</v>
      </c>
      <c r="D20" s="21">
        <v>4</v>
      </c>
      <c r="E20" s="19">
        <v>0</v>
      </c>
      <c r="F20" s="21">
        <v>0</v>
      </c>
      <c r="G20" s="21" t="str">
        <f>_xlfn.XLOOKUP($D20,中转!$C$17:$C$32,_xlfn.XLOOKUP($C20,中转!$AA$16:$AM$16,中转!$AA$17:$AM$32),"{}")</f>
        <v>{"Hp":462,"Atk":31,"HpRate":0.04,"AtkRate":0.04}</v>
      </c>
      <c r="H20" s="21" t="str">
        <f>_xlfn.XLOOKUP($D20,中转!$C$17:$C$32,中转!$AS$17:$AS$32,"{}")</f>
        <v>{"CardMulti":1.53,"IntervalReduce":0.26}</v>
      </c>
    </row>
    <row r="21" spans="1:8" x14ac:dyDescent="0.15">
      <c r="A21" s="21">
        <v>17</v>
      </c>
      <c r="B21" s="21">
        <v>2</v>
      </c>
      <c r="C21" s="21">
        <v>1</v>
      </c>
      <c r="D21" s="21">
        <v>5</v>
      </c>
      <c r="E21" s="19">
        <v>1</v>
      </c>
      <c r="F21" s="19">
        <v>0</v>
      </c>
      <c r="G21" s="21" t="str">
        <f>_xlfn.XLOOKUP($D21,中转!$C$17:$C$32,_xlfn.XLOOKUP($C21,中转!$AA$16:$AM$16,中转!$AA$17:$AM$32),"{}")</f>
        <v>{"Hp":2433,"Atk":168,"HpRate":0.09,"AtkRate":0.09}</v>
      </c>
      <c r="H21" s="21" t="str">
        <f>_xlfn.XLOOKUP($D21,中转!$C$17:$C$32,中转!$AS$17:$AS$32,"{}")</f>
        <v>{"CardMulti":2.53,"IntervalReduce":0.76}</v>
      </c>
    </row>
    <row r="22" spans="1:8" x14ac:dyDescent="0.15">
      <c r="A22" s="21">
        <v>18</v>
      </c>
      <c r="B22" s="23">
        <v>2</v>
      </c>
      <c r="C22" s="23">
        <v>1</v>
      </c>
      <c r="D22" s="21">
        <v>6</v>
      </c>
      <c r="E22" s="19">
        <v>0</v>
      </c>
      <c r="F22" s="19">
        <v>50</v>
      </c>
      <c r="G22" s="21" t="str">
        <f>_xlfn.XLOOKUP($D22,中转!$C$17:$C$32,_xlfn.XLOOKUP($C22,中转!$AA$16:$AM$16,中转!$AA$17:$AM$32),"{}")</f>
        <v>{"Hp":5174,"Atk":358,"HpRate":0.14,"AtkRate":0.14}</v>
      </c>
      <c r="H22" s="21" t="str">
        <f>_xlfn.XLOOKUP($D22,中转!$C$17:$C$32,中转!$AS$17:$AS$32,"{}")</f>
        <v>{"CardMulti":6.43,"IntervalReduce":1}</v>
      </c>
    </row>
    <row r="23" spans="1:8" x14ac:dyDescent="0.15">
      <c r="A23" s="21">
        <v>19</v>
      </c>
      <c r="B23" s="21">
        <v>2</v>
      </c>
      <c r="C23" s="21">
        <v>1</v>
      </c>
      <c r="D23" s="21">
        <v>7</v>
      </c>
      <c r="E23" s="19">
        <v>2</v>
      </c>
      <c r="F23" s="19">
        <v>0</v>
      </c>
      <c r="G23" s="21" t="str">
        <f>_xlfn.XLOOKUP($D23,中转!$C$17:$C$32,_xlfn.XLOOKUP($C23,中转!$AA$16:$AM$16,中转!$AA$17:$AM$32),"{}")</f>
        <v>{"Hp":10964,"Atk":760,"HpRate":0.19,"AtkRate":0.19}</v>
      </c>
      <c r="H23" s="21" t="str">
        <f>_xlfn.XLOOKUP($D23,中转!$C$17:$C$32,中转!$AS$17:$AS$32,"{}")</f>
        <v>{"CardMulti":12.66,"IntervalReduce":2}</v>
      </c>
    </row>
    <row r="24" spans="1:8" x14ac:dyDescent="0.15">
      <c r="A24" s="21">
        <v>20</v>
      </c>
      <c r="B24" s="23">
        <v>2</v>
      </c>
      <c r="C24" s="23">
        <v>1</v>
      </c>
      <c r="D24" s="21">
        <v>8</v>
      </c>
      <c r="E24" s="19">
        <v>0</v>
      </c>
      <c r="F24" s="19">
        <v>100</v>
      </c>
      <c r="G24" s="21" t="str">
        <f>_xlfn.XLOOKUP($D24,中转!$C$17:$C$32,_xlfn.XLOOKUP($C24,中转!$AA$16:$AM$16,中转!$AA$17:$AM$32),"{}")</f>
        <v>{"Hp":18018,"Atk":1249,"HpRate":0.25,"AtkRate":0.25}</v>
      </c>
      <c r="H24" s="21" t="str">
        <f>_xlfn.XLOOKUP($D24,中转!$C$17:$C$32,中转!$AS$17:$AS$32,"{}")</f>
        <v>{"CardMulti":22.31,"IntervalReduce":3}</v>
      </c>
    </row>
    <row r="25" spans="1:8" x14ac:dyDescent="0.15">
      <c r="A25" s="21">
        <v>21</v>
      </c>
      <c r="B25" s="21">
        <v>2</v>
      </c>
      <c r="C25" s="21">
        <v>1</v>
      </c>
      <c r="D25" s="21">
        <v>9</v>
      </c>
      <c r="E25" s="19">
        <v>2</v>
      </c>
      <c r="F25" s="19">
        <v>0</v>
      </c>
      <c r="G25" s="21" t="str">
        <f>_xlfn.XLOOKUP($D25,中转!$C$17:$C$32,_xlfn.XLOOKUP($C25,中转!$AA$16:$AM$16,中转!$AA$17:$AM$32),"{}")</f>
        <v>{"Hp":29475,"Atk":2043,"HpRate":0.32,"AtkRate":0.32}</v>
      </c>
      <c r="H25" s="21" t="str">
        <f>_xlfn.XLOOKUP($D25,中转!$C$17:$C$32,中转!$AS$17:$AS$32,"{}")</f>
        <v>{"CardMulti":34.91,"IntervalReduce":4}</v>
      </c>
    </row>
    <row r="26" spans="1:8" x14ac:dyDescent="0.15">
      <c r="A26" s="21">
        <v>22</v>
      </c>
      <c r="B26" s="23">
        <v>2</v>
      </c>
      <c r="C26" s="23">
        <v>1</v>
      </c>
      <c r="D26" s="21">
        <v>10</v>
      </c>
      <c r="E26" s="19">
        <v>0</v>
      </c>
      <c r="F26" s="19">
        <v>200</v>
      </c>
      <c r="G26" s="21" t="str">
        <f>_xlfn.XLOOKUP($D26,中转!$C$17:$C$32,_xlfn.XLOOKUP($C26,中转!$AA$16:$AM$16,中转!$AA$17:$AM$32),"{}")</f>
        <v>{"Hp":42596,"Atk":2952,"HpRate":0.39,"AtkRate":0.39}</v>
      </c>
      <c r="H26" s="21" t="str">
        <f>_xlfn.XLOOKUP($D26,中转!$C$17:$C$32,中转!$AS$17:$AS$32,"{}")</f>
        <v>{"CardMulti":54.71,"IntervalReduce":5}</v>
      </c>
    </row>
    <row r="27" spans="1:8" x14ac:dyDescent="0.15">
      <c r="A27" s="21">
        <v>23</v>
      </c>
      <c r="B27" s="21">
        <v>2</v>
      </c>
      <c r="C27" s="21">
        <v>1</v>
      </c>
      <c r="D27" s="21">
        <v>11</v>
      </c>
      <c r="E27" s="19">
        <v>2</v>
      </c>
      <c r="F27" s="19">
        <v>0</v>
      </c>
      <c r="G27" s="21" t="str">
        <f>_xlfn.XLOOKUP($D27,中转!$C$17:$C$32,_xlfn.XLOOKUP($C27,中转!$AA$16:$AM$16,中转!$AA$17:$AM$32),"{}")</f>
        <v>{"Hp":61384,"Atk":4255,"HpRate":0.46,"AtkRate":0.46}</v>
      </c>
      <c r="H27" s="21" t="str">
        <f>_xlfn.XLOOKUP($D27,中转!$C$17:$C$32,中转!$AS$17:$AS$32,"{}")</f>
        <v>{"CardMulti":77.39,"IntervalReduce":6}</v>
      </c>
    </row>
    <row r="28" spans="1:8" x14ac:dyDescent="0.15">
      <c r="A28" s="21">
        <v>24</v>
      </c>
      <c r="B28" s="23">
        <v>2</v>
      </c>
      <c r="C28" s="23">
        <v>1</v>
      </c>
      <c r="D28" s="21">
        <v>12</v>
      </c>
      <c r="E28" s="19">
        <v>0</v>
      </c>
      <c r="F28" s="19">
        <v>0</v>
      </c>
      <c r="G28" s="21" t="str">
        <f>_xlfn.XLOOKUP($D28,中转!$C$17:$C$32,_xlfn.XLOOKUP($C28,中转!$AA$16:$AM$16,中转!$AA$17:$AM$32),"{}")</f>
        <v>{"Hp":80850,"Atk":5604,"HpRate":0.54,"AtkRate":0.54}</v>
      </c>
      <c r="H28" s="21" t="str">
        <f>_xlfn.XLOOKUP($D28,中转!$C$17:$C$32,中转!$AS$17:$AS$32,"{}")</f>
        <v>{"CardMulti":101.51,"IntervalReduce":7}</v>
      </c>
    </row>
    <row r="29" spans="1:8" x14ac:dyDescent="0.15">
      <c r="A29" s="21">
        <v>25</v>
      </c>
      <c r="B29" s="23">
        <v>3</v>
      </c>
      <c r="C29" s="21">
        <v>1</v>
      </c>
      <c r="D29" s="21">
        <v>1</v>
      </c>
      <c r="E29" s="21">
        <v>0</v>
      </c>
      <c r="F29" s="21">
        <v>1</v>
      </c>
      <c r="G29" s="21" t="str">
        <f>_xlfn.XLOOKUP($D29,中转!$C$17:$C$32,_xlfn.XLOOKUP($C29,中转!$AA$16:$AM$16,中转!$AA$17:$AM$32),"{}")</f>
        <v>{"Hp":0,"Atk":0,"HpRate":0,"AtkRate":0}</v>
      </c>
      <c r="H29" s="21" t="str">
        <f>_xlfn.XLOOKUP($D29,中转!$C$17:$C$32,中转!$AS$17:$AS$32,"{}")</f>
        <v>{"CardMulti":0.68,"IntervalReduce":0}</v>
      </c>
    </row>
    <row r="30" spans="1:8" x14ac:dyDescent="0.15">
      <c r="A30" s="21">
        <v>26</v>
      </c>
      <c r="B30" s="23">
        <v>3</v>
      </c>
      <c r="C30" s="23">
        <v>1</v>
      </c>
      <c r="D30" s="21">
        <v>2</v>
      </c>
      <c r="E30" s="19">
        <v>1</v>
      </c>
      <c r="F30" s="21">
        <v>0</v>
      </c>
      <c r="G30" s="21" t="str">
        <f>_xlfn.XLOOKUP($D30,中转!$C$17:$C$32,_xlfn.XLOOKUP($C30,中转!$AA$16:$AM$16,中转!$AA$17:$AM$32),"{}")</f>
        <v>{"Hp":0,"Atk":0,"HpRate":0,"AtkRate":0}</v>
      </c>
      <c r="H30" s="21" t="str">
        <f>_xlfn.XLOOKUP($D30,中转!$C$17:$C$32,中转!$AS$17:$AS$32,"{}")</f>
        <v>{"CardMulti":0.68,"IntervalReduce":0}</v>
      </c>
    </row>
    <row r="31" spans="1:8" x14ac:dyDescent="0.15">
      <c r="A31" s="21">
        <v>27</v>
      </c>
      <c r="B31" s="23">
        <v>3</v>
      </c>
      <c r="C31" s="21">
        <v>1</v>
      </c>
      <c r="D31" s="21">
        <v>3</v>
      </c>
      <c r="E31" s="19">
        <v>1</v>
      </c>
      <c r="F31" s="21">
        <v>0</v>
      </c>
      <c r="G31" s="21" t="str">
        <f>_xlfn.XLOOKUP($D31,中转!$C$17:$C$32,_xlfn.XLOOKUP($C31,中转!$AA$16:$AM$16,中转!$AA$17:$AM$32),"{}")</f>
        <v>{"Hp":0,"Atk":0,"HpRate":0,"AtkRate":0}</v>
      </c>
      <c r="H31" s="21" t="str">
        <f>_xlfn.XLOOKUP($D31,中转!$C$17:$C$32,中转!$AS$17:$AS$32,"{}")</f>
        <v>{"CardMulti":0.68,"IntervalReduce":0.14}</v>
      </c>
    </row>
    <row r="32" spans="1:8" x14ac:dyDescent="0.15">
      <c r="A32" s="21">
        <v>28</v>
      </c>
      <c r="B32" s="23">
        <v>3</v>
      </c>
      <c r="C32" s="23">
        <v>1</v>
      </c>
      <c r="D32" s="21">
        <v>4</v>
      </c>
      <c r="E32" s="19">
        <v>3</v>
      </c>
      <c r="F32" s="21">
        <v>0</v>
      </c>
      <c r="G32" s="21" t="str">
        <f>_xlfn.XLOOKUP($D32,中转!$C$17:$C$32,_xlfn.XLOOKUP($C32,中转!$AA$16:$AM$16,中转!$AA$17:$AM$32),"{}")</f>
        <v>{"Hp":462,"Atk":31,"HpRate":0.04,"AtkRate":0.04}</v>
      </c>
      <c r="H32" s="21" t="str">
        <f>_xlfn.XLOOKUP($D32,中转!$C$17:$C$32,中转!$AS$17:$AS$32,"{}")</f>
        <v>{"CardMulti":1.53,"IntervalReduce":0.26}</v>
      </c>
    </row>
    <row r="33" spans="1:8" x14ac:dyDescent="0.15">
      <c r="A33" s="21">
        <v>29</v>
      </c>
      <c r="B33" s="23">
        <v>3</v>
      </c>
      <c r="C33" s="21">
        <v>1</v>
      </c>
      <c r="D33" s="21">
        <v>5</v>
      </c>
      <c r="E33" s="19">
        <v>4</v>
      </c>
      <c r="F33" s="21">
        <v>0</v>
      </c>
      <c r="G33" s="21" t="str">
        <f>_xlfn.XLOOKUP($D33,中转!$C$17:$C$32,_xlfn.XLOOKUP($C33,中转!$AA$16:$AM$16,中转!$AA$17:$AM$32),"{}")</f>
        <v>{"Hp":2433,"Atk":168,"HpRate":0.09,"AtkRate":0.09}</v>
      </c>
      <c r="H33" s="21" t="str">
        <f>_xlfn.XLOOKUP($D33,中转!$C$17:$C$32,中转!$AS$17:$AS$32,"{}")</f>
        <v>{"CardMulti":2.53,"IntervalReduce":0.76}</v>
      </c>
    </row>
    <row r="34" spans="1:8" x14ac:dyDescent="0.15">
      <c r="A34" s="21">
        <v>30</v>
      </c>
      <c r="B34" s="23">
        <v>3</v>
      </c>
      <c r="C34" s="23">
        <v>1</v>
      </c>
      <c r="D34" s="21">
        <v>6</v>
      </c>
      <c r="E34" s="19">
        <v>5</v>
      </c>
      <c r="F34" s="21">
        <v>0</v>
      </c>
      <c r="G34" s="21" t="str">
        <f>_xlfn.XLOOKUP($D34,中转!$C$17:$C$32,_xlfn.XLOOKUP($C34,中转!$AA$16:$AM$16,中转!$AA$17:$AM$32),"{}")</f>
        <v>{"Hp":5174,"Atk":358,"HpRate":0.14,"AtkRate":0.14}</v>
      </c>
      <c r="H34" s="21" t="str">
        <f>_xlfn.XLOOKUP($D34,中转!$C$17:$C$32,中转!$AS$17:$AS$32,"{}")</f>
        <v>{"CardMulti":6.43,"IntervalReduce":1}</v>
      </c>
    </row>
    <row r="35" spans="1:8" x14ac:dyDescent="0.15">
      <c r="A35" s="21">
        <v>31</v>
      </c>
      <c r="B35" s="23">
        <v>3</v>
      </c>
      <c r="C35" s="21">
        <v>1</v>
      </c>
      <c r="D35" s="21">
        <v>7</v>
      </c>
      <c r="E35" s="19">
        <v>8</v>
      </c>
      <c r="F35" s="21">
        <v>0</v>
      </c>
      <c r="G35" s="21" t="str">
        <f>_xlfn.XLOOKUP($D35,中转!$C$17:$C$32,_xlfn.XLOOKUP($C35,中转!$AA$16:$AM$16,中转!$AA$17:$AM$32),"{}")</f>
        <v>{"Hp":10964,"Atk":760,"HpRate":0.19,"AtkRate":0.19}</v>
      </c>
      <c r="H35" s="21" t="str">
        <f>_xlfn.XLOOKUP($D35,中转!$C$17:$C$32,中转!$AS$17:$AS$32,"{}")</f>
        <v>{"CardMulti":12.66,"IntervalReduce":2}</v>
      </c>
    </row>
    <row r="36" spans="1:8" x14ac:dyDescent="0.15">
      <c r="A36" s="21">
        <v>32</v>
      </c>
      <c r="B36" s="23">
        <v>3</v>
      </c>
      <c r="C36" s="23">
        <v>1</v>
      </c>
      <c r="D36" s="21">
        <v>8</v>
      </c>
      <c r="E36" s="19">
        <v>10</v>
      </c>
      <c r="F36" s="21">
        <v>0</v>
      </c>
      <c r="G36" s="21" t="str">
        <f>_xlfn.XLOOKUP($D36,中转!$C$17:$C$32,_xlfn.XLOOKUP($C36,中转!$AA$16:$AM$16,中转!$AA$17:$AM$32),"{}")</f>
        <v>{"Hp":18018,"Atk":1249,"HpRate":0.25,"AtkRate":0.25}</v>
      </c>
      <c r="H36" s="21" t="str">
        <f>_xlfn.XLOOKUP($D36,中转!$C$17:$C$32,中转!$AS$17:$AS$32,"{}")</f>
        <v>{"CardMulti":22.31,"IntervalReduce":3}</v>
      </c>
    </row>
    <row r="37" spans="1:8" x14ac:dyDescent="0.15">
      <c r="A37" s="21">
        <v>33</v>
      </c>
      <c r="B37" s="23">
        <v>3</v>
      </c>
      <c r="C37" s="21">
        <v>1</v>
      </c>
      <c r="D37" s="21">
        <v>9</v>
      </c>
      <c r="E37" s="19">
        <v>12</v>
      </c>
      <c r="F37" s="21">
        <v>0</v>
      </c>
      <c r="G37" s="21" t="str">
        <f>_xlfn.XLOOKUP($D37,中转!$C$17:$C$32,_xlfn.XLOOKUP($C37,中转!$AA$16:$AM$16,中转!$AA$17:$AM$32),"{}")</f>
        <v>{"Hp":29475,"Atk":2043,"HpRate":0.32,"AtkRate":0.32}</v>
      </c>
      <c r="H37" s="21" t="str">
        <f>_xlfn.XLOOKUP($D37,中转!$C$17:$C$32,中转!$AS$17:$AS$32,"{}")</f>
        <v>{"CardMulti":34.91,"IntervalReduce":4}</v>
      </c>
    </row>
    <row r="38" spans="1:8" x14ac:dyDescent="0.15">
      <c r="A38" s="21">
        <v>34</v>
      </c>
      <c r="B38" s="23">
        <v>3</v>
      </c>
      <c r="C38" s="23">
        <v>1</v>
      </c>
      <c r="D38" s="21">
        <v>10</v>
      </c>
      <c r="E38" s="19">
        <v>0</v>
      </c>
      <c r="F38" s="21">
        <v>200</v>
      </c>
      <c r="G38" s="21" t="str">
        <f>_xlfn.XLOOKUP($D38,中转!$C$17:$C$32,_xlfn.XLOOKUP($C38,中转!$AA$16:$AM$16,中转!$AA$17:$AM$32),"{}")</f>
        <v>{"Hp":42596,"Atk":2952,"HpRate":0.39,"AtkRate":0.39}</v>
      </c>
      <c r="H38" s="21" t="str">
        <f>_xlfn.XLOOKUP($D38,中转!$C$17:$C$32,中转!$AS$17:$AS$32,"{}")</f>
        <v>{"CardMulti":54.71,"IntervalReduce":5}</v>
      </c>
    </row>
    <row r="39" spans="1:8" x14ac:dyDescent="0.15">
      <c r="A39" s="21">
        <v>35</v>
      </c>
      <c r="B39" s="23">
        <v>3</v>
      </c>
      <c r="C39" s="21">
        <v>1</v>
      </c>
      <c r="D39" s="21">
        <v>11</v>
      </c>
      <c r="E39" s="19">
        <v>20</v>
      </c>
      <c r="F39" s="21">
        <v>0</v>
      </c>
      <c r="G39" s="21" t="str">
        <f>_xlfn.XLOOKUP($D39,中转!$C$17:$C$32,_xlfn.XLOOKUP($C39,中转!$AA$16:$AM$16,中转!$AA$17:$AM$32),"{}")</f>
        <v>{"Hp":61384,"Atk":4255,"HpRate":0.46,"AtkRate":0.46}</v>
      </c>
      <c r="H39" s="21" t="str">
        <f>_xlfn.XLOOKUP($D39,中转!$C$17:$C$32,中转!$AS$17:$AS$32,"{}")</f>
        <v>{"CardMulti":77.39,"IntervalReduce":6}</v>
      </c>
    </row>
    <row r="40" spans="1:8" x14ac:dyDescent="0.15">
      <c r="A40" s="21">
        <v>36</v>
      </c>
      <c r="B40" s="23">
        <v>3</v>
      </c>
      <c r="C40" s="23">
        <v>1</v>
      </c>
      <c r="D40" s="21">
        <v>12</v>
      </c>
      <c r="E40" s="19">
        <v>0</v>
      </c>
      <c r="F40" s="21">
        <v>0</v>
      </c>
      <c r="G40" s="21" t="str">
        <f>_xlfn.XLOOKUP($D40,中转!$C$17:$C$32,_xlfn.XLOOKUP($C40,中转!$AA$16:$AM$16,中转!$AA$17:$AM$32),"{}")</f>
        <v>{"Hp":80850,"Atk":5604,"HpRate":0.54,"AtkRate":0.54}</v>
      </c>
      <c r="H40" s="21" t="str">
        <f>_xlfn.XLOOKUP($D40,中转!$C$17:$C$32,中转!$AS$17:$AS$32,"{}")</f>
        <v>{"CardMulti":101.51,"IntervalReduce":7}</v>
      </c>
    </row>
    <row r="41" spans="1:8" x14ac:dyDescent="0.15">
      <c r="A41" s="21">
        <v>37</v>
      </c>
      <c r="B41" s="23">
        <v>4</v>
      </c>
      <c r="C41" s="21">
        <v>1</v>
      </c>
      <c r="D41" s="21">
        <v>1</v>
      </c>
      <c r="E41" s="21">
        <v>0</v>
      </c>
      <c r="F41" s="21">
        <v>1</v>
      </c>
      <c r="G41" s="21" t="str">
        <f>_xlfn.XLOOKUP($D41,中转!$C$17:$C$32,_xlfn.XLOOKUP($C41,中转!$AA$16:$AM$16,中转!$AA$17:$AM$32),"{}")</f>
        <v>{"Hp":0,"Atk":0,"HpRate":0,"AtkRate":0}</v>
      </c>
      <c r="H41" s="21" t="s">
        <v>24</v>
      </c>
    </row>
    <row r="42" spans="1:8" x14ac:dyDescent="0.15">
      <c r="A42" s="21">
        <v>38</v>
      </c>
      <c r="B42" s="23">
        <v>4</v>
      </c>
      <c r="C42" s="23">
        <v>1</v>
      </c>
      <c r="D42" s="21">
        <v>2</v>
      </c>
      <c r="E42" s="19">
        <v>1</v>
      </c>
      <c r="F42" s="21">
        <v>0</v>
      </c>
      <c r="G42" s="21" t="str">
        <f>_xlfn.XLOOKUP($D42,中转!$C$17:$C$32,_xlfn.XLOOKUP($C42,中转!$AA$16:$AM$16,中转!$AA$17:$AM$32),"{}")</f>
        <v>{"Hp":0,"Atk":0,"HpRate":0,"AtkRate":0}</v>
      </c>
      <c r="H42" s="21" t="s">
        <v>24</v>
      </c>
    </row>
    <row r="43" spans="1:8" x14ac:dyDescent="0.15">
      <c r="A43" s="21">
        <v>39</v>
      </c>
      <c r="B43" s="23">
        <v>4</v>
      </c>
      <c r="C43" s="21">
        <v>1</v>
      </c>
      <c r="D43" s="21">
        <v>3</v>
      </c>
      <c r="E43" s="19">
        <v>1</v>
      </c>
      <c r="F43" s="21">
        <v>0</v>
      </c>
      <c r="G43" s="21" t="str">
        <f>_xlfn.XLOOKUP($D43,中转!$C$17:$C$32,_xlfn.XLOOKUP($C43,中转!$AA$16:$AM$16,中转!$AA$17:$AM$32),"{}")</f>
        <v>{"Hp":0,"Atk":0,"HpRate":0,"AtkRate":0}</v>
      </c>
      <c r="H43" s="21" t="s">
        <v>24</v>
      </c>
    </row>
    <row r="44" spans="1:8" x14ac:dyDescent="0.15">
      <c r="A44" s="21">
        <v>40</v>
      </c>
      <c r="B44" s="23">
        <v>4</v>
      </c>
      <c r="C44" s="23">
        <v>1</v>
      </c>
      <c r="D44" s="21">
        <v>4</v>
      </c>
      <c r="E44" s="19">
        <v>3</v>
      </c>
      <c r="F44" s="21">
        <v>0</v>
      </c>
      <c r="G44" s="21" t="str">
        <f>_xlfn.XLOOKUP($D44,中转!$C$17:$C$32,_xlfn.XLOOKUP($C44,中转!$AA$16:$AM$16,中转!$AA$17:$AM$32),"{}")</f>
        <v>{"Hp":462,"Atk":31,"HpRate":0.04,"AtkRate":0.04}</v>
      </c>
      <c r="H44" s="21" t="s">
        <v>25</v>
      </c>
    </row>
    <row r="45" spans="1:8" x14ac:dyDescent="0.15">
      <c r="A45" s="21">
        <v>41</v>
      </c>
      <c r="B45" s="23">
        <v>4</v>
      </c>
      <c r="C45" s="21">
        <v>1</v>
      </c>
      <c r="D45" s="21">
        <v>5</v>
      </c>
      <c r="E45" s="19">
        <v>4</v>
      </c>
      <c r="F45" s="21">
        <v>0</v>
      </c>
      <c r="G45" s="21" t="str">
        <f>_xlfn.XLOOKUP($D45,中转!$C$17:$C$32,_xlfn.XLOOKUP($C45,中转!$AA$16:$AM$16,中转!$AA$17:$AM$32),"{}")</f>
        <v>{"Hp":2433,"Atk":168,"HpRate":0.09,"AtkRate":0.09}</v>
      </c>
      <c r="H45" s="21" t="s">
        <v>26</v>
      </c>
    </row>
    <row r="46" spans="1:8" x14ac:dyDescent="0.15">
      <c r="A46" s="21">
        <v>42</v>
      </c>
      <c r="B46" s="23">
        <v>4</v>
      </c>
      <c r="C46" s="23">
        <v>1</v>
      </c>
      <c r="D46" s="21">
        <v>6</v>
      </c>
      <c r="E46" s="19">
        <v>5</v>
      </c>
      <c r="F46" s="21">
        <v>0</v>
      </c>
      <c r="G46" s="21" t="str">
        <f>_xlfn.XLOOKUP($D46,中转!$C$17:$C$32,_xlfn.XLOOKUP($C46,中转!$AA$16:$AM$16,中转!$AA$17:$AM$32),"{}")</f>
        <v>{"Hp":5174,"Atk":358,"HpRate":0.14,"AtkRate":0.14}</v>
      </c>
      <c r="H46" s="21" t="s">
        <v>27</v>
      </c>
    </row>
    <row r="47" spans="1:8" x14ac:dyDescent="0.15">
      <c r="A47" s="21">
        <v>43</v>
      </c>
      <c r="B47" s="23">
        <v>4</v>
      </c>
      <c r="C47" s="21">
        <v>1</v>
      </c>
      <c r="D47" s="21">
        <v>7</v>
      </c>
      <c r="E47" s="19">
        <v>8</v>
      </c>
      <c r="F47" s="21">
        <v>0</v>
      </c>
      <c r="G47" s="21" t="str">
        <f>_xlfn.XLOOKUP($D47,中转!$C$17:$C$32,_xlfn.XLOOKUP($C47,中转!$AA$16:$AM$16,中转!$AA$17:$AM$32),"{}")</f>
        <v>{"Hp":10964,"Atk":760,"HpRate":0.19,"AtkRate":0.19}</v>
      </c>
      <c r="H47" s="21" t="s">
        <v>28</v>
      </c>
    </row>
    <row r="48" spans="1:8" x14ac:dyDescent="0.15">
      <c r="A48" s="21">
        <v>44</v>
      </c>
      <c r="B48" s="23">
        <v>4</v>
      </c>
      <c r="C48" s="23">
        <v>1</v>
      </c>
      <c r="D48" s="21">
        <v>8</v>
      </c>
      <c r="E48" s="19">
        <v>10</v>
      </c>
      <c r="F48" s="21">
        <v>0</v>
      </c>
      <c r="G48" s="21" t="str">
        <f>_xlfn.XLOOKUP($D48,中转!$C$17:$C$32,_xlfn.XLOOKUP($C48,中转!$AA$16:$AM$16,中转!$AA$17:$AM$32),"{}")</f>
        <v>{"Hp":18018,"Atk":1249,"HpRate":0.25,"AtkRate":0.25}</v>
      </c>
      <c r="H48" s="21" t="s">
        <v>29</v>
      </c>
    </row>
    <row r="49" spans="1:8" x14ac:dyDescent="0.15">
      <c r="A49" s="21">
        <v>45</v>
      </c>
      <c r="B49" s="23">
        <v>4</v>
      </c>
      <c r="C49" s="21">
        <v>1</v>
      </c>
      <c r="D49" s="21">
        <v>9</v>
      </c>
      <c r="E49" s="19">
        <v>12</v>
      </c>
      <c r="F49" s="21">
        <v>0</v>
      </c>
      <c r="G49" s="21" t="str">
        <f>_xlfn.XLOOKUP($D49,中转!$C$17:$C$32,_xlfn.XLOOKUP($C49,中转!$AA$16:$AM$16,中转!$AA$17:$AM$32),"{}")</f>
        <v>{"Hp":29475,"Atk":2043,"HpRate":0.32,"AtkRate":0.32}</v>
      </c>
      <c r="H49" s="21" t="s">
        <v>30</v>
      </c>
    </row>
    <row r="50" spans="1:8" x14ac:dyDescent="0.15">
      <c r="A50" s="21">
        <v>46</v>
      </c>
      <c r="B50" s="23">
        <v>4</v>
      </c>
      <c r="C50" s="23">
        <v>1</v>
      </c>
      <c r="D50" s="21">
        <v>10</v>
      </c>
      <c r="E50" s="19">
        <v>0</v>
      </c>
      <c r="F50" s="21">
        <v>200</v>
      </c>
      <c r="G50" s="21" t="str">
        <f>_xlfn.XLOOKUP($D50,中转!$C$17:$C$32,_xlfn.XLOOKUP($C50,中转!$AA$16:$AM$16,中转!$AA$17:$AM$32),"{}")</f>
        <v>{"Hp":42596,"Atk":2952,"HpRate":0.39,"AtkRate":0.39}</v>
      </c>
      <c r="H50" s="21" t="s">
        <v>31</v>
      </c>
    </row>
    <row r="51" spans="1:8" x14ac:dyDescent="0.15">
      <c r="A51" s="21">
        <v>47</v>
      </c>
      <c r="B51" s="23">
        <v>4</v>
      </c>
      <c r="C51" s="21">
        <v>1</v>
      </c>
      <c r="D51" s="21">
        <v>11</v>
      </c>
      <c r="E51" s="19">
        <v>20</v>
      </c>
      <c r="F51" s="21">
        <v>0</v>
      </c>
      <c r="G51" s="21" t="str">
        <f>_xlfn.XLOOKUP($D51,中转!$C$17:$C$32,_xlfn.XLOOKUP($C51,中转!$AA$16:$AM$16,中转!$AA$17:$AM$32),"{}")</f>
        <v>{"Hp":61384,"Atk":4255,"HpRate":0.46,"AtkRate":0.46}</v>
      </c>
      <c r="H51" s="21" t="s">
        <v>32</v>
      </c>
    </row>
    <row r="52" spans="1:8" x14ac:dyDescent="0.15">
      <c r="A52" s="21">
        <v>48</v>
      </c>
      <c r="B52" s="23">
        <v>4</v>
      </c>
      <c r="C52" s="23">
        <v>1</v>
      </c>
      <c r="D52" s="21">
        <v>12</v>
      </c>
      <c r="E52" s="19">
        <v>0</v>
      </c>
      <c r="F52" s="21">
        <v>0</v>
      </c>
      <c r="G52" s="21" t="str">
        <f>_xlfn.XLOOKUP($D52,中转!$C$17:$C$32,_xlfn.XLOOKUP($C52,中转!$AA$16:$AM$16,中转!$AA$17:$AM$32),"{}")</f>
        <v>{"Hp":80850,"Atk":5604,"HpRate":0.54,"AtkRate":0.54}</v>
      </c>
      <c r="H52" s="21" t="str">
        <f>_xlfn.XLOOKUP($D52,中转!$C$17:$C$32,中转!$AS$17:$AS$32,"{}")</f>
        <v>{"CardMulti":101.51,"IntervalReduce":7}</v>
      </c>
    </row>
    <row r="53" spans="1:8" x14ac:dyDescent="0.15">
      <c r="A53" s="21">
        <v>49</v>
      </c>
      <c r="B53" s="21">
        <f>B5</f>
        <v>1</v>
      </c>
      <c r="C53" s="21">
        <f>C5+1</f>
        <v>2</v>
      </c>
      <c r="D53" s="21">
        <v>1</v>
      </c>
      <c r="E53" s="21">
        <v>0</v>
      </c>
      <c r="F53" s="21">
        <v>0</v>
      </c>
      <c r="G53" s="21" t="str">
        <f>_xlfn.XLOOKUP($D53,中转!$C$17:$C$32,_xlfn.XLOOKUP($C53,中转!$AA$16:$AM$16,中转!$AA$17:$AM$32),"{}")</f>
        <v>{"Hp":0,"Atk":0,"HpRate":0,"AtkRate":0}</v>
      </c>
      <c r="H53" s="21" t="str">
        <f>_xlfn.XLOOKUP($D53,中转!$C$17:$C$32,中转!$AS$17:$AS$32,"{}")</f>
        <v>{"CardMulti":0.68,"IntervalReduce":0}</v>
      </c>
    </row>
    <row r="54" spans="1:8" x14ac:dyDescent="0.15">
      <c r="A54" s="21">
        <v>50</v>
      </c>
      <c r="B54" s="21">
        <f t="shared" ref="B54:B85" si="0">B6</f>
        <v>1</v>
      </c>
      <c r="C54" s="21">
        <f t="shared" ref="C54:C85" si="1">C6+1</f>
        <v>2</v>
      </c>
      <c r="D54" s="21">
        <v>2</v>
      </c>
      <c r="E54" s="21">
        <v>0</v>
      </c>
      <c r="F54" s="21">
        <v>0</v>
      </c>
      <c r="G54" s="21" t="str">
        <f>_xlfn.XLOOKUP($D54,中转!$C$17:$C$32,_xlfn.XLOOKUP($C54,中转!$AA$16:$AM$16,中转!$AA$17:$AM$32),"{}")</f>
        <v>{"Hp":0,"Atk":0,"HpRate":0,"AtkRate":0}</v>
      </c>
      <c r="H54" s="21" t="str">
        <f>_xlfn.XLOOKUP($D54,中转!$C$17:$C$32,中转!$AS$17:$AS$32,"{}")</f>
        <v>{"CardMulti":0.68,"IntervalReduce":0}</v>
      </c>
    </row>
    <row r="55" spans="1:8" x14ac:dyDescent="0.15">
      <c r="A55" s="21">
        <v>51</v>
      </c>
      <c r="B55" s="21">
        <f t="shared" si="0"/>
        <v>1</v>
      </c>
      <c r="C55" s="21">
        <f t="shared" si="1"/>
        <v>2</v>
      </c>
      <c r="D55" s="21">
        <v>3</v>
      </c>
      <c r="E55" s="21">
        <v>0</v>
      </c>
      <c r="F55" s="21">
        <v>0</v>
      </c>
      <c r="G55" s="21" t="str">
        <f>_xlfn.XLOOKUP($D55,中转!$C$17:$C$32,_xlfn.XLOOKUP($C55,中转!$AA$16:$AM$16,中转!$AA$17:$AM$32),"{}")</f>
        <v>{"Hp":0,"Atk":0,"HpRate":0,"AtkRate":0}</v>
      </c>
      <c r="H55" s="21" t="str">
        <f>_xlfn.XLOOKUP($D55,中转!$C$17:$C$32,中转!$AS$17:$AS$32,"{}")</f>
        <v>{"CardMulti":0.68,"IntervalReduce":0.14}</v>
      </c>
    </row>
    <row r="56" spans="1:8" x14ac:dyDescent="0.15">
      <c r="A56" s="21">
        <v>52</v>
      </c>
      <c r="B56" s="21">
        <f t="shared" si="0"/>
        <v>1</v>
      </c>
      <c r="C56" s="21">
        <f t="shared" si="1"/>
        <v>2</v>
      </c>
      <c r="D56" s="21">
        <v>4</v>
      </c>
      <c r="E56" s="21">
        <v>0</v>
      </c>
      <c r="F56" s="21">
        <v>0</v>
      </c>
      <c r="G56" s="21" t="str">
        <f>_xlfn.XLOOKUP($D56,中转!$C$17:$C$32,_xlfn.XLOOKUP($C56,中转!$AA$16:$AM$16,中转!$AA$17:$AM$32),"{}")</f>
        <v>{"Hp":656,"Atk":32,"HpRate":0.04,"AtkRate":0.04}</v>
      </c>
      <c r="H56" s="21" t="str">
        <f>_xlfn.XLOOKUP($D56,中转!$C$17:$C$32,中转!$AS$17:$AS$32,"{}")</f>
        <v>{"CardMulti":1.53,"IntervalReduce":0.26}</v>
      </c>
    </row>
    <row r="57" spans="1:8" x14ac:dyDescent="0.15">
      <c r="A57" s="21">
        <v>53</v>
      </c>
      <c r="B57" s="21">
        <f t="shared" si="0"/>
        <v>1</v>
      </c>
      <c r="C57" s="21">
        <f t="shared" si="1"/>
        <v>2</v>
      </c>
      <c r="D57" s="21">
        <v>5</v>
      </c>
      <c r="E57" s="19">
        <v>1</v>
      </c>
      <c r="F57" s="21">
        <v>0</v>
      </c>
      <c r="G57" s="21" t="str">
        <f>_xlfn.XLOOKUP($D57,中转!$C$17:$C$32,_xlfn.XLOOKUP($C57,中转!$AA$16:$AM$16,中转!$AA$17:$AM$32),"{}")</f>
        <v>{"Hp":3456,"Atk":172,"HpRate":0.09,"AtkRate":0.09}</v>
      </c>
      <c r="H57" s="21" t="str">
        <f>_xlfn.XLOOKUP($D57,中转!$C$17:$C$32,中转!$AS$17:$AS$32,"{}")</f>
        <v>{"CardMulti":2.53,"IntervalReduce":0.76}</v>
      </c>
    </row>
    <row r="58" spans="1:8" x14ac:dyDescent="0.15">
      <c r="A58" s="21">
        <v>54</v>
      </c>
      <c r="B58" s="21">
        <f t="shared" si="0"/>
        <v>1</v>
      </c>
      <c r="C58" s="21">
        <f t="shared" si="1"/>
        <v>2</v>
      </c>
      <c r="D58" s="21">
        <v>6</v>
      </c>
      <c r="E58" s="19">
        <v>1</v>
      </c>
      <c r="F58" s="21">
        <v>0</v>
      </c>
      <c r="G58" s="21" t="str">
        <f>_xlfn.XLOOKUP($D58,中转!$C$17:$C$32,_xlfn.XLOOKUP($C58,中转!$AA$16:$AM$16,中转!$AA$17:$AM$32),"{}")</f>
        <v>{"Hp":7350,"Atk":367,"HpRate":0.14,"AtkRate":0.14}</v>
      </c>
      <c r="H58" s="21" t="str">
        <f>_xlfn.XLOOKUP($D58,中转!$C$17:$C$32,中转!$AS$17:$AS$32,"{}")</f>
        <v>{"CardMulti":6.43,"IntervalReduce":1}</v>
      </c>
    </row>
    <row r="59" spans="1:8" x14ac:dyDescent="0.15">
      <c r="A59" s="21">
        <v>55</v>
      </c>
      <c r="B59" s="21">
        <f t="shared" si="0"/>
        <v>1</v>
      </c>
      <c r="C59" s="21">
        <f t="shared" si="1"/>
        <v>2</v>
      </c>
      <c r="D59" s="21">
        <v>7</v>
      </c>
      <c r="E59" s="19">
        <v>1</v>
      </c>
      <c r="F59" s="21">
        <v>0</v>
      </c>
      <c r="G59" s="21" t="str">
        <f>_xlfn.XLOOKUP($D59,中转!$C$17:$C$32,_xlfn.XLOOKUP($C59,中转!$AA$16:$AM$16,中转!$AA$17:$AM$32),"{}")</f>
        <v>{"Hp":15575,"Atk":778,"HpRate":0.19,"AtkRate":0.19}</v>
      </c>
      <c r="H59" s="21" t="str">
        <f>_xlfn.XLOOKUP($D59,中转!$C$17:$C$32,中转!$AS$17:$AS$32,"{}")</f>
        <v>{"CardMulti":12.66,"IntervalReduce":2}</v>
      </c>
    </row>
    <row r="60" spans="1:8" x14ac:dyDescent="0.15">
      <c r="A60" s="21">
        <v>56</v>
      </c>
      <c r="B60" s="21">
        <f t="shared" si="0"/>
        <v>1</v>
      </c>
      <c r="C60" s="21">
        <f t="shared" si="1"/>
        <v>2</v>
      </c>
      <c r="D60" s="21">
        <v>8</v>
      </c>
      <c r="E60" s="19">
        <v>2</v>
      </c>
      <c r="F60" s="21">
        <v>0</v>
      </c>
      <c r="G60" s="21" t="str">
        <f>_xlfn.XLOOKUP($D60,中转!$C$17:$C$32,_xlfn.XLOOKUP($C60,中转!$AA$16:$AM$16,中转!$AA$17:$AM$32),"{}")</f>
        <v>{"Hp":25593,"Atk":1280,"HpRate":0.25,"AtkRate":0.25}</v>
      </c>
      <c r="H60" s="21" t="str">
        <f>_xlfn.XLOOKUP($D60,中转!$C$17:$C$32,中转!$AS$17:$AS$32,"{}")</f>
        <v>{"CardMulti":22.31,"IntervalReduce":3}</v>
      </c>
    </row>
    <row r="61" spans="1:8" x14ac:dyDescent="0.15">
      <c r="A61" s="21">
        <v>57</v>
      </c>
      <c r="B61" s="21">
        <f t="shared" si="0"/>
        <v>1</v>
      </c>
      <c r="C61" s="21">
        <f t="shared" si="1"/>
        <v>2</v>
      </c>
      <c r="D61" s="21">
        <v>9</v>
      </c>
      <c r="E61" s="19">
        <v>2</v>
      </c>
      <c r="F61" s="21">
        <v>0</v>
      </c>
      <c r="G61" s="21" t="str">
        <f>_xlfn.XLOOKUP($D61,中转!$C$17:$C$32,_xlfn.XLOOKUP($C61,中转!$AA$16:$AM$16,中转!$AA$17:$AM$32),"{}")</f>
        <v>{"Hp":41868,"Atk":2093,"HpRate":0.32,"AtkRate":0.32}</v>
      </c>
      <c r="H61" s="21" t="str">
        <f>_xlfn.XLOOKUP($D61,中转!$C$17:$C$32,中转!$AS$17:$AS$32,"{}")</f>
        <v>{"CardMulti":34.91,"IntervalReduce":4}</v>
      </c>
    </row>
    <row r="62" spans="1:8" x14ac:dyDescent="0.15">
      <c r="A62" s="21">
        <v>58</v>
      </c>
      <c r="B62" s="21">
        <f t="shared" si="0"/>
        <v>1</v>
      </c>
      <c r="C62" s="21">
        <f t="shared" si="1"/>
        <v>2</v>
      </c>
      <c r="D62" s="21">
        <v>10</v>
      </c>
      <c r="E62" s="19">
        <v>2</v>
      </c>
      <c r="F62" s="21">
        <v>0</v>
      </c>
      <c r="G62" s="21" t="str">
        <f>_xlfn.XLOOKUP($D62,中转!$C$17:$C$32,_xlfn.XLOOKUP($C62,中转!$AA$16:$AM$16,中转!$AA$17:$AM$32),"{}")</f>
        <v>{"Hp":60506,"Atk":3025,"HpRate":0.39,"AtkRate":0.39}</v>
      </c>
      <c r="H62" s="21" t="str">
        <f>_xlfn.XLOOKUP($D62,中转!$C$17:$C$32,中转!$AS$17:$AS$32,"{}")</f>
        <v>{"CardMulti":54.71,"IntervalReduce":5}</v>
      </c>
    </row>
    <row r="63" spans="1:8" x14ac:dyDescent="0.15">
      <c r="A63" s="21">
        <v>59</v>
      </c>
      <c r="B63" s="21">
        <f t="shared" si="0"/>
        <v>1</v>
      </c>
      <c r="C63" s="21">
        <f t="shared" si="1"/>
        <v>2</v>
      </c>
      <c r="D63" s="21">
        <v>11</v>
      </c>
      <c r="E63" s="19">
        <v>4</v>
      </c>
      <c r="F63" s="21">
        <v>0</v>
      </c>
      <c r="G63" s="21" t="str">
        <f>_xlfn.XLOOKUP($D63,中转!$C$17:$C$32,_xlfn.XLOOKUP($C63,中转!$AA$16:$AM$16,中转!$AA$17:$AM$32),"{}")</f>
        <v>{"Hp":87193,"Atk":4360,"HpRate":0.46,"AtkRate":0.46}</v>
      </c>
      <c r="H63" s="21" t="str">
        <f>_xlfn.XLOOKUP($D63,中转!$C$17:$C$32,中转!$AS$17:$AS$32,"{}")</f>
        <v>{"CardMulti":77.39,"IntervalReduce":6}</v>
      </c>
    </row>
    <row r="64" spans="1:8" x14ac:dyDescent="0.15">
      <c r="A64" s="21">
        <v>60</v>
      </c>
      <c r="B64" s="21">
        <f t="shared" si="0"/>
        <v>1</v>
      </c>
      <c r="C64" s="21">
        <f t="shared" si="1"/>
        <v>2</v>
      </c>
      <c r="D64" s="21">
        <v>12</v>
      </c>
      <c r="E64" s="19">
        <v>0</v>
      </c>
      <c r="F64" s="21">
        <v>0</v>
      </c>
      <c r="G64" s="21" t="str">
        <f>_xlfn.XLOOKUP($D64,中转!$C$17:$C$32,_xlfn.XLOOKUP($C64,中转!$AA$16:$AM$16,中转!$AA$17:$AM$32),"{}")</f>
        <v>{"Hp":114843,"Atk":5742,"HpRate":0.54,"AtkRate":0.54}</v>
      </c>
      <c r="H64" s="21" t="str">
        <f>_xlfn.XLOOKUP($D64,中转!$C$17:$C$32,中转!$AS$17:$AS$32,"{}")</f>
        <v>{"CardMulti":101.51,"IntervalReduce":7}</v>
      </c>
    </row>
    <row r="65" spans="1:8" x14ac:dyDescent="0.15">
      <c r="A65" s="21">
        <v>61</v>
      </c>
      <c r="B65" s="21">
        <f t="shared" si="0"/>
        <v>2</v>
      </c>
      <c r="C65" s="21">
        <f t="shared" si="1"/>
        <v>2</v>
      </c>
      <c r="D65" s="21">
        <v>1</v>
      </c>
      <c r="E65" s="19">
        <v>0</v>
      </c>
      <c r="F65" s="21">
        <v>0</v>
      </c>
      <c r="G65" s="21" t="str">
        <f>_xlfn.XLOOKUP($D65,中转!$C$17:$C$32,_xlfn.XLOOKUP($C65,中转!$AA$16:$AM$16,中转!$AA$17:$AM$32),"{}")</f>
        <v>{"Hp":0,"Atk":0,"HpRate":0,"AtkRate":0}</v>
      </c>
      <c r="H65" s="21" t="str">
        <f>_xlfn.XLOOKUP($D65,中转!$C$17:$C$32,中转!$AS$17:$AS$32,"{}")</f>
        <v>{"CardMulti":0.68,"IntervalReduce":0}</v>
      </c>
    </row>
    <row r="66" spans="1:8" x14ac:dyDescent="0.15">
      <c r="A66" s="21">
        <v>62</v>
      </c>
      <c r="B66" s="21">
        <f t="shared" si="0"/>
        <v>2</v>
      </c>
      <c r="C66" s="21">
        <f t="shared" si="1"/>
        <v>2</v>
      </c>
      <c r="D66" s="21">
        <v>2</v>
      </c>
      <c r="E66" s="19">
        <v>0</v>
      </c>
      <c r="F66" s="21">
        <v>0</v>
      </c>
      <c r="G66" s="21" t="str">
        <f>_xlfn.XLOOKUP($D66,中转!$C$17:$C$32,_xlfn.XLOOKUP($C66,中转!$AA$16:$AM$16,中转!$AA$17:$AM$32),"{}")</f>
        <v>{"Hp":0,"Atk":0,"HpRate":0,"AtkRate":0}</v>
      </c>
      <c r="H66" s="21" t="str">
        <f>_xlfn.XLOOKUP($D66,中转!$C$17:$C$32,中转!$AS$17:$AS$32,"{}")</f>
        <v>{"CardMulti":0.68,"IntervalReduce":0}</v>
      </c>
    </row>
    <row r="67" spans="1:8" x14ac:dyDescent="0.15">
      <c r="A67" s="21">
        <v>63</v>
      </c>
      <c r="B67" s="21">
        <f t="shared" si="0"/>
        <v>2</v>
      </c>
      <c r="C67" s="21">
        <f t="shared" si="1"/>
        <v>2</v>
      </c>
      <c r="D67" s="21">
        <v>3</v>
      </c>
      <c r="E67" s="19">
        <v>0</v>
      </c>
      <c r="F67" s="21">
        <v>0</v>
      </c>
      <c r="G67" s="21" t="str">
        <f>_xlfn.XLOOKUP($D67,中转!$C$17:$C$32,_xlfn.XLOOKUP($C67,中转!$AA$16:$AM$16,中转!$AA$17:$AM$32),"{}")</f>
        <v>{"Hp":0,"Atk":0,"HpRate":0,"AtkRate":0}</v>
      </c>
      <c r="H67" s="21" t="str">
        <f>_xlfn.XLOOKUP($D67,中转!$C$17:$C$32,中转!$AS$17:$AS$32,"{}")</f>
        <v>{"CardMulti":0.68,"IntervalReduce":0.14}</v>
      </c>
    </row>
    <row r="68" spans="1:8" x14ac:dyDescent="0.15">
      <c r="A68" s="21">
        <v>64</v>
      </c>
      <c r="B68" s="21">
        <f t="shared" si="0"/>
        <v>2</v>
      </c>
      <c r="C68" s="21">
        <f t="shared" si="1"/>
        <v>2</v>
      </c>
      <c r="D68" s="21">
        <v>4</v>
      </c>
      <c r="E68" s="19">
        <v>0</v>
      </c>
      <c r="F68" s="21">
        <v>0</v>
      </c>
      <c r="G68" s="21" t="str">
        <f>_xlfn.XLOOKUP($D68,中转!$C$17:$C$32,_xlfn.XLOOKUP($C68,中转!$AA$16:$AM$16,中转!$AA$17:$AM$32),"{}")</f>
        <v>{"Hp":656,"Atk":32,"HpRate":0.04,"AtkRate":0.04}</v>
      </c>
      <c r="H68" s="21" t="str">
        <f>_xlfn.XLOOKUP($D68,中转!$C$17:$C$32,中转!$AS$17:$AS$32,"{}")</f>
        <v>{"CardMulti":1.53,"IntervalReduce":0.26}</v>
      </c>
    </row>
    <row r="69" spans="1:8" x14ac:dyDescent="0.15">
      <c r="A69" s="21">
        <v>65</v>
      </c>
      <c r="B69" s="21">
        <f t="shared" si="0"/>
        <v>2</v>
      </c>
      <c r="C69" s="21">
        <f t="shared" si="1"/>
        <v>2</v>
      </c>
      <c r="D69" s="21">
        <v>5</v>
      </c>
      <c r="E69" s="19">
        <v>1</v>
      </c>
      <c r="F69" s="19">
        <v>0</v>
      </c>
      <c r="G69" s="21" t="str">
        <f>_xlfn.XLOOKUP($D69,中转!$C$17:$C$32,_xlfn.XLOOKUP($C69,中转!$AA$16:$AM$16,中转!$AA$17:$AM$32),"{}")</f>
        <v>{"Hp":3456,"Atk":172,"HpRate":0.09,"AtkRate":0.09}</v>
      </c>
      <c r="H69" s="21" t="str">
        <f>_xlfn.XLOOKUP($D69,中转!$C$17:$C$32,中转!$AS$17:$AS$32,"{}")</f>
        <v>{"CardMulti":2.53,"IntervalReduce":0.76}</v>
      </c>
    </row>
    <row r="70" spans="1:8" x14ac:dyDescent="0.15">
      <c r="A70" s="21">
        <v>66</v>
      </c>
      <c r="B70" s="21">
        <f t="shared" si="0"/>
        <v>2</v>
      </c>
      <c r="C70" s="21">
        <f t="shared" si="1"/>
        <v>2</v>
      </c>
      <c r="D70" s="21">
        <v>6</v>
      </c>
      <c r="E70" s="19">
        <v>0</v>
      </c>
      <c r="F70" s="19">
        <v>50</v>
      </c>
      <c r="G70" s="21" t="str">
        <f>_xlfn.XLOOKUP($D70,中转!$C$17:$C$32,_xlfn.XLOOKUP($C70,中转!$AA$16:$AM$16,中转!$AA$17:$AM$32),"{}")</f>
        <v>{"Hp":7350,"Atk":367,"HpRate":0.14,"AtkRate":0.14}</v>
      </c>
      <c r="H70" s="21" t="str">
        <f>_xlfn.XLOOKUP($D70,中转!$C$17:$C$32,中转!$AS$17:$AS$32,"{}")</f>
        <v>{"CardMulti":6.43,"IntervalReduce":1}</v>
      </c>
    </row>
    <row r="71" spans="1:8" x14ac:dyDescent="0.15">
      <c r="A71" s="21">
        <v>67</v>
      </c>
      <c r="B71" s="21">
        <f t="shared" si="0"/>
        <v>2</v>
      </c>
      <c r="C71" s="21">
        <f t="shared" si="1"/>
        <v>2</v>
      </c>
      <c r="D71" s="21">
        <v>7</v>
      </c>
      <c r="E71" s="19">
        <v>2</v>
      </c>
      <c r="F71" s="19">
        <v>0</v>
      </c>
      <c r="G71" s="21" t="str">
        <f>_xlfn.XLOOKUP($D71,中转!$C$17:$C$32,_xlfn.XLOOKUP($C71,中转!$AA$16:$AM$16,中转!$AA$17:$AM$32),"{}")</f>
        <v>{"Hp":15575,"Atk":778,"HpRate":0.19,"AtkRate":0.19}</v>
      </c>
      <c r="H71" s="21" t="str">
        <f>_xlfn.XLOOKUP($D71,中转!$C$17:$C$32,中转!$AS$17:$AS$32,"{}")</f>
        <v>{"CardMulti":12.66,"IntervalReduce":2}</v>
      </c>
    </row>
    <row r="72" spans="1:8" x14ac:dyDescent="0.15">
      <c r="A72" s="21">
        <v>68</v>
      </c>
      <c r="B72" s="21">
        <f t="shared" si="0"/>
        <v>2</v>
      </c>
      <c r="C72" s="21">
        <f t="shared" si="1"/>
        <v>2</v>
      </c>
      <c r="D72" s="21">
        <v>8</v>
      </c>
      <c r="E72" s="19">
        <v>0</v>
      </c>
      <c r="F72" s="19">
        <v>100</v>
      </c>
      <c r="G72" s="21" t="str">
        <f>_xlfn.XLOOKUP($D72,中转!$C$17:$C$32,_xlfn.XLOOKUP($C72,中转!$AA$16:$AM$16,中转!$AA$17:$AM$32),"{}")</f>
        <v>{"Hp":25593,"Atk":1280,"HpRate":0.25,"AtkRate":0.25}</v>
      </c>
      <c r="H72" s="21" t="str">
        <f>_xlfn.XLOOKUP($D72,中转!$C$17:$C$32,中转!$AS$17:$AS$32,"{}")</f>
        <v>{"CardMulti":22.31,"IntervalReduce":3}</v>
      </c>
    </row>
    <row r="73" spans="1:8" x14ac:dyDescent="0.15">
      <c r="A73" s="21">
        <v>69</v>
      </c>
      <c r="B73" s="21">
        <f t="shared" si="0"/>
        <v>2</v>
      </c>
      <c r="C73" s="21">
        <f t="shared" si="1"/>
        <v>2</v>
      </c>
      <c r="D73" s="21">
        <v>9</v>
      </c>
      <c r="E73" s="19">
        <v>2</v>
      </c>
      <c r="F73" s="19">
        <v>0</v>
      </c>
      <c r="G73" s="21" t="str">
        <f>_xlfn.XLOOKUP($D73,中转!$C$17:$C$32,_xlfn.XLOOKUP($C73,中转!$AA$16:$AM$16,中转!$AA$17:$AM$32),"{}")</f>
        <v>{"Hp":41868,"Atk":2093,"HpRate":0.32,"AtkRate":0.32}</v>
      </c>
      <c r="H73" s="21" t="str">
        <f>_xlfn.XLOOKUP($D73,中转!$C$17:$C$32,中转!$AS$17:$AS$32,"{}")</f>
        <v>{"CardMulti":34.91,"IntervalReduce":4}</v>
      </c>
    </row>
    <row r="74" spans="1:8" x14ac:dyDescent="0.15">
      <c r="A74" s="21">
        <v>70</v>
      </c>
      <c r="B74" s="21">
        <f t="shared" si="0"/>
        <v>2</v>
      </c>
      <c r="C74" s="21">
        <f t="shared" si="1"/>
        <v>2</v>
      </c>
      <c r="D74" s="21">
        <v>10</v>
      </c>
      <c r="E74" s="19">
        <v>0</v>
      </c>
      <c r="F74" s="19">
        <v>200</v>
      </c>
      <c r="G74" s="21" t="str">
        <f>_xlfn.XLOOKUP($D74,中转!$C$17:$C$32,_xlfn.XLOOKUP($C74,中转!$AA$16:$AM$16,中转!$AA$17:$AM$32),"{}")</f>
        <v>{"Hp":60506,"Atk":3025,"HpRate":0.39,"AtkRate":0.39}</v>
      </c>
      <c r="H74" s="21" t="str">
        <f>_xlfn.XLOOKUP($D74,中转!$C$17:$C$32,中转!$AS$17:$AS$32,"{}")</f>
        <v>{"CardMulti":54.71,"IntervalReduce":5}</v>
      </c>
    </row>
    <row r="75" spans="1:8" x14ac:dyDescent="0.15">
      <c r="A75" s="21">
        <v>71</v>
      </c>
      <c r="B75" s="21">
        <f t="shared" si="0"/>
        <v>2</v>
      </c>
      <c r="C75" s="21">
        <f t="shared" si="1"/>
        <v>2</v>
      </c>
      <c r="D75" s="21">
        <v>11</v>
      </c>
      <c r="E75" s="19">
        <v>2</v>
      </c>
      <c r="F75" s="19">
        <v>0</v>
      </c>
      <c r="G75" s="21" t="str">
        <f>_xlfn.XLOOKUP($D75,中转!$C$17:$C$32,_xlfn.XLOOKUP($C75,中转!$AA$16:$AM$16,中转!$AA$17:$AM$32),"{}")</f>
        <v>{"Hp":87193,"Atk":4360,"HpRate":0.46,"AtkRate":0.46}</v>
      </c>
      <c r="H75" s="21" t="str">
        <f>_xlfn.XLOOKUP($D75,中转!$C$17:$C$32,中转!$AS$17:$AS$32,"{}")</f>
        <v>{"CardMulti":77.39,"IntervalReduce":6}</v>
      </c>
    </row>
    <row r="76" spans="1:8" x14ac:dyDescent="0.15">
      <c r="A76" s="21">
        <v>72</v>
      </c>
      <c r="B76" s="21">
        <f t="shared" si="0"/>
        <v>2</v>
      </c>
      <c r="C76" s="21">
        <f t="shared" si="1"/>
        <v>2</v>
      </c>
      <c r="D76" s="21">
        <v>12</v>
      </c>
      <c r="E76" s="19">
        <v>0</v>
      </c>
      <c r="F76" s="19">
        <v>0</v>
      </c>
      <c r="G76" s="21" t="str">
        <f>_xlfn.XLOOKUP($D76,中转!$C$17:$C$32,_xlfn.XLOOKUP($C76,中转!$AA$16:$AM$16,中转!$AA$17:$AM$32),"{}")</f>
        <v>{"Hp":114843,"Atk":5742,"HpRate":0.54,"AtkRate":0.54}</v>
      </c>
      <c r="H76" s="21" t="str">
        <f>_xlfn.XLOOKUP($D76,中转!$C$17:$C$32,中转!$AS$17:$AS$32,"{}")</f>
        <v>{"CardMulti":101.51,"IntervalReduce":7}</v>
      </c>
    </row>
    <row r="77" spans="1:8" x14ac:dyDescent="0.15">
      <c r="A77" s="21">
        <v>73</v>
      </c>
      <c r="B77" s="21">
        <f t="shared" si="0"/>
        <v>3</v>
      </c>
      <c r="C77" s="21">
        <f t="shared" si="1"/>
        <v>2</v>
      </c>
      <c r="D77" s="21">
        <v>1</v>
      </c>
      <c r="E77" s="21">
        <v>0</v>
      </c>
      <c r="F77" s="21">
        <v>1</v>
      </c>
      <c r="G77" s="21" t="str">
        <f>_xlfn.XLOOKUP($D77,中转!$C$17:$C$32,_xlfn.XLOOKUP($C77,中转!$AA$16:$AM$16,中转!$AA$17:$AM$32),"{}")</f>
        <v>{"Hp":0,"Atk":0,"HpRate":0,"AtkRate":0}</v>
      </c>
      <c r="H77" s="21" t="str">
        <f>_xlfn.XLOOKUP($D77,中转!$C$17:$C$32,中转!$AS$17:$AS$32,"{}")</f>
        <v>{"CardMulti":0.68,"IntervalReduce":0}</v>
      </c>
    </row>
    <row r="78" spans="1:8" x14ac:dyDescent="0.15">
      <c r="A78" s="21">
        <v>74</v>
      </c>
      <c r="B78" s="21">
        <f t="shared" si="0"/>
        <v>3</v>
      </c>
      <c r="C78" s="21">
        <f t="shared" si="1"/>
        <v>2</v>
      </c>
      <c r="D78" s="21">
        <v>2</v>
      </c>
      <c r="E78" s="19">
        <v>1</v>
      </c>
      <c r="F78" s="21">
        <v>0</v>
      </c>
      <c r="G78" s="21" t="str">
        <f>_xlfn.XLOOKUP($D78,中转!$C$17:$C$32,_xlfn.XLOOKUP($C78,中转!$AA$16:$AM$16,中转!$AA$17:$AM$32),"{}")</f>
        <v>{"Hp":0,"Atk":0,"HpRate":0,"AtkRate":0}</v>
      </c>
      <c r="H78" s="21" t="str">
        <f>_xlfn.XLOOKUP($D78,中转!$C$17:$C$32,中转!$AS$17:$AS$32,"{}")</f>
        <v>{"CardMulti":0.68,"IntervalReduce":0}</v>
      </c>
    </row>
    <row r="79" spans="1:8" x14ac:dyDescent="0.15">
      <c r="A79" s="21">
        <v>75</v>
      </c>
      <c r="B79" s="21">
        <f t="shared" si="0"/>
        <v>3</v>
      </c>
      <c r="C79" s="21">
        <f t="shared" si="1"/>
        <v>2</v>
      </c>
      <c r="D79" s="21">
        <v>3</v>
      </c>
      <c r="E79" s="19">
        <v>1</v>
      </c>
      <c r="F79" s="21">
        <v>0</v>
      </c>
      <c r="G79" s="21" t="str">
        <f>_xlfn.XLOOKUP($D79,中转!$C$17:$C$32,_xlfn.XLOOKUP($C79,中转!$AA$16:$AM$16,中转!$AA$17:$AM$32),"{}")</f>
        <v>{"Hp":0,"Atk":0,"HpRate":0,"AtkRate":0}</v>
      </c>
      <c r="H79" s="21" t="str">
        <f>_xlfn.XLOOKUP($D79,中转!$C$17:$C$32,中转!$AS$17:$AS$32,"{}")</f>
        <v>{"CardMulti":0.68,"IntervalReduce":0.14}</v>
      </c>
    </row>
    <row r="80" spans="1:8" x14ac:dyDescent="0.15">
      <c r="A80" s="21">
        <v>76</v>
      </c>
      <c r="B80" s="21">
        <f t="shared" si="0"/>
        <v>3</v>
      </c>
      <c r="C80" s="21">
        <f t="shared" si="1"/>
        <v>2</v>
      </c>
      <c r="D80" s="21">
        <v>4</v>
      </c>
      <c r="E80" s="19">
        <v>3</v>
      </c>
      <c r="F80" s="21">
        <v>0</v>
      </c>
      <c r="G80" s="21" t="str">
        <f>_xlfn.XLOOKUP($D80,中转!$C$17:$C$32,_xlfn.XLOOKUP($C80,中转!$AA$16:$AM$16,中转!$AA$17:$AM$32),"{}")</f>
        <v>{"Hp":656,"Atk":32,"HpRate":0.04,"AtkRate":0.04}</v>
      </c>
      <c r="H80" s="21" t="str">
        <f>_xlfn.XLOOKUP($D80,中转!$C$17:$C$32,中转!$AS$17:$AS$32,"{}")</f>
        <v>{"CardMulti":1.53,"IntervalReduce":0.26}</v>
      </c>
    </row>
    <row r="81" spans="1:8" x14ac:dyDescent="0.15">
      <c r="A81" s="21">
        <v>77</v>
      </c>
      <c r="B81" s="21">
        <f t="shared" si="0"/>
        <v>3</v>
      </c>
      <c r="C81" s="21">
        <f t="shared" si="1"/>
        <v>2</v>
      </c>
      <c r="D81" s="21">
        <v>5</v>
      </c>
      <c r="E81" s="19">
        <v>4</v>
      </c>
      <c r="F81" s="21">
        <v>0</v>
      </c>
      <c r="G81" s="21" t="str">
        <f>_xlfn.XLOOKUP($D81,中转!$C$17:$C$32,_xlfn.XLOOKUP($C81,中转!$AA$16:$AM$16,中转!$AA$17:$AM$32),"{}")</f>
        <v>{"Hp":3456,"Atk":172,"HpRate":0.09,"AtkRate":0.09}</v>
      </c>
      <c r="H81" s="21" t="str">
        <f>_xlfn.XLOOKUP($D81,中转!$C$17:$C$32,中转!$AS$17:$AS$32,"{}")</f>
        <v>{"CardMulti":2.53,"IntervalReduce":0.76}</v>
      </c>
    </row>
    <row r="82" spans="1:8" x14ac:dyDescent="0.15">
      <c r="A82" s="21">
        <v>78</v>
      </c>
      <c r="B82" s="21">
        <f t="shared" si="0"/>
        <v>3</v>
      </c>
      <c r="C82" s="21">
        <f t="shared" si="1"/>
        <v>2</v>
      </c>
      <c r="D82" s="21">
        <v>6</v>
      </c>
      <c r="E82" s="19">
        <v>5</v>
      </c>
      <c r="F82" s="21">
        <v>0</v>
      </c>
      <c r="G82" s="21" t="str">
        <f>_xlfn.XLOOKUP($D82,中转!$C$17:$C$32,_xlfn.XLOOKUP($C82,中转!$AA$16:$AM$16,中转!$AA$17:$AM$32),"{}")</f>
        <v>{"Hp":7350,"Atk":367,"HpRate":0.14,"AtkRate":0.14}</v>
      </c>
      <c r="H82" s="21" t="str">
        <f>_xlfn.XLOOKUP($D82,中转!$C$17:$C$32,中转!$AS$17:$AS$32,"{}")</f>
        <v>{"CardMulti":6.43,"IntervalReduce":1}</v>
      </c>
    </row>
    <row r="83" spans="1:8" x14ac:dyDescent="0.15">
      <c r="A83" s="21">
        <v>79</v>
      </c>
      <c r="B83" s="21">
        <f t="shared" si="0"/>
        <v>3</v>
      </c>
      <c r="C83" s="21">
        <f t="shared" si="1"/>
        <v>2</v>
      </c>
      <c r="D83" s="21">
        <v>7</v>
      </c>
      <c r="E83" s="19">
        <v>8</v>
      </c>
      <c r="F83" s="21">
        <v>0</v>
      </c>
      <c r="G83" s="21" t="str">
        <f>_xlfn.XLOOKUP($D83,中转!$C$17:$C$32,_xlfn.XLOOKUP($C83,中转!$AA$16:$AM$16,中转!$AA$17:$AM$32),"{}")</f>
        <v>{"Hp":15575,"Atk":778,"HpRate":0.19,"AtkRate":0.19}</v>
      </c>
      <c r="H83" s="21" t="str">
        <f>_xlfn.XLOOKUP($D83,中转!$C$17:$C$32,中转!$AS$17:$AS$32,"{}")</f>
        <v>{"CardMulti":12.66,"IntervalReduce":2}</v>
      </c>
    </row>
    <row r="84" spans="1:8" x14ac:dyDescent="0.15">
      <c r="A84" s="21">
        <v>80</v>
      </c>
      <c r="B84" s="21">
        <f t="shared" si="0"/>
        <v>3</v>
      </c>
      <c r="C84" s="21">
        <f t="shared" si="1"/>
        <v>2</v>
      </c>
      <c r="D84" s="21">
        <v>8</v>
      </c>
      <c r="E84" s="19">
        <v>10</v>
      </c>
      <c r="F84" s="21">
        <v>0</v>
      </c>
      <c r="G84" s="21" t="str">
        <f>_xlfn.XLOOKUP($D84,中转!$C$17:$C$32,_xlfn.XLOOKUP($C84,中转!$AA$16:$AM$16,中转!$AA$17:$AM$32),"{}")</f>
        <v>{"Hp":25593,"Atk":1280,"HpRate":0.25,"AtkRate":0.25}</v>
      </c>
      <c r="H84" s="21" t="str">
        <f>_xlfn.XLOOKUP($D84,中转!$C$17:$C$32,中转!$AS$17:$AS$32,"{}")</f>
        <v>{"CardMulti":22.31,"IntervalReduce":3}</v>
      </c>
    </row>
    <row r="85" spans="1:8" x14ac:dyDescent="0.15">
      <c r="A85" s="21">
        <v>81</v>
      </c>
      <c r="B85" s="21">
        <f t="shared" si="0"/>
        <v>3</v>
      </c>
      <c r="C85" s="21">
        <f t="shared" si="1"/>
        <v>2</v>
      </c>
      <c r="D85" s="21">
        <v>9</v>
      </c>
      <c r="E85" s="19">
        <v>12</v>
      </c>
      <c r="F85" s="21">
        <v>0</v>
      </c>
      <c r="G85" s="21" t="str">
        <f>_xlfn.XLOOKUP($D85,中转!$C$17:$C$32,_xlfn.XLOOKUP($C85,中转!$AA$16:$AM$16,中转!$AA$17:$AM$32),"{}")</f>
        <v>{"Hp":41868,"Atk":2093,"HpRate":0.32,"AtkRate":0.32}</v>
      </c>
      <c r="H85" s="21" t="str">
        <f>_xlfn.XLOOKUP($D85,中转!$C$17:$C$32,中转!$AS$17:$AS$32,"{}")</f>
        <v>{"CardMulti":34.91,"IntervalReduce":4}</v>
      </c>
    </row>
    <row r="86" spans="1:8" x14ac:dyDescent="0.15">
      <c r="A86" s="21">
        <v>82</v>
      </c>
      <c r="B86" s="21">
        <f t="shared" ref="B86:B100" si="2">B38</f>
        <v>3</v>
      </c>
      <c r="C86" s="21">
        <f t="shared" ref="C86:C100" si="3">C38+1</f>
        <v>2</v>
      </c>
      <c r="D86" s="21">
        <v>10</v>
      </c>
      <c r="E86" s="19">
        <v>0</v>
      </c>
      <c r="F86" s="21">
        <v>200</v>
      </c>
      <c r="G86" s="21" t="str">
        <f>_xlfn.XLOOKUP($D86,中转!$C$17:$C$32,_xlfn.XLOOKUP($C86,中转!$AA$16:$AM$16,中转!$AA$17:$AM$32),"{}")</f>
        <v>{"Hp":60506,"Atk":3025,"HpRate":0.39,"AtkRate":0.39}</v>
      </c>
      <c r="H86" s="21" t="str">
        <f>_xlfn.XLOOKUP($D86,中转!$C$17:$C$32,中转!$AS$17:$AS$32,"{}")</f>
        <v>{"CardMulti":54.71,"IntervalReduce":5}</v>
      </c>
    </row>
    <row r="87" spans="1:8" x14ac:dyDescent="0.15">
      <c r="A87" s="21">
        <v>83</v>
      </c>
      <c r="B87" s="21">
        <f t="shared" si="2"/>
        <v>3</v>
      </c>
      <c r="C87" s="21">
        <f t="shared" si="3"/>
        <v>2</v>
      </c>
      <c r="D87" s="21">
        <v>11</v>
      </c>
      <c r="E87" s="19">
        <v>20</v>
      </c>
      <c r="F87" s="21">
        <v>0</v>
      </c>
      <c r="G87" s="21" t="str">
        <f>_xlfn.XLOOKUP($D87,中转!$C$17:$C$32,_xlfn.XLOOKUP($C87,中转!$AA$16:$AM$16,中转!$AA$17:$AM$32),"{}")</f>
        <v>{"Hp":87193,"Atk":4360,"HpRate":0.46,"AtkRate":0.46}</v>
      </c>
      <c r="H87" s="21" t="str">
        <f>_xlfn.XLOOKUP($D87,中转!$C$17:$C$32,中转!$AS$17:$AS$32,"{}")</f>
        <v>{"CardMulti":77.39,"IntervalReduce":6}</v>
      </c>
    </row>
    <row r="88" spans="1:8" x14ac:dyDescent="0.15">
      <c r="A88" s="21">
        <v>84</v>
      </c>
      <c r="B88" s="21">
        <f t="shared" si="2"/>
        <v>3</v>
      </c>
      <c r="C88" s="21">
        <f t="shared" si="3"/>
        <v>2</v>
      </c>
      <c r="D88" s="21">
        <v>12</v>
      </c>
      <c r="E88" s="19">
        <v>0</v>
      </c>
      <c r="F88" s="21">
        <v>0</v>
      </c>
      <c r="G88" s="21" t="str">
        <f>_xlfn.XLOOKUP($D88,中转!$C$17:$C$32,_xlfn.XLOOKUP($C88,中转!$AA$16:$AM$16,中转!$AA$17:$AM$32),"{}")</f>
        <v>{"Hp":114843,"Atk":5742,"HpRate":0.54,"AtkRate":0.54}</v>
      </c>
      <c r="H88" s="21" t="str">
        <f>_xlfn.XLOOKUP($D88,中转!$C$17:$C$32,中转!$AS$17:$AS$32,"{}")</f>
        <v>{"CardMulti":101.51,"IntervalReduce":7}</v>
      </c>
    </row>
    <row r="89" spans="1:8" x14ac:dyDescent="0.15">
      <c r="A89" s="21">
        <v>85</v>
      </c>
      <c r="B89" s="21">
        <f t="shared" si="2"/>
        <v>4</v>
      </c>
      <c r="C89" s="21">
        <f t="shared" si="3"/>
        <v>2</v>
      </c>
      <c r="D89" s="21">
        <v>1</v>
      </c>
      <c r="E89" s="21">
        <v>0</v>
      </c>
      <c r="F89" s="21">
        <v>1</v>
      </c>
      <c r="G89" s="21" t="str">
        <f>_xlfn.XLOOKUP($D89,中转!$C$17:$C$32,_xlfn.XLOOKUP($C89,中转!$AA$16:$AM$16,中转!$AA$17:$AM$32),"{}")</f>
        <v>{"Hp":0,"Atk":0,"HpRate":0,"AtkRate":0}</v>
      </c>
      <c r="H89" s="21" t="s">
        <v>24</v>
      </c>
    </row>
    <row r="90" spans="1:8" x14ac:dyDescent="0.15">
      <c r="A90" s="21">
        <v>86</v>
      </c>
      <c r="B90" s="21">
        <f t="shared" si="2"/>
        <v>4</v>
      </c>
      <c r="C90" s="21">
        <f t="shared" si="3"/>
        <v>2</v>
      </c>
      <c r="D90" s="21">
        <v>2</v>
      </c>
      <c r="E90" s="19">
        <v>1</v>
      </c>
      <c r="F90" s="21">
        <v>0</v>
      </c>
      <c r="G90" s="21" t="str">
        <f>_xlfn.XLOOKUP($D90,中转!$C$17:$C$32,_xlfn.XLOOKUP($C90,中转!$AA$16:$AM$16,中转!$AA$17:$AM$32),"{}")</f>
        <v>{"Hp":0,"Atk":0,"HpRate":0,"AtkRate":0}</v>
      </c>
      <c r="H90" s="21" t="s">
        <v>24</v>
      </c>
    </row>
    <row r="91" spans="1:8" x14ac:dyDescent="0.15">
      <c r="A91" s="21">
        <v>87</v>
      </c>
      <c r="B91" s="21">
        <f t="shared" si="2"/>
        <v>4</v>
      </c>
      <c r="C91" s="21">
        <f t="shared" si="3"/>
        <v>2</v>
      </c>
      <c r="D91" s="21">
        <v>3</v>
      </c>
      <c r="E91" s="19">
        <v>1</v>
      </c>
      <c r="F91" s="21">
        <v>0</v>
      </c>
      <c r="G91" s="21" t="str">
        <f>_xlfn.XLOOKUP($D91,中转!$C$17:$C$32,_xlfn.XLOOKUP($C91,中转!$AA$16:$AM$16,中转!$AA$17:$AM$32),"{}")</f>
        <v>{"Hp":0,"Atk":0,"HpRate":0,"AtkRate":0}</v>
      </c>
      <c r="H91" s="21" t="s">
        <v>24</v>
      </c>
    </row>
    <row r="92" spans="1:8" x14ac:dyDescent="0.15">
      <c r="A92" s="21">
        <v>88</v>
      </c>
      <c r="B92" s="21">
        <f t="shared" si="2"/>
        <v>4</v>
      </c>
      <c r="C92" s="21">
        <f t="shared" si="3"/>
        <v>2</v>
      </c>
      <c r="D92" s="21">
        <v>4</v>
      </c>
      <c r="E92" s="19">
        <v>3</v>
      </c>
      <c r="F92" s="21">
        <v>0</v>
      </c>
      <c r="G92" s="21" t="str">
        <f>_xlfn.XLOOKUP($D92,中转!$C$17:$C$32,_xlfn.XLOOKUP($C92,中转!$AA$16:$AM$16,中转!$AA$17:$AM$32),"{}")</f>
        <v>{"Hp":656,"Atk":32,"HpRate":0.04,"AtkRate":0.04}</v>
      </c>
      <c r="H92" s="21" t="str">
        <f>_xlfn.XLOOKUP($D92,中转!$C$17:$C$32,中转!$AS$17:$AS$32,"{}")</f>
        <v>{"CardMulti":1.53,"IntervalReduce":0.26}</v>
      </c>
    </row>
    <row r="93" spans="1:8" x14ac:dyDescent="0.15">
      <c r="A93" s="21">
        <v>89</v>
      </c>
      <c r="B93" s="21">
        <f t="shared" si="2"/>
        <v>4</v>
      </c>
      <c r="C93" s="21">
        <f t="shared" si="3"/>
        <v>2</v>
      </c>
      <c r="D93" s="21">
        <v>5</v>
      </c>
      <c r="E93" s="19">
        <v>4</v>
      </c>
      <c r="F93" s="21">
        <v>0</v>
      </c>
      <c r="G93" s="21" t="str">
        <f>_xlfn.XLOOKUP($D93,中转!$C$17:$C$32,_xlfn.XLOOKUP($C93,中转!$AA$16:$AM$16,中转!$AA$17:$AM$32),"{}")</f>
        <v>{"Hp":3456,"Atk":172,"HpRate":0.09,"AtkRate":0.09}</v>
      </c>
      <c r="H93" s="21" t="str">
        <f>_xlfn.XLOOKUP($D93,中转!$C$17:$C$32,中转!$AS$17:$AS$32,"{}")</f>
        <v>{"CardMulti":2.53,"IntervalReduce":0.76}</v>
      </c>
    </row>
    <row r="94" spans="1:8" x14ac:dyDescent="0.15">
      <c r="A94" s="21">
        <v>90</v>
      </c>
      <c r="B94" s="21">
        <f t="shared" si="2"/>
        <v>4</v>
      </c>
      <c r="C94" s="21">
        <f t="shared" si="3"/>
        <v>2</v>
      </c>
      <c r="D94" s="21">
        <v>6</v>
      </c>
      <c r="E94" s="19">
        <v>5</v>
      </c>
      <c r="F94" s="21">
        <v>0</v>
      </c>
      <c r="G94" s="21" t="str">
        <f>_xlfn.XLOOKUP($D94,中转!$C$17:$C$32,_xlfn.XLOOKUP($C94,中转!$AA$16:$AM$16,中转!$AA$17:$AM$32),"{}")</f>
        <v>{"Hp":7350,"Atk":367,"HpRate":0.14,"AtkRate":0.14}</v>
      </c>
      <c r="H94" s="21" t="str">
        <f>_xlfn.XLOOKUP($D94,中转!$C$17:$C$32,中转!$AS$17:$AS$32,"{}")</f>
        <v>{"CardMulti":6.43,"IntervalReduce":1}</v>
      </c>
    </row>
    <row r="95" spans="1:8" x14ac:dyDescent="0.15">
      <c r="A95" s="21">
        <v>91</v>
      </c>
      <c r="B95" s="21">
        <f t="shared" si="2"/>
        <v>4</v>
      </c>
      <c r="C95" s="21">
        <f t="shared" si="3"/>
        <v>2</v>
      </c>
      <c r="D95" s="21">
        <v>7</v>
      </c>
      <c r="E95" s="19">
        <v>8</v>
      </c>
      <c r="F95" s="21">
        <v>0</v>
      </c>
      <c r="G95" s="21" t="str">
        <f>_xlfn.XLOOKUP($D95,中转!$C$17:$C$32,_xlfn.XLOOKUP($C95,中转!$AA$16:$AM$16,中转!$AA$17:$AM$32),"{}")</f>
        <v>{"Hp":15575,"Atk":778,"HpRate":0.19,"AtkRate":0.19}</v>
      </c>
      <c r="H95" s="21" t="str">
        <f>_xlfn.XLOOKUP($D95,中转!$C$17:$C$32,中转!$AS$17:$AS$32,"{}")</f>
        <v>{"CardMulti":12.66,"IntervalReduce":2}</v>
      </c>
    </row>
    <row r="96" spans="1:8" x14ac:dyDescent="0.15">
      <c r="A96" s="21">
        <v>92</v>
      </c>
      <c r="B96" s="21">
        <f t="shared" si="2"/>
        <v>4</v>
      </c>
      <c r="C96" s="21">
        <f t="shared" si="3"/>
        <v>2</v>
      </c>
      <c r="D96" s="21">
        <v>8</v>
      </c>
      <c r="E96" s="19">
        <v>10</v>
      </c>
      <c r="F96" s="21">
        <v>0</v>
      </c>
      <c r="G96" s="21" t="str">
        <f>_xlfn.XLOOKUP($D96,中转!$C$17:$C$32,_xlfn.XLOOKUP($C96,中转!$AA$16:$AM$16,中转!$AA$17:$AM$32),"{}")</f>
        <v>{"Hp":25593,"Atk":1280,"HpRate":0.25,"AtkRate":0.25}</v>
      </c>
      <c r="H96" s="21" t="str">
        <f>_xlfn.XLOOKUP($D96,中转!$C$17:$C$32,中转!$AS$17:$AS$32,"{}")</f>
        <v>{"CardMulti":22.31,"IntervalReduce":3}</v>
      </c>
    </row>
    <row r="97" spans="1:8" x14ac:dyDescent="0.15">
      <c r="A97" s="21">
        <v>93</v>
      </c>
      <c r="B97" s="21">
        <f t="shared" si="2"/>
        <v>4</v>
      </c>
      <c r="C97" s="21">
        <f t="shared" si="3"/>
        <v>2</v>
      </c>
      <c r="D97" s="21">
        <v>9</v>
      </c>
      <c r="E97" s="19">
        <v>12</v>
      </c>
      <c r="F97" s="21">
        <v>0</v>
      </c>
      <c r="G97" s="21" t="str">
        <f>_xlfn.XLOOKUP($D97,中转!$C$17:$C$32,_xlfn.XLOOKUP($C97,中转!$AA$16:$AM$16,中转!$AA$17:$AM$32),"{}")</f>
        <v>{"Hp":41868,"Atk":2093,"HpRate":0.32,"AtkRate":0.32}</v>
      </c>
      <c r="H97" s="21" t="str">
        <f>_xlfn.XLOOKUP($D97,中转!$C$17:$C$32,中转!$AS$17:$AS$32,"{}")</f>
        <v>{"CardMulti":34.91,"IntervalReduce":4}</v>
      </c>
    </row>
    <row r="98" spans="1:8" x14ac:dyDescent="0.15">
      <c r="A98" s="21">
        <v>94</v>
      </c>
      <c r="B98" s="21">
        <f t="shared" si="2"/>
        <v>4</v>
      </c>
      <c r="C98" s="21">
        <f t="shared" si="3"/>
        <v>2</v>
      </c>
      <c r="D98" s="21">
        <v>10</v>
      </c>
      <c r="E98" s="19">
        <v>0</v>
      </c>
      <c r="F98" s="21">
        <v>200</v>
      </c>
      <c r="G98" s="21" t="str">
        <f>_xlfn.XLOOKUP($D98,中转!$C$17:$C$32,_xlfn.XLOOKUP($C98,中转!$AA$16:$AM$16,中转!$AA$17:$AM$32),"{}")</f>
        <v>{"Hp":60506,"Atk":3025,"HpRate":0.39,"AtkRate":0.39}</v>
      </c>
      <c r="H98" s="21" t="str">
        <f>_xlfn.XLOOKUP($D98,中转!$C$17:$C$32,中转!$AS$17:$AS$32,"{}")</f>
        <v>{"CardMulti":54.71,"IntervalReduce":5}</v>
      </c>
    </row>
    <row r="99" spans="1:8" x14ac:dyDescent="0.15">
      <c r="A99" s="21">
        <v>95</v>
      </c>
      <c r="B99" s="21">
        <f t="shared" si="2"/>
        <v>4</v>
      </c>
      <c r="C99" s="21">
        <f t="shared" si="3"/>
        <v>2</v>
      </c>
      <c r="D99" s="21">
        <v>11</v>
      </c>
      <c r="E99" s="19">
        <v>20</v>
      </c>
      <c r="F99" s="21">
        <v>0</v>
      </c>
      <c r="G99" s="21" t="str">
        <f>_xlfn.XLOOKUP($D99,中转!$C$17:$C$32,_xlfn.XLOOKUP($C99,中转!$AA$16:$AM$16,中转!$AA$17:$AM$32),"{}")</f>
        <v>{"Hp":87193,"Atk":4360,"HpRate":0.46,"AtkRate":0.46}</v>
      </c>
      <c r="H99" s="21" t="str">
        <f>_xlfn.XLOOKUP($D99,中转!$C$17:$C$32,中转!$AS$17:$AS$32,"{}")</f>
        <v>{"CardMulti":77.39,"IntervalReduce":6}</v>
      </c>
    </row>
    <row r="100" spans="1:8" x14ac:dyDescent="0.15">
      <c r="A100" s="21">
        <v>96</v>
      </c>
      <c r="B100" s="21">
        <f t="shared" si="2"/>
        <v>4</v>
      </c>
      <c r="C100" s="21">
        <f t="shared" si="3"/>
        <v>2</v>
      </c>
      <c r="D100" s="21">
        <v>12</v>
      </c>
      <c r="E100" s="19">
        <v>0</v>
      </c>
      <c r="F100" s="21">
        <v>0</v>
      </c>
      <c r="G100" s="21" t="str">
        <f>_xlfn.XLOOKUP($D100,中转!$C$17:$C$32,_xlfn.XLOOKUP($C100,中转!$AA$16:$AM$16,中转!$AA$17:$AM$32),"{}")</f>
        <v>{"Hp":114843,"Atk":5742,"HpRate":0.54,"AtkRate":0.54}</v>
      </c>
      <c r="H100" s="21" t="str">
        <f>_xlfn.XLOOKUP($D100,中转!$C$17:$C$32,中转!$AS$17:$AS$32,"{}")</f>
        <v>{"CardMulti":101.51,"IntervalReduce":7}</v>
      </c>
    </row>
    <row r="101" spans="1:8" x14ac:dyDescent="0.15">
      <c r="A101" s="21">
        <v>97</v>
      </c>
      <c r="B101" s="21">
        <f t="shared" ref="B101:B148" si="4">B53</f>
        <v>1</v>
      </c>
      <c r="C101" s="21">
        <f t="shared" ref="C101:C148" si="5">C53+1</f>
        <v>3</v>
      </c>
      <c r="D101" s="21">
        <v>1</v>
      </c>
      <c r="E101" s="21">
        <v>0</v>
      </c>
      <c r="F101" s="21">
        <v>0</v>
      </c>
      <c r="G101" s="21" t="str">
        <f>_xlfn.XLOOKUP($D101,中转!$C$17:$C$32,_xlfn.XLOOKUP($C101,中转!$AA$16:$AM$16,中转!$AA$17:$AM$32),"{}")</f>
        <v>{"Hp":0,"Atk":0,"HpRate":0,"AtkRate":0}</v>
      </c>
      <c r="H101" s="21" t="str">
        <f>_xlfn.XLOOKUP($D101,中转!$C$17:$C$32,中转!$AS$17:$AS$32,"{}")</f>
        <v>{"CardMulti":0.68,"IntervalReduce":0}</v>
      </c>
    </row>
    <row r="102" spans="1:8" x14ac:dyDescent="0.15">
      <c r="A102" s="21">
        <v>98</v>
      </c>
      <c r="B102" s="21">
        <f t="shared" si="4"/>
        <v>1</v>
      </c>
      <c r="C102" s="21">
        <f t="shared" si="5"/>
        <v>3</v>
      </c>
      <c r="D102" s="21">
        <v>2</v>
      </c>
      <c r="E102" s="21">
        <v>0</v>
      </c>
      <c r="F102" s="21">
        <v>0</v>
      </c>
      <c r="G102" s="21" t="str">
        <f>_xlfn.XLOOKUP($D102,中转!$C$17:$C$32,_xlfn.XLOOKUP($C102,中转!$AA$16:$AM$16,中转!$AA$17:$AM$32),"{}")</f>
        <v>{"Hp":0,"Atk":0,"HpRate":0,"AtkRate":0}</v>
      </c>
      <c r="H102" s="21" t="str">
        <f>_xlfn.XLOOKUP($D102,中转!$C$17:$C$32,中转!$AS$17:$AS$32,"{}")</f>
        <v>{"CardMulti":0.68,"IntervalReduce":0}</v>
      </c>
    </row>
    <row r="103" spans="1:8" x14ac:dyDescent="0.15">
      <c r="A103" s="21">
        <v>99</v>
      </c>
      <c r="B103" s="21">
        <f t="shared" si="4"/>
        <v>1</v>
      </c>
      <c r="C103" s="21">
        <f t="shared" si="5"/>
        <v>3</v>
      </c>
      <c r="D103" s="21">
        <v>3</v>
      </c>
      <c r="E103" s="21">
        <v>0</v>
      </c>
      <c r="F103" s="21">
        <v>0</v>
      </c>
      <c r="G103" s="21" t="str">
        <f>_xlfn.XLOOKUP($D103,中转!$C$17:$C$32,_xlfn.XLOOKUP($C103,中转!$AA$16:$AM$16,中转!$AA$17:$AM$32),"{}")</f>
        <v>{"Hp":0,"Atk":0,"HpRate":0,"AtkRate":0}</v>
      </c>
      <c r="H103" s="21" t="str">
        <f>_xlfn.XLOOKUP($D103,中转!$C$17:$C$32,中转!$AS$17:$AS$32,"{}")</f>
        <v>{"CardMulti":0.68,"IntervalReduce":0.14}</v>
      </c>
    </row>
    <row r="104" spans="1:8" x14ac:dyDescent="0.15">
      <c r="A104" s="21">
        <v>100</v>
      </c>
      <c r="B104" s="21">
        <f t="shared" si="4"/>
        <v>1</v>
      </c>
      <c r="C104" s="21">
        <f t="shared" si="5"/>
        <v>3</v>
      </c>
      <c r="D104" s="21">
        <v>4</v>
      </c>
      <c r="E104" s="21">
        <v>0</v>
      </c>
      <c r="F104" s="21">
        <v>0</v>
      </c>
      <c r="G104" s="21" t="str">
        <f>_xlfn.XLOOKUP($D104,中转!$C$17:$C$32,_xlfn.XLOOKUP($C104,中转!$AA$16:$AM$16,中转!$AA$17:$AM$32),"{}")</f>
        <v>{"Hp":551,"Atk":27,"HpRate":0.04,"AtkRate":0.04}</v>
      </c>
      <c r="H104" s="21" t="str">
        <f>_xlfn.XLOOKUP($D104,中转!$C$17:$C$32,中转!$AS$17:$AS$32,"{}")</f>
        <v>{"CardMulti":1.53,"IntervalReduce":0.26}</v>
      </c>
    </row>
    <row r="105" spans="1:8" x14ac:dyDescent="0.15">
      <c r="A105" s="21">
        <v>101</v>
      </c>
      <c r="B105" s="21">
        <f t="shared" si="4"/>
        <v>1</v>
      </c>
      <c r="C105" s="21">
        <f t="shared" si="5"/>
        <v>3</v>
      </c>
      <c r="D105" s="21">
        <v>5</v>
      </c>
      <c r="E105" s="19">
        <v>1</v>
      </c>
      <c r="F105" s="21">
        <v>0</v>
      </c>
      <c r="G105" s="21" t="str">
        <f>_xlfn.XLOOKUP($D105,中转!$C$17:$C$32,_xlfn.XLOOKUP($C105,中转!$AA$16:$AM$16,中转!$AA$17:$AM$32),"{}")</f>
        <v>{"Hp":2903,"Atk":144,"HpRate":0.09,"AtkRate":0.09}</v>
      </c>
      <c r="H105" s="21" t="str">
        <f>_xlfn.XLOOKUP($D105,中转!$C$17:$C$32,中转!$AS$17:$AS$32,"{}")</f>
        <v>{"CardMulti":2.53,"IntervalReduce":0.76}</v>
      </c>
    </row>
    <row r="106" spans="1:8" x14ac:dyDescent="0.15">
      <c r="A106" s="21">
        <v>102</v>
      </c>
      <c r="B106" s="21">
        <f t="shared" si="4"/>
        <v>1</v>
      </c>
      <c r="C106" s="21">
        <f t="shared" si="5"/>
        <v>3</v>
      </c>
      <c r="D106" s="21">
        <v>6</v>
      </c>
      <c r="E106" s="19">
        <v>1</v>
      </c>
      <c r="F106" s="21">
        <v>0</v>
      </c>
      <c r="G106" s="21" t="str">
        <f>_xlfn.XLOOKUP($D106,中转!$C$17:$C$32,_xlfn.XLOOKUP($C106,中转!$AA$16:$AM$16,中转!$AA$17:$AM$32),"{}")</f>
        <v>{"Hp":6174,"Atk":308,"HpRate":0.14,"AtkRate":0.14}</v>
      </c>
      <c r="H106" s="21" t="str">
        <f>_xlfn.XLOOKUP($D106,中转!$C$17:$C$32,中转!$AS$17:$AS$32,"{}")</f>
        <v>{"CardMulti":6.43,"IntervalReduce":1}</v>
      </c>
    </row>
    <row r="107" spans="1:8" x14ac:dyDescent="0.15">
      <c r="A107" s="21">
        <v>103</v>
      </c>
      <c r="B107" s="21">
        <f t="shared" si="4"/>
        <v>1</v>
      </c>
      <c r="C107" s="21">
        <f t="shared" si="5"/>
        <v>3</v>
      </c>
      <c r="D107" s="21">
        <v>7</v>
      </c>
      <c r="E107" s="19">
        <v>1</v>
      </c>
      <c r="F107" s="21">
        <v>0</v>
      </c>
      <c r="G107" s="21" t="str">
        <f>_xlfn.XLOOKUP($D107,中转!$C$17:$C$32,_xlfn.XLOOKUP($C107,中转!$AA$16:$AM$16,中转!$AA$17:$AM$32),"{}")</f>
        <v>{"Hp":13083,"Atk":654,"HpRate":0.19,"AtkRate":0.19}</v>
      </c>
      <c r="H107" s="21" t="str">
        <f>_xlfn.XLOOKUP($D107,中转!$C$17:$C$32,中转!$AS$17:$AS$32,"{}")</f>
        <v>{"CardMulti":12.66,"IntervalReduce":2}</v>
      </c>
    </row>
    <row r="108" spans="1:8" x14ac:dyDescent="0.15">
      <c r="A108" s="21">
        <v>104</v>
      </c>
      <c r="B108" s="21">
        <f t="shared" si="4"/>
        <v>1</v>
      </c>
      <c r="C108" s="21">
        <f t="shared" si="5"/>
        <v>3</v>
      </c>
      <c r="D108" s="21">
        <v>8</v>
      </c>
      <c r="E108" s="19">
        <v>2</v>
      </c>
      <c r="F108" s="21">
        <v>0</v>
      </c>
      <c r="G108" s="21" t="str">
        <f>_xlfn.XLOOKUP($D108,中转!$C$17:$C$32,_xlfn.XLOOKUP($C108,中转!$AA$16:$AM$16,中转!$AA$17:$AM$32),"{}")</f>
        <v>{"Hp":21498,"Atk":1075,"HpRate":0.25,"AtkRate":0.25}</v>
      </c>
      <c r="H108" s="21" t="str">
        <f>_xlfn.XLOOKUP($D108,中转!$C$17:$C$32,中转!$AS$17:$AS$32,"{}")</f>
        <v>{"CardMulti":22.31,"IntervalReduce":3}</v>
      </c>
    </row>
    <row r="109" spans="1:8" x14ac:dyDescent="0.15">
      <c r="A109" s="21">
        <v>105</v>
      </c>
      <c r="B109" s="21">
        <f t="shared" si="4"/>
        <v>1</v>
      </c>
      <c r="C109" s="21">
        <f t="shared" si="5"/>
        <v>3</v>
      </c>
      <c r="D109" s="21">
        <v>9</v>
      </c>
      <c r="E109" s="19">
        <v>2</v>
      </c>
      <c r="F109" s="21">
        <v>0</v>
      </c>
      <c r="G109" s="21" t="str">
        <f>_xlfn.XLOOKUP($D109,中转!$C$17:$C$32,_xlfn.XLOOKUP($C109,中转!$AA$16:$AM$16,中转!$AA$17:$AM$32),"{}")</f>
        <v>{"Hp":35169,"Atk":1758,"HpRate":0.32,"AtkRate":0.32}</v>
      </c>
      <c r="H109" s="21" t="str">
        <f>_xlfn.XLOOKUP($D109,中转!$C$17:$C$32,中转!$AS$17:$AS$32,"{}")</f>
        <v>{"CardMulti":34.91,"IntervalReduce":4}</v>
      </c>
    </row>
    <row r="110" spans="1:8" x14ac:dyDescent="0.15">
      <c r="A110" s="21">
        <v>106</v>
      </c>
      <c r="B110" s="21">
        <f t="shared" si="4"/>
        <v>1</v>
      </c>
      <c r="C110" s="21">
        <f t="shared" si="5"/>
        <v>3</v>
      </c>
      <c r="D110" s="21">
        <v>10</v>
      </c>
      <c r="E110" s="19">
        <v>2</v>
      </c>
      <c r="F110" s="21">
        <v>0</v>
      </c>
      <c r="G110" s="21" t="str">
        <f>_xlfn.XLOOKUP($D110,中转!$C$17:$C$32,_xlfn.XLOOKUP($C110,中转!$AA$16:$AM$16,中转!$AA$17:$AM$32),"{}")</f>
        <v>{"Hp":50825,"Atk":2541,"HpRate":0.39,"AtkRate":0.39}</v>
      </c>
      <c r="H110" s="21" t="str">
        <f>_xlfn.XLOOKUP($D110,中转!$C$17:$C$32,中转!$AS$17:$AS$32,"{}")</f>
        <v>{"CardMulti":54.71,"IntervalReduce":5}</v>
      </c>
    </row>
    <row r="111" spans="1:8" x14ac:dyDescent="0.15">
      <c r="A111" s="21">
        <v>107</v>
      </c>
      <c r="B111" s="21">
        <f t="shared" si="4"/>
        <v>1</v>
      </c>
      <c r="C111" s="21">
        <f t="shared" si="5"/>
        <v>3</v>
      </c>
      <c r="D111" s="21">
        <v>11</v>
      </c>
      <c r="E111" s="19">
        <v>4</v>
      </c>
      <c r="F111" s="21">
        <v>0</v>
      </c>
      <c r="G111" s="21" t="str">
        <f>_xlfn.XLOOKUP($D111,中转!$C$17:$C$32,_xlfn.XLOOKUP($C111,中转!$AA$16:$AM$16,中转!$AA$17:$AM$32),"{}")</f>
        <v>{"Hp":73242,"Atk":3662,"HpRate":0.46,"AtkRate":0.46}</v>
      </c>
      <c r="H111" s="21" t="str">
        <f>_xlfn.XLOOKUP($D111,中转!$C$17:$C$32,中转!$AS$17:$AS$32,"{}")</f>
        <v>{"CardMulti":77.39,"IntervalReduce":6}</v>
      </c>
    </row>
    <row r="112" spans="1:8" x14ac:dyDescent="0.15">
      <c r="A112" s="21">
        <v>108</v>
      </c>
      <c r="B112" s="21">
        <f t="shared" si="4"/>
        <v>1</v>
      </c>
      <c r="C112" s="21">
        <f t="shared" si="5"/>
        <v>3</v>
      </c>
      <c r="D112" s="21">
        <v>12</v>
      </c>
      <c r="E112" s="19">
        <v>0</v>
      </c>
      <c r="F112" s="21">
        <v>0</v>
      </c>
      <c r="G112" s="21" t="str">
        <f>_xlfn.XLOOKUP($D112,中转!$C$17:$C$32,_xlfn.XLOOKUP($C112,中转!$AA$16:$AM$16,中转!$AA$17:$AM$32),"{}")</f>
        <v>{"Hp":96468,"Atk":4823,"HpRate":0.54,"AtkRate":0.54}</v>
      </c>
      <c r="H112" s="21" t="str">
        <f>_xlfn.XLOOKUP($D112,中转!$C$17:$C$32,中转!$AS$17:$AS$32,"{}")</f>
        <v>{"CardMulti":101.51,"IntervalReduce":7}</v>
      </c>
    </row>
    <row r="113" spans="1:8" x14ac:dyDescent="0.15">
      <c r="A113" s="21">
        <v>109</v>
      </c>
      <c r="B113" s="21">
        <f t="shared" si="4"/>
        <v>2</v>
      </c>
      <c r="C113" s="21">
        <f t="shared" si="5"/>
        <v>3</v>
      </c>
      <c r="D113" s="21">
        <v>1</v>
      </c>
      <c r="E113" s="19">
        <v>0</v>
      </c>
      <c r="F113" s="21">
        <v>0</v>
      </c>
      <c r="G113" s="21" t="str">
        <f>_xlfn.XLOOKUP($D113,中转!$C$17:$C$32,_xlfn.XLOOKUP($C113,中转!$AA$16:$AM$16,中转!$AA$17:$AM$32),"{}")</f>
        <v>{"Hp":0,"Atk":0,"HpRate":0,"AtkRate":0}</v>
      </c>
      <c r="H113" s="21" t="str">
        <f>_xlfn.XLOOKUP($D113,中转!$C$17:$C$32,中转!$AS$17:$AS$32,"{}")</f>
        <v>{"CardMulti":0.68,"IntervalReduce":0}</v>
      </c>
    </row>
    <row r="114" spans="1:8" x14ac:dyDescent="0.15">
      <c r="A114" s="21">
        <v>110</v>
      </c>
      <c r="B114" s="21">
        <f t="shared" si="4"/>
        <v>2</v>
      </c>
      <c r="C114" s="21">
        <f t="shared" si="5"/>
        <v>3</v>
      </c>
      <c r="D114" s="21">
        <v>2</v>
      </c>
      <c r="E114" s="19">
        <v>0</v>
      </c>
      <c r="F114" s="21">
        <v>0</v>
      </c>
      <c r="G114" s="21" t="str">
        <f>_xlfn.XLOOKUP($D114,中转!$C$17:$C$32,_xlfn.XLOOKUP($C114,中转!$AA$16:$AM$16,中转!$AA$17:$AM$32),"{}")</f>
        <v>{"Hp":0,"Atk":0,"HpRate":0,"AtkRate":0}</v>
      </c>
      <c r="H114" s="21" t="str">
        <f>_xlfn.XLOOKUP($D114,中转!$C$17:$C$32,中转!$AS$17:$AS$32,"{}")</f>
        <v>{"CardMulti":0.68,"IntervalReduce":0}</v>
      </c>
    </row>
    <row r="115" spans="1:8" x14ac:dyDescent="0.15">
      <c r="A115" s="21">
        <v>111</v>
      </c>
      <c r="B115" s="21">
        <f t="shared" si="4"/>
        <v>2</v>
      </c>
      <c r="C115" s="21">
        <f t="shared" si="5"/>
        <v>3</v>
      </c>
      <c r="D115" s="21">
        <v>3</v>
      </c>
      <c r="E115" s="19">
        <v>0</v>
      </c>
      <c r="F115" s="21">
        <v>0</v>
      </c>
      <c r="G115" s="21" t="str">
        <f>_xlfn.XLOOKUP($D115,中转!$C$17:$C$32,_xlfn.XLOOKUP($C115,中转!$AA$16:$AM$16,中转!$AA$17:$AM$32),"{}")</f>
        <v>{"Hp":0,"Atk":0,"HpRate":0,"AtkRate":0}</v>
      </c>
      <c r="H115" s="21" t="str">
        <f>_xlfn.XLOOKUP($D115,中转!$C$17:$C$32,中转!$AS$17:$AS$32,"{}")</f>
        <v>{"CardMulti":0.68,"IntervalReduce":0.14}</v>
      </c>
    </row>
    <row r="116" spans="1:8" x14ac:dyDescent="0.15">
      <c r="A116" s="21">
        <v>112</v>
      </c>
      <c r="B116" s="21">
        <f t="shared" si="4"/>
        <v>2</v>
      </c>
      <c r="C116" s="21">
        <f t="shared" si="5"/>
        <v>3</v>
      </c>
      <c r="D116" s="21">
        <v>4</v>
      </c>
      <c r="E116" s="19">
        <v>0</v>
      </c>
      <c r="F116" s="21">
        <v>0</v>
      </c>
      <c r="G116" s="21" t="str">
        <f>_xlfn.XLOOKUP($D116,中转!$C$17:$C$32,_xlfn.XLOOKUP($C116,中转!$AA$16:$AM$16,中转!$AA$17:$AM$32),"{}")</f>
        <v>{"Hp":551,"Atk":27,"HpRate":0.04,"AtkRate":0.04}</v>
      </c>
      <c r="H116" s="21" t="str">
        <f>_xlfn.XLOOKUP($D116,中转!$C$17:$C$32,中转!$AS$17:$AS$32,"{}")</f>
        <v>{"CardMulti":1.53,"IntervalReduce":0.26}</v>
      </c>
    </row>
    <row r="117" spans="1:8" x14ac:dyDescent="0.15">
      <c r="A117" s="21">
        <v>113</v>
      </c>
      <c r="B117" s="21">
        <f t="shared" si="4"/>
        <v>2</v>
      </c>
      <c r="C117" s="21">
        <f t="shared" si="5"/>
        <v>3</v>
      </c>
      <c r="D117" s="21">
        <v>5</v>
      </c>
      <c r="E117" s="19">
        <v>1</v>
      </c>
      <c r="F117" s="19">
        <v>0</v>
      </c>
      <c r="G117" s="21" t="str">
        <f>_xlfn.XLOOKUP($D117,中转!$C$17:$C$32,_xlfn.XLOOKUP($C117,中转!$AA$16:$AM$16,中转!$AA$17:$AM$32),"{}")</f>
        <v>{"Hp":2903,"Atk":144,"HpRate":0.09,"AtkRate":0.09}</v>
      </c>
      <c r="H117" s="21" t="str">
        <f>_xlfn.XLOOKUP($D117,中转!$C$17:$C$32,中转!$AS$17:$AS$32,"{}")</f>
        <v>{"CardMulti":2.53,"IntervalReduce":0.76}</v>
      </c>
    </row>
    <row r="118" spans="1:8" x14ac:dyDescent="0.15">
      <c r="A118" s="21">
        <v>114</v>
      </c>
      <c r="B118" s="21">
        <f t="shared" si="4"/>
        <v>2</v>
      </c>
      <c r="C118" s="21">
        <f t="shared" si="5"/>
        <v>3</v>
      </c>
      <c r="D118" s="21">
        <v>6</v>
      </c>
      <c r="E118" s="19">
        <v>0</v>
      </c>
      <c r="F118" s="19">
        <v>50</v>
      </c>
      <c r="G118" s="21" t="str">
        <f>_xlfn.XLOOKUP($D118,中转!$C$17:$C$32,_xlfn.XLOOKUP($C118,中转!$AA$16:$AM$16,中转!$AA$17:$AM$32),"{}")</f>
        <v>{"Hp":6174,"Atk":308,"HpRate":0.14,"AtkRate":0.14}</v>
      </c>
      <c r="H118" s="21" t="str">
        <f>_xlfn.XLOOKUP($D118,中转!$C$17:$C$32,中转!$AS$17:$AS$32,"{}")</f>
        <v>{"CardMulti":6.43,"IntervalReduce":1}</v>
      </c>
    </row>
    <row r="119" spans="1:8" x14ac:dyDescent="0.15">
      <c r="A119" s="21">
        <v>115</v>
      </c>
      <c r="B119" s="21">
        <f t="shared" si="4"/>
        <v>2</v>
      </c>
      <c r="C119" s="21">
        <f t="shared" si="5"/>
        <v>3</v>
      </c>
      <c r="D119" s="21">
        <v>7</v>
      </c>
      <c r="E119" s="19">
        <v>2</v>
      </c>
      <c r="F119" s="19">
        <v>0</v>
      </c>
      <c r="G119" s="21" t="str">
        <f>_xlfn.XLOOKUP($D119,中转!$C$17:$C$32,_xlfn.XLOOKUP($C119,中转!$AA$16:$AM$16,中转!$AA$17:$AM$32),"{}")</f>
        <v>{"Hp":13083,"Atk":654,"HpRate":0.19,"AtkRate":0.19}</v>
      </c>
      <c r="H119" s="21" t="str">
        <f>_xlfn.XLOOKUP($D119,中转!$C$17:$C$32,中转!$AS$17:$AS$32,"{}")</f>
        <v>{"CardMulti":12.66,"IntervalReduce":2}</v>
      </c>
    </row>
    <row r="120" spans="1:8" x14ac:dyDescent="0.15">
      <c r="A120" s="21">
        <v>116</v>
      </c>
      <c r="B120" s="21">
        <f t="shared" si="4"/>
        <v>2</v>
      </c>
      <c r="C120" s="21">
        <f t="shared" si="5"/>
        <v>3</v>
      </c>
      <c r="D120" s="21">
        <v>8</v>
      </c>
      <c r="E120" s="19">
        <v>0</v>
      </c>
      <c r="F120" s="19">
        <v>100</v>
      </c>
      <c r="G120" s="21" t="str">
        <f>_xlfn.XLOOKUP($D120,中转!$C$17:$C$32,_xlfn.XLOOKUP($C120,中转!$AA$16:$AM$16,中转!$AA$17:$AM$32),"{}")</f>
        <v>{"Hp":21498,"Atk":1075,"HpRate":0.25,"AtkRate":0.25}</v>
      </c>
      <c r="H120" s="21" t="str">
        <f>_xlfn.XLOOKUP($D120,中转!$C$17:$C$32,中转!$AS$17:$AS$32,"{}")</f>
        <v>{"CardMulti":22.31,"IntervalReduce":3}</v>
      </c>
    </row>
    <row r="121" spans="1:8" x14ac:dyDescent="0.15">
      <c r="A121" s="21">
        <v>117</v>
      </c>
      <c r="B121" s="21">
        <f t="shared" si="4"/>
        <v>2</v>
      </c>
      <c r="C121" s="21">
        <f t="shared" si="5"/>
        <v>3</v>
      </c>
      <c r="D121" s="21">
        <v>9</v>
      </c>
      <c r="E121" s="19">
        <v>2</v>
      </c>
      <c r="F121" s="19">
        <v>0</v>
      </c>
      <c r="G121" s="21" t="str">
        <f>_xlfn.XLOOKUP($D121,中转!$C$17:$C$32,_xlfn.XLOOKUP($C121,中转!$AA$16:$AM$16,中转!$AA$17:$AM$32),"{}")</f>
        <v>{"Hp":35169,"Atk":1758,"HpRate":0.32,"AtkRate":0.32}</v>
      </c>
      <c r="H121" s="21" t="str">
        <f>_xlfn.XLOOKUP($D121,中转!$C$17:$C$32,中转!$AS$17:$AS$32,"{}")</f>
        <v>{"CardMulti":34.91,"IntervalReduce":4}</v>
      </c>
    </row>
    <row r="122" spans="1:8" x14ac:dyDescent="0.15">
      <c r="A122" s="21">
        <v>118</v>
      </c>
      <c r="B122" s="21">
        <f t="shared" si="4"/>
        <v>2</v>
      </c>
      <c r="C122" s="21">
        <f t="shared" si="5"/>
        <v>3</v>
      </c>
      <c r="D122" s="21">
        <v>10</v>
      </c>
      <c r="E122" s="19">
        <v>0</v>
      </c>
      <c r="F122" s="19">
        <v>200</v>
      </c>
      <c r="G122" s="21" t="str">
        <f>_xlfn.XLOOKUP($D122,中转!$C$17:$C$32,_xlfn.XLOOKUP($C122,中转!$AA$16:$AM$16,中转!$AA$17:$AM$32),"{}")</f>
        <v>{"Hp":50825,"Atk":2541,"HpRate":0.39,"AtkRate":0.39}</v>
      </c>
      <c r="H122" s="21" t="str">
        <f>_xlfn.XLOOKUP($D122,中转!$C$17:$C$32,中转!$AS$17:$AS$32,"{}")</f>
        <v>{"CardMulti":54.71,"IntervalReduce":5}</v>
      </c>
    </row>
    <row r="123" spans="1:8" x14ac:dyDescent="0.15">
      <c r="A123" s="21">
        <v>119</v>
      </c>
      <c r="B123" s="21">
        <f t="shared" si="4"/>
        <v>2</v>
      </c>
      <c r="C123" s="21">
        <f t="shared" si="5"/>
        <v>3</v>
      </c>
      <c r="D123" s="21">
        <v>11</v>
      </c>
      <c r="E123" s="19">
        <v>2</v>
      </c>
      <c r="F123" s="19">
        <v>0</v>
      </c>
      <c r="G123" s="21" t="str">
        <f>_xlfn.XLOOKUP($D123,中转!$C$17:$C$32,_xlfn.XLOOKUP($C123,中转!$AA$16:$AM$16,中转!$AA$17:$AM$32),"{}")</f>
        <v>{"Hp":73242,"Atk":3662,"HpRate":0.46,"AtkRate":0.46}</v>
      </c>
      <c r="H123" s="21" t="str">
        <f>_xlfn.XLOOKUP($D123,中转!$C$17:$C$32,中转!$AS$17:$AS$32,"{}")</f>
        <v>{"CardMulti":77.39,"IntervalReduce":6}</v>
      </c>
    </row>
    <row r="124" spans="1:8" x14ac:dyDescent="0.15">
      <c r="A124" s="21">
        <v>120</v>
      </c>
      <c r="B124" s="21">
        <f t="shared" si="4"/>
        <v>2</v>
      </c>
      <c r="C124" s="21">
        <f t="shared" si="5"/>
        <v>3</v>
      </c>
      <c r="D124" s="21">
        <v>12</v>
      </c>
      <c r="E124" s="19">
        <v>0</v>
      </c>
      <c r="F124" s="19">
        <v>0</v>
      </c>
      <c r="G124" s="21" t="str">
        <f>_xlfn.XLOOKUP($D124,中转!$C$17:$C$32,_xlfn.XLOOKUP($C124,中转!$AA$16:$AM$16,中转!$AA$17:$AM$32),"{}")</f>
        <v>{"Hp":96468,"Atk":4823,"HpRate":0.54,"AtkRate":0.54}</v>
      </c>
      <c r="H124" s="21" t="str">
        <f>_xlfn.XLOOKUP($D124,中转!$C$17:$C$32,中转!$AS$17:$AS$32,"{}")</f>
        <v>{"CardMulti":101.51,"IntervalReduce":7}</v>
      </c>
    </row>
    <row r="125" spans="1:8" x14ac:dyDescent="0.15">
      <c r="A125" s="21">
        <v>121</v>
      </c>
      <c r="B125" s="21">
        <f t="shared" si="4"/>
        <v>3</v>
      </c>
      <c r="C125" s="21">
        <f t="shared" si="5"/>
        <v>3</v>
      </c>
      <c r="D125" s="21">
        <v>1</v>
      </c>
      <c r="E125" s="21">
        <v>0</v>
      </c>
      <c r="F125" s="21">
        <v>1</v>
      </c>
      <c r="G125" s="21" t="str">
        <f>_xlfn.XLOOKUP($D125,中转!$C$17:$C$32,_xlfn.XLOOKUP($C125,中转!$AA$16:$AM$16,中转!$AA$17:$AM$32),"{}")</f>
        <v>{"Hp":0,"Atk":0,"HpRate":0,"AtkRate":0}</v>
      </c>
      <c r="H125" s="21" t="s">
        <v>24</v>
      </c>
    </row>
    <row r="126" spans="1:8" x14ac:dyDescent="0.15">
      <c r="A126" s="21">
        <v>122</v>
      </c>
      <c r="B126" s="21">
        <f t="shared" si="4"/>
        <v>3</v>
      </c>
      <c r="C126" s="21">
        <f t="shared" si="5"/>
        <v>3</v>
      </c>
      <c r="D126" s="21">
        <v>2</v>
      </c>
      <c r="E126" s="19">
        <v>1</v>
      </c>
      <c r="F126" s="21">
        <v>0</v>
      </c>
      <c r="G126" s="21" t="str">
        <f>_xlfn.XLOOKUP($D126,中转!$C$17:$C$32,_xlfn.XLOOKUP($C126,中转!$AA$16:$AM$16,中转!$AA$17:$AM$32),"{}")</f>
        <v>{"Hp":0,"Atk":0,"HpRate":0,"AtkRate":0}</v>
      </c>
      <c r="H126" s="21" t="s">
        <v>24</v>
      </c>
    </row>
    <row r="127" spans="1:8" x14ac:dyDescent="0.15">
      <c r="A127" s="21">
        <v>123</v>
      </c>
      <c r="B127" s="21">
        <f t="shared" si="4"/>
        <v>3</v>
      </c>
      <c r="C127" s="21">
        <f t="shared" si="5"/>
        <v>3</v>
      </c>
      <c r="D127" s="21">
        <v>3</v>
      </c>
      <c r="E127" s="19">
        <v>1</v>
      </c>
      <c r="F127" s="21">
        <v>0</v>
      </c>
      <c r="G127" s="21" t="str">
        <f>_xlfn.XLOOKUP($D127,中转!$C$17:$C$32,_xlfn.XLOOKUP($C127,中转!$AA$16:$AM$16,中转!$AA$17:$AM$32),"{}")</f>
        <v>{"Hp":0,"Atk":0,"HpRate":0,"AtkRate":0}</v>
      </c>
      <c r="H127" s="21" t="str">
        <f>_xlfn.XLOOKUP($D127,中转!$C$17:$C$32,中转!$AS$17:$AS$32,"{}")</f>
        <v>{"CardMulti":0.68,"IntervalReduce":0.14}</v>
      </c>
    </row>
    <row r="128" spans="1:8" x14ac:dyDescent="0.15">
      <c r="A128" s="21">
        <v>124</v>
      </c>
      <c r="B128" s="21">
        <f t="shared" si="4"/>
        <v>3</v>
      </c>
      <c r="C128" s="21">
        <f t="shared" si="5"/>
        <v>3</v>
      </c>
      <c r="D128" s="21">
        <v>4</v>
      </c>
      <c r="E128" s="19">
        <v>3</v>
      </c>
      <c r="F128" s="21">
        <v>0</v>
      </c>
      <c r="G128" s="21" t="str">
        <f>_xlfn.XLOOKUP($D128,中转!$C$17:$C$32,_xlfn.XLOOKUP($C128,中转!$AA$16:$AM$16,中转!$AA$17:$AM$32),"{}")</f>
        <v>{"Hp":551,"Atk":27,"HpRate":0.04,"AtkRate":0.04}</v>
      </c>
      <c r="H128" s="21" t="str">
        <f>_xlfn.XLOOKUP($D128,中转!$C$17:$C$32,中转!$AS$17:$AS$32,"{}")</f>
        <v>{"CardMulti":1.53,"IntervalReduce":0.26}</v>
      </c>
    </row>
    <row r="129" spans="1:8" x14ac:dyDescent="0.15">
      <c r="A129" s="21">
        <v>125</v>
      </c>
      <c r="B129" s="21">
        <f t="shared" si="4"/>
        <v>3</v>
      </c>
      <c r="C129" s="21">
        <f t="shared" si="5"/>
        <v>3</v>
      </c>
      <c r="D129" s="21">
        <v>5</v>
      </c>
      <c r="E129" s="19">
        <v>4</v>
      </c>
      <c r="F129" s="21">
        <v>0</v>
      </c>
      <c r="G129" s="21" t="str">
        <f>_xlfn.XLOOKUP($D129,中转!$C$17:$C$32,_xlfn.XLOOKUP($C129,中转!$AA$16:$AM$16,中转!$AA$17:$AM$32),"{}")</f>
        <v>{"Hp":2903,"Atk":144,"HpRate":0.09,"AtkRate":0.09}</v>
      </c>
      <c r="H129" s="21" t="str">
        <f>_xlfn.XLOOKUP($D129,中转!$C$17:$C$32,中转!$AS$17:$AS$32,"{}")</f>
        <v>{"CardMulti":2.53,"IntervalReduce":0.76}</v>
      </c>
    </row>
    <row r="130" spans="1:8" x14ac:dyDescent="0.15">
      <c r="A130" s="21">
        <v>126</v>
      </c>
      <c r="B130" s="21">
        <f t="shared" si="4"/>
        <v>3</v>
      </c>
      <c r="C130" s="21">
        <f t="shared" si="5"/>
        <v>3</v>
      </c>
      <c r="D130" s="21">
        <v>6</v>
      </c>
      <c r="E130" s="19">
        <v>5</v>
      </c>
      <c r="F130" s="21">
        <v>0</v>
      </c>
      <c r="G130" s="21" t="str">
        <f>_xlfn.XLOOKUP($D130,中转!$C$17:$C$32,_xlfn.XLOOKUP($C130,中转!$AA$16:$AM$16,中转!$AA$17:$AM$32),"{}")</f>
        <v>{"Hp":6174,"Atk":308,"HpRate":0.14,"AtkRate":0.14}</v>
      </c>
      <c r="H130" s="21" t="str">
        <f>_xlfn.XLOOKUP($D130,中转!$C$17:$C$32,中转!$AS$17:$AS$32,"{}")</f>
        <v>{"CardMulti":6.43,"IntervalReduce":1}</v>
      </c>
    </row>
    <row r="131" spans="1:8" x14ac:dyDescent="0.15">
      <c r="A131" s="21">
        <v>127</v>
      </c>
      <c r="B131" s="21">
        <f t="shared" si="4"/>
        <v>3</v>
      </c>
      <c r="C131" s="21">
        <f t="shared" si="5"/>
        <v>3</v>
      </c>
      <c r="D131" s="21">
        <v>7</v>
      </c>
      <c r="E131" s="19">
        <v>8</v>
      </c>
      <c r="F131" s="21">
        <v>0</v>
      </c>
      <c r="G131" s="21" t="str">
        <f>_xlfn.XLOOKUP($D131,中转!$C$17:$C$32,_xlfn.XLOOKUP($C131,中转!$AA$16:$AM$16,中转!$AA$17:$AM$32),"{}")</f>
        <v>{"Hp":13083,"Atk":654,"HpRate":0.19,"AtkRate":0.19}</v>
      </c>
      <c r="H131" s="21" t="str">
        <f>_xlfn.XLOOKUP($D131,中转!$C$17:$C$32,中转!$AS$17:$AS$32,"{}")</f>
        <v>{"CardMulti":12.66,"IntervalReduce":2}</v>
      </c>
    </row>
    <row r="132" spans="1:8" x14ac:dyDescent="0.15">
      <c r="A132" s="21">
        <v>128</v>
      </c>
      <c r="B132" s="21">
        <f t="shared" si="4"/>
        <v>3</v>
      </c>
      <c r="C132" s="21">
        <f t="shared" si="5"/>
        <v>3</v>
      </c>
      <c r="D132" s="21">
        <v>8</v>
      </c>
      <c r="E132" s="19">
        <v>10</v>
      </c>
      <c r="F132" s="21">
        <v>0</v>
      </c>
      <c r="G132" s="21" t="str">
        <f>_xlfn.XLOOKUP($D132,中转!$C$17:$C$32,_xlfn.XLOOKUP($C132,中转!$AA$16:$AM$16,中转!$AA$17:$AM$32),"{}")</f>
        <v>{"Hp":21498,"Atk":1075,"HpRate":0.25,"AtkRate":0.25}</v>
      </c>
      <c r="H132" s="21" t="str">
        <f>_xlfn.XLOOKUP($D132,中转!$C$17:$C$32,中转!$AS$17:$AS$32,"{}")</f>
        <v>{"CardMulti":22.31,"IntervalReduce":3}</v>
      </c>
    </row>
    <row r="133" spans="1:8" x14ac:dyDescent="0.15">
      <c r="A133" s="21">
        <v>129</v>
      </c>
      <c r="B133" s="21">
        <f t="shared" si="4"/>
        <v>3</v>
      </c>
      <c r="C133" s="21">
        <f t="shared" si="5"/>
        <v>3</v>
      </c>
      <c r="D133" s="21">
        <v>9</v>
      </c>
      <c r="E133" s="19">
        <v>12</v>
      </c>
      <c r="F133" s="21">
        <v>0</v>
      </c>
      <c r="G133" s="21" t="str">
        <f>_xlfn.XLOOKUP($D133,中转!$C$17:$C$32,_xlfn.XLOOKUP($C133,中转!$AA$16:$AM$16,中转!$AA$17:$AM$32),"{}")</f>
        <v>{"Hp":35169,"Atk":1758,"HpRate":0.32,"AtkRate":0.32}</v>
      </c>
      <c r="H133" s="21" t="str">
        <f>_xlfn.XLOOKUP($D133,中转!$C$17:$C$32,中转!$AS$17:$AS$32,"{}")</f>
        <v>{"CardMulti":34.91,"IntervalReduce":4}</v>
      </c>
    </row>
    <row r="134" spans="1:8" x14ac:dyDescent="0.15">
      <c r="A134" s="21">
        <v>130</v>
      </c>
      <c r="B134" s="21">
        <f t="shared" si="4"/>
        <v>3</v>
      </c>
      <c r="C134" s="21">
        <f t="shared" si="5"/>
        <v>3</v>
      </c>
      <c r="D134" s="21">
        <v>10</v>
      </c>
      <c r="E134" s="19">
        <v>0</v>
      </c>
      <c r="F134" s="21">
        <v>200</v>
      </c>
      <c r="G134" s="21" t="str">
        <f>_xlfn.XLOOKUP($D134,中转!$C$17:$C$32,_xlfn.XLOOKUP($C134,中转!$AA$16:$AM$16,中转!$AA$17:$AM$32),"{}")</f>
        <v>{"Hp":50825,"Atk":2541,"HpRate":0.39,"AtkRate":0.39}</v>
      </c>
      <c r="H134" s="21" t="str">
        <f>_xlfn.XLOOKUP($D134,中转!$C$17:$C$32,中转!$AS$17:$AS$32,"{}")</f>
        <v>{"CardMulti":54.71,"IntervalReduce":5}</v>
      </c>
    </row>
    <row r="135" spans="1:8" x14ac:dyDescent="0.15">
      <c r="A135" s="21">
        <v>131</v>
      </c>
      <c r="B135" s="21">
        <f t="shared" si="4"/>
        <v>3</v>
      </c>
      <c r="C135" s="21">
        <f t="shared" si="5"/>
        <v>3</v>
      </c>
      <c r="D135" s="21">
        <v>11</v>
      </c>
      <c r="E135" s="19">
        <v>20</v>
      </c>
      <c r="F135" s="21">
        <v>0</v>
      </c>
      <c r="G135" s="21" t="str">
        <f>_xlfn.XLOOKUP($D135,中转!$C$17:$C$32,_xlfn.XLOOKUP($C135,中转!$AA$16:$AM$16,中转!$AA$17:$AM$32),"{}")</f>
        <v>{"Hp":73242,"Atk":3662,"HpRate":0.46,"AtkRate":0.46}</v>
      </c>
      <c r="H135" s="21" t="str">
        <f>_xlfn.XLOOKUP($D135,中转!$C$17:$C$32,中转!$AS$17:$AS$32,"{}")</f>
        <v>{"CardMulti":77.39,"IntervalReduce":6}</v>
      </c>
    </row>
    <row r="136" spans="1:8" x14ac:dyDescent="0.15">
      <c r="A136" s="21">
        <v>132</v>
      </c>
      <c r="B136" s="21">
        <f t="shared" si="4"/>
        <v>3</v>
      </c>
      <c r="C136" s="21">
        <f t="shared" si="5"/>
        <v>3</v>
      </c>
      <c r="D136" s="21">
        <v>12</v>
      </c>
      <c r="E136" s="19">
        <v>0</v>
      </c>
      <c r="F136" s="21">
        <v>0</v>
      </c>
      <c r="G136" s="21" t="str">
        <f>_xlfn.XLOOKUP($D136,中转!$C$17:$C$32,_xlfn.XLOOKUP($C136,中转!$AA$16:$AM$16,中转!$AA$17:$AM$32),"{}")</f>
        <v>{"Hp":96468,"Atk":4823,"HpRate":0.54,"AtkRate":0.54}</v>
      </c>
      <c r="H136" s="21" t="str">
        <f>_xlfn.XLOOKUP($D136,中转!$C$17:$C$32,中转!$AS$17:$AS$32,"{}")</f>
        <v>{"CardMulti":101.51,"IntervalReduce":7}</v>
      </c>
    </row>
    <row r="137" spans="1:8" x14ac:dyDescent="0.15">
      <c r="A137" s="21">
        <v>133</v>
      </c>
      <c r="B137" s="21">
        <f t="shared" si="4"/>
        <v>4</v>
      </c>
      <c r="C137" s="21">
        <f t="shared" si="5"/>
        <v>3</v>
      </c>
      <c r="D137" s="21">
        <v>1</v>
      </c>
      <c r="E137" s="21">
        <v>0</v>
      </c>
      <c r="F137" s="21">
        <v>1</v>
      </c>
      <c r="G137" s="21" t="str">
        <f>_xlfn.XLOOKUP($D137,中转!$C$17:$C$32,_xlfn.XLOOKUP($C137,中转!$AA$16:$AM$16,中转!$AA$17:$AM$32),"{}")</f>
        <v>{"Hp":0,"Atk":0,"HpRate":0,"AtkRate":0}</v>
      </c>
      <c r="H137" s="21" t="str">
        <f>_xlfn.XLOOKUP($D137,中转!$C$17:$C$32,中转!$AS$17:$AS$32,"{}")</f>
        <v>{"CardMulti":0.68,"IntervalReduce":0}</v>
      </c>
    </row>
    <row r="138" spans="1:8" x14ac:dyDescent="0.15">
      <c r="A138" s="21">
        <v>134</v>
      </c>
      <c r="B138" s="21">
        <f t="shared" si="4"/>
        <v>4</v>
      </c>
      <c r="C138" s="21">
        <f t="shared" si="5"/>
        <v>3</v>
      </c>
      <c r="D138" s="21">
        <v>2</v>
      </c>
      <c r="E138" s="19">
        <v>1</v>
      </c>
      <c r="F138" s="21">
        <v>0</v>
      </c>
      <c r="G138" s="21" t="str">
        <f>_xlfn.XLOOKUP($D138,中转!$C$17:$C$32,_xlfn.XLOOKUP($C138,中转!$AA$16:$AM$16,中转!$AA$17:$AM$32),"{}")</f>
        <v>{"Hp":0,"Atk":0,"HpRate":0,"AtkRate":0}</v>
      </c>
      <c r="H138" s="21" t="str">
        <f>_xlfn.XLOOKUP($D138,中转!$C$17:$C$32,中转!$AS$17:$AS$32,"{}")</f>
        <v>{"CardMulti":0.68,"IntervalReduce":0}</v>
      </c>
    </row>
    <row r="139" spans="1:8" x14ac:dyDescent="0.15">
      <c r="A139" s="21">
        <v>135</v>
      </c>
      <c r="B139" s="21">
        <f t="shared" si="4"/>
        <v>4</v>
      </c>
      <c r="C139" s="21">
        <f t="shared" si="5"/>
        <v>3</v>
      </c>
      <c r="D139" s="21">
        <v>3</v>
      </c>
      <c r="E139" s="19">
        <v>1</v>
      </c>
      <c r="F139" s="21">
        <v>0</v>
      </c>
      <c r="G139" s="21" t="str">
        <f>_xlfn.XLOOKUP($D139,中转!$C$17:$C$32,_xlfn.XLOOKUP($C139,中转!$AA$16:$AM$16,中转!$AA$17:$AM$32),"{}")</f>
        <v>{"Hp":0,"Atk":0,"HpRate":0,"AtkRate":0}</v>
      </c>
      <c r="H139" s="21" t="str">
        <f>_xlfn.XLOOKUP($D139,中转!$C$17:$C$32,中转!$AS$17:$AS$32,"{}")</f>
        <v>{"CardMulti":0.68,"IntervalReduce":0.14}</v>
      </c>
    </row>
    <row r="140" spans="1:8" x14ac:dyDescent="0.15">
      <c r="A140" s="21">
        <v>136</v>
      </c>
      <c r="B140" s="21">
        <f t="shared" si="4"/>
        <v>4</v>
      </c>
      <c r="C140" s="21">
        <f t="shared" si="5"/>
        <v>3</v>
      </c>
      <c r="D140" s="21">
        <v>4</v>
      </c>
      <c r="E140" s="19">
        <v>3</v>
      </c>
      <c r="F140" s="21">
        <v>0</v>
      </c>
      <c r="G140" s="21" t="str">
        <f>_xlfn.XLOOKUP($D140,中转!$C$17:$C$32,_xlfn.XLOOKUP($C140,中转!$AA$16:$AM$16,中转!$AA$17:$AM$32),"{}")</f>
        <v>{"Hp":551,"Atk":27,"HpRate":0.04,"AtkRate":0.04}</v>
      </c>
      <c r="H140" s="21" t="str">
        <f>_xlfn.XLOOKUP($D140,中转!$C$17:$C$32,中转!$AS$17:$AS$32,"{}")</f>
        <v>{"CardMulti":1.53,"IntervalReduce":0.26}</v>
      </c>
    </row>
    <row r="141" spans="1:8" x14ac:dyDescent="0.15">
      <c r="A141" s="21">
        <v>137</v>
      </c>
      <c r="B141" s="21">
        <f t="shared" si="4"/>
        <v>4</v>
      </c>
      <c r="C141" s="21">
        <f t="shared" si="5"/>
        <v>3</v>
      </c>
      <c r="D141" s="21">
        <v>5</v>
      </c>
      <c r="E141" s="19">
        <v>4</v>
      </c>
      <c r="F141" s="21">
        <v>0</v>
      </c>
      <c r="G141" s="21" t="str">
        <f>_xlfn.XLOOKUP($D141,中转!$C$17:$C$32,_xlfn.XLOOKUP($C141,中转!$AA$16:$AM$16,中转!$AA$17:$AM$32),"{}")</f>
        <v>{"Hp":2903,"Atk":144,"HpRate":0.09,"AtkRate":0.09}</v>
      </c>
      <c r="H141" s="21" t="str">
        <f>_xlfn.XLOOKUP($D141,中转!$C$17:$C$32,中转!$AS$17:$AS$32,"{}")</f>
        <v>{"CardMulti":2.53,"IntervalReduce":0.76}</v>
      </c>
    </row>
    <row r="142" spans="1:8" x14ac:dyDescent="0.15">
      <c r="A142" s="21">
        <v>138</v>
      </c>
      <c r="B142" s="21">
        <f t="shared" si="4"/>
        <v>4</v>
      </c>
      <c r="C142" s="21">
        <f t="shared" si="5"/>
        <v>3</v>
      </c>
      <c r="D142" s="21">
        <v>6</v>
      </c>
      <c r="E142" s="19">
        <v>5</v>
      </c>
      <c r="F142" s="21">
        <v>0</v>
      </c>
      <c r="G142" s="21" t="str">
        <f>_xlfn.XLOOKUP($D142,中转!$C$17:$C$32,_xlfn.XLOOKUP($C142,中转!$AA$16:$AM$16,中转!$AA$17:$AM$32),"{}")</f>
        <v>{"Hp":6174,"Atk":308,"HpRate":0.14,"AtkRate":0.14}</v>
      </c>
      <c r="H142" s="21" t="str">
        <f>_xlfn.XLOOKUP($D142,中转!$C$17:$C$32,中转!$AS$17:$AS$32,"{}")</f>
        <v>{"CardMulti":6.43,"IntervalReduce":1}</v>
      </c>
    </row>
    <row r="143" spans="1:8" x14ac:dyDescent="0.15">
      <c r="A143" s="21">
        <v>139</v>
      </c>
      <c r="B143" s="21">
        <f t="shared" si="4"/>
        <v>4</v>
      </c>
      <c r="C143" s="21">
        <f t="shared" si="5"/>
        <v>3</v>
      </c>
      <c r="D143" s="21">
        <v>7</v>
      </c>
      <c r="E143" s="19">
        <v>8</v>
      </c>
      <c r="F143" s="21">
        <v>0</v>
      </c>
      <c r="G143" s="21" t="str">
        <f>_xlfn.XLOOKUP($D143,中转!$C$17:$C$32,_xlfn.XLOOKUP($C143,中转!$AA$16:$AM$16,中转!$AA$17:$AM$32),"{}")</f>
        <v>{"Hp":13083,"Atk":654,"HpRate":0.19,"AtkRate":0.19}</v>
      </c>
      <c r="H143" s="21" t="str">
        <f>_xlfn.XLOOKUP($D143,中转!$C$17:$C$32,中转!$AS$17:$AS$32,"{}")</f>
        <v>{"CardMulti":12.66,"IntervalReduce":2}</v>
      </c>
    </row>
    <row r="144" spans="1:8" x14ac:dyDescent="0.15">
      <c r="A144" s="21">
        <v>140</v>
      </c>
      <c r="B144" s="21">
        <f t="shared" si="4"/>
        <v>4</v>
      </c>
      <c r="C144" s="21">
        <f t="shared" si="5"/>
        <v>3</v>
      </c>
      <c r="D144" s="21">
        <v>8</v>
      </c>
      <c r="E144" s="19">
        <v>10</v>
      </c>
      <c r="F144" s="21">
        <v>0</v>
      </c>
      <c r="G144" s="21" t="str">
        <f>_xlfn.XLOOKUP($D144,中转!$C$17:$C$32,_xlfn.XLOOKUP($C144,中转!$AA$16:$AM$16,中转!$AA$17:$AM$32),"{}")</f>
        <v>{"Hp":21498,"Atk":1075,"HpRate":0.25,"AtkRate":0.25}</v>
      </c>
      <c r="H144" s="21" t="str">
        <f>_xlfn.XLOOKUP($D144,中转!$C$17:$C$32,中转!$AS$17:$AS$32,"{}")</f>
        <v>{"CardMulti":22.31,"IntervalReduce":3}</v>
      </c>
    </row>
    <row r="145" spans="1:8" x14ac:dyDescent="0.15">
      <c r="A145" s="21">
        <v>141</v>
      </c>
      <c r="B145" s="21">
        <f t="shared" si="4"/>
        <v>4</v>
      </c>
      <c r="C145" s="21">
        <f t="shared" si="5"/>
        <v>3</v>
      </c>
      <c r="D145" s="21">
        <v>9</v>
      </c>
      <c r="E145" s="19">
        <v>12</v>
      </c>
      <c r="F145" s="21">
        <v>0</v>
      </c>
      <c r="G145" s="21" t="str">
        <f>_xlfn.XLOOKUP($D145,中转!$C$17:$C$32,_xlfn.XLOOKUP($C145,中转!$AA$16:$AM$16,中转!$AA$17:$AM$32),"{}")</f>
        <v>{"Hp":35169,"Atk":1758,"HpRate":0.32,"AtkRate":0.32}</v>
      </c>
      <c r="H145" s="21" t="str">
        <f>_xlfn.XLOOKUP($D145,中转!$C$17:$C$32,中转!$AS$17:$AS$32,"{}")</f>
        <v>{"CardMulti":34.91,"IntervalReduce":4}</v>
      </c>
    </row>
    <row r="146" spans="1:8" x14ac:dyDescent="0.15">
      <c r="A146" s="21">
        <v>142</v>
      </c>
      <c r="B146" s="21">
        <f t="shared" si="4"/>
        <v>4</v>
      </c>
      <c r="C146" s="21">
        <f t="shared" si="5"/>
        <v>3</v>
      </c>
      <c r="D146" s="21">
        <v>10</v>
      </c>
      <c r="E146" s="19">
        <v>0</v>
      </c>
      <c r="F146" s="21">
        <v>200</v>
      </c>
      <c r="G146" s="21" t="str">
        <f>_xlfn.XLOOKUP($D146,中转!$C$17:$C$32,_xlfn.XLOOKUP($C146,中转!$AA$16:$AM$16,中转!$AA$17:$AM$32),"{}")</f>
        <v>{"Hp":50825,"Atk":2541,"HpRate":0.39,"AtkRate":0.39}</v>
      </c>
      <c r="H146" s="21" t="str">
        <f>_xlfn.XLOOKUP($D146,中转!$C$17:$C$32,中转!$AS$17:$AS$32,"{}")</f>
        <v>{"CardMulti":54.71,"IntervalReduce":5}</v>
      </c>
    </row>
    <row r="147" spans="1:8" x14ac:dyDescent="0.15">
      <c r="A147" s="21">
        <v>143</v>
      </c>
      <c r="B147" s="21">
        <f t="shared" si="4"/>
        <v>4</v>
      </c>
      <c r="C147" s="21">
        <f t="shared" si="5"/>
        <v>3</v>
      </c>
      <c r="D147" s="21">
        <v>11</v>
      </c>
      <c r="E147" s="19">
        <v>20</v>
      </c>
      <c r="F147" s="21">
        <v>0</v>
      </c>
      <c r="G147" s="21" t="str">
        <f>_xlfn.XLOOKUP($D147,中转!$C$17:$C$32,_xlfn.XLOOKUP($C147,中转!$AA$16:$AM$16,中转!$AA$17:$AM$32),"{}")</f>
        <v>{"Hp":73242,"Atk":3662,"HpRate":0.46,"AtkRate":0.46}</v>
      </c>
      <c r="H147" s="21" t="str">
        <f>_xlfn.XLOOKUP($D147,中转!$C$17:$C$32,中转!$AS$17:$AS$32,"{}")</f>
        <v>{"CardMulti":77.39,"IntervalReduce":6}</v>
      </c>
    </row>
    <row r="148" spans="1:8" x14ac:dyDescent="0.15">
      <c r="A148" s="21">
        <v>144</v>
      </c>
      <c r="B148" s="21">
        <f t="shared" si="4"/>
        <v>4</v>
      </c>
      <c r="C148" s="21">
        <f t="shared" si="5"/>
        <v>3</v>
      </c>
      <c r="D148" s="21">
        <v>12</v>
      </c>
      <c r="E148" s="19">
        <v>0</v>
      </c>
      <c r="F148" s="21">
        <v>0</v>
      </c>
      <c r="G148" s="21" t="str">
        <f>_xlfn.XLOOKUP($D148,中转!$C$17:$C$32,_xlfn.XLOOKUP($C148,中转!$AA$16:$AM$16,中转!$AA$17:$AM$32),"{}")</f>
        <v>{"Hp":96468,"Atk":4823,"HpRate":0.54,"AtkRate":0.54}</v>
      </c>
      <c r="H148" s="21" t="str">
        <f>_xlfn.XLOOKUP($D148,中转!$C$17:$C$32,中转!$AS$17:$AS$32,"{}")</f>
        <v>{"CardMulti":101.51,"IntervalReduce":7}</v>
      </c>
    </row>
  </sheetData>
  <autoFilter ref="A4:H148" xr:uid="{00000000-0009-0000-0000-000000000000}"/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2"/>
  <sheetViews>
    <sheetView workbookViewId="0">
      <selection activeCell="R14" sqref="R14"/>
    </sheetView>
  </sheetViews>
  <sheetFormatPr defaultColWidth="9" defaultRowHeight="13.5" x14ac:dyDescent="0.15"/>
  <cols>
    <col min="1" max="5" width="9" style="1"/>
    <col min="6" max="6" width="10.875" style="1" customWidth="1"/>
    <col min="7" max="10" width="9" style="1"/>
    <col min="11" max="11" width="10.625" style="1" customWidth="1"/>
    <col min="12" max="15" width="9" style="1"/>
    <col min="16" max="16" width="11" style="1" customWidth="1"/>
    <col min="17" max="17" width="9" style="1"/>
    <col min="18" max="18" width="12.625" style="1" customWidth="1"/>
    <col min="19" max="19" width="16" style="1" customWidth="1"/>
    <col min="20" max="20" width="11.5" style="1" customWidth="1"/>
    <col min="21" max="21" width="16" style="1" customWidth="1"/>
    <col min="22" max="22" width="9" style="1"/>
    <col min="23" max="24" width="12.625" style="1" customWidth="1"/>
    <col min="25" max="25" width="14.875" style="1" customWidth="1"/>
    <col min="26" max="26" width="12.625" style="1" customWidth="1"/>
    <col min="27" max="27" width="60.375" style="1" customWidth="1"/>
    <col min="28" max="28" width="9" style="1"/>
    <col min="29" max="29" width="12.625" style="1" customWidth="1"/>
    <col min="30" max="30" width="11.5" style="1" customWidth="1"/>
    <col min="31" max="31" width="14.875" style="1" customWidth="1"/>
    <col min="32" max="32" width="16" style="1" customWidth="1"/>
    <col min="33" max="33" width="60.375" style="1" customWidth="1"/>
    <col min="34" max="34" width="9" style="1"/>
    <col min="35" max="35" width="12.625" style="1" customWidth="1"/>
    <col min="36" max="36" width="11.5" style="1" customWidth="1"/>
    <col min="37" max="37" width="14.875" style="1" customWidth="1"/>
    <col min="38" max="38" width="16" style="1" customWidth="1"/>
    <col min="39" max="39" width="59.375" style="1" customWidth="1"/>
    <col min="40" max="42" width="9" style="1"/>
    <col min="43" max="43" width="20.375" style="1" customWidth="1"/>
    <col min="44" max="44" width="26" style="1" customWidth="1"/>
    <col min="45" max="49" width="9" style="1"/>
    <col min="50" max="50" width="20.375" style="1" customWidth="1"/>
    <col min="51" max="51" width="23.75" style="1" customWidth="1"/>
    <col min="52" max="16384" width="9" style="1"/>
  </cols>
  <sheetData>
    <row r="1" spans="1:50" ht="13.5" customHeight="1" x14ac:dyDescent="0.15">
      <c r="A1" s="1" t="s">
        <v>33</v>
      </c>
      <c r="B1" s="1" t="s">
        <v>34</v>
      </c>
      <c r="C1" s="1" t="s">
        <v>35</v>
      </c>
    </row>
    <row r="2" spans="1:50" x14ac:dyDescent="0.15">
      <c r="A2" s="1" t="s">
        <v>36</v>
      </c>
      <c r="B2" s="1" t="s">
        <v>37</v>
      </c>
    </row>
    <row r="3" spans="1:50" x14ac:dyDescent="0.15">
      <c r="A3" s="1" t="s">
        <v>38</v>
      </c>
    </row>
    <row r="4" spans="1:50" x14ac:dyDescent="0.15">
      <c r="A4" s="1" t="s">
        <v>39</v>
      </c>
    </row>
    <row r="6" spans="1:50" ht="15" x14ac:dyDescent="0.15">
      <c r="D6" s="2"/>
      <c r="E6" s="3" t="s">
        <v>40</v>
      </c>
      <c r="F6" s="2" t="s">
        <v>41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X6" s="25" t="s">
        <v>42</v>
      </c>
      <c r="Y6" s="4" t="s">
        <v>43</v>
      </c>
      <c r="Z6" s="4" t="s">
        <v>43</v>
      </c>
      <c r="AA6" s="4" t="s">
        <v>44</v>
      </c>
      <c r="AB6" s="4" t="s">
        <v>44</v>
      </c>
      <c r="AC6" s="4" t="s">
        <v>44</v>
      </c>
      <c r="AD6" s="4" t="s">
        <v>44</v>
      </c>
      <c r="AE6" s="4" t="s">
        <v>45</v>
      </c>
      <c r="AF6" s="4" t="s">
        <v>45</v>
      </c>
    </row>
    <row r="7" spans="1:50" x14ac:dyDescent="0.1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X7" s="25"/>
      <c r="Y7" s="4" t="s">
        <v>46</v>
      </c>
      <c r="Z7" s="4" t="s">
        <v>47</v>
      </c>
      <c r="AA7" s="4" t="s">
        <v>48</v>
      </c>
      <c r="AB7" s="4" t="s">
        <v>49</v>
      </c>
      <c r="AC7" s="4" t="s">
        <v>50</v>
      </c>
      <c r="AD7" s="4" t="s">
        <v>51</v>
      </c>
      <c r="AE7" s="4" t="s">
        <v>52</v>
      </c>
      <c r="AF7" s="4" t="s">
        <v>53</v>
      </c>
    </row>
    <row r="8" spans="1:50" ht="16.5" x14ac:dyDescent="0.15">
      <c r="D8" s="2"/>
      <c r="E8" s="4" t="s">
        <v>54</v>
      </c>
      <c r="F8" s="4" t="s">
        <v>55</v>
      </c>
      <c r="G8" s="2"/>
      <c r="H8" s="4" t="s">
        <v>56</v>
      </c>
      <c r="I8" s="6">
        <v>0.25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X8" s="4" t="s">
        <v>57</v>
      </c>
      <c r="Y8" s="19">
        <v>1639167</v>
      </c>
      <c r="Z8" s="19">
        <v>1639167</v>
      </c>
      <c r="AA8" s="19">
        <v>668944</v>
      </c>
      <c r="AB8" s="19">
        <v>668944</v>
      </c>
      <c r="AC8" s="19">
        <v>334472</v>
      </c>
      <c r="AD8" s="19">
        <v>334472</v>
      </c>
      <c r="AE8" s="19">
        <v>5285165</v>
      </c>
      <c r="AF8" s="20"/>
    </row>
    <row r="9" spans="1:50" ht="16.5" x14ac:dyDescent="0.15">
      <c r="D9" s="2"/>
      <c r="E9" s="5" t="s">
        <v>58</v>
      </c>
      <c r="F9" s="6">
        <v>1</v>
      </c>
      <c r="G9" s="2"/>
      <c r="H9" s="4" t="s">
        <v>59</v>
      </c>
      <c r="I9" s="6">
        <v>3.5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W9" s="1">
        <v>1</v>
      </c>
      <c r="X9" s="4" t="s">
        <v>60</v>
      </c>
      <c r="Y9" s="21">
        <v>0.88</v>
      </c>
      <c r="Z9" s="21">
        <v>1.22</v>
      </c>
      <c r="AA9" s="21">
        <v>1.5</v>
      </c>
      <c r="AB9" s="21">
        <v>0.8</v>
      </c>
      <c r="AC9" s="21">
        <v>1.45</v>
      </c>
      <c r="AD9" s="21">
        <v>0.8</v>
      </c>
      <c r="AE9" s="19">
        <v>5733383</v>
      </c>
      <c r="AF9" s="22">
        <v>8.48E-2</v>
      </c>
    </row>
    <row r="10" spans="1:50" ht="16.5" x14ac:dyDescent="0.15">
      <c r="D10" s="2"/>
      <c r="E10" s="7" t="s">
        <v>61</v>
      </c>
      <c r="F10" s="6">
        <v>1</v>
      </c>
      <c r="G10" s="2"/>
      <c r="H10" s="4" t="s">
        <v>62</v>
      </c>
      <c r="I10" s="10">
        <v>0.25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W10" s="1">
        <v>2</v>
      </c>
      <c r="X10" s="4" t="s">
        <v>63</v>
      </c>
      <c r="Y10" s="21">
        <v>1.25</v>
      </c>
      <c r="Z10" s="21">
        <v>0.86</v>
      </c>
      <c r="AA10" s="21">
        <v>0.85</v>
      </c>
      <c r="AB10" s="21">
        <v>1.45</v>
      </c>
      <c r="AC10" s="21">
        <v>1.2</v>
      </c>
      <c r="AD10" s="21">
        <v>1</v>
      </c>
      <c r="AE10" s="19">
        <v>5733051</v>
      </c>
      <c r="AF10" s="22">
        <v>8.4699999999999998E-2</v>
      </c>
    </row>
    <row r="11" spans="1:50" ht="16.5" x14ac:dyDescent="0.15">
      <c r="D11" s="2"/>
      <c r="E11" s="8" t="s">
        <v>64</v>
      </c>
      <c r="F11" s="6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1">
        <v>3</v>
      </c>
      <c r="X11" s="4" t="s">
        <v>65</v>
      </c>
      <c r="Y11" s="21">
        <v>1.05</v>
      </c>
      <c r="Z11" s="21">
        <v>1.1000000000000001</v>
      </c>
      <c r="AA11" s="21">
        <v>1</v>
      </c>
      <c r="AB11" s="21">
        <v>1.2</v>
      </c>
      <c r="AC11" s="21">
        <v>1</v>
      </c>
      <c r="AD11" s="21">
        <v>1.2</v>
      </c>
      <c r="AE11" s="19">
        <v>5731723</v>
      </c>
      <c r="AF11" s="22">
        <v>8.4500000000000006E-2</v>
      </c>
    </row>
    <row r="12" spans="1:50" ht="16.5" x14ac:dyDescent="0.15">
      <c r="D12" s="2"/>
      <c r="E12" s="8" t="s">
        <v>66</v>
      </c>
      <c r="F12" s="6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50" x14ac:dyDescent="0.15">
      <c r="D13" s="2"/>
      <c r="E13" s="2"/>
      <c r="F13" s="2"/>
      <c r="G13" s="2"/>
      <c r="H13" s="2" t="s">
        <v>67</v>
      </c>
      <c r="I13" s="2" t="s">
        <v>68</v>
      </c>
      <c r="J13" s="2" t="s">
        <v>69</v>
      </c>
      <c r="K13" s="2" t="s">
        <v>70</v>
      </c>
      <c r="L13" s="2"/>
      <c r="M13" s="2"/>
      <c r="N13" s="2"/>
      <c r="O13" s="2"/>
      <c r="P13" s="2"/>
      <c r="Q13" s="2"/>
      <c r="R13" s="2" t="s">
        <v>71</v>
      </c>
      <c r="S13" s="2" t="s">
        <v>72</v>
      </c>
      <c r="T13" s="2" t="s">
        <v>71</v>
      </c>
      <c r="U13" s="2" t="s">
        <v>72</v>
      </c>
    </row>
    <row r="14" spans="1:50" x14ac:dyDescent="0.15">
      <c r="D14" s="4"/>
      <c r="E14" s="4"/>
      <c r="F14" s="9" t="s">
        <v>43</v>
      </c>
      <c r="G14" s="9" t="s">
        <v>73</v>
      </c>
      <c r="H14" s="9" t="s">
        <v>43</v>
      </c>
      <c r="I14" s="9" t="s">
        <v>43</v>
      </c>
      <c r="J14" s="9" t="s">
        <v>73</v>
      </c>
      <c r="K14" s="9" t="s">
        <v>73</v>
      </c>
      <c r="L14" s="9" t="s">
        <v>43</v>
      </c>
      <c r="M14" s="9" t="s">
        <v>43</v>
      </c>
      <c r="N14" s="9" t="s">
        <v>73</v>
      </c>
      <c r="O14" s="9" t="s">
        <v>73</v>
      </c>
      <c r="P14" s="26" t="s">
        <v>94</v>
      </c>
      <c r="Q14" s="26" t="s">
        <v>95</v>
      </c>
      <c r="R14" s="26" t="s">
        <v>94</v>
      </c>
      <c r="S14" s="26" t="s">
        <v>95</v>
      </c>
      <c r="T14" s="26" t="s">
        <v>95</v>
      </c>
      <c r="U14" s="26" t="s">
        <v>95</v>
      </c>
    </row>
    <row r="15" spans="1:50" x14ac:dyDescent="0.15">
      <c r="D15" s="4" t="s">
        <v>74</v>
      </c>
      <c r="E15" s="4" t="s">
        <v>75</v>
      </c>
      <c r="F15" s="9" t="s">
        <v>76</v>
      </c>
      <c r="G15" s="9" t="s">
        <v>76</v>
      </c>
      <c r="H15" s="9" t="s">
        <v>46</v>
      </c>
      <c r="I15" s="9" t="s">
        <v>47</v>
      </c>
      <c r="J15" s="9" t="s">
        <v>77</v>
      </c>
      <c r="K15" s="9" t="s">
        <v>78</v>
      </c>
      <c r="L15" s="9" t="s">
        <v>46</v>
      </c>
      <c r="M15" s="9" t="s">
        <v>47</v>
      </c>
      <c r="N15" s="9" t="s">
        <v>77</v>
      </c>
      <c r="O15" s="9" t="s">
        <v>78</v>
      </c>
      <c r="P15" s="26" t="s">
        <v>96</v>
      </c>
      <c r="Q15" s="26" t="s">
        <v>97</v>
      </c>
      <c r="R15" s="26" t="s">
        <v>96</v>
      </c>
      <c r="S15" s="26" t="s">
        <v>98</v>
      </c>
      <c r="T15" s="26" t="s">
        <v>96</v>
      </c>
      <c r="U15" s="26" t="s">
        <v>98</v>
      </c>
    </row>
    <row r="16" spans="1:50" x14ac:dyDescent="0.15">
      <c r="D16" s="4"/>
      <c r="E16" s="4"/>
      <c r="F16" s="9"/>
      <c r="G16" s="9"/>
      <c r="H16" s="9"/>
      <c r="I16" s="9"/>
      <c r="J16" s="9"/>
      <c r="K16" s="9"/>
      <c r="L16" s="9" t="s">
        <v>79</v>
      </c>
      <c r="M16" s="9" t="s">
        <v>79</v>
      </c>
      <c r="N16" s="9" t="s">
        <v>79</v>
      </c>
      <c r="O16" s="9" t="s">
        <v>79</v>
      </c>
      <c r="P16" s="26"/>
      <c r="Q16" s="26"/>
      <c r="R16" s="26"/>
      <c r="S16" s="26"/>
      <c r="T16" s="26" t="s">
        <v>99</v>
      </c>
      <c r="U16" s="26" t="s">
        <v>99</v>
      </c>
      <c r="W16" s="4" t="s">
        <v>46</v>
      </c>
      <c r="X16" s="4" t="s">
        <v>47</v>
      </c>
      <c r="AA16" s="1">
        <v>1</v>
      </c>
      <c r="AC16" s="4" t="s">
        <v>46</v>
      </c>
      <c r="AD16" s="4" t="s">
        <v>47</v>
      </c>
      <c r="AG16" s="1">
        <v>2</v>
      </c>
      <c r="AI16" s="4" t="s">
        <v>46</v>
      </c>
      <c r="AJ16" s="4" t="s">
        <v>47</v>
      </c>
      <c r="AM16" s="1">
        <v>3</v>
      </c>
      <c r="AX16" s="1">
        <v>0.98</v>
      </c>
    </row>
    <row r="17" spans="3:52" ht="16.5" x14ac:dyDescent="0.15">
      <c r="C17" s="1">
        <v>3</v>
      </c>
      <c r="D17" s="10">
        <v>5</v>
      </c>
      <c r="E17" s="7" t="s">
        <v>80</v>
      </c>
      <c r="F17" s="11">
        <v>0</v>
      </c>
      <c r="G17" s="11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7">
        <v>1.6</v>
      </c>
      <c r="Q17" s="11">
        <v>1.1000000000000001</v>
      </c>
      <c r="R17" s="27">
        <v>0.67810000000000004</v>
      </c>
      <c r="S17" s="27">
        <v>0.13750000000000001</v>
      </c>
      <c r="T17" s="27">
        <v>0.67810000000000004</v>
      </c>
      <c r="U17" s="27">
        <v>0.13750000000000001</v>
      </c>
      <c r="W17" s="1" t="str">
        <f>$B$2&amp;H$13&amp;$B$2&amp;$B$1&amp;INT(L17*_xlfn.XLOOKUP($AA$16,$W$9:$W$11,_xlfn.XLOOKUP(W$16,$Y$7:$AD$7,$Y$9:$AD$11)))</f>
        <v>"Hp":0</v>
      </c>
      <c r="X17" s="1" t="str">
        <f>$B$2&amp;I$13&amp;$B$2&amp;$B$1&amp;INT(M17*_xlfn.XLOOKUP($AA$16,$W$9:$W$11,_xlfn.XLOOKUP(X$16,$Y$7:$AD$7,$Y$9:$AD$11)))</f>
        <v>"Atk":0</v>
      </c>
      <c r="Y17" s="1" t="str">
        <f>$B$2&amp;J$13&amp;$B$2&amp;$B$1&amp;ROUND(N17/10000,2)</f>
        <v>"HpRate":0</v>
      </c>
      <c r="Z17" s="1" t="str">
        <f>$B$2&amp;K$13&amp;$B$2&amp;$B$1&amp;ROUND(O17/10000,2)</f>
        <v>"AtkRate":0</v>
      </c>
      <c r="AA17" s="1" t="str">
        <f>$A$3&amp;_xlfn.TEXTJOIN($C$1,1,W17:Z17)&amp;$A$4</f>
        <v>{"Hp":0,"Atk":0,"HpRate":0,"AtkRate":0}</v>
      </c>
      <c r="AC17" s="1" t="str">
        <f>$B$2&amp;H$13&amp;$B$2&amp;$B$1&amp;INT(L17*_xlfn.XLOOKUP($AG$16,$W$9:$W$11,_xlfn.XLOOKUP($W$16,$Y$7:$AD$7,$Y$9:$AD$11)))</f>
        <v>"Hp":0</v>
      </c>
      <c r="AD17" s="1" t="str">
        <f>$B$2&amp;I$13&amp;$B$2&amp;$B$1&amp;INT(M17*_xlfn.XLOOKUP($AG$16,$W$9:$W$11,_xlfn.XLOOKUP($W$16,$Y$7:$AD$7,$Y$9:$AD$11)))</f>
        <v>"Atk":0</v>
      </c>
      <c r="AE17" s="1" t="str">
        <f>$B$2&amp;J$13&amp;$B$2&amp;$B$1&amp;ROUND(N17/10000,2)</f>
        <v>"HpRate":0</v>
      </c>
      <c r="AF17" s="1" t="str">
        <f>$B$2&amp;K$13&amp;$B$2&amp;$B$1&amp;ROUND(O17/10000,2)</f>
        <v>"AtkRate":0</v>
      </c>
      <c r="AG17" s="1" t="str">
        <f t="shared" ref="AG17:AG32" si="0">$A$3&amp;_xlfn.TEXTJOIN($C$1,1,AC17:AF17)&amp;$A$4</f>
        <v>{"Hp":0,"Atk":0,"HpRate":0,"AtkRate":0}</v>
      </c>
      <c r="AI17" s="1" t="str">
        <f>$B$2&amp;H$13&amp;$B$2&amp;$B$1&amp;INT(L17*_xlfn.XLOOKUP($AM$16,$W$9:$W$11,_xlfn.XLOOKUP($W$16,$Y$7:$AD$7,$Y$9:$AD$11)))</f>
        <v>"Hp":0</v>
      </c>
      <c r="AJ17" s="1" t="str">
        <f>$B$2&amp;I$13&amp;$B$2&amp;$B$1&amp;INT(M17*_xlfn.XLOOKUP($AM$16,$W$9:$W$11,_xlfn.XLOOKUP($W$16,$Y$7:$AD$7,$Y$9:$AD$11)))</f>
        <v>"Atk":0</v>
      </c>
      <c r="AK17" s="1" t="str">
        <f>$B$2&amp;J$13&amp;$B$2&amp;$B$1&amp;ROUND(N17/10000,2)</f>
        <v>"HpRate":0</v>
      </c>
      <c r="AL17" s="1" t="str">
        <f>$B$2&amp;K$13&amp;$B$2&amp;$B$1&amp;ROUND(O17/10000,2)</f>
        <v>"AtkRate":0</v>
      </c>
      <c r="AM17" s="1" t="str">
        <f t="shared" ref="AM17:AM32" si="1">$A$3&amp;_xlfn.TEXTJOIN($C$1,1,AI17:AL17)&amp;$A$4</f>
        <v>{"Hp":0,"Atk":0,"HpRate":0,"AtkRate":0}</v>
      </c>
      <c r="AQ17" s="1" t="str">
        <f>$B$2&amp;T$13&amp;$B$2&amp;$B$1&amp;ROUND(T17,2)</f>
        <v>"CardMulti":0.68</v>
      </c>
      <c r="AR17" s="1" t="str">
        <f>$B$2&amp;U$13&amp;$B$2&amp;$B$1&amp;ROUND(U17,2)</f>
        <v>"IntervalReduce":0.14</v>
      </c>
      <c r="AS17" s="1" t="str">
        <f>$A$3&amp;_xlfn.TEXTJOIN($C$1,1,AQ17:AR17)&amp;$A$4</f>
        <v>{"CardMulti":0.68,"IntervalReduce":0.14}</v>
      </c>
      <c r="AX17" s="1" t="str">
        <f>$B$2&amp;T$13&amp;$B$2&amp;$B$1&amp;ROUND(LOG(2^T17*$AX$16,2),2)</f>
        <v>"CardMulti":0.65</v>
      </c>
      <c r="AY17" s="1" t="str">
        <f>$B$2&amp;U$13&amp;$B$2&amp;$B$1&amp;0</f>
        <v>"IntervalReduce":0</v>
      </c>
      <c r="AZ17" s="1" t="str">
        <f t="shared" ref="AZ17:AZ32" si="2">$A$3&amp;_xlfn.TEXTJOIN($C$1,1,AX17:AY17)&amp;$A$4</f>
        <v>{"CardMulti":0.65,"IntervalReduce":0}</v>
      </c>
    </row>
    <row r="18" spans="3:52" ht="16.5" x14ac:dyDescent="0.15">
      <c r="C18" s="1">
        <v>4</v>
      </c>
      <c r="D18" s="10">
        <v>20</v>
      </c>
      <c r="E18" s="7" t="s">
        <v>81</v>
      </c>
      <c r="F18" s="11">
        <v>525</v>
      </c>
      <c r="G18" s="11">
        <v>400</v>
      </c>
      <c r="H18" s="12">
        <v>525</v>
      </c>
      <c r="I18" s="12">
        <v>26</v>
      </c>
      <c r="J18" s="12">
        <v>400</v>
      </c>
      <c r="K18" s="12">
        <v>400</v>
      </c>
      <c r="L18" s="12">
        <v>525</v>
      </c>
      <c r="M18" s="12">
        <v>26</v>
      </c>
      <c r="N18" s="12">
        <v>400</v>
      </c>
      <c r="O18" s="12">
        <v>400</v>
      </c>
      <c r="P18" s="17">
        <v>1.8</v>
      </c>
      <c r="Q18" s="11">
        <v>1.2</v>
      </c>
      <c r="R18" s="27">
        <v>0.84799999999999998</v>
      </c>
      <c r="S18" s="27">
        <v>0.26300000000000001</v>
      </c>
      <c r="T18" s="27">
        <v>1.5261</v>
      </c>
      <c r="U18" s="27">
        <v>0.26300000000000001</v>
      </c>
      <c r="W18" s="1" t="str">
        <f t="shared" ref="W18:W32" si="3">$B$2&amp;H$13&amp;$B$2&amp;$B$1&amp;INT(L18*_xlfn.XLOOKUP($AA$16,$W$9:$W$11,_xlfn.XLOOKUP(W$16,$Y$7:$AD$7,$Y$9:$AD$11)))</f>
        <v>"Hp":462</v>
      </c>
      <c r="X18" s="1" t="str">
        <f t="shared" ref="X18:X32" si="4">$B$2&amp;I$13&amp;$B$2&amp;$B$1&amp;INT(M18*_xlfn.XLOOKUP($AA$16,$W$9:$W$11,_xlfn.XLOOKUP(X$16,$Y$7:$AD$7,$Y$9:$AD$11)))</f>
        <v>"Atk":31</v>
      </c>
      <c r="Y18" s="1" t="str">
        <f t="shared" ref="Y18:Y30" si="5">$B$2&amp;J$13&amp;$B$2&amp;$B$1&amp;ROUND(N18/10000,2)</f>
        <v>"HpRate":0.04</v>
      </c>
      <c r="Z18" s="1" t="str">
        <f t="shared" ref="Z18:Z30" si="6">$B$2&amp;K$13&amp;$B$2&amp;$B$1&amp;ROUND(O18/10000,2)</f>
        <v>"AtkRate":0.04</v>
      </c>
      <c r="AA18" s="1" t="str">
        <f>$A$3&amp;_xlfn.TEXTJOIN($C$1,1,W18:Z18)&amp;$A$4</f>
        <v>{"Hp":462,"Atk":31,"HpRate":0.04,"AtkRate":0.04}</v>
      </c>
      <c r="AC18" s="1" t="str">
        <f t="shared" ref="AC18:AC32" si="7">$B$2&amp;H$13&amp;$B$2&amp;$B$1&amp;INT(L18*_xlfn.XLOOKUP($AG$16,$W$9:$W$11,_xlfn.XLOOKUP($W$16,$Y$7:$AD$7,$Y$9:$AD$11)))</f>
        <v>"Hp":656</v>
      </c>
      <c r="AD18" s="1" t="str">
        <f t="shared" ref="AD18:AD32" si="8">$B$2&amp;I$13&amp;$B$2&amp;$B$1&amp;INT(M18*_xlfn.XLOOKUP($AG$16,$W$9:$W$11,_xlfn.XLOOKUP($W$16,$Y$7:$AD$7,$Y$9:$AD$11)))</f>
        <v>"Atk":32</v>
      </c>
      <c r="AE18" s="1" t="str">
        <f t="shared" ref="AE18:AE32" si="9">$B$2&amp;J$13&amp;$B$2&amp;$B$1&amp;ROUND(N18/10000,2)</f>
        <v>"HpRate":0.04</v>
      </c>
      <c r="AF18" s="1" t="str">
        <f t="shared" ref="AF18:AF32" si="10">$B$2&amp;K$13&amp;$B$2&amp;$B$1&amp;ROUND(O18/10000,2)</f>
        <v>"AtkRate":0.04</v>
      </c>
      <c r="AG18" s="1" t="str">
        <f t="shared" si="0"/>
        <v>{"Hp":656,"Atk":32,"HpRate":0.04,"AtkRate":0.04}</v>
      </c>
      <c r="AI18" s="1" t="str">
        <f t="shared" ref="AI18:AI32" si="11">$B$2&amp;H$13&amp;$B$2&amp;$B$1&amp;INT(L18*_xlfn.XLOOKUP($AM$16,$W$9:$W$11,_xlfn.XLOOKUP($W$16,$Y$7:$AD$7,$Y$9:$AD$11)))</f>
        <v>"Hp":551</v>
      </c>
      <c r="AJ18" s="1" t="str">
        <f t="shared" ref="AJ18:AJ32" si="12">$B$2&amp;I$13&amp;$B$2&amp;$B$1&amp;INT(M18*_xlfn.XLOOKUP($AM$16,$W$9:$W$11,_xlfn.XLOOKUP($W$16,$Y$7:$AD$7,$Y$9:$AD$11)))</f>
        <v>"Atk":27</v>
      </c>
      <c r="AK18" s="1" t="str">
        <f t="shared" ref="AK18:AK32" si="13">$B$2&amp;J$13&amp;$B$2&amp;$B$1&amp;ROUND(N18/10000,2)</f>
        <v>"HpRate":0.04</v>
      </c>
      <c r="AL18" s="1" t="str">
        <f t="shared" ref="AL18:AL32" si="14">$B$2&amp;K$13&amp;$B$2&amp;$B$1&amp;ROUND(O18/10000,2)</f>
        <v>"AtkRate":0.04</v>
      </c>
      <c r="AM18" s="1" t="str">
        <f t="shared" si="1"/>
        <v>{"Hp":551,"Atk":27,"HpRate":0.04,"AtkRate":0.04}</v>
      </c>
      <c r="AQ18" s="1" t="str">
        <f t="shared" ref="AQ18:AQ30" si="15">$B$2&amp;T$13&amp;$B$2&amp;$B$1&amp;ROUND(T18,2)</f>
        <v>"CardMulti":1.53</v>
      </c>
      <c r="AR18" s="1" t="str">
        <f t="shared" ref="AR18:AR30" si="16">$B$2&amp;U$13&amp;$B$2&amp;$B$1&amp;ROUND(U18,2)</f>
        <v>"IntervalReduce":0.26</v>
      </c>
      <c r="AS18" s="1" t="str">
        <f t="shared" ref="AS18:AS30" si="17">$A$3&amp;_xlfn.TEXTJOIN($C$1,1,AQ18:AR18)&amp;$A$4</f>
        <v>{"CardMulti":1.53,"IntervalReduce":0.26}</v>
      </c>
      <c r="AX18" s="1" t="str">
        <f t="shared" ref="AX18:AX32" si="18">$B$2&amp;T$13&amp;$B$2&amp;$B$1&amp;ROUND(LOG(2^T18*$AX$16,2),2)</f>
        <v>"CardMulti":1.5</v>
      </c>
      <c r="AY18" s="1" t="str">
        <f t="shared" ref="AY18:AY32" si="19">$B$2&amp;U$13&amp;$B$2&amp;$B$1&amp;ROUND(U18,2)</f>
        <v>"IntervalReduce":0.26</v>
      </c>
      <c r="AZ18" s="1" t="str">
        <f t="shared" si="2"/>
        <v>{"CardMulti":1.5,"IntervalReduce":0.26}</v>
      </c>
    </row>
    <row r="19" spans="3:52" ht="16.5" x14ac:dyDescent="0.15">
      <c r="C19" s="1">
        <v>5</v>
      </c>
      <c r="D19" s="10">
        <v>65</v>
      </c>
      <c r="E19" s="8" t="s">
        <v>82</v>
      </c>
      <c r="F19" s="11">
        <v>2240</v>
      </c>
      <c r="G19" s="11">
        <v>450</v>
      </c>
      <c r="H19" s="12">
        <v>2240</v>
      </c>
      <c r="I19" s="12">
        <v>112</v>
      </c>
      <c r="J19" s="12">
        <v>450</v>
      </c>
      <c r="K19" s="12">
        <v>450</v>
      </c>
      <c r="L19" s="12">
        <v>2765</v>
      </c>
      <c r="M19" s="12">
        <v>138</v>
      </c>
      <c r="N19" s="12">
        <v>850</v>
      </c>
      <c r="O19" s="12">
        <v>850</v>
      </c>
      <c r="P19" s="17">
        <v>2</v>
      </c>
      <c r="Q19" s="11">
        <v>1.69</v>
      </c>
      <c r="R19" s="27">
        <v>1</v>
      </c>
      <c r="S19" s="27">
        <v>0.75700000000000001</v>
      </c>
      <c r="T19" s="27">
        <v>2.5261</v>
      </c>
      <c r="U19" s="27">
        <v>0.75700000000000001</v>
      </c>
      <c r="W19" s="1" t="str">
        <f t="shared" si="3"/>
        <v>"Hp":2433</v>
      </c>
      <c r="X19" s="1" t="str">
        <f t="shared" si="4"/>
        <v>"Atk":168</v>
      </c>
      <c r="Y19" s="1" t="str">
        <f t="shared" si="5"/>
        <v>"HpRate":0.09</v>
      </c>
      <c r="Z19" s="1" t="str">
        <f t="shared" si="6"/>
        <v>"AtkRate":0.09</v>
      </c>
      <c r="AA19" s="1" t="str">
        <f t="shared" ref="AA19:AA30" si="20">$A$3&amp;_xlfn.TEXTJOIN($C$1,1,W19:Z19)&amp;$A$4</f>
        <v>{"Hp":2433,"Atk":168,"HpRate":0.09,"AtkRate":0.09}</v>
      </c>
      <c r="AC19" s="1" t="str">
        <f t="shared" si="7"/>
        <v>"Hp":3456</v>
      </c>
      <c r="AD19" s="1" t="str">
        <f t="shared" si="8"/>
        <v>"Atk":172</v>
      </c>
      <c r="AE19" s="1" t="str">
        <f t="shared" si="9"/>
        <v>"HpRate":0.09</v>
      </c>
      <c r="AF19" s="1" t="str">
        <f t="shared" si="10"/>
        <v>"AtkRate":0.09</v>
      </c>
      <c r="AG19" s="1" t="str">
        <f t="shared" si="0"/>
        <v>{"Hp":3456,"Atk":172,"HpRate":0.09,"AtkRate":0.09}</v>
      </c>
      <c r="AI19" s="1" t="str">
        <f t="shared" si="11"/>
        <v>"Hp":2903</v>
      </c>
      <c r="AJ19" s="1" t="str">
        <f t="shared" si="12"/>
        <v>"Atk":144</v>
      </c>
      <c r="AK19" s="1" t="str">
        <f t="shared" si="13"/>
        <v>"HpRate":0.09</v>
      </c>
      <c r="AL19" s="1" t="str">
        <f t="shared" si="14"/>
        <v>"AtkRate":0.09</v>
      </c>
      <c r="AM19" s="1" t="str">
        <f t="shared" si="1"/>
        <v>{"Hp":2903,"Atk":144,"HpRate":0.09,"AtkRate":0.09}</v>
      </c>
      <c r="AQ19" s="1" t="str">
        <f t="shared" si="15"/>
        <v>"CardMulti":2.53</v>
      </c>
      <c r="AR19" s="1" t="str">
        <f t="shared" si="16"/>
        <v>"IntervalReduce":0.76</v>
      </c>
      <c r="AS19" s="1" t="str">
        <f t="shared" si="17"/>
        <v>{"CardMulti":2.53,"IntervalReduce":0.76}</v>
      </c>
      <c r="AX19" s="1" t="str">
        <f t="shared" si="18"/>
        <v>"CardMulti":2.5</v>
      </c>
      <c r="AY19" s="1" t="str">
        <f t="shared" si="19"/>
        <v>"IntervalReduce":0.76</v>
      </c>
      <c r="AZ19" s="1" t="str">
        <f t="shared" si="2"/>
        <v>{"CardMulti":2.5,"IntervalReduce":0.76}</v>
      </c>
    </row>
    <row r="20" spans="3:52" ht="16.5" x14ac:dyDescent="0.15">
      <c r="C20" s="1">
        <v>6</v>
      </c>
      <c r="D20" s="10">
        <v>80</v>
      </c>
      <c r="E20" s="8" t="s">
        <v>83</v>
      </c>
      <c r="F20" s="11">
        <v>3115</v>
      </c>
      <c r="G20" s="11">
        <v>500</v>
      </c>
      <c r="H20" s="12">
        <v>3115</v>
      </c>
      <c r="I20" s="12">
        <v>156</v>
      </c>
      <c r="J20" s="12">
        <v>500</v>
      </c>
      <c r="K20" s="12">
        <v>500</v>
      </c>
      <c r="L20" s="12">
        <v>5880</v>
      </c>
      <c r="M20" s="12">
        <v>294</v>
      </c>
      <c r="N20" s="12">
        <v>1350</v>
      </c>
      <c r="O20" s="12">
        <v>1350</v>
      </c>
      <c r="P20" s="17">
        <v>15</v>
      </c>
      <c r="Q20" s="11">
        <v>2</v>
      </c>
      <c r="R20" s="27">
        <v>3.9068999999999998</v>
      </c>
      <c r="S20" s="27">
        <v>1</v>
      </c>
      <c r="T20" s="27">
        <v>6.4329999999999998</v>
      </c>
      <c r="U20" s="27">
        <v>1</v>
      </c>
      <c r="W20" s="1" t="str">
        <f t="shared" si="3"/>
        <v>"Hp":5174</v>
      </c>
      <c r="X20" s="1" t="str">
        <f t="shared" si="4"/>
        <v>"Atk":358</v>
      </c>
      <c r="Y20" s="1" t="str">
        <f t="shared" si="5"/>
        <v>"HpRate":0.14</v>
      </c>
      <c r="Z20" s="1" t="str">
        <f t="shared" si="6"/>
        <v>"AtkRate":0.14</v>
      </c>
      <c r="AA20" s="1" t="str">
        <f t="shared" si="20"/>
        <v>{"Hp":5174,"Atk":358,"HpRate":0.14,"AtkRate":0.14}</v>
      </c>
      <c r="AC20" s="1" t="str">
        <f t="shared" si="7"/>
        <v>"Hp":7350</v>
      </c>
      <c r="AD20" s="1" t="str">
        <f t="shared" si="8"/>
        <v>"Atk":367</v>
      </c>
      <c r="AE20" s="1" t="str">
        <f t="shared" si="9"/>
        <v>"HpRate":0.14</v>
      </c>
      <c r="AF20" s="1" t="str">
        <f t="shared" si="10"/>
        <v>"AtkRate":0.14</v>
      </c>
      <c r="AG20" s="1" t="str">
        <f t="shared" si="0"/>
        <v>{"Hp":7350,"Atk":367,"HpRate":0.14,"AtkRate":0.14}</v>
      </c>
      <c r="AI20" s="1" t="str">
        <f t="shared" si="11"/>
        <v>"Hp":6174</v>
      </c>
      <c r="AJ20" s="1" t="str">
        <f t="shared" si="12"/>
        <v>"Atk":308</v>
      </c>
      <c r="AK20" s="1" t="str">
        <f t="shared" si="13"/>
        <v>"HpRate":0.14</v>
      </c>
      <c r="AL20" s="1" t="str">
        <f t="shared" si="14"/>
        <v>"AtkRate":0.14</v>
      </c>
      <c r="AM20" s="1" t="str">
        <f t="shared" si="1"/>
        <v>{"Hp":6174,"Atk":308,"HpRate":0.14,"AtkRate":0.14}</v>
      </c>
      <c r="AQ20" s="1" t="str">
        <f t="shared" si="15"/>
        <v>"CardMulti":6.43</v>
      </c>
      <c r="AR20" s="1" t="str">
        <f t="shared" si="16"/>
        <v>"IntervalReduce":1</v>
      </c>
      <c r="AS20" s="1" t="str">
        <f t="shared" si="17"/>
        <v>{"CardMulti":6.43,"IntervalReduce":1}</v>
      </c>
      <c r="AX20" s="1" t="str">
        <f t="shared" si="18"/>
        <v>"CardMulti":6.4</v>
      </c>
      <c r="AY20" s="1" t="str">
        <f t="shared" si="19"/>
        <v>"IntervalReduce":1</v>
      </c>
      <c r="AZ20" s="1" t="str">
        <f t="shared" si="2"/>
        <v>{"CardMulti":6.4,"IntervalReduce":1}</v>
      </c>
    </row>
    <row r="21" spans="3:52" ht="16.5" x14ac:dyDescent="0.15">
      <c r="C21" s="1">
        <v>7</v>
      </c>
      <c r="D21" s="10">
        <v>125</v>
      </c>
      <c r="E21" s="13" t="s">
        <v>84</v>
      </c>
      <c r="F21" s="11">
        <v>6580</v>
      </c>
      <c r="G21" s="11">
        <v>550</v>
      </c>
      <c r="H21" s="12">
        <v>6580</v>
      </c>
      <c r="I21" s="12">
        <v>329</v>
      </c>
      <c r="J21" s="12">
        <v>550</v>
      </c>
      <c r="K21" s="12">
        <v>550</v>
      </c>
      <c r="L21" s="12">
        <v>12460</v>
      </c>
      <c r="M21" s="12">
        <v>623</v>
      </c>
      <c r="N21" s="12">
        <v>1900</v>
      </c>
      <c r="O21" s="12">
        <v>1900</v>
      </c>
      <c r="P21" s="17">
        <v>75</v>
      </c>
      <c r="Q21" s="11">
        <v>4</v>
      </c>
      <c r="R21" s="27">
        <v>6.2287999999999997</v>
      </c>
      <c r="S21" s="27">
        <v>2</v>
      </c>
      <c r="T21" s="27">
        <v>12.661799999999999</v>
      </c>
      <c r="U21" s="27">
        <v>2</v>
      </c>
      <c r="W21" s="1" t="str">
        <f t="shared" si="3"/>
        <v>"Hp":10964</v>
      </c>
      <c r="X21" s="1" t="str">
        <f t="shared" si="4"/>
        <v>"Atk":760</v>
      </c>
      <c r="Y21" s="1" t="str">
        <f t="shared" si="5"/>
        <v>"HpRate":0.19</v>
      </c>
      <c r="Z21" s="1" t="str">
        <f t="shared" si="6"/>
        <v>"AtkRate":0.19</v>
      </c>
      <c r="AA21" s="1" t="str">
        <f t="shared" si="20"/>
        <v>{"Hp":10964,"Atk":760,"HpRate":0.19,"AtkRate":0.19}</v>
      </c>
      <c r="AC21" s="1" t="str">
        <f t="shared" si="7"/>
        <v>"Hp":15575</v>
      </c>
      <c r="AD21" s="1" t="str">
        <f t="shared" si="8"/>
        <v>"Atk":778</v>
      </c>
      <c r="AE21" s="1" t="str">
        <f t="shared" si="9"/>
        <v>"HpRate":0.19</v>
      </c>
      <c r="AF21" s="1" t="str">
        <f t="shared" si="10"/>
        <v>"AtkRate":0.19</v>
      </c>
      <c r="AG21" s="1" t="str">
        <f t="shared" si="0"/>
        <v>{"Hp":15575,"Atk":778,"HpRate":0.19,"AtkRate":0.19}</v>
      </c>
      <c r="AI21" s="1" t="str">
        <f t="shared" si="11"/>
        <v>"Hp":13083</v>
      </c>
      <c r="AJ21" s="1" t="str">
        <f t="shared" si="12"/>
        <v>"Atk":654</v>
      </c>
      <c r="AK21" s="1" t="str">
        <f t="shared" si="13"/>
        <v>"HpRate":0.19</v>
      </c>
      <c r="AL21" s="1" t="str">
        <f t="shared" si="14"/>
        <v>"AtkRate":0.19</v>
      </c>
      <c r="AM21" s="1" t="str">
        <f t="shared" si="1"/>
        <v>{"Hp":13083,"Atk":654,"HpRate":0.19,"AtkRate":0.19}</v>
      </c>
      <c r="AQ21" s="1" t="str">
        <f t="shared" si="15"/>
        <v>"CardMulti":12.66</v>
      </c>
      <c r="AR21" s="1" t="str">
        <f t="shared" si="16"/>
        <v>"IntervalReduce":2</v>
      </c>
      <c r="AS21" s="1" t="str">
        <f t="shared" si="17"/>
        <v>{"CardMulti":12.66,"IntervalReduce":2}</v>
      </c>
      <c r="AX21" s="1" t="str">
        <f t="shared" si="18"/>
        <v>"CardMulti":12.63</v>
      </c>
      <c r="AY21" s="1" t="str">
        <f t="shared" si="19"/>
        <v>"IntervalReduce":2</v>
      </c>
      <c r="AZ21" s="1" t="str">
        <f t="shared" si="2"/>
        <v>{"CardMulti":12.63,"IntervalReduce":2}</v>
      </c>
    </row>
    <row r="22" spans="3:52" ht="16.5" x14ac:dyDescent="0.15">
      <c r="C22" s="1">
        <v>8</v>
      </c>
      <c r="D22" s="10">
        <v>140</v>
      </c>
      <c r="E22" s="13" t="s">
        <v>85</v>
      </c>
      <c r="F22" s="11">
        <v>8015</v>
      </c>
      <c r="G22" s="11">
        <v>600</v>
      </c>
      <c r="H22" s="12">
        <v>8015</v>
      </c>
      <c r="I22" s="12">
        <v>401</v>
      </c>
      <c r="J22" s="12">
        <v>600</v>
      </c>
      <c r="K22" s="12">
        <v>600</v>
      </c>
      <c r="L22" s="12">
        <v>20475</v>
      </c>
      <c r="M22" s="12">
        <v>1024</v>
      </c>
      <c r="N22" s="12">
        <v>2500</v>
      </c>
      <c r="O22" s="12">
        <v>2500</v>
      </c>
      <c r="P22" s="17">
        <v>800</v>
      </c>
      <c r="Q22" s="11">
        <v>8</v>
      </c>
      <c r="R22" s="27">
        <v>9.6439000000000004</v>
      </c>
      <c r="S22" s="27">
        <v>3</v>
      </c>
      <c r="T22" s="27">
        <v>22.305599999999998</v>
      </c>
      <c r="U22" s="27">
        <v>3</v>
      </c>
      <c r="W22" s="1" t="str">
        <f t="shared" si="3"/>
        <v>"Hp":18018</v>
      </c>
      <c r="X22" s="1" t="str">
        <f t="shared" si="4"/>
        <v>"Atk":1249</v>
      </c>
      <c r="Y22" s="1" t="str">
        <f t="shared" si="5"/>
        <v>"HpRate":0.25</v>
      </c>
      <c r="Z22" s="1" t="str">
        <f t="shared" si="6"/>
        <v>"AtkRate":0.25</v>
      </c>
      <c r="AA22" s="1" t="str">
        <f t="shared" si="20"/>
        <v>{"Hp":18018,"Atk":1249,"HpRate":0.25,"AtkRate":0.25}</v>
      </c>
      <c r="AC22" s="1" t="str">
        <f t="shared" si="7"/>
        <v>"Hp":25593</v>
      </c>
      <c r="AD22" s="1" t="str">
        <f t="shared" si="8"/>
        <v>"Atk":1280</v>
      </c>
      <c r="AE22" s="1" t="str">
        <f t="shared" si="9"/>
        <v>"HpRate":0.25</v>
      </c>
      <c r="AF22" s="1" t="str">
        <f t="shared" si="10"/>
        <v>"AtkRate":0.25</v>
      </c>
      <c r="AG22" s="1" t="str">
        <f t="shared" si="0"/>
        <v>{"Hp":25593,"Atk":1280,"HpRate":0.25,"AtkRate":0.25}</v>
      </c>
      <c r="AI22" s="1" t="str">
        <f t="shared" si="11"/>
        <v>"Hp":21498</v>
      </c>
      <c r="AJ22" s="1" t="str">
        <f t="shared" si="12"/>
        <v>"Atk":1075</v>
      </c>
      <c r="AK22" s="1" t="str">
        <f t="shared" si="13"/>
        <v>"HpRate":0.25</v>
      </c>
      <c r="AL22" s="1" t="str">
        <f t="shared" si="14"/>
        <v>"AtkRate":0.25</v>
      </c>
      <c r="AM22" s="1" t="str">
        <f t="shared" si="1"/>
        <v>{"Hp":21498,"Atk":1075,"HpRate":0.25,"AtkRate":0.25}</v>
      </c>
      <c r="AQ22" s="1" t="str">
        <f t="shared" si="15"/>
        <v>"CardMulti":22.31</v>
      </c>
      <c r="AR22" s="1" t="str">
        <f t="shared" si="16"/>
        <v>"IntervalReduce":3</v>
      </c>
      <c r="AS22" s="1" t="str">
        <f t="shared" si="17"/>
        <v>{"CardMulti":22.31,"IntervalReduce":3}</v>
      </c>
      <c r="AX22" s="1" t="str">
        <f t="shared" si="18"/>
        <v>"CardMulti":22.28</v>
      </c>
      <c r="AY22" s="1" t="str">
        <f t="shared" si="19"/>
        <v>"IntervalReduce":3</v>
      </c>
      <c r="AZ22" s="1" t="str">
        <f t="shared" si="2"/>
        <v>{"CardMulti":22.28,"IntervalReduce":3}</v>
      </c>
    </row>
    <row r="23" spans="3:52" ht="16.5" x14ac:dyDescent="0.15">
      <c r="C23" s="1">
        <v>9</v>
      </c>
      <c r="D23" s="10">
        <v>185</v>
      </c>
      <c r="E23" s="14" t="s">
        <v>86</v>
      </c>
      <c r="F23" s="11">
        <v>13020</v>
      </c>
      <c r="G23" s="11">
        <v>650</v>
      </c>
      <c r="H23" s="12">
        <v>13020</v>
      </c>
      <c r="I23" s="12">
        <v>651</v>
      </c>
      <c r="J23" s="12">
        <v>650</v>
      </c>
      <c r="K23" s="12">
        <v>650</v>
      </c>
      <c r="L23" s="12">
        <v>33495</v>
      </c>
      <c r="M23" s="12">
        <v>1675</v>
      </c>
      <c r="N23" s="12">
        <v>3150</v>
      </c>
      <c r="O23" s="12">
        <v>3150</v>
      </c>
      <c r="P23" s="11">
        <v>6208.38</v>
      </c>
      <c r="Q23" s="11">
        <v>16</v>
      </c>
      <c r="R23" s="27">
        <v>12.6</v>
      </c>
      <c r="S23" s="27">
        <v>4</v>
      </c>
      <c r="T23" s="27">
        <v>34.9056</v>
      </c>
      <c r="U23" s="27">
        <v>4</v>
      </c>
      <c r="W23" s="1" t="str">
        <f t="shared" si="3"/>
        <v>"Hp":29475</v>
      </c>
      <c r="X23" s="1" t="str">
        <f t="shared" si="4"/>
        <v>"Atk":2043</v>
      </c>
      <c r="Y23" s="1" t="str">
        <f t="shared" si="5"/>
        <v>"HpRate":0.32</v>
      </c>
      <c r="Z23" s="1" t="str">
        <f t="shared" si="6"/>
        <v>"AtkRate":0.32</v>
      </c>
      <c r="AA23" s="1" t="str">
        <f t="shared" si="20"/>
        <v>{"Hp":29475,"Atk":2043,"HpRate":0.32,"AtkRate":0.32}</v>
      </c>
      <c r="AC23" s="1" t="str">
        <f t="shared" si="7"/>
        <v>"Hp":41868</v>
      </c>
      <c r="AD23" s="1" t="str">
        <f t="shared" si="8"/>
        <v>"Atk":2093</v>
      </c>
      <c r="AE23" s="1" t="str">
        <f t="shared" si="9"/>
        <v>"HpRate":0.32</v>
      </c>
      <c r="AF23" s="1" t="str">
        <f t="shared" si="10"/>
        <v>"AtkRate":0.32</v>
      </c>
      <c r="AG23" s="1" t="str">
        <f t="shared" si="0"/>
        <v>{"Hp":41868,"Atk":2093,"HpRate":0.32,"AtkRate":0.32}</v>
      </c>
      <c r="AI23" s="1" t="str">
        <f t="shared" si="11"/>
        <v>"Hp":35169</v>
      </c>
      <c r="AJ23" s="1" t="str">
        <f t="shared" si="12"/>
        <v>"Atk":1758</v>
      </c>
      <c r="AK23" s="1" t="str">
        <f t="shared" si="13"/>
        <v>"HpRate":0.32</v>
      </c>
      <c r="AL23" s="1" t="str">
        <f t="shared" si="14"/>
        <v>"AtkRate":0.32</v>
      </c>
      <c r="AM23" s="1" t="str">
        <f t="shared" si="1"/>
        <v>{"Hp":35169,"Atk":1758,"HpRate":0.32,"AtkRate":0.32}</v>
      </c>
      <c r="AQ23" s="1" t="str">
        <f t="shared" si="15"/>
        <v>"CardMulti":34.91</v>
      </c>
      <c r="AR23" s="1" t="str">
        <f t="shared" si="16"/>
        <v>"IntervalReduce":4</v>
      </c>
      <c r="AS23" s="1" t="str">
        <f t="shared" si="17"/>
        <v>{"CardMulti":34.91,"IntervalReduce":4}</v>
      </c>
      <c r="AX23" s="1" t="str">
        <f t="shared" si="18"/>
        <v>"CardMulti":34.88</v>
      </c>
      <c r="AY23" s="1" t="str">
        <f t="shared" si="19"/>
        <v>"IntervalReduce":4</v>
      </c>
      <c r="AZ23" s="1" t="str">
        <f t="shared" si="2"/>
        <v>{"CardMulti":34.88,"IntervalReduce":4}</v>
      </c>
    </row>
    <row r="24" spans="3:52" ht="16.5" x14ac:dyDescent="0.15">
      <c r="C24" s="1">
        <v>10</v>
      </c>
      <c r="D24" s="10">
        <v>200</v>
      </c>
      <c r="E24" s="14" t="s">
        <v>87</v>
      </c>
      <c r="F24" s="11">
        <v>14910</v>
      </c>
      <c r="G24" s="11">
        <v>700</v>
      </c>
      <c r="H24" s="12">
        <v>14910</v>
      </c>
      <c r="I24" s="12">
        <v>746</v>
      </c>
      <c r="J24" s="12">
        <v>700</v>
      </c>
      <c r="K24" s="12">
        <v>700</v>
      </c>
      <c r="L24" s="12">
        <v>48405</v>
      </c>
      <c r="M24" s="12">
        <v>2420</v>
      </c>
      <c r="N24" s="12">
        <v>3850</v>
      </c>
      <c r="O24" s="12">
        <v>3850</v>
      </c>
      <c r="P24" s="11">
        <v>912838.43</v>
      </c>
      <c r="Q24" s="11">
        <v>32</v>
      </c>
      <c r="R24" s="27">
        <v>19.8</v>
      </c>
      <c r="S24" s="27">
        <v>5</v>
      </c>
      <c r="T24" s="27">
        <v>54.705599999999997</v>
      </c>
      <c r="U24" s="27">
        <v>5</v>
      </c>
      <c r="W24" s="1" t="str">
        <f t="shared" si="3"/>
        <v>"Hp":42596</v>
      </c>
      <c r="X24" s="1" t="str">
        <f t="shared" si="4"/>
        <v>"Atk":2952</v>
      </c>
      <c r="Y24" s="1" t="str">
        <f t="shared" si="5"/>
        <v>"HpRate":0.39</v>
      </c>
      <c r="Z24" s="1" t="str">
        <f t="shared" si="6"/>
        <v>"AtkRate":0.39</v>
      </c>
      <c r="AA24" s="1" t="str">
        <f t="shared" si="20"/>
        <v>{"Hp":42596,"Atk":2952,"HpRate":0.39,"AtkRate":0.39}</v>
      </c>
      <c r="AC24" s="1" t="str">
        <f t="shared" si="7"/>
        <v>"Hp":60506</v>
      </c>
      <c r="AD24" s="1" t="str">
        <f t="shared" si="8"/>
        <v>"Atk":3025</v>
      </c>
      <c r="AE24" s="1" t="str">
        <f t="shared" si="9"/>
        <v>"HpRate":0.39</v>
      </c>
      <c r="AF24" s="1" t="str">
        <f t="shared" si="10"/>
        <v>"AtkRate":0.39</v>
      </c>
      <c r="AG24" s="1" t="str">
        <f t="shared" si="0"/>
        <v>{"Hp":60506,"Atk":3025,"HpRate":0.39,"AtkRate":0.39}</v>
      </c>
      <c r="AI24" s="1" t="str">
        <f t="shared" si="11"/>
        <v>"Hp":50825</v>
      </c>
      <c r="AJ24" s="1" t="str">
        <f t="shared" si="12"/>
        <v>"Atk":2541</v>
      </c>
      <c r="AK24" s="1" t="str">
        <f t="shared" si="13"/>
        <v>"HpRate":0.39</v>
      </c>
      <c r="AL24" s="1" t="str">
        <f t="shared" si="14"/>
        <v>"AtkRate":0.39</v>
      </c>
      <c r="AM24" s="1" t="str">
        <f t="shared" si="1"/>
        <v>{"Hp":50825,"Atk":2541,"HpRate":0.39,"AtkRate":0.39}</v>
      </c>
      <c r="AQ24" s="1" t="str">
        <f t="shared" si="15"/>
        <v>"CardMulti":54.71</v>
      </c>
      <c r="AR24" s="1" t="str">
        <f t="shared" si="16"/>
        <v>"IntervalReduce":5</v>
      </c>
      <c r="AS24" s="1" t="str">
        <f t="shared" si="17"/>
        <v>{"CardMulti":54.71,"IntervalReduce":5}</v>
      </c>
      <c r="AX24" s="1" t="str">
        <f t="shared" si="18"/>
        <v>"CardMulti":54.68</v>
      </c>
      <c r="AY24" s="1" t="str">
        <f t="shared" si="19"/>
        <v>"IntervalReduce":5</v>
      </c>
      <c r="AZ24" s="1" t="str">
        <f t="shared" si="2"/>
        <v>{"CardMulti":54.68,"IntervalReduce":5}</v>
      </c>
    </row>
    <row r="25" spans="3:52" ht="16.5" x14ac:dyDescent="0.15">
      <c r="C25" s="1">
        <v>11</v>
      </c>
      <c r="D25" s="10">
        <v>245</v>
      </c>
      <c r="E25" s="15" t="s">
        <v>88</v>
      </c>
      <c r="F25" s="11">
        <v>21350</v>
      </c>
      <c r="G25" s="11">
        <v>750</v>
      </c>
      <c r="H25" s="12">
        <v>21350</v>
      </c>
      <c r="I25" s="12">
        <v>1068</v>
      </c>
      <c r="J25" s="12">
        <v>750</v>
      </c>
      <c r="K25" s="12">
        <v>750</v>
      </c>
      <c r="L25" s="12">
        <v>69755</v>
      </c>
      <c r="M25" s="12">
        <v>3488</v>
      </c>
      <c r="N25" s="12">
        <v>4600</v>
      </c>
      <c r="O25" s="12">
        <v>4600</v>
      </c>
      <c r="P25" s="11">
        <v>6719861.1799999997</v>
      </c>
      <c r="Q25" s="11">
        <v>64</v>
      </c>
      <c r="R25" s="27">
        <v>22.68</v>
      </c>
      <c r="S25" s="27">
        <v>6</v>
      </c>
      <c r="T25" s="27">
        <v>77.385599999999997</v>
      </c>
      <c r="U25" s="27">
        <v>6</v>
      </c>
      <c r="W25" s="1" t="str">
        <f t="shared" si="3"/>
        <v>"Hp":61384</v>
      </c>
      <c r="X25" s="1" t="str">
        <f t="shared" si="4"/>
        <v>"Atk":4255</v>
      </c>
      <c r="Y25" s="1" t="str">
        <f t="shared" si="5"/>
        <v>"HpRate":0.46</v>
      </c>
      <c r="Z25" s="1" t="str">
        <f t="shared" si="6"/>
        <v>"AtkRate":0.46</v>
      </c>
      <c r="AA25" s="1" t="str">
        <f t="shared" si="20"/>
        <v>{"Hp":61384,"Atk":4255,"HpRate":0.46,"AtkRate":0.46}</v>
      </c>
      <c r="AC25" s="1" t="str">
        <f t="shared" si="7"/>
        <v>"Hp":87193</v>
      </c>
      <c r="AD25" s="1" t="str">
        <f t="shared" si="8"/>
        <v>"Atk":4360</v>
      </c>
      <c r="AE25" s="1" t="str">
        <f t="shared" si="9"/>
        <v>"HpRate":0.46</v>
      </c>
      <c r="AF25" s="1" t="str">
        <f t="shared" si="10"/>
        <v>"AtkRate":0.46</v>
      </c>
      <c r="AG25" s="1" t="str">
        <f t="shared" si="0"/>
        <v>{"Hp":87193,"Atk":4360,"HpRate":0.46,"AtkRate":0.46}</v>
      </c>
      <c r="AI25" s="1" t="str">
        <f t="shared" si="11"/>
        <v>"Hp":73242</v>
      </c>
      <c r="AJ25" s="1" t="str">
        <f t="shared" si="12"/>
        <v>"Atk":3662</v>
      </c>
      <c r="AK25" s="1" t="str">
        <f t="shared" si="13"/>
        <v>"HpRate":0.46</v>
      </c>
      <c r="AL25" s="1" t="str">
        <f t="shared" si="14"/>
        <v>"AtkRate":0.46</v>
      </c>
      <c r="AM25" s="1" t="str">
        <f t="shared" si="1"/>
        <v>{"Hp":73242,"Atk":3662,"HpRate":0.46,"AtkRate":0.46}</v>
      </c>
      <c r="AQ25" s="1" t="str">
        <f t="shared" si="15"/>
        <v>"CardMulti":77.39</v>
      </c>
      <c r="AR25" s="1" t="str">
        <f t="shared" si="16"/>
        <v>"IntervalReduce":6</v>
      </c>
      <c r="AS25" s="1" t="str">
        <f t="shared" si="17"/>
        <v>{"CardMulti":77.39,"IntervalReduce":6}</v>
      </c>
      <c r="AX25" s="1" t="str">
        <f t="shared" si="18"/>
        <v>"CardMulti":77.36</v>
      </c>
      <c r="AY25" s="1" t="str">
        <f t="shared" si="19"/>
        <v>"IntervalReduce":6</v>
      </c>
      <c r="AZ25" s="1" t="str">
        <f t="shared" si="2"/>
        <v>{"CardMulti":77.36,"IntervalReduce":6}</v>
      </c>
    </row>
    <row r="26" spans="3:52" ht="16.5" x14ac:dyDescent="0.15">
      <c r="C26" s="1">
        <v>12</v>
      </c>
      <c r="D26" s="10">
        <v>250</v>
      </c>
      <c r="E26" s="15" t="s">
        <v>89</v>
      </c>
      <c r="F26" s="11">
        <v>22120</v>
      </c>
      <c r="G26" s="11">
        <v>800</v>
      </c>
      <c r="H26" s="12">
        <v>22120</v>
      </c>
      <c r="I26" s="12">
        <v>1106</v>
      </c>
      <c r="J26" s="12">
        <v>800</v>
      </c>
      <c r="K26" s="12">
        <v>800</v>
      </c>
      <c r="L26" s="12">
        <v>91875</v>
      </c>
      <c r="M26" s="12">
        <v>4594</v>
      </c>
      <c r="N26" s="12">
        <v>5400</v>
      </c>
      <c r="O26" s="12">
        <v>5400</v>
      </c>
      <c r="P26" s="11">
        <v>18232385.52</v>
      </c>
      <c r="Q26" s="11">
        <v>128</v>
      </c>
      <c r="R26" s="27">
        <v>24.12</v>
      </c>
      <c r="S26" s="27">
        <v>7</v>
      </c>
      <c r="T26" s="27">
        <v>101.5056</v>
      </c>
      <c r="U26" s="27">
        <v>7</v>
      </c>
      <c r="W26" s="1" t="str">
        <f t="shared" si="3"/>
        <v>"Hp":80850</v>
      </c>
      <c r="X26" s="1" t="str">
        <f t="shared" si="4"/>
        <v>"Atk":5604</v>
      </c>
      <c r="Y26" s="1" t="str">
        <f t="shared" si="5"/>
        <v>"HpRate":0.54</v>
      </c>
      <c r="Z26" s="1" t="str">
        <f t="shared" si="6"/>
        <v>"AtkRate":0.54</v>
      </c>
      <c r="AA26" s="1" t="str">
        <f t="shared" si="20"/>
        <v>{"Hp":80850,"Atk":5604,"HpRate":0.54,"AtkRate":0.54}</v>
      </c>
      <c r="AC26" s="1" t="str">
        <f t="shared" si="7"/>
        <v>"Hp":114843</v>
      </c>
      <c r="AD26" s="1" t="str">
        <f t="shared" si="8"/>
        <v>"Atk":5742</v>
      </c>
      <c r="AE26" s="1" t="str">
        <f t="shared" si="9"/>
        <v>"HpRate":0.54</v>
      </c>
      <c r="AF26" s="1" t="str">
        <f t="shared" si="10"/>
        <v>"AtkRate":0.54</v>
      </c>
      <c r="AG26" s="1" t="str">
        <f t="shared" si="0"/>
        <v>{"Hp":114843,"Atk":5742,"HpRate":0.54,"AtkRate":0.54}</v>
      </c>
      <c r="AI26" s="1" t="str">
        <f t="shared" si="11"/>
        <v>"Hp":96468</v>
      </c>
      <c r="AJ26" s="1" t="str">
        <f t="shared" si="12"/>
        <v>"Atk":4823</v>
      </c>
      <c r="AK26" s="1" t="str">
        <f t="shared" si="13"/>
        <v>"HpRate":0.54</v>
      </c>
      <c r="AL26" s="1" t="str">
        <f t="shared" si="14"/>
        <v>"AtkRate":0.54</v>
      </c>
      <c r="AM26" s="1" t="str">
        <f t="shared" si="1"/>
        <v>{"Hp":96468,"Atk":4823,"HpRate":0.54,"AtkRate":0.54}</v>
      </c>
      <c r="AQ26" s="1" t="str">
        <f t="shared" si="15"/>
        <v>"CardMulti":101.51</v>
      </c>
      <c r="AR26" s="1" t="str">
        <f t="shared" si="16"/>
        <v>"IntervalReduce":7</v>
      </c>
      <c r="AS26" s="1" t="str">
        <f t="shared" si="17"/>
        <v>{"CardMulti":101.51,"IntervalReduce":7}</v>
      </c>
      <c r="AX26" s="1" t="str">
        <f t="shared" si="18"/>
        <v>"CardMulti":101.48</v>
      </c>
      <c r="AY26" s="1" t="str">
        <f t="shared" si="19"/>
        <v>"IntervalReduce":7</v>
      </c>
      <c r="AZ26" s="1" t="str">
        <f t="shared" si="2"/>
        <v>{"CardMulti":101.48,"IntervalReduce":7}</v>
      </c>
    </row>
    <row r="27" spans="3:52" ht="16.5" x14ac:dyDescent="0.15">
      <c r="D27" s="10"/>
      <c r="E27" s="14" t="s">
        <v>90</v>
      </c>
      <c r="F27" s="11">
        <v>5530</v>
      </c>
      <c r="G27" s="11">
        <v>200</v>
      </c>
      <c r="H27" s="12">
        <v>5530</v>
      </c>
      <c r="I27" s="12">
        <v>277</v>
      </c>
      <c r="J27" s="12">
        <v>200</v>
      </c>
      <c r="K27" s="12">
        <v>200</v>
      </c>
      <c r="L27" s="12">
        <v>97405</v>
      </c>
      <c r="M27" s="12">
        <v>4870</v>
      </c>
      <c r="N27" s="12">
        <v>5600</v>
      </c>
      <c r="O27" s="12">
        <v>5600</v>
      </c>
      <c r="P27" s="11"/>
      <c r="Q27" s="11"/>
      <c r="R27" s="27">
        <v>1</v>
      </c>
      <c r="S27" s="27">
        <v>0</v>
      </c>
      <c r="T27" s="27">
        <v>102.5056</v>
      </c>
      <c r="U27" s="27">
        <v>0</v>
      </c>
      <c r="W27" s="1" t="str">
        <f t="shared" si="3"/>
        <v>"Hp":85716</v>
      </c>
      <c r="X27" s="1" t="str">
        <f t="shared" si="4"/>
        <v>"Atk":5941</v>
      </c>
      <c r="Y27" s="1" t="str">
        <f t="shared" si="5"/>
        <v>"HpRate":0.56</v>
      </c>
      <c r="Z27" s="1" t="str">
        <f t="shared" si="6"/>
        <v>"AtkRate":0.56</v>
      </c>
      <c r="AA27" s="1" t="str">
        <f t="shared" si="20"/>
        <v>{"Hp":85716,"Atk":5941,"HpRate":0.56,"AtkRate":0.56}</v>
      </c>
      <c r="AC27" s="1" t="str">
        <f t="shared" si="7"/>
        <v>"Hp":121756</v>
      </c>
      <c r="AD27" s="1" t="str">
        <f t="shared" si="8"/>
        <v>"Atk":6087</v>
      </c>
      <c r="AE27" s="1" t="str">
        <f t="shared" si="9"/>
        <v>"HpRate":0.56</v>
      </c>
      <c r="AF27" s="1" t="str">
        <f t="shared" si="10"/>
        <v>"AtkRate":0.56</v>
      </c>
      <c r="AG27" s="1" t="str">
        <f t="shared" si="0"/>
        <v>{"Hp":121756,"Atk":6087,"HpRate":0.56,"AtkRate":0.56}</v>
      </c>
      <c r="AI27" s="1" t="str">
        <f t="shared" si="11"/>
        <v>"Hp":102275</v>
      </c>
      <c r="AJ27" s="1" t="str">
        <f t="shared" si="12"/>
        <v>"Atk":5113</v>
      </c>
      <c r="AK27" s="1" t="str">
        <f t="shared" si="13"/>
        <v>"HpRate":0.56</v>
      </c>
      <c r="AL27" s="1" t="str">
        <f t="shared" si="14"/>
        <v>"AtkRate":0.56</v>
      </c>
      <c r="AM27" s="1" t="str">
        <f t="shared" si="1"/>
        <v>{"Hp":102275,"Atk":5113,"HpRate":0.56,"AtkRate":0.56}</v>
      </c>
      <c r="AQ27" s="1" t="str">
        <f t="shared" si="15"/>
        <v>"CardMulti":102.51</v>
      </c>
      <c r="AR27" s="1" t="str">
        <f t="shared" si="16"/>
        <v>"IntervalReduce":0</v>
      </c>
      <c r="AS27" s="1" t="str">
        <f t="shared" si="17"/>
        <v>{"CardMulti":102.51,"IntervalReduce":0}</v>
      </c>
      <c r="AX27" s="1" t="str">
        <f t="shared" si="18"/>
        <v>"CardMulti":102.48</v>
      </c>
      <c r="AY27" s="1" t="str">
        <f t="shared" si="19"/>
        <v>"IntervalReduce":0</v>
      </c>
      <c r="AZ27" s="1" t="str">
        <f t="shared" si="2"/>
        <v>{"CardMulti":102.48,"IntervalReduce":0}</v>
      </c>
    </row>
    <row r="28" spans="3:52" ht="16.5" x14ac:dyDescent="0.15">
      <c r="D28" s="10"/>
      <c r="E28" s="14" t="s">
        <v>91</v>
      </c>
      <c r="F28" s="11">
        <v>5530</v>
      </c>
      <c r="G28" s="11">
        <v>200</v>
      </c>
      <c r="H28" s="12">
        <v>5530</v>
      </c>
      <c r="I28" s="12">
        <v>277</v>
      </c>
      <c r="J28" s="12">
        <v>200</v>
      </c>
      <c r="K28" s="12">
        <v>200</v>
      </c>
      <c r="L28" s="12">
        <v>102935</v>
      </c>
      <c r="M28" s="12">
        <v>5147</v>
      </c>
      <c r="N28" s="12">
        <v>5800</v>
      </c>
      <c r="O28" s="12">
        <v>5800</v>
      </c>
      <c r="P28" s="11"/>
      <c r="Q28" s="11"/>
      <c r="R28" s="27">
        <v>1</v>
      </c>
      <c r="S28" s="27">
        <v>0</v>
      </c>
      <c r="T28" s="27">
        <v>103.5056</v>
      </c>
      <c r="U28" s="27">
        <v>0</v>
      </c>
      <c r="W28" s="1" t="str">
        <f t="shared" si="3"/>
        <v>"Hp":90582</v>
      </c>
      <c r="X28" s="1" t="str">
        <f t="shared" si="4"/>
        <v>"Atk":6279</v>
      </c>
      <c r="Y28" s="1" t="str">
        <f t="shared" si="5"/>
        <v>"HpRate":0.58</v>
      </c>
      <c r="Z28" s="1" t="str">
        <f t="shared" si="6"/>
        <v>"AtkRate":0.58</v>
      </c>
      <c r="AA28" s="1" t="str">
        <f t="shared" si="20"/>
        <v>{"Hp":90582,"Atk":6279,"HpRate":0.58,"AtkRate":0.58}</v>
      </c>
      <c r="AC28" s="1" t="str">
        <f t="shared" si="7"/>
        <v>"Hp":128668</v>
      </c>
      <c r="AD28" s="1" t="str">
        <f t="shared" si="8"/>
        <v>"Atk":6433</v>
      </c>
      <c r="AE28" s="1" t="str">
        <f t="shared" si="9"/>
        <v>"HpRate":0.58</v>
      </c>
      <c r="AF28" s="1" t="str">
        <f t="shared" si="10"/>
        <v>"AtkRate":0.58</v>
      </c>
      <c r="AG28" s="1" t="str">
        <f t="shared" si="0"/>
        <v>{"Hp":128668,"Atk":6433,"HpRate":0.58,"AtkRate":0.58}</v>
      </c>
      <c r="AI28" s="1" t="str">
        <f t="shared" si="11"/>
        <v>"Hp":108081</v>
      </c>
      <c r="AJ28" s="1" t="str">
        <f t="shared" si="12"/>
        <v>"Atk":5404</v>
      </c>
      <c r="AK28" s="1" t="str">
        <f t="shared" si="13"/>
        <v>"HpRate":0.58</v>
      </c>
      <c r="AL28" s="1" t="str">
        <f t="shared" si="14"/>
        <v>"AtkRate":0.58</v>
      </c>
      <c r="AM28" s="1" t="str">
        <f t="shared" si="1"/>
        <v>{"Hp":108081,"Atk":5404,"HpRate":0.58,"AtkRate":0.58}</v>
      </c>
      <c r="AQ28" s="1" t="str">
        <f t="shared" si="15"/>
        <v>"CardMulti":103.51</v>
      </c>
      <c r="AR28" s="1" t="str">
        <f t="shared" si="16"/>
        <v>"IntervalReduce":0</v>
      </c>
      <c r="AS28" s="1" t="str">
        <f t="shared" si="17"/>
        <v>{"CardMulti":103.51,"IntervalReduce":0}</v>
      </c>
      <c r="AX28" s="1" t="str">
        <f t="shared" si="18"/>
        <v>"CardMulti":103.48</v>
      </c>
      <c r="AY28" s="1" t="str">
        <f t="shared" si="19"/>
        <v>"IntervalReduce":0</v>
      </c>
      <c r="AZ28" s="1" t="str">
        <f t="shared" si="2"/>
        <v>{"CardMulti":103.48,"IntervalReduce":0}</v>
      </c>
    </row>
    <row r="29" spans="3:52" ht="16.5" x14ac:dyDescent="0.15">
      <c r="D29" s="10"/>
      <c r="E29" s="14" t="s">
        <v>92</v>
      </c>
      <c r="F29" s="11">
        <v>5530</v>
      </c>
      <c r="G29" s="11">
        <v>200</v>
      </c>
      <c r="H29" s="12">
        <v>5530</v>
      </c>
      <c r="I29" s="12">
        <v>277</v>
      </c>
      <c r="J29" s="12">
        <v>200</v>
      </c>
      <c r="K29" s="12">
        <v>200</v>
      </c>
      <c r="L29" s="12">
        <v>108465</v>
      </c>
      <c r="M29" s="12">
        <v>5423</v>
      </c>
      <c r="N29" s="12">
        <v>6000</v>
      </c>
      <c r="O29" s="12">
        <v>6000</v>
      </c>
      <c r="P29" s="11"/>
      <c r="Q29" s="11"/>
      <c r="R29" s="27">
        <v>1</v>
      </c>
      <c r="S29" s="27">
        <v>0</v>
      </c>
      <c r="T29" s="27">
        <v>104.5056</v>
      </c>
      <c r="U29" s="27">
        <v>0</v>
      </c>
      <c r="W29" s="1" t="str">
        <f t="shared" si="3"/>
        <v>"Hp":95449</v>
      </c>
      <c r="X29" s="1" t="str">
        <f t="shared" si="4"/>
        <v>"Atk":6616</v>
      </c>
      <c r="Y29" s="1" t="str">
        <f t="shared" si="5"/>
        <v>"HpRate":0.6</v>
      </c>
      <c r="Z29" s="1" t="str">
        <f t="shared" si="6"/>
        <v>"AtkRate":0.6</v>
      </c>
      <c r="AA29" s="1" t="str">
        <f t="shared" si="20"/>
        <v>{"Hp":95449,"Atk":6616,"HpRate":0.6,"AtkRate":0.6}</v>
      </c>
      <c r="AC29" s="1" t="str">
        <f t="shared" si="7"/>
        <v>"Hp":135581</v>
      </c>
      <c r="AD29" s="1" t="str">
        <f t="shared" si="8"/>
        <v>"Atk":6778</v>
      </c>
      <c r="AE29" s="1" t="str">
        <f t="shared" si="9"/>
        <v>"HpRate":0.6</v>
      </c>
      <c r="AF29" s="1" t="str">
        <f t="shared" si="10"/>
        <v>"AtkRate":0.6</v>
      </c>
      <c r="AG29" s="1" t="str">
        <f t="shared" si="0"/>
        <v>{"Hp":135581,"Atk":6778,"HpRate":0.6,"AtkRate":0.6}</v>
      </c>
      <c r="AI29" s="1" t="str">
        <f t="shared" si="11"/>
        <v>"Hp":113888</v>
      </c>
      <c r="AJ29" s="1" t="str">
        <f t="shared" si="12"/>
        <v>"Atk":5694</v>
      </c>
      <c r="AK29" s="1" t="str">
        <f t="shared" si="13"/>
        <v>"HpRate":0.6</v>
      </c>
      <c r="AL29" s="1" t="str">
        <f t="shared" si="14"/>
        <v>"AtkRate":0.6</v>
      </c>
      <c r="AM29" s="1" t="str">
        <f t="shared" si="1"/>
        <v>{"Hp":113888,"Atk":5694,"HpRate":0.6,"AtkRate":0.6}</v>
      </c>
      <c r="AQ29" s="1" t="str">
        <f t="shared" si="15"/>
        <v>"CardMulti":104.51</v>
      </c>
      <c r="AR29" s="1" t="str">
        <f t="shared" si="16"/>
        <v>"IntervalReduce":0</v>
      </c>
      <c r="AS29" s="1" t="str">
        <f t="shared" si="17"/>
        <v>{"CardMulti":104.51,"IntervalReduce":0}</v>
      </c>
      <c r="AX29" s="1" t="str">
        <f t="shared" si="18"/>
        <v>"CardMulti":104.48</v>
      </c>
      <c r="AY29" s="1" t="str">
        <f t="shared" si="19"/>
        <v>"IntervalReduce":0</v>
      </c>
      <c r="AZ29" s="1" t="str">
        <f t="shared" si="2"/>
        <v>{"CardMulti":104.48,"IntervalReduce":0}</v>
      </c>
    </row>
    <row r="30" spans="3:52" ht="16.5" x14ac:dyDescent="0.15">
      <c r="D30" s="10"/>
      <c r="E30" s="14" t="s">
        <v>93</v>
      </c>
      <c r="F30" s="11">
        <v>5530</v>
      </c>
      <c r="G30" s="11">
        <v>200</v>
      </c>
      <c r="H30" s="12">
        <v>5530</v>
      </c>
      <c r="I30" s="12">
        <v>277</v>
      </c>
      <c r="J30" s="12">
        <v>200</v>
      </c>
      <c r="K30" s="12">
        <v>200</v>
      </c>
      <c r="L30" s="12">
        <v>113995</v>
      </c>
      <c r="M30" s="12">
        <v>5700</v>
      </c>
      <c r="N30" s="12">
        <v>6200</v>
      </c>
      <c r="O30" s="12">
        <v>6200</v>
      </c>
      <c r="P30" s="11"/>
      <c r="Q30" s="11"/>
      <c r="R30" s="27">
        <v>1</v>
      </c>
      <c r="S30" s="27">
        <v>0</v>
      </c>
      <c r="T30" s="27">
        <v>105.5056</v>
      </c>
      <c r="U30" s="27">
        <v>0</v>
      </c>
      <c r="W30" s="1" t="str">
        <f t="shared" si="3"/>
        <v>"Hp":100315</v>
      </c>
      <c r="X30" s="1" t="str">
        <f t="shared" si="4"/>
        <v>"Atk":6954</v>
      </c>
      <c r="Y30" s="1" t="str">
        <f t="shared" si="5"/>
        <v>"HpRate":0.62</v>
      </c>
      <c r="Z30" s="1" t="str">
        <f t="shared" si="6"/>
        <v>"AtkRate":0.62</v>
      </c>
      <c r="AA30" s="1" t="str">
        <f t="shared" si="20"/>
        <v>{"Hp":100315,"Atk":6954,"HpRate":0.62,"AtkRate":0.62}</v>
      </c>
      <c r="AC30" s="1" t="str">
        <f t="shared" si="7"/>
        <v>"Hp":142493</v>
      </c>
      <c r="AD30" s="1" t="str">
        <f t="shared" si="8"/>
        <v>"Atk":7125</v>
      </c>
      <c r="AE30" s="1" t="str">
        <f t="shared" si="9"/>
        <v>"HpRate":0.62</v>
      </c>
      <c r="AF30" s="1" t="str">
        <f t="shared" si="10"/>
        <v>"AtkRate":0.62</v>
      </c>
      <c r="AG30" s="1" t="str">
        <f t="shared" si="0"/>
        <v>{"Hp":142493,"Atk":7125,"HpRate":0.62,"AtkRate":0.62}</v>
      </c>
      <c r="AI30" s="1" t="str">
        <f t="shared" si="11"/>
        <v>"Hp":119694</v>
      </c>
      <c r="AJ30" s="1" t="str">
        <f t="shared" si="12"/>
        <v>"Atk":5985</v>
      </c>
      <c r="AK30" s="1" t="str">
        <f t="shared" si="13"/>
        <v>"HpRate":0.62</v>
      </c>
      <c r="AL30" s="1" t="str">
        <f t="shared" si="14"/>
        <v>"AtkRate":0.62</v>
      </c>
      <c r="AM30" s="1" t="str">
        <f t="shared" si="1"/>
        <v>{"Hp":119694,"Atk":5985,"HpRate":0.62,"AtkRate":0.62}</v>
      </c>
      <c r="AQ30" s="1" t="str">
        <f t="shared" si="15"/>
        <v>"CardMulti":105.51</v>
      </c>
      <c r="AR30" s="1" t="str">
        <f t="shared" si="16"/>
        <v>"IntervalReduce":0</v>
      </c>
      <c r="AS30" s="1" t="str">
        <f t="shared" si="17"/>
        <v>{"CardMulti":105.51,"IntervalReduce":0}</v>
      </c>
      <c r="AX30" s="1" t="str">
        <f t="shared" si="18"/>
        <v>"CardMulti":105.48</v>
      </c>
      <c r="AY30" s="1" t="str">
        <f t="shared" si="19"/>
        <v>"IntervalReduce":0</v>
      </c>
      <c r="AZ30" s="1" t="str">
        <f t="shared" si="2"/>
        <v>{"CardMulti":105.48,"IntervalReduce":0}</v>
      </c>
    </row>
    <row r="31" spans="3:52" ht="16.5" x14ac:dyDescent="0.15">
      <c r="C31" s="1">
        <v>1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7">
        <v>1.6</v>
      </c>
      <c r="Q31" s="10">
        <v>1</v>
      </c>
      <c r="R31" s="18">
        <v>0.67810000000000004</v>
      </c>
      <c r="S31" s="18">
        <v>0</v>
      </c>
      <c r="T31" s="18">
        <v>0.67810000000000004</v>
      </c>
      <c r="U31" s="18">
        <v>0</v>
      </c>
      <c r="W31" s="1" t="str">
        <f t="shared" si="3"/>
        <v>"Hp":0</v>
      </c>
      <c r="X31" s="1" t="str">
        <f t="shared" si="4"/>
        <v>"Atk":0</v>
      </c>
      <c r="Y31" s="1" t="str">
        <f>$B$2&amp;J$13&amp;$B$2&amp;$B$1&amp;ROUND(N31/10000,2)</f>
        <v>"HpRate":0</v>
      </c>
      <c r="Z31" s="1" t="str">
        <f>$B$2&amp;K$13&amp;$B$2&amp;$B$1&amp;ROUND(O31/10000,2)</f>
        <v>"AtkRate":0</v>
      </c>
      <c r="AA31" s="1" t="str">
        <f>$A$3&amp;_xlfn.TEXTJOIN($C$1,1,W31:Z31)&amp;$A$4</f>
        <v>{"Hp":0,"Atk":0,"HpRate":0,"AtkRate":0}</v>
      </c>
      <c r="AC31" s="1" t="str">
        <f t="shared" si="7"/>
        <v>"Hp":0</v>
      </c>
      <c r="AD31" s="1" t="str">
        <f t="shared" si="8"/>
        <v>"Atk":0</v>
      </c>
      <c r="AE31" s="1" t="str">
        <f t="shared" si="9"/>
        <v>"HpRate":0</v>
      </c>
      <c r="AF31" s="1" t="str">
        <f t="shared" si="10"/>
        <v>"AtkRate":0</v>
      </c>
      <c r="AG31" s="1" t="str">
        <f t="shared" si="0"/>
        <v>{"Hp":0,"Atk":0,"HpRate":0,"AtkRate":0}</v>
      </c>
      <c r="AI31" s="1" t="str">
        <f t="shared" si="11"/>
        <v>"Hp":0</v>
      </c>
      <c r="AJ31" s="1" t="str">
        <f t="shared" si="12"/>
        <v>"Atk":0</v>
      </c>
      <c r="AK31" s="1" t="str">
        <f t="shared" si="13"/>
        <v>"HpRate":0</v>
      </c>
      <c r="AL31" s="1" t="str">
        <f t="shared" si="14"/>
        <v>"AtkRate":0</v>
      </c>
      <c r="AM31" s="1" t="str">
        <f t="shared" si="1"/>
        <v>{"Hp":0,"Atk":0,"HpRate":0,"AtkRate":0}</v>
      </c>
      <c r="AQ31" s="1" t="str">
        <f>$B$2&amp;T$13&amp;$B$2&amp;$B$1&amp;ROUND(T31,2)</f>
        <v>"CardMulti":0.68</v>
      </c>
      <c r="AR31" s="1" t="str">
        <f>$B$2&amp;U$13&amp;$B$2&amp;$B$1&amp;ROUND(U31,2)</f>
        <v>"IntervalReduce":0</v>
      </c>
      <c r="AS31" s="1" t="str">
        <f>$A$3&amp;_xlfn.TEXTJOIN($C$1,1,AQ31:AR31)&amp;$A$4</f>
        <v>{"CardMulti":0.68,"IntervalReduce":0}</v>
      </c>
      <c r="AX31" s="1" t="str">
        <f t="shared" si="18"/>
        <v>"CardMulti":0.65</v>
      </c>
      <c r="AY31" s="1" t="str">
        <f t="shared" si="19"/>
        <v>"IntervalReduce":0</v>
      </c>
      <c r="AZ31" s="1" t="str">
        <f t="shared" si="2"/>
        <v>{"CardMulti":0.65,"IntervalReduce":0}</v>
      </c>
    </row>
    <row r="32" spans="3:52" ht="16.5" x14ac:dyDescent="0.15">
      <c r="C32" s="1">
        <v>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7">
        <v>1.6</v>
      </c>
      <c r="Q32" s="10">
        <v>1</v>
      </c>
      <c r="R32" s="18">
        <v>0.67810000000000004</v>
      </c>
      <c r="S32" s="18">
        <v>0</v>
      </c>
      <c r="T32" s="18">
        <v>0.67810000000000004</v>
      </c>
      <c r="U32" s="18">
        <v>0</v>
      </c>
      <c r="W32" s="1" t="str">
        <f t="shared" si="3"/>
        <v>"Hp":0</v>
      </c>
      <c r="X32" s="1" t="str">
        <f t="shared" si="4"/>
        <v>"Atk":0</v>
      </c>
      <c r="Y32" s="1" t="str">
        <f>$B$2&amp;J$13&amp;$B$2&amp;$B$1&amp;ROUND(N32/10000,2)</f>
        <v>"HpRate":0</v>
      </c>
      <c r="Z32" s="1" t="str">
        <f>$B$2&amp;K$13&amp;$B$2&amp;$B$1&amp;ROUND(O32/10000,2)</f>
        <v>"AtkRate":0</v>
      </c>
      <c r="AA32" s="1" t="str">
        <f>$A$3&amp;_xlfn.TEXTJOIN($C$1,1,W32:Z32)&amp;$A$4</f>
        <v>{"Hp":0,"Atk":0,"HpRate":0,"AtkRate":0}</v>
      </c>
      <c r="AC32" s="1" t="str">
        <f t="shared" si="7"/>
        <v>"Hp":0</v>
      </c>
      <c r="AD32" s="1" t="str">
        <f t="shared" si="8"/>
        <v>"Atk":0</v>
      </c>
      <c r="AE32" s="1" t="str">
        <f t="shared" si="9"/>
        <v>"HpRate":0</v>
      </c>
      <c r="AF32" s="1" t="str">
        <f t="shared" si="10"/>
        <v>"AtkRate":0</v>
      </c>
      <c r="AG32" s="1" t="str">
        <f t="shared" si="0"/>
        <v>{"Hp":0,"Atk":0,"HpRate":0,"AtkRate":0}</v>
      </c>
      <c r="AI32" s="1" t="str">
        <f t="shared" si="11"/>
        <v>"Hp":0</v>
      </c>
      <c r="AJ32" s="1" t="str">
        <f t="shared" si="12"/>
        <v>"Atk":0</v>
      </c>
      <c r="AK32" s="1" t="str">
        <f t="shared" si="13"/>
        <v>"HpRate":0</v>
      </c>
      <c r="AL32" s="1" t="str">
        <f t="shared" si="14"/>
        <v>"AtkRate":0</v>
      </c>
      <c r="AM32" s="1" t="str">
        <f t="shared" si="1"/>
        <v>{"Hp":0,"Atk":0,"HpRate":0,"AtkRate":0}</v>
      </c>
      <c r="AQ32" s="1" t="str">
        <f>$B$2&amp;T$13&amp;$B$2&amp;$B$1&amp;ROUND(T32,2)</f>
        <v>"CardMulti":0.68</v>
      </c>
      <c r="AR32" s="1" t="str">
        <f>$B$2&amp;U$13&amp;$B$2&amp;$B$1&amp;ROUND(U32,2)</f>
        <v>"IntervalReduce":0</v>
      </c>
      <c r="AS32" s="1" t="str">
        <f>$A$3&amp;_xlfn.TEXTJOIN($C$1,1,AQ32:AR32)&amp;$A$4</f>
        <v>{"CardMulti":0.68,"IntervalReduce":0}</v>
      </c>
      <c r="AX32" s="1" t="str">
        <f t="shared" si="18"/>
        <v>"CardMulti":0.65</v>
      </c>
      <c r="AY32" s="1" t="str">
        <f t="shared" si="19"/>
        <v>"IntervalReduce":0</v>
      </c>
      <c r="AZ32" s="1" t="str">
        <f t="shared" si="2"/>
        <v>{"CardMulti":0.65,"IntervalReduce":0}</v>
      </c>
    </row>
  </sheetData>
  <mergeCells count="1">
    <mergeCell ref="X6:X7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2025-01-17T06:52:40Z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