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置" sheetId="1" r:id="rId1"/>
    <sheet name="中转" sheetId="2" r:id="rId2"/>
  </sheets>
  <calcPr calcId="144525"/>
</workbook>
</file>

<file path=xl/sharedStrings.xml><?xml version="1.0" encoding="utf-8"?>
<sst xmlns="http://schemas.openxmlformats.org/spreadsheetml/2006/main" count="110" uniqueCount="89">
  <si>
    <t>Id</t>
  </si>
  <si>
    <t>CardPoolId</t>
  </si>
  <si>
    <t>DrawCardPrice</t>
  </si>
  <si>
    <t>GuaranteedTime</t>
  </si>
  <si>
    <t>WishList</t>
  </si>
  <si>
    <t>BlackWishList</t>
  </si>
  <si>
    <t>OpenRule</t>
  </si>
  <si>
    <t>OpenRuleParam</t>
  </si>
  <si>
    <t>BackgroundPic</t>
  </si>
  <si>
    <t>int</t>
  </si>
  <si>
    <t>list[int]</t>
  </si>
  <si>
    <t>int[]</t>
  </si>
  <si>
    <t>string</t>
  </si>
  <si>
    <t>主键</t>
  </si>
  <si>
    <t>卡池Id</t>
  </si>
  <si>
    <t>抽卡单价</t>
  </si>
  <si>
    <t>保底次数</t>
  </si>
  <si>
    <t>默认心愿单</t>
  </si>
  <si>
    <t>心愿黑名单</t>
  </si>
  <si>
    <t>开放规则</t>
  </si>
  <si>
    <t>开放规则参数</t>
  </si>
  <si>
    <t>背景图</t>
  </si>
  <si>
    <t>//序号</t>
  </si>
  <si>
    <t>1 偷车行动
2 史诗偷车行动
3 限时偷车行动
4 惊天偷车行动</t>
  </si>
  <si>
    <t>可以用钻石购买抽卡券时填写
抽卡券的单价
单位:钻石
-1表示不可购买</t>
  </si>
  <si>
    <t xml:space="preserve">[阵营:卡牌Id]
1 西部
2 东部
3 硅谷
4 霓虹 </t>
  </si>
  <si>
    <t>这里的卡牌不会出现在心愿单选择列表里</t>
  </si>
  <si>
    <t>0 永久
1 限时</t>
  </si>
  <si>
    <t>[开始时间，结束时间]</t>
  </si>
  <si>
    <t>[]</t>
  </si>
  <si>
    <t>[</t>
  </si>
  <si>
    <t>:</t>
  </si>
  <si>
    <t>,</t>
  </si>
  <si>
    <t>]</t>
  </si>
  <si>
    <t>"</t>
  </si>
  <si>
    <t>{</t>
  </si>
  <si>
    <t>}</t>
  </si>
  <si>
    <t>偷车行动</t>
  </si>
  <si>
    <t>ItemId</t>
  </si>
  <si>
    <t>Gang</t>
  </si>
  <si>
    <t>西部改装件</t>
  </si>
  <si>
    <t>东部改装件</t>
  </si>
  <si>
    <t>硅谷改装件</t>
  </si>
  <si>
    <t>霓虹改装件</t>
  </si>
  <si>
    <t>万能改装件</t>
  </si>
  <si>
    <t>死亡炼狱</t>
  </si>
  <si>
    <t>毒蝎女王</t>
  </si>
  <si>
    <t>万年隼</t>
  </si>
  <si>
    <t>执法官</t>
  </si>
  <si>
    <t>变色龙突击队031</t>
  </si>
  <si>
    <t>尖刺风轮</t>
  </si>
  <si>
    <t xml:space="preserve">迅影甲虫 </t>
  </si>
  <si>
    <t>战争钻机</t>
  </si>
  <si>
    <t>黑金典范</t>
  </si>
  <si>
    <t>爆燃热火</t>
  </si>
  <si>
    <t>荒野领主6x6</t>
  </si>
  <si>
    <t>蓝冰毒师</t>
  </si>
  <si>
    <t>光盾守护者</t>
  </si>
  <si>
    <t>史诗偷车行动</t>
  </si>
  <si>
    <t>黑暗猎手</t>
  </si>
  <si>
    <t>致命玫瑰</t>
  </si>
  <si>
    <t>黑雀大小姐</t>
  </si>
  <si>
    <t>赛博猛禽</t>
  </si>
  <si>
    <t>霓虹武士</t>
  </si>
  <si>
    <t>荒漠保镖</t>
  </si>
  <si>
    <t>地狱拉面车</t>
  </si>
  <si>
    <t>巨脚怪兽</t>
  </si>
  <si>
    <t>限时偷车行动</t>
  </si>
  <si>
    <t>暗影黑客</t>
  </si>
  <si>
    <t>钢铁拓荒</t>
  </si>
  <si>
    <t>黄蜂剃刀</t>
  </si>
  <si>
    <t>街头游荡者</t>
  </si>
  <si>
    <t>惊天偷车行动</t>
  </si>
  <si>
    <t>摇滚狂飙</t>
  </si>
  <si>
    <t>燃烧手雷</t>
  </si>
  <si>
    <t>炫彩青空</t>
  </si>
  <si>
    <t>野牛征服者</t>
  </si>
  <si>
    <t>极速救援</t>
  </si>
  <si>
    <t>黑名单</t>
  </si>
  <si>
    <t>北极熊</t>
  </si>
  <si>
    <t>404终结者</t>
  </si>
  <si>
    <t>冰雪ModelY</t>
  </si>
  <si>
    <t>生化收割者</t>
  </si>
  <si>
    <t>星级叛军</t>
  </si>
  <si>
    <t>穿山甲巨蜥</t>
  </si>
  <si>
    <t>闪击虎</t>
  </si>
  <si>
    <t>幻影86</t>
  </si>
  <si>
    <t>撼地者</t>
  </si>
  <si>
    <t>小甜心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</si>
</sst>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8" borderId="5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12" fillId="2" borderId="5" applyNumberFormat="0" applyAlignment="0" applyProtection="0">
      <alignment vertical="center"/>
    </xf>
    <xf numFmtId="0" fontId="13" fillId="9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pane xSplit="2" ySplit="4" topLeftCell="C5" activePane="bottomRight" state="frozen"/>
      <selection/>
      <selection pane="topRight"/>
      <selection pane="bottomLeft"/>
      <selection pane="bottomRight" activeCell="F8" sqref="F8"/>
    </sheetView>
  </sheetViews>
  <sheetFormatPr defaultColWidth="9" defaultRowHeight="13.5" outlineLevelRow="7"/>
  <cols>
    <col min="1" max="1" width="9.125" style="2" customWidth="1"/>
    <col min="2" max="2" width="15.875" style="2" customWidth="1"/>
    <col min="3" max="3" width="27.5" style="2" customWidth="1"/>
    <col min="4" max="4" width="15.375" style="2" customWidth="1"/>
    <col min="5" max="5" width="59.875" style="2" customWidth="1"/>
    <col min="6" max="6" width="39" style="2" customWidth="1"/>
    <col min="7" max="7" width="15" style="2" customWidth="1"/>
    <col min="8" max="8" width="19.125" style="2" customWidth="1"/>
    <col min="9" max="9" width="14.875" style="2" customWidth="1"/>
    <col min="10" max="16384" width="9" style="1"/>
  </cols>
  <sheetData>
    <row r="1" spans="1:9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</row>
    <row r="2" spans="1:9">
      <c r="A2" s="8" t="s">
        <v>9</v>
      </c>
      <c r="B2" s="8" t="s">
        <v>9</v>
      </c>
      <c r="C2" s="8" t="s">
        <v>9</v>
      </c>
      <c r="D2" s="8" t="s">
        <v>9</v>
      </c>
      <c r="E2" s="8" t="s">
        <v>10</v>
      </c>
      <c r="F2" s="8" t="s">
        <v>11</v>
      </c>
      <c r="G2" s="8" t="s">
        <v>9</v>
      </c>
      <c r="H2" s="8" t="s">
        <v>11</v>
      </c>
      <c r="I2" s="8" t="s">
        <v>12</v>
      </c>
    </row>
    <row r="3" spans="1:9">
      <c r="A3" s="8" t="s">
        <v>13</v>
      </c>
      <c r="B3" s="8" t="s">
        <v>14</v>
      </c>
      <c r="C3" s="8" t="s">
        <v>15</v>
      </c>
      <c r="D3" s="8" t="s">
        <v>16</v>
      </c>
      <c r="E3" s="8" t="s">
        <v>17</v>
      </c>
      <c r="F3" s="8" t="s">
        <v>18</v>
      </c>
      <c r="G3" s="8" t="s">
        <v>19</v>
      </c>
      <c r="H3" s="8" t="s">
        <v>20</v>
      </c>
      <c r="I3" s="8" t="s">
        <v>21</v>
      </c>
    </row>
    <row r="4" s="7" customFormat="1" ht="126" customHeight="1" spans="1:9">
      <c r="A4" s="9" t="s">
        <v>22</v>
      </c>
      <c r="B4" s="9" t="s">
        <v>23</v>
      </c>
      <c r="C4" s="9" t="s">
        <v>24</v>
      </c>
      <c r="D4" s="9" t="s">
        <v>16</v>
      </c>
      <c r="E4" s="9" t="s">
        <v>25</v>
      </c>
      <c r="F4" s="9" t="s">
        <v>26</v>
      </c>
      <c r="G4" s="9" t="s">
        <v>27</v>
      </c>
      <c r="H4" s="9" t="s">
        <v>28</v>
      </c>
      <c r="I4" s="9" t="s">
        <v>21</v>
      </c>
    </row>
    <row r="5" spans="1:8">
      <c r="A5" s="2">
        <v>1</v>
      </c>
      <c r="B5" s="2">
        <v>1</v>
      </c>
      <c r="C5" s="2">
        <v>270</v>
      </c>
      <c r="D5" s="2">
        <v>60</v>
      </c>
      <c r="E5" s="2" t="str">
        <f>中转!M7</f>
        <v>[{"ItemId":40102,"Gang":1},{"ItemId":40103,"Gang":1},{"ItemId":40106,"Gang":2},{"ItemId":40107,"Gang":2},{"ItemId":40109,"Gang":3},{"ItemId":40110,"Gang":3},{"ItemId":40116,"Gang":4},{"ItemId":40115,"Gang":4},{"ItemId":41001,"Gang":1},{"ItemId":41003,"Gang":1},{"ItemId":41008,"Gang":2},{"ItemId":41010,"Gang":2},{"ItemId":41015,"Gang":3},{"ItemId":41013,"Gang":3},{"ItemId":41019,"Gang":4},{"ItemId":41020,"Gang":4}]</v>
      </c>
      <c r="F5" s="2" t="str">
        <f>中转!M43</f>
        <v>[40001,40002,40003,40004,41004]</v>
      </c>
      <c r="G5" s="2">
        <v>0</v>
      </c>
      <c r="H5" s="2" t="s">
        <v>29</v>
      </c>
    </row>
    <row r="6" spans="1:8">
      <c r="A6" s="2">
        <v>2</v>
      </c>
      <c r="B6" s="7">
        <v>2</v>
      </c>
      <c r="C6" s="7">
        <v>-1</v>
      </c>
      <c r="D6" s="2">
        <v>30</v>
      </c>
      <c r="E6" s="2" t="str">
        <f>中转!M26</f>
        <v>[{"ItemId":40102,"Gang":1},{"ItemId":40106,"Gang":2},{"ItemId":40109,"Gang":3},{"ItemId":40115,"Gang":4},{"ItemId":40116,"Gang":4}]</v>
      </c>
      <c r="F6" s="2" t="str">
        <f>中转!M43</f>
        <v>[40001,40002,40003,40004,41004]</v>
      </c>
      <c r="G6" s="2">
        <v>0</v>
      </c>
      <c r="H6" s="2" t="s">
        <v>29</v>
      </c>
    </row>
    <row r="7" spans="1:8">
      <c r="A7" s="2">
        <v>3</v>
      </c>
      <c r="B7" s="2">
        <v>3</v>
      </c>
      <c r="C7" s="2">
        <v>300</v>
      </c>
      <c r="D7" s="2">
        <v>40</v>
      </c>
      <c r="E7" s="2" t="str">
        <f>中转!M34</f>
        <v>[{"ItemId":40103,"Gang":1}]</v>
      </c>
      <c r="F7" s="2" t="str">
        <f>中转!M43</f>
        <v>[40001,40002,40003,40004,41004]</v>
      </c>
      <c r="G7" s="2">
        <v>0</v>
      </c>
      <c r="H7" s="2" t="s">
        <v>29</v>
      </c>
    </row>
    <row r="8" spans="1:8">
      <c r="A8" s="2">
        <v>4</v>
      </c>
      <c r="B8" s="2">
        <v>4</v>
      </c>
      <c r="C8" s="2">
        <v>-1</v>
      </c>
      <c r="D8" s="2">
        <v>40</v>
      </c>
      <c r="E8" s="2" t="str">
        <f>中转!M38</f>
        <v>[{"ItemId":40001,"Gang":1}]</v>
      </c>
      <c r="F8" s="2" t="str">
        <f>中转!M52</f>
        <v>[40101,40102,40103,40104,40105,40106,40107,40108,40109,40110,40111,40112,40113,40114,40115,40116,41001,41002,41003,41004,41005,41006,41007,41008,41009,41010,41011,41012,41013,41014,41015,41016,41017,41018,41019,41020]</v>
      </c>
      <c r="G8" s="2">
        <v>0</v>
      </c>
      <c r="H8" s="2" t="s">
        <v>29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8"/>
  <sheetViews>
    <sheetView topLeftCell="A22" workbookViewId="0">
      <selection activeCell="K48" sqref="K48"/>
    </sheetView>
  </sheetViews>
  <sheetFormatPr defaultColWidth="9" defaultRowHeight="13.5"/>
  <cols>
    <col min="1" max="5" width="9" style="1"/>
    <col min="6" max="6" width="16.25" style="1" customWidth="1"/>
    <col min="7" max="10" width="9" style="1"/>
    <col min="11" max="11" width="16.25" style="1" customWidth="1"/>
    <col min="12" max="12" width="9" style="1"/>
    <col min="13" max="13" width="19.125" style="1" customWidth="1"/>
    <col min="14" max="14" width="18.25" style="1" customWidth="1"/>
    <col min="15" max="15" width="28.25" style="1" customWidth="1"/>
    <col min="16" max="16384" width="9" style="1"/>
  </cols>
  <sheetData>
    <row r="1" spans="1:3">
      <c r="A1" s="1" t="s">
        <v>30</v>
      </c>
      <c r="B1" s="1" t="s">
        <v>31</v>
      </c>
      <c r="C1" s="1" t="s">
        <v>32</v>
      </c>
    </row>
    <row r="2" spans="1:2">
      <c r="A2" s="1" t="s">
        <v>33</v>
      </c>
      <c r="B2" s="1" t="s">
        <v>34</v>
      </c>
    </row>
    <row r="3" spans="1:1">
      <c r="A3" s="1" t="s">
        <v>35</v>
      </c>
    </row>
    <row r="4" spans="1:1">
      <c r="A4" s="1" t="s">
        <v>36</v>
      </c>
    </row>
    <row r="6" spans="9:9">
      <c r="I6" s="1" t="s">
        <v>37</v>
      </c>
    </row>
    <row r="7" spans="9:13">
      <c r="I7" s="1" t="s">
        <v>38</v>
      </c>
      <c r="J7" s="1" t="s">
        <v>39</v>
      </c>
      <c r="M7" s="6" t="str">
        <f>$A$1&amp;_xlfn.TEXTJOIN($C$1,TRUE,O8:O23)&amp;$A$2</f>
        <v>[{"ItemId":40102,"Gang":1},{"ItemId":40103,"Gang":1},{"ItemId":40106,"Gang":2},{"ItemId":40107,"Gang":2},{"ItemId":40109,"Gang":3},{"ItemId":40110,"Gang":3},{"ItemId":40116,"Gang":4},{"ItemId":40115,"Gang":4},{"ItemId":41001,"Gang":1},{"ItemId":41003,"Gang":1},{"ItemId":41008,"Gang":2},{"ItemId":41010,"Gang":2},{"ItemId":41015,"Gang":3},{"ItemId":41013,"Gang":3},{"ItemId":41019,"Gang":4},{"ItemId":41020,"Gang":4}]</v>
      </c>
    </row>
    <row r="8" spans="4:15">
      <c r="D8" s="2">
        <v>30001</v>
      </c>
      <c r="E8" s="2"/>
      <c r="F8" s="3" t="s">
        <v>40</v>
      </c>
      <c r="I8" s="2">
        <v>40102</v>
      </c>
      <c r="J8" s="2">
        <f>_xlfn.XLOOKUP(I8,$D$13:$D$52,$E$13:$E$52)</f>
        <v>1</v>
      </c>
      <c r="K8" s="5" t="str">
        <f>_xlfn.XLOOKUP(I8,$D$13:$D$52,$F$13:$F$52)</f>
        <v>尖刺风轮</v>
      </c>
      <c r="M8" s="1" t="str">
        <f>$B$2&amp;$I$7&amp;$B$2&amp;$B$1&amp;$I8</f>
        <v>"ItemId":40102</v>
      </c>
      <c r="N8" s="1" t="str">
        <f>$B$2&amp;$J$7&amp;$B$2&amp;$B$1&amp;$J8</f>
        <v>"Gang":1</v>
      </c>
      <c r="O8" s="1" t="str">
        <f>IF(I8="","",$A$3&amp;_xlfn.TEXTJOIN($C$1,1,$M8:$N8)&amp;$A$4)</f>
        <v>{"ItemId":40102,"Gang":1}</v>
      </c>
    </row>
    <row r="9" spans="4:15">
      <c r="D9" s="2">
        <v>30002</v>
      </c>
      <c r="E9" s="2"/>
      <c r="F9" s="3" t="s">
        <v>41</v>
      </c>
      <c r="I9" s="2">
        <v>40103</v>
      </c>
      <c r="J9" s="2">
        <f t="shared" ref="J9:J23" si="0">_xlfn.XLOOKUP(I9,$D$13:$D$52,$E$13:$E$52)</f>
        <v>1</v>
      </c>
      <c r="K9" s="5" t="str">
        <f t="shared" ref="K9:K16" si="1">_xlfn.XLOOKUP(I9,$D$13:$D$52,$F$13:$F$52)</f>
        <v>迅影甲虫 </v>
      </c>
      <c r="M9" s="1" t="str">
        <f t="shared" ref="M9:M23" si="2">$B$2&amp;$I$7&amp;$B$2&amp;$B$1&amp;$I9</f>
        <v>"ItemId":40103</v>
      </c>
      <c r="N9" s="1" t="str">
        <f t="shared" ref="N9:N23" si="3">$B$2&amp;$J$7&amp;$B$2&amp;$B$1&amp;$J9</f>
        <v>"Gang":1</v>
      </c>
      <c r="O9" s="1" t="str">
        <f t="shared" ref="O9:O23" si="4">IF(I9="","",$A$3&amp;_xlfn.TEXTJOIN($C$1,1,$M9:$N9)&amp;$A$4)</f>
        <v>{"ItemId":40103,"Gang":1}</v>
      </c>
    </row>
    <row r="10" spans="4:15">
      <c r="D10" s="2">
        <v>30003</v>
      </c>
      <c r="E10" s="2"/>
      <c r="F10" s="3" t="s">
        <v>42</v>
      </c>
      <c r="I10" s="2">
        <f>D22</f>
        <v>40106</v>
      </c>
      <c r="J10" s="2">
        <f t="shared" si="0"/>
        <v>2</v>
      </c>
      <c r="K10" s="5" t="str">
        <f t="shared" si="1"/>
        <v>爆燃热火</v>
      </c>
      <c r="M10" s="1" t="str">
        <f t="shared" si="2"/>
        <v>"ItemId":40106</v>
      </c>
      <c r="N10" s="1" t="str">
        <f t="shared" si="3"/>
        <v>"Gang":2</v>
      </c>
      <c r="O10" s="1" t="str">
        <f t="shared" si="4"/>
        <v>{"ItemId":40106,"Gang":2}</v>
      </c>
    </row>
    <row r="11" spans="4:15">
      <c r="D11" s="2">
        <v>30004</v>
      </c>
      <c r="E11" s="2"/>
      <c r="F11" s="3" t="s">
        <v>43</v>
      </c>
      <c r="I11" s="2">
        <v>40107</v>
      </c>
      <c r="J11" s="2">
        <f t="shared" si="0"/>
        <v>2</v>
      </c>
      <c r="K11" s="5" t="str">
        <f t="shared" si="1"/>
        <v>荒野领主6x6</v>
      </c>
      <c r="M11" s="1" t="str">
        <f t="shared" si="2"/>
        <v>"ItemId":40107</v>
      </c>
      <c r="N11" s="1" t="str">
        <f t="shared" si="3"/>
        <v>"Gang":2</v>
      </c>
      <c r="O11" s="1" t="str">
        <f t="shared" si="4"/>
        <v>{"ItemId":40107,"Gang":2}</v>
      </c>
    </row>
    <row r="12" spans="4:15">
      <c r="D12" s="2">
        <v>30005</v>
      </c>
      <c r="E12" s="2"/>
      <c r="F12" s="4" t="s">
        <v>44</v>
      </c>
      <c r="I12" s="2">
        <v>40109</v>
      </c>
      <c r="J12" s="2">
        <f t="shared" si="0"/>
        <v>3</v>
      </c>
      <c r="K12" s="5" t="str">
        <f t="shared" si="1"/>
        <v>光盾守护者</v>
      </c>
      <c r="M12" s="1" t="str">
        <f t="shared" si="2"/>
        <v>"ItemId":40109</v>
      </c>
      <c r="N12" s="1" t="str">
        <f t="shared" si="3"/>
        <v>"Gang":3</v>
      </c>
      <c r="O12" s="1" t="str">
        <f t="shared" si="4"/>
        <v>{"ItemId":40109,"Gang":3}</v>
      </c>
    </row>
    <row r="13" spans="4:15">
      <c r="D13" s="2">
        <v>40001</v>
      </c>
      <c r="E13" s="2">
        <v>1</v>
      </c>
      <c r="F13" s="5" t="s">
        <v>45</v>
      </c>
      <c r="I13" s="2">
        <v>40110</v>
      </c>
      <c r="J13" s="2">
        <f t="shared" si="0"/>
        <v>3</v>
      </c>
      <c r="K13" s="5" t="str">
        <f t="shared" si="1"/>
        <v>黑暗猎手</v>
      </c>
      <c r="M13" s="1" t="str">
        <f t="shared" si="2"/>
        <v>"ItemId":40110</v>
      </c>
      <c r="N13" s="1" t="str">
        <f t="shared" si="3"/>
        <v>"Gang":3</v>
      </c>
      <c r="O13" s="1" t="str">
        <f t="shared" si="4"/>
        <v>{"ItemId":40110,"Gang":3}</v>
      </c>
    </row>
    <row r="14" spans="4:15">
      <c r="D14" s="2">
        <v>40002</v>
      </c>
      <c r="E14" s="2">
        <v>2</v>
      </c>
      <c r="F14" s="5" t="s">
        <v>46</v>
      </c>
      <c r="I14" s="2">
        <f>D32</f>
        <v>40116</v>
      </c>
      <c r="J14" s="2">
        <f t="shared" si="0"/>
        <v>4</v>
      </c>
      <c r="K14" s="5" t="str">
        <f t="shared" si="1"/>
        <v>地狱拉面车</v>
      </c>
      <c r="M14" s="1" t="str">
        <f t="shared" si="2"/>
        <v>"ItemId":40116</v>
      </c>
      <c r="N14" s="1" t="str">
        <f t="shared" si="3"/>
        <v>"Gang":4</v>
      </c>
      <c r="O14" s="1" t="str">
        <f t="shared" si="4"/>
        <v>{"ItemId":40116,"Gang":4}</v>
      </c>
    </row>
    <row r="15" spans="4:15">
      <c r="D15" s="2">
        <v>40003</v>
      </c>
      <c r="E15" s="2">
        <v>3</v>
      </c>
      <c r="F15" s="5" t="s">
        <v>47</v>
      </c>
      <c r="I15" s="2">
        <f>D31</f>
        <v>40115</v>
      </c>
      <c r="J15" s="2">
        <f t="shared" si="0"/>
        <v>4</v>
      </c>
      <c r="K15" s="5" t="str">
        <f t="shared" si="1"/>
        <v>荒漠保镖</v>
      </c>
      <c r="M15" s="1" t="str">
        <f t="shared" si="2"/>
        <v>"ItemId":40115</v>
      </c>
      <c r="N15" s="1" t="str">
        <f t="shared" si="3"/>
        <v>"Gang":4</v>
      </c>
      <c r="O15" s="1" t="str">
        <f t="shared" si="4"/>
        <v>{"ItemId":40115,"Gang":4}</v>
      </c>
    </row>
    <row r="16" spans="4:15">
      <c r="D16" s="2">
        <v>40004</v>
      </c>
      <c r="E16" s="2">
        <v>4</v>
      </c>
      <c r="F16" s="5" t="s">
        <v>48</v>
      </c>
      <c r="I16" s="2">
        <v>41001</v>
      </c>
      <c r="J16" s="2">
        <f t="shared" si="0"/>
        <v>1</v>
      </c>
      <c r="K16" s="4" t="str">
        <f t="shared" si="1"/>
        <v>巨脚怪兽</v>
      </c>
      <c r="M16" s="1" t="str">
        <f t="shared" si="2"/>
        <v>"ItemId":41001</v>
      </c>
      <c r="N16" s="1" t="str">
        <f t="shared" si="3"/>
        <v>"Gang":1</v>
      </c>
      <c r="O16" s="1" t="str">
        <f t="shared" si="4"/>
        <v>{"ItemId":41001,"Gang":1}</v>
      </c>
    </row>
    <row r="17" spans="4:15">
      <c r="D17" s="2">
        <v>40101</v>
      </c>
      <c r="E17" s="2">
        <v>1</v>
      </c>
      <c r="F17" s="5" t="s">
        <v>49</v>
      </c>
      <c r="I17" s="2">
        <f>D35</f>
        <v>41003</v>
      </c>
      <c r="J17" s="2">
        <f t="shared" si="0"/>
        <v>1</v>
      </c>
      <c r="K17" s="4" t="str">
        <f t="shared" ref="K17:K23" si="5">_xlfn.XLOOKUP(I17,$D$13:$D$52,$F$13:$F$52)</f>
        <v>钢铁拓荒</v>
      </c>
      <c r="M17" s="1" t="str">
        <f t="shared" si="2"/>
        <v>"ItemId":41003</v>
      </c>
      <c r="N17" s="1" t="str">
        <f t="shared" si="3"/>
        <v>"Gang":1</v>
      </c>
      <c r="O17" s="1" t="str">
        <f t="shared" si="4"/>
        <v>{"ItemId":41003,"Gang":1}</v>
      </c>
    </row>
    <row r="18" spans="4:15">
      <c r="D18" s="2">
        <v>40102</v>
      </c>
      <c r="E18" s="2">
        <v>1</v>
      </c>
      <c r="F18" s="5" t="s">
        <v>50</v>
      </c>
      <c r="I18" s="2">
        <v>41008</v>
      </c>
      <c r="J18" s="2">
        <f t="shared" si="0"/>
        <v>2</v>
      </c>
      <c r="K18" s="4" t="str">
        <f t="shared" si="5"/>
        <v>炫彩青空</v>
      </c>
      <c r="M18" s="1" t="str">
        <f t="shared" si="2"/>
        <v>"ItemId":41008</v>
      </c>
      <c r="N18" s="1" t="str">
        <f t="shared" si="3"/>
        <v>"Gang":2</v>
      </c>
      <c r="O18" s="1" t="str">
        <f t="shared" si="4"/>
        <v>{"ItemId":41008,"Gang":2}</v>
      </c>
    </row>
    <row r="19" spans="4:15">
      <c r="D19" s="2">
        <v>40103</v>
      </c>
      <c r="E19" s="2">
        <v>1</v>
      </c>
      <c r="F19" s="5" t="s">
        <v>51</v>
      </c>
      <c r="I19" s="2">
        <f>D42</f>
        <v>41010</v>
      </c>
      <c r="J19" s="2">
        <f t="shared" si="0"/>
        <v>2</v>
      </c>
      <c r="K19" s="4" t="str">
        <f t="shared" si="5"/>
        <v>极速救援</v>
      </c>
      <c r="M19" s="1" t="str">
        <f t="shared" si="2"/>
        <v>"ItemId":41010</v>
      </c>
      <c r="N19" s="1" t="str">
        <f t="shared" si="3"/>
        <v>"Gang":2</v>
      </c>
      <c r="O19" s="1" t="str">
        <f t="shared" si="4"/>
        <v>{"ItemId":41010,"Gang":2}</v>
      </c>
    </row>
    <row r="20" spans="4:15">
      <c r="D20" s="2">
        <v>40104</v>
      </c>
      <c r="E20" s="2">
        <v>1</v>
      </c>
      <c r="F20" s="5" t="s">
        <v>52</v>
      </c>
      <c r="I20" s="2">
        <f>D47</f>
        <v>41015</v>
      </c>
      <c r="J20" s="2">
        <f t="shared" si="0"/>
        <v>3</v>
      </c>
      <c r="K20" s="4" t="str">
        <f t="shared" si="5"/>
        <v>星级叛军</v>
      </c>
      <c r="M20" s="1" t="str">
        <f t="shared" si="2"/>
        <v>"ItemId":41015</v>
      </c>
      <c r="N20" s="1" t="str">
        <f t="shared" si="3"/>
        <v>"Gang":3</v>
      </c>
      <c r="O20" s="1" t="str">
        <f t="shared" si="4"/>
        <v>{"ItemId":41015,"Gang":3}</v>
      </c>
    </row>
    <row r="21" spans="4:15">
      <c r="D21" s="2">
        <v>40105</v>
      </c>
      <c r="E21" s="2">
        <v>2</v>
      </c>
      <c r="F21" s="5" t="s">
        <v>53</v>
      </c>
      <c r="I21" s="2">
        <v>41013</v>
      </c>
      <c r="J21" s="2">
        <f t="shared" si="0"/>
        <v>3</v>
      </c>
      <c r="K21" s="4" t="str">
        <f t="shared" si="5"/>
        <v>冰雪ModelY</v>
      </c>
      <c r="M21" s="1" t="str">
        <f t="shared" si="2"/>
        <v>"ItemId":41013</v>
      </c>
      <c r="N21" s="1" t="str">
        <f t="shared" si="3"/>
        <v>"Gang":3</v>
      </c>
      <c r="O21" s="1" t="str">
        <f t="shared" si="4"/>
        <v>{"ItemId":41013,"Gang":3}</v>
      </c>
    </row>
    <row r="22" spans="4:15">
      <c r="D22" s="2">
        <v>40106</v>
      </c>
      <c r="E22" s="2">
        <v>2</v>
      </c>
      <c r="F22" s="5" t="s">
        <v>54</v>
      </c>
      <c r="I22" s="2">
        <f>D51</f>
        <v>41019</v>
      </c>
      <c r="J22" s="2">
        <f t="shared" si="0"/>
        <v>4</v>
      </c>
      <c r="K22" s="4" t="str">
        <f t="shared" si="5"/>
        <v>撼地者</v>
      </c>
      <c r="M22" s="1" t="str">
        <f t="shared" si="2"/>
        <v>"ItemId":41019</v>
      </c>
      <c r="N22" s="1" t="str">
        <f t="shared" si="3"/>
        <v>"Gang":4</v>
      </c>
      <c r="O22" s="1" t="str">
        <f t="shared" si="4"/>
        <v>{"ItemId":41019,"Gang":4}</v>
      </c>
    </row>
    <row r="23" spans="4:15">
      <c r="D23" s="2">
        <v>40107</v>
      </c>
      <c r="E23" s="2">
        <v>2</v>
      </c>
      <c r="F23" s="5" t="s">
        <v>55</v>
      </c>
      <c r="I23" s="2">
        <f>D52</f>
        <v>41020</v>
      </c>
      <c r="J23" s="2">
        <f t="shared" si="0"/>
        <v>4</v>
      </c>
      <c r="K23" s="4" t="str">
        <f t="shared" si="5"/>
        <v>小甜心</v>
      </c>
      <c r="M23" s="1" t="str">
        <f t="shared" si="2"/>
        <v>"ItemId":41020</v>
      </c>
      <c r="N23" s="1" t="str">
        <f t="shared" si="3"/>
        <v>"Gang":4</v>
      </c>
      <c r="O23" s="1" t="str">
        <f t="shared" si="4"/>
        <v>{"ItemId":41020,"Gang":4}</v>
      </c>
    </row>
    <row r="24" spans="4:6">
      <c r="D24" s="2">
        <v>40108</v>
      </c>
      <c r="E24" s="2">
        <v>2</v>
      </c>
      <c r="F24" s="5" t="s">
        <v>56</v>
      </c>
    </row>
    <row r="25" spans="4:9">
      <c r="D25" s="2">
        <v>40109</v>
      </c>
      <c r="E25" s="2">
        <v>3</v>
      </c>
      <c r="F25" s="5" t="s">
        <v>57</v>
      </c>
      <c r="I25" s="1" t="s">
        <v>58</v>
      </c>
    </row>
    <row r="26" spans="4:13">
      <c r="D26" s="2">
        <v>40110</v>
      </c>
      <c r="E26" s="2">
        <v>3</v>
      </c>
      <c r="F26" s="5" t="s">
        <v>59</v>
      </c>
      <c r="I26" s="1" t="s">
        <v>38</v>
      </c>
      <c r="J26" s="1" t="s">
        <v>39</v>
      </c>
      <c r="M26" s="6" t="str">
        <f>$A$1&amp;_xlfn.TEXTJOIN($C$1,TRUE,O27:O31)&amp;$A$2</f>
        <v>[{"ItemId":40102,"Gang":1},{"ItemId":40106,"Gang":2},{"ItemId":40109,"Gang":3},{"ItemId":40115,"Gang":4},{"ItemId":40116,"Gang":4}]</v>
      </c>
    </row>
    <row r="27" spans="4:15">
      <c r="D27" s="2">
        <v>40111</v>
      </c>
      <c r="E27" s="2">
        <v>3</v>
      </c>
      <c r="F27" s="5" t="s">
        <v>60</v>
      </c>
      <c r="I27" s="2">
        <v>40102</v>
      </c>
      <c r="J27" s="2">
        <f>_xlfn.XLOOKUP(I27,$D$13:$D$52,$E$13:$E$52)</f>
        <v>1</v>
      </c>
      <c r="K27" s="5" t="str">
        <f>_xlfn.XLOOKUP(I27,$D$13:$D$52,$F$13:$F$52)</f>
        <v>尖刺风轮</v>
      </c>
      <c r="M27" s="1" t="str">
        <f>$B$2&amp;$I$7&amp;$B$2&amp;$B$1&amp;$I27</f>
        <v>"ItemId":40102</v>
      </c>
      <c r="N27" s="1" t="str">
        <f>$B$2&amp;$J$7&amp;$B$2&amp;$B$1&amp;$J27</f>
        <v>"Gang":1</v>
      </c>
      <c r="O27" s="1" t="str">
        <f>IF(I27="","",$A$3&amp;_xlfn.TEXTJOIN($C$1,1,$M27:$N27)&amp;$A$4)</f>
        <v>{"ItemId":40102,"Gang":1}</v>
      </c>
    </row>
    <row r="28" spans="4:15">
      <c r="D28" s="2">
        <v>40112</v>
      </c>
      <c r="E28" s="2">
        <v>3</v>
      </c>
      <c r="F28" s="5" t="s">
        <v>61</v>
      </c>
      <c r="I28" s="2">
        <v>40106</v>
      </c>
      <c r="J28" s="2">
        <f>_xlfn.XLOOKUP(I28,$D$13:$D$52,$E$13:$E$52)</f>
        <v>2</v>
      </c>
      <c r="K28" s="5" t="str">
        <f>_xlfn.XLOOKUP(I28,$D$13:$D$52,$F$13:$F$52)</f>
        <v>爆燃热火</v>
      </c>
      <c r="M28" s="1" t="str">
        <f>$B$2&amp;$I$7&amp;$B$2&amp;$B$1&amp;$I28</f>
        <v>"ItemId":40106</v>
      </c>
      <c r="N28" s="1" t="str">
        <f>$B$2&amp;$J$7&amp;$B$2&amp;$B$1&amp;$J28</f>
        <v>"Gang":2</v>
      </c>
      <c r="O28" s="1" t="str">
        <f>IF(I28="","",$A$3&amp;_xlfn.TEXTJOIN($C$1,1,$M28:$N28)&amp;$A$4)</f>
        <v>{"ItemId":40106,"Gang":2}</v>
      </c>
    </row>
    <row r="29" spans="4:15">
      <c r="D29" s="2">
        <v>40113</v>
      </c>
      <c r="E29" s="2">
        <v>4</v>
      </c>
      <c r="F29" s="5" t="s">
        <v>62</v>
      </c>
      <c r="I29" s="2">
        <v>40109</v>
      </c>
      <c r="J29" s="2">
        <f>_xlfn.XLOOKUP(I29,$D$13:$D$52,$E$13:$E$52)</f>
        <v>3</v>
      </c>
      <c r="K29" s="5" t="str">
        <f>_xlfn.XLOOKUP(I29,$D$13:$D$52,$F$13:$F$52)</f>
        <v>光盾守护者</v>
      </c>
      <c r="M29" s="1" t="str">
        <f>$B$2&amp;$I$7&amp;$B$2&amp;$B$1&amp;$I29</f>
        <v>"ItemId":40109</v>
      </c>
      <c r="N29" s="1" t="str">
        <f>$B$2&amp;$J$7&amp;$B$2&amp;$B$1&amp;$J29</f>
        <v>"Gang":3</v>
      </c>
      <c r="O29" s="1" t="str">
        <f>IF(I29="","",$A$3&amp;_xlfn.TEXTJOIN($C$1,1,$M29:$N29)&amp;$A$4)</f>
        <v>{"ItemId":40109,"Gang":3}</v>
      </c>
    </row>
    <row r="30" spans="4:15">
      <c r="D30" s="2">
        <v>40114</v>
      </c>
      <c r="E30" s="2">
        <v>4</v>
      </c>
      <c r="F30" s="5" t="s">
        <v>63</v>
      </c>
      <c r="I30" s="2">
        <v>40115</v>
      </c>
      <c r="J30" s="2">
        <f t="shared" ref="J30:J35" si="6">_xlfn.XLOOKUP(I30,$D$13:$D$52,$E$13:$E$52)</f>
        <v>4</v>
      </c>
      <c r="K30" s="5" t="str">
        <f t="shared" ref="K30:K35" si="7">_xlfn.XLOOKUP(I30,$D$13:$D$52,$F$13:$F$52)</f>
        <v>荒漠保镖</v>
      </c>
      <c r="M30" s="1" t="str">
        <f>$B$2&amp;$I$7&amp;$B$2&amp;$B$1&amp;$I30</f>
        <v>"ItemId":40115</v>
      </c>
      <c r="N30" s="1" t="str">
        <f>$B$2&amp;$J$7&amp;$B$2&amp;$B$1&amp;$J30</f>
        <v>"Gang":4</v>
      </c>
      <c r="O30" s="1" t="str">
        <f>IF(I30="","",$A$3&amp;_xlfn.TEXTJOIN($C$1,1,$M30:$N30)&amp;$A$4)</f>
        <v>{"ItemId":40115,"Gang":4}</v>
      </c>
    </row>
    <row r="31" spans="4:15">
      <c r="D31" s="2">
        <v>40115</v>
      </c>
      <c r="E31" s="2">
        <v>4</v>
      </c>
      <c r="F31" s="5" t="s">
        <v>64</v>
      </c>
      <c r="I31" s="2">
        <v>40116</v>
      </c>
      <c r="J31" s="2">
        <f t="shared" si="6"/>
        <v>4</v>
      </c>
      <c r="K31" s="5" t="str">
        <f t="shared" si="7"/>
        <v>地狱拉面车</v>
      </c>
      <c r="M31" s="1" t="str">
        <f>$B$2&amp;$I$7&amp;$B$2&amp;$B$1&amp;$I31</f>
        <v>"ItemId":40116</v>
      </c>
      <c r="N31" s="1" t="str">
        <f>$B$2&amp;$J$7&amp;$B$2&amp;$B$1&amp;$J31</f>
        <v>"Gang":4</v>
      </c>
      <c r="O31" s="1" t="str">
        <f>IF(I31="","",$A$3&amp;_xlfn.TEXTJOIN($C$1,1,$M31:$N31)&amp;$A$4)</f>
        <v>{"ItemId":40116,"Gang":4}</v>
      </c>
    </row>
    <row r="32" spans="4:6">
      <c r="D32" s="2">
        <v>40116</v>
      </c>
      <c r="E32" s="2">
        <v>4</v>
      </c>
      <c r="F32" s="5" t="s">
        <v>65</v>
      </c>
    </row>
    <row r="33" spans="4:9">
      <c r="D33" s="2">
        <v>41001</v>
      </c>
      <c r="E33" s="2">
        <v>1</v>
      </c>
      <c r="F33" s="4" t="s">
        <v>66</v>
      </c>
      <c r="I33" s="1" t="s">
        <v>67</v>
      </c>
    </row>
    <row r="34" spans="4:13">
      <c r="D34" s="2">
        <v>41002</v>
      </c>
      <c r="E34" s="2">
        <v>1</v>
      </c>
      <c r="F34" s="4" t="s">
        <v>68</v>
      </c>
      <c r="I34" s="1" t="s">
        <v>38</v>
      </c>
      <c r="J34" s="1" t="s">
        <v>39</v>
      </c>
      <c r="M34" s="6" t="str">
        <f>$A$1&amp;_xlfn.TEXTJOIN($C$1,TRUE,O35)&amp;$A$2</f>
        <v>[{"ItemId":40103,"Gang":1}]</v>
      </c>
    </row>
    <row r="35" spans="4:15">
      <c r="D35" s="2">
        <v>41003</v>
      </c>
      <c r="E35" s="2">
        <v>1</v>
      </c>
      <c r="F35" s="4" t="s">
        <v>69</v>
      </c>
      <c r="I35" s="2">
        <v>40103</v>
      </c>
      <c r="J35" s="2">
        <f t="shared" si="6"/>
        <v>1</v>
      </c>
      <c r="K35" s="5" t="str">
        <f t="shared" si="7"/>
        <v>迅影甲虫 </v>
      </c>
      <c r="M35" s="1" t="str">
        <f>$B$2&amp;$I$7&amp;$B$2&amp;$B$1&amp;$I35</f>
        <v>"ItemId":40103</v>
      </c>
      <c r="N35" s="1" t="str">
        <f>$B$2&amp;$J$7&amp;$B$2&amp;$B$1&amp;$J35</f>
        <v>"Gang":1</v>
      </c>
      <c r="O35" s="1" t="str">
        <f>IF(I35="","",$A$3&amp;_xlfn.TEXTJOIN($C$1,1,$M35:$N35)&amp;$A$4)</f>
        <v>{"ItemId":40103,"Gang":1}</v>
      </c>
    </row>
    <row r="36" spans="4:6">
      <c r="D36" s="2">
        <v>41004</v>
      </c>
      <c r="E36" s="2">
        <v>1</v>
      </c>
      <c r="F36" s="4" t="s">
        <v>70</v>
      </c>
    </row>
    <row r="37" spans="4:9">
      <c r="D37" s="2">
        <v>41005</v>
      </c>
      <c r="E37" s="2">
        <v>1</v>
      </c>
      <c r="F37" s="4" t="s">
        <v>71</v>
      </c>
      <c r="I37" s="1" t="s">
        <v>72</v>
      </c>
    </row>
    <row r="38" spans="4:13">
      <c r="D38" s="2">
        <v>41006</v>
      </c>
      <c r="E38" s="2">
        <v>2</v>
      </c>
      <c r="F38" s="4" t="s">
        <v>73</v>
      </c>
      <c r="I38" s="1" t="s">
        <v>38</v>
      </c>
      <c r="J38" s="1" t="s">
        <v>39</v>
      </c>
      <c r="M38" s="6" t="str">
        <f>$A$1&amp;_xlfn.TEXTJOIN($C$1,TRUE,O39)&amp;$A$2</f>
        <v>[{"ItemId":40001,"Gang":1}]</v>
      </c>
    </row>
    <row r="39" spans="4:15">
      <c r="D39" s="2">
        <v>41007</v>
      </c>
      <c r="E39" s="2">
        <v>2</v>
      </c>
      <c r="F39" s="4" t="s">
        <v>74</v>
      </c>
      <c r="I39" s="2">
        <v>40001</v>
      </c>
      <c r="J39" s="2">
        <f>_xlfn.XLOOKUP(I39,$D$13:$D$52,$E$13:$E$52)</f>
        <v>1</v>
      </c>
      <c r="K39" s="5" t="str">
        <f>_xlfn.XLOOKUP(I39,$D$13:$D$52,$F$13:$F$52)</f>
        <v>死亡炼狱</v>
      </c>
      <c r="M39" s="1" t="str">
        <f>$B$2&amp;$I$7&amp;$B$2&amp;$B$1&amp;$I39</f>
        <v>"ItemId":40001</v>
      </c>
      <c r="N39" s="1" t="str">
        <f>$B$2&amp;$J$7&amp;$B$2&amp;$B$1&amp;$J39</f>
        <v>"Gang":1</v>
      </c>
      <c r="O39" s="1" t="str">
        <f>IF(I39="","",$A$3&amp;_xlfn.TEXTJOIN($C$1,1,$M39:$N39)&amp;$A$4)</f>
        <v>{"ItemId":40001,"Gang":1}</v>
      </c>
    </row>
    <row r="40" spans="4:6">
      <c r="D40" s="2">
        <v>41008</v>
      </c>
      <c r="E40" s="2">
        <v>2</v>
      </c>
      <c r="F40" s="4" t="s">
        <v>75</v>
      </c>
    </row>
    <row r="41" spans="4:6">
      <c r="D41" s="2">
        <v>41009</v>
      </c>
      <c r="E41" s="2">
        <v>2</v>
      </c>
      <c r="F41" s="4" t="s">
        <v>76</v>
      </c>
    </row>
    <row r="42" spans="4:9">
      <c r="D42" s="2">
        <v>41010</v>
      </c>
      <c r="E42" s="2">
        <v>2</v>
      </c>
      <c r="F42" s="4" t="s">
        <v>77</v>
      </c>
      <c r="I42" s="1" t="s">
        <v>78</v>
      </c>
    </row>
    <row r="43" spans="4:13">
      <c r="D43" s="2">
        <v>41011</v>
      </c>
      <c r="E43" s="2">
        <v>3</v>
      </c>
      <c r="F43" s="4" t="s">
        <v>79</v>
      </c>
      <c r="I43" s="1" t="s">
        <v>38</v>
      </c>
      <c r="J43" s="1" t="s">
        <v>39</v>
      </c>
      <c r="M43" s="6" t="str">
        <f>$A$1&amp;_xlfn.TEXTJOIN($C$1,TRUE,I44:I48)&amp;$A$2</f>
        <v>[40001,40002,40003,40004,41004]</v>
      </c>
    </row>
    <row r="44" spans="4:15">
      <c r="D44" s="2">
        <v>41012</v>
      </c>
      <c r="E44" s="2">
        <v>3</v>
      </c>
      <c r="F44" s="4" t="s">
        <v>80</v>
      </c>
      <c r="I44" s="2">
        <f>D13</f>
        <v>40001</v>
      </c>
      <c r="J44" s="2">
        <f>_xlfn.XLOOKUP(I44,$D$13:$D$52,$E$13:$E$52)</f>
        <v>1</v>
      </c>
      <c r="K44" s="5" t="str">
        <f t="shared" ref="K44:K48" si="8">_xlfn.XLOOKUP(I44,$D$13:$D$52,$F$13:$F$52)</f>
        <v>死亡炼狱</v>
      </c>
      <c r="M44" s="1" t="str">
        <f>$B$2&amp;$I$7&amp;$B$2&amp;$B$1&amp;$I44</f>
        <v>"ItemId":40001</v>
      </c>
      <c r="N44" s="1" t="str">
        <f>$B$2&amp;$J$7&amp;$B$2&amp;$B$1&amp;$J44</f>
        <v>"Gang":1</v>
      </c>
      <c r="O44" s="1" t="str">
        <f>IF(I44="","",$A$3&amp;_xlfn.TEXTJOIN($C$1,1,$M44:$N44)&amp;$A$4)</f>
        <v>{"ItemId":40001,"Gang":1}</v>
      </c>
    </row>
    <row r="45" spans="4:15">
      <c r="D45" s="2">
        <v>41013</v>
      </c>
      <c r="E45" s="2">
        <v>3</v>
      </c>
      <c r="F45" s="4" t="s">
        <v>81</v>
      </c>
      <c r="I45" s="2">
        <f>D14</f>
        <v>40002</v>
      </c>
      <c r="J45" s="2">
        <f>_xlfn.XLOOKUP(I45,$D$13:$D$52,$E$13:$E$52)</f>
        <v>2</v>
      </c>
      <c r="K45" s="5" t="str">
        <f t="shared" si="8"/>
        <v>毒蝎女王</v>
      </c>
      <c r="M45" s="1" t="str">
        <f>$B$2&amp;$I$7&amp;$B$2&amp;$B$1&amp;$I45</f>
        <v>"ItemId":40002</v>
      </c>
      <c r="N45" s="1" t="str">
        <f>$B$2&amp;$J$7&amp;$B$2&amp;$B$1&amp;$J45</f>
        <v>"Gang":2</v>
      </c>
      <c r="O45" s="1" t="str">
        <f>IF(I45="","",$A$3&amp;_xlfn.TEXTJOIN($C$1,1,$M45:$N45)&amp;$A$4)</f>
        <v>{"ItemId":40002,"Gang":2}</v>
      </c>
    </row>
    <row r="46" spans="4:15">
      <c r="D46" s="2">
        <v>41014</v>
      </c>
      <c r="E46" s="2">
        <v>3</v>
      </c>
      <c r="F46" s="4" t="s">
        <v>82</v>
      </c>
      <c r="I46" s="2">
        <f>D15</f>
        <v>40003</v>
      </c>
      <c r="J46" s="2">
        <f>_xlfn.XLOOKUP(I46,$D$13:$D$52,$E$13:$E$52)</f>
        <v>3</v>
      </c>
      <c r="K46" s="5" t="str">
        <f t="shared" si="8"/>
        <v>万年隼</v>
      </c>
      <c r="M46" s="1" t="str">
        <f>$B$2&amp;$I$7&amp;$B$2&amp;$B$1&amp;$I46</f>
        <v>"ItemId":40003</v>
      </c>
      <c r="N46" s="1" t="str">
        <f>$B$2&amp;$J$7&amp;$B$2&amp;$B$1&amp;$J46</f>
        <v>"Gang":3</v>
      </c>
      <c r="O46" s="1" t="str">
        <f>IF(I46="","",$A$3&amp;_xlfn.TEXTJOIN($C$1,1,$M46:$N46)&amp;$A$4)</f>
        <v>{"ItemId":40003,"Gang":3}</v>
      </c>
    </row>
    <row r="47" spans="4:15">
      <c r="D47" s="2">
        <v>41015</v>
      </c>
      <c r="E47" s="2">
        <v>3</v>
      </c>
      <c r="F47" s="4" t="s">
        <v>83</v>
      </c>
      <c r="I47" s="2">
        <f>D16</f>
        <v>40004</v>
      </c>
      <c r="J47" s="2">
        <f>_xlfn.XLOOKUP(I47,$D$13:$D$52,$E$13:$E$52)</f>
        <v>4</v>
      </c>
      <c r="K47" s="5" t="str">
        <f t="shared" si="8"/>
        <v>执法官</v>
      </c>
      <c r="M47" s="1" t="str">
        <f>$B$2&amp;$I$7&amp;$B$2&amp;$B$1&amp;$I47</f>
        <v>"ItemId":40004</v>
      </c>
      <c r="N47" s="1" t="str">
        <f>$B$2&amp;$J$7&amp;$B$2&amp;$B$1&amp;$J47</f>
        <v>"Gang":4</v>
      </c>
      <c r="O47" s="1" t="str">
        <f>IF(I47="","",$A$3&amp;_xlfn.TEXTJOIN($C$1,1,$M47:$N47)&amp;$A$4)</f>
        <v>{"ItemId":40004,"Gang":4}</v>
      </c>
    </row>
    <row r="48" spans="4:15">
      <c r="D48" s="2">
        <v>41016</v>
      </c>
      <c r="E48" s="2">
        <v>4</v>
      </c>
      <c r="F48" s="4" t="s">
        <v>84</v>
      </c>
      <c r="I48" s="2">
        <f>D36</f>
        <v>41004</v>
      </c>
      <c r="J48" s="2">
        <f>_xlfn.XLOOKUP(I48,$D$13:$D$52,$E$13:$E$52)</f>
        <v>1</v>
      </c>
      <c r="K48" s="4" t="str">
        <f>_xlfn.XLOOKUP(I48,$D$13:$D$52,$F$13:$F$52)</f>
        <v>黄蜂剃刀</v>
      </c>
      <c r="M48" s="1" t="str">
        <f>$B$2&amp;$I$7&amp;$B$2&amp;$B$1&amp;$I48</f>
        <v>"ItemId":41004</v>
      </c>
      <c r="N48" s="1" t="str">
        <f>$B$2&amp;$J$7&amp;$B$2&amp;$B$1&amp;$J48</f>
        <v>"Gang":1</v>
      </c>
      <c r="O48" s="1" t="str">
        <f>IF(I48="","",$A$3&amp;_xlfn.TEXTJOIN($C$1,1,$M48:$N48)&amp;$A$4)</f>
        <v>{"ItemId":41004,"Gang":1}</v>
      </c>
    </row>
    <row r="49" spans="4:6">
      <c r="D49" s="2">
        <v>41017</v>
      </c>
      <c r="E49" s="2">
        <v>4</v>
      </c>
      <c r="F49" s="4" t="s">
        <v>85</v>
      </c>
    </row>
    <row r="50" spans="4:6">
      <c r="D50" s="2">
        <v>41018</v>
      </c>
      <c r="E50" s="2">
        <v>4</v>
      </c>
      <c r="F50" s="4" t="s">
        <v>86</v>
      </c>
    </row>
    <row r="51" spans="4:9">
      <c r="D51" s="2">
        <v>41019</v>
      </c>
      <c r="E51" s="2">
        <v>4</v>
      </c>
      <c r="F51" s="4" t="s">
        <v>87</v>
      </c>
      <c r="I51" s="1" t="s">
        <v>78</v>
      </c>
    </row>
    <row r="52" spans="4:13">
      <c r="D52" s="2">
        <v>41020</v>
      </c>
      <c r="E52" s="2">
        <v>4</v>
      </c>
      <c r="F52" s="4" t="s">
        <v>88</v>
      </c>
      <c r="I52" s="1" t="s">
        <v>38</v>
      </c>
      <c r="J52" s="1" t="s">
        <v>39</v>
      </c>
      <c r="M52" s="6" t="str">
        <f>$A$1&amp;_xlfn.TEXTJOIN($C$1,TRUE,I53:I88)&amp;$A$2</f>
        <v>[40101,40102,40103,40104,40105,40106,40107,40108,40109,40110,40111,40112,40113,40114,40115,40116,41001,41002,41003,41004,41005,41006,41007,41008,41009,41010,41011,41012,41013,41014,41015,41016,41017,41018,41019,41020]</v>
      </c>
    </row>
    <row r="53" spans="9:15">
      <c r="I53" s="2">
        <v>40101</v>
      </c>
      <c r="J53" s="2">
        <f>_xlfn.XLOOKUP(I53,$D$13:$D$52,$E$13:$E$52)</f>
        <v>1</v>
      </c>
      <c r="K53" s="5" t="str">
        <f t="shared" ref="K53:K56" si="9">_xlfn.XLOOKUP(I53,$D$13:$D$52,$F$13:$F$52)</f>
        <v>变色龙突击队031</v>
      </c>
      <c r="M53" s="1" t="str">
        <f>$B$2&amp;$I$7&amp;$B$2&amp;$B$1&amp;$I53</f>
        <v>"ItemId":40101</v>
      </c>
      <c r="N53" s="1" t="str">
        <f>$B$2&amp;$J$7&amp;$B$2&amp;$B$1&amp;$J53</f>
        <v>"Gang":1</v>
      </c>
      <c r="O53" s="1" t="str">
        <f>IF(I53="","",$A$3&amp;_xlfn.TEXTJOIN($C$1,1,$M53:$N53)&amp;$A$4)</f>
        <v>{"ItemId":40101,"Gang":1}</v>
      </c>
    </row>
    <row r="54" spans="9:15">
      <c r="I54" s="2">
        <v>40102</v>
      </c>
      <c r="J54" s="2">
        <f t="shared" ref="J54:J88" si="10">_xlfn.XLOOKUP(I54,$D$13:$D$52,$E$13:$E$52)</f>
        <v>1</v>
      </c>
      <c r="K54" s="5" t="str">
        <f t="shared" si="9"/>
        <v>尖刺风轮</v>
      </c>
      <c r="M54" s="1" t="str">
        <f>$B$2&amp;$I$7&amp;$B$2&amp;$B$1&amp;$I54</f>
        <v>"ItemId":40102</v>
      </c>
      <c r="N54" s="1" t="str">
        <f>$B$2&amp;$J$7&amp;$B$2&amp;$B$1&amp;$J54</f>
        <v>"Gang":1</v>
      </c>
      <c r="O54" s="1" t="str">
        <f>IF(I54="","",$A$3&amp;_xlfn.TEXTJOIN($C$1,1,$M54:$N54)&amp;$A$4)</f>
        <v>{"ItemId":40102,"Gang":1}</v>
      </c>
    </row>
    <row r="55" spans="9:15">
      <c r="I55" s="2">
        <v>40103</v>
      </c>
      <c r="J55" s="2">
        <f t="shared" si="10"/>
        <v>1</v>
      </c>
      <c r="K55" s="5" t="str">
        <f t="shared" si="9"/>
        <v>迅影甲虫 </v>
      </c>
      <c r="M55" s="1" t="str">
        <f>$B$2&amp;$I$7&amp;$B$2&amp;$B$1&amp;$I55</f>
        <v>"ItemId":40103</v>
      </c>
      <c r="N55" s="1" t="str">
        <f>$B$2&amp;$J$7&amp;$B$2&amp;$B$1&amp;$J55</f>
        <v>"Gang":1</v>
      </c>
      <c r="O55" s="1" t="str">
        <f>IF(I55="","",$A$3&amp;_xlfn.TEXTJOIN($C$1,1,$M55:$N55)&amp;$A$4)</f>
        <v>{"ItemId":40103,"Gang":1}</v>
      </c>
    </row>
    <row r="56" spans="9:15">
      <c r="I56" s="2">
        <v>40104</v>
      </c>
      <c r="J56" s="2">
        <f t="shared" si="10"/>
        <v>1</v>
      </c>
      <c r="K56" s="5" t="str">
        <f t="shared" si="9"/>
        <v>战争钻机</v>
      </c>
      <c r="M56" s="1" t="str">
        <f>$B$2&amp;$I$7&amp;$B$2&amp;$B$1&amp;$I56</f>
        <v>"ItemId":40104</v>
      </c>
      <c r="N56" s="1" t="str">
        <f>$B$2&amp;$J$7&amp;$B$2&amp;$B$1&amp;$J56</f>
        <v>"Gang":1</v>
      </c>
      <c r="O56" s="1" t="str">
        <f>IF(I56="","",$A$3&amp;_xlfn.TEXTJOIN($C$1,1,$M56:$N56)&amp;$A$4)</f>
        <v>{"ItemId":40104,"Gang":1}</v>
      </c>
    </row>
    <row r="57" spans="9:15">
      <c r="I57" s="2">
        <v>40105</v>
      </c>
      <c r="J57" s="2">
        <f t="shared" si="10"/>
        <v>2</v>
      </c>
      <c r="K57" s="5" t="str">
        <f t="shared" ref="K57:K88" si="11">_xlfn.XLOOKUP(I57,$D$13:$D$52,$F$13:$F$52)</f>
        <v>黑金典范</v>
      </c>
      <c r="M57" s="1" t="str">
        <f>$B$2&amp;$I$7&amp;$B$2&amp;$B$1&amp;$I57</f>
        <v>"ItemId":40105</v>
      </c>
      <c r="N57" s="1" t="str">
        <f>$B$2&amp;$J$7&amp;$B$2&amp;$B$1&amp;$J57</f>
        <v>"Gang":2</v>
      </c>
      <c r="O57" s="1" t="str">
        <f>IF(I57="","",$A$3&amp;_xlfn.TEXTJOIN($C$1,1,$M57:$N57)&amp;$A$4)</f>
        <v>{"ItemId":40105,"Gang":2}</v>
      </c>
    </row>
    <row r="58" spans="9:15">
      <c r="I58" s="2">
        <v>40106</v>
      </c>
      <c r="J58" s="2">
        <f t="shared" si="10"/>
        <v>2</v>
      </c>
      <c r="K58" s="5" t="str">
        <f t="shared" si="11"/>
        <v>爆燃热火</v>
      </c>
      <c r="M58" s="1" t="str">
        <f t="shared" ref="M58:M80" si="12">$B$2&amp;$I$7&amp;$B$2&amp;$B$1&amp;$I58</f>
        <v>"ItemId":40106</v>
      </c>
      <c r="N58" s="1" t="str">
        <f t="shared" ref="N58:N80" si="13">$B$2&amp;$J$7&amp;$B$2&amp;$B$1&amp;$J58</f>
        <v>"Gang":2</v>
      </c>
      <c r="O58" s="1" t="str">
        <f t="shared" ref="O58:O80" si="14">IF(I58="","",$A$3&amp;_xlfn.TEXTJOIN($C$1,1,$M58:$N58)&amp;$A$4)</f>
        <v>{"ItemId":40106,"Gang":2}</v>
      </c>
    </row>
    <row r="59" spans="9:15">
      <c r="I59" s="2">
        <v>40107</v>
      </c>
      <c r="J59" s="2">
        <f t="shared" si="10"/>
        <v>2</v>
      </c>
      <c r="K59" s="5" t="str">
        <f t="shared" si="11"/>
        <v>荒野领主6x6</v>
      </c>
      <c r="M59" s="1" t="str">
        <f t="shared" si="12"/>
        <v>"ItemId":40107</v>
      </c>
      <c r="N59" s="1" t="str">
        <f t="shared" si="13"/>
        <v>"Gang":2</v>
      </c>
      <c r="O59" s="1" t="str">
        <f t="shared" si="14"/>
        <v>{"ItemId":40107,"Gang":2}</v>
      </c>
    </row>
    <row r="60" spans="9:15">
      <c r="I60" s="2">
        <v>40108</v>
      </c>
      <c r="J60" s="2">
        <f t="shared" si="10"/>
        <v>2</v>
      </c>
      <c r="K60" s="5" t="str">
        <f t="shared" si="11"/>
        <v>蓝冰毒师</v>
      </c>
      <c r="M60" s="1" t="str">
        <f t="shared" si="12"/>
        <v>"ItemId":40108</v>
      </c>
      <c r="N60" s="1" t="str">
        <f t="shared" si="13"/>
        <v>"Gang":2</v>
      </c>
      <c r="O60" s="1" t="str">
        <f t="shared" si="14"/>
        <v>{"ItemId":40108,"Gang":2}</v>
      </c>
    </row>
    <row r="61" spans="9:15">
      <c r="I61" s="2">
        <v>40109</v>
      </c>
      <c r="J61" s="2">
        <f t="shared" si="10"/>
        <v>3</v>
      </c>
      <c r="K61" s="5" t="str">
        <f t="shared" si="11"/>
        <v>光盾守护者</v>
      </c>
      <c r="M61" s="1" t="str">
        <f t="shared" si="12"/>
        <v>"ItemId":40109</v>
      </c>
      <c r="N61" s="1" t="str">
        <f t="shared" si="13"/>
        <v>"Gang":3</v>
      </c>
      <c r="O61" s="1" t="str">
        <f t="shared" si="14"/>
        <v>{"ItemId":40109,"Gang":3}</v>
      </c>
    </row>
    <row r="62" spans="9:15">
      <c r="I62" s="2">
        <v>40110</v>
      </c>
      <c r="J62" s="2">
        <f t="shared" si="10"/>
        <v>3</v>
      </c>
      <c r="K62" s="5" t="str">
        <f t="shared" si="11"/>
        <v>黑暗猎手</v>
      </c>
      <c r="M62" s="1" t="str">
        <f t="shared" si="12"/>
        <v>"ItemId":40110</v>
      </c>
      <c r="N62" s="1" t="str">
        <f t="shared" si="13"/>
        <v>"Gang":3</v>
      </c>
      <c r="O62" s="1" t="str">
        <f t="shared" si="14"/>
        <v>{"ItemId":40110,"Gang":3}</v>
      </c>
    </row>
    <row r="63" spans="9:15">
      <c r="I63" s="2">
        <v>40111</v>
      </c>
      <c r="J63" s="2">
        <f t="shared" si="10"/>
        <v>3</v>
      </c>
      <c r="K63" s="5" t="str">
        <f t="shared" si="11"/>
        <v>致命玫瑰</v>
      </c>
      <c r="M63" s="1" t="str">
        <f t="shared" si="12"/>
        <v>"ItemId":40111</v>
      </c>
      <c r="N63" s="1" t="str">
        <f t="shared" si="13"/>
        <v>"Gang":3</v>
      </c>
      <c r="O63" s="1" t="str">
        <f t="shared" si="14"/>
        <v>{"ItemId":40111,"Gang":3}</v>
      </c>
    </row>
    <row r="64" spans="9:15">
      <c r="I64" s="2">
        <v>40112</v>
      </c>
      <c r="J64" s="2">
        <f t="shared" si="10"/>
        <v>3</v>
      </c>
      <c r="K64" s="5" t="str">
        <f t="shared" si="11"/>
        <v>黑雀大小姐</v>
      </c>
      <c r="M64" s="1" t="str">
        <f t="shared" si="12"/>
        <v>"ItemId":40112</v>
      </c>
      <c r="N64" s="1" t="str">
        <f t="shared" si="13"/>
        <v>"Gang":3</v>
      </c>
      <c r="O64" s="1" t="str">
        <f t="shared" si="14"/>
        <v>{"ItemId":40112,"Gang":3}</v>
      </c>
    </row>
    <row r="65" spans="9:15">
      <c r="I65" s="2">
        <v>40113</v>
      </c>
      <c r="J65" s="2">
        <f t="shared" si="10"/>
        <v>4</v>
      </c>
      <c r="K65" s="5" t="str">
        <f t="shared" si="11"/>
        <v>赛博猛禽</v>
      </c>
      <c r="M65" s="1" t="str">
        <f t="shared" si="12"/>
        <v>"ItemId":40113</v>
      </c>
      <c r="N65" s="1" t="str">
        <f t="shared" si="13"/>
        <v>"Gang":4</v>
      </c>
      <c r="O65" s="1" t="str">
        <f t="shared" si="14"/>
        <v>{"ItemId":40113,"Gang":4}</v>
      </c>
    </row>
    <row r="66" spans="9:15">
      <c r="I66" s="2">
        <v>40114</v>
      </c>
      <c r="J66" s="2">
        <f t="shared" si="10"/>
        <v>4</v>
      </c>
      <c r="K66" s="5" t="str">
        <f t="shared" si="11"/>
        <v>霓虹武士</v>
      </c>
      <c r="M66" s="1" t="str">
        <f t="shared" si="12"/>
        <v>"ItemId":40114</v>
      </c>
      <c r="N66" s="1" t="str">
        <f t="shared" si="13"/>
        <v>"Gang":4</v>
      </c>
      <c r="O66" s="1" t="str">
        <f t="shared" si="14"/>
        <v>{"ItemId":40114,"Gang":4}</v>
      </c>
    </row>
    <row r="67" spans="9:15">
      <c r="I67" s="2">
        <v>40115</v>
      </c>
      <c r="J67" s="2">
        <f t="shared" si="10"/>
        <v>4</v>
      </c>
      <c r="K67" s="5" t="str">
        <f t="shared" si="11"/>
        <v>荒漠保镖</v>
      </c>
      <c r="M67" s="1" t="str">
        <f t="shared" si="12"/>
        <v>"ItemId":40115</v>
      </c>
      <c r="N67" s="1" t="str">
        <f t="shared" si="13"/>
        <v>"Gang":4</v>
      </c>
      <c r="O67" s="1" t="str">
        <f t="shared" si="14"/>
        <v>{"ItemId":40115,"Gang":4}</v>
      </c>
    </row>
    <row r="68" spans="9:15">
      <c r="I68" s="2">
        <v>40116</v>
      </c>
      <c r="J68" s="2">
        <f t="shared" si="10"/>
        <v>4</v>
      </c>
      <c r="K68" s="5" t="str">
        <f t="shared" si="11"/>
        <v>地狱拉面车</v>
      </c>
      <c r="M68" s="1" t="str">
        <f t="shared" si="12"/>
        <v>"ItemId":40116</v>
      </c>
      <c r="N68" s="1" t="str">
        <f t="shared" si="13"/>
        <v>"Gang":4</v>
      </c>
      <c r="O68" s="1" t="str">
        <f t="shared" si="14"/>
        <v>{"ItemId":40116,"Gang":4}</v>
      </c>
    </row>
    <row r="69" spans="9:15">
      <c r="I69" s="2">
        <v>41001</v>
      </c>
      <c r="J69" s="2">
        <f t="shared" si="10"/>
        <v>1</v>
      </c>
      <c r="K69" s="4" t="str">
        <f t="shared" si="11"/>
        <v>巨脚怪兽</v>
      </c>
      <c r="M69" s="1" t="str">
        <f t="shared" si="12"/>
        <v>"ItemId":41001</v>
      </c>
      <c r="N69" s="1" t="str">
        <f t="shared" si="13"/>
        <v>"Gang":1</v>
      </c>
      <c r="O69" s="1" t="str">
        <f t="shared" si="14"/>
        <v>{"ItemId":41001,"Gang":1}</v>
      </c>
    </row>
    <row r="70" spans="9:15">
      <c r="I70" s="2">
        <v>41002</v>
      </c>
      <c r="J70" s="2">
        <f t="shared" si="10"/>
        <v>1</v>
      </c>
      <c r="K70" s="4" t="str">
        <f t="shared" si="11"/>
        <v>暗影黑客</v>
      </c>
      <c r="M70" s="1" t="str">
        <f t="shared" si="12"/>
        <v>"ItemId":41002</v>
      </c>
      <c r="N70" s="1" t="str">
        <f t="shared" si="13"/>
        <v>"Gang":1</v>
      </c>
      <c r="O70" s="1" t="str">
        <f t="shared" si="14"/>
        <v>{"ItemId":41002,"Gang":1}</v>
      </c>
    </row>
    <row r="71" spans="9:15">
      <c r="I71" s="2">
        <v>41003</v>
      </c>
      <c r="J71" s="2">
        <f t="shared" si="10"/>
        <v>1</v>
      </c>
      <c r="K71" s="4" t="str">
        <f t="shared" si="11"/>
        <v>钢铁拓荒</v>
      </c>
      <c r="M71" s="1" t="str">
        <f t="shared" si="12"/>
        <v>"ItemId":41003</v>
      </c>
      <c r="N71" s="1" t="str">
        <f t="shared" si="13"/>
        <v>"Gang":1</v>
      </c>
      <c r="O71" s="1" t="str">
        <f t="shared" si="14"/>
        <v>{"ItemId":41003,"Gang":1}</v>
      </c>
    </row>
    <row r="72" spans="9:15">
      <c r="I72" s="2">
        <v>41004</v>
      </c>
      <c r="J72" s="2">
        <f t="shared" si="10"/>
        <v>1</v>
      </c>
      <c r="K72" s="4" t="str">
        <f t="shared" si="11"/>
        <v>黄蜂剃刀</v>
      </c>
      <c r="M72" s="1" t="str">
        <f t="shared" si="12"/>
        <v>"ItemId":41004</v>
      </c>
      <c r="N72" s="1" t="str">
        <f t="shared" si="13"/>
        <v>"Gang":1</v>
      </c>
      <c r="O72" s="1" t="str">
        <f t="shared" si="14"/>
        <v>{"ItemId":41004,"Gang":1}</v>
      </c>
    </row>
    <row r="73" spans="9:15">
      <c r="I73" s="2">
        <v>41005</v>
      </c>
      <c r="J73" s="2">
        <f t="shared" si="10"/>
        <v>1</v>
      </c>
      <c r="K73" s="4" t="str">
        <f t="shared" si="11"/>
        <v>街头游荡者</v>
      </c>
      <c r="M73" s="1" t="str">
        <f t="shared" si="12"/>
        <v>"ItemId":41005</v>
      </c>
      <c r="N73" s="1" t="str">
        <f t="shared" si="13"/>
        <v>"Gang":1</v>
      </c>
      <c r="O73" s="1" t="str">
        <f t="shared" si="14"/>
        <v>{"ItemId":41005,"Gang":1}</v>
      </c>
    </row>
    <row r="74" spans="9:15">
      <c r="I74" s="2">
        <v>41006</v>
      </c>
      <c r="J74" s="2">
        <f t="shared" si="10"/>
        <v>2</v>
      </c>
      <c r="K74" s="4" t="str">
        <f t="shared" si="11"/>
        <v>摇滚狂飙</v>
      </c>
      <c r="M74" s="1" t="str">
        <f t="shared" si="12"/>
        <v>"ItemId":41006</v>
      </c>
      <c r="N74" s="1" t="str">
        <f t="shared" si="13"/>
        <v>"Gang":2</v>
      </c>
      <c r="O74" s="1" t="str">
        <f t="shared" si="14"/>
        <v>{"ItemId":41006,"Gang":2}</v>
      </c>
    </row>
    <row r="75" spans="9:15">
      <c r="I75" s="2">
        <v>41007</v>
      </c>
      <c r="J75" s="2">
        <f t="shared" si="10"/>
        <v>2</v>
      </c>
      <c r="K75" s="4" t="str">
        <f t="shared" si="11"/>
        <v>燃烧手雷</v>
      </c>
      <c r="M75" s="1" t="str">
        <f t="shared" si="12"/>
        <v>"ItemId":41007</v>
      </c>
      <c r="N75" s="1" t="str">
        <f t="shared" si="13"/>
        <v>"Gang":2</v>
      </c>
      <c r="O75" s="1" t="str">
        <f t="shared" si="14"/>
        <v>{"ItemId":41007,"Gang":2}</v>
      </c>
    </row>
    <row r="76" spans="9:15">
      <c r="I76" s="2">
        <v>41008</v>
      </c>
      <c r="J76" s="2">
        <f t="shared" si="10"/>
        <v>2</v>
      </c>
      <c r="K76" s="4" t="str">
        <f t="shared" si="11"/>
        <v>炫彩青空</v>
      </c>
      <c r="M76" s="1" t="str">
        <f t="shared" si="12"/>
        <v>"ItemId":41008</v>
      </c>
      <c r="N76" s="1" t="str">
        <f t="shared" si="13"/>
        <v>"Gang":2</v>
      </c>
      <c r="O76" s="1" t="str">
        <f t="shared" si="14"/>
        <v>{"ItemId":41008,"Gang":2}</v>
      </c>
    </row>
    <row r="77" spans="9:15">
      <c r="I77" s="2">
        <v>41009</v>
      </c>
      <c r="J77" s="2">
        <f t="shared" si="10"/>
        <v>2</v>
      </c>
      <c r="K77" s="4" t="str">
        <f t="shared" si="11"/>
        <v>野牛征服者</v>
      </c>
      <c r="M77" s="1" t="str">
        <f t="shared" si="12"/>
        <v>"ItemId":41009</v>
      </c>
      <c r="N77" s="1" t="str">
        <f t="shared" si="13"/>
        <v>"Gang":2</v>
      </c>
      <c r="O77" s="1" t="str">
        <f t="shared" si="14"/>
        <v>{"ItemId":41009,"Gang":2}</v>
      </c>
    </row>
    <row r="78" spans="9:15">
      <c r="I78" s="2">
        <v>41010</v>
      </c>
      <c r="J78" s="2">
        <f t="shared" si="10"/>
        <v>2</v>
      </c>
      <c r="K78" s="4" t="str">
        <f t="shared" si="11"/>
        <v>极速救援</v>
      </c>
      <c r="M78" s="1" t="str">
        <f t="shared" si="12"/>
        <v>"ItemId":41010</v>
      </c>
      <c r="N78" s="1" t="str">
        <f t="shared" si="13"/>
        <v>"Gang":2</v>
      </c>
      <c r="O78" s="1" t="str">
        <f t="shared" si="14"/>
        <v>{"ItemId":41010,"Gang":2}</v>
      </c>
    </row>
    <row r="79" spans="9:15">
      <c r="I79" s="2">
        <v>41011</v>
      </c>
      <c r="J79" s="2">
        <f t="shared" si="10"/>
        <v>3</v>
      </c>
      <c r="K79" s="4" t="str">
        <f t="shared" si="11"/>
        <v>北极熊</v>
      </c>
      <c r="M79" s="1" t="str">
        <f t="shared" si="12"/>
        <v>"ItemId":41011</v>
      </c>
      <c r="N79" s="1" t="str">
        <f t="shared" si="13"/>
        <v>"Gang":3</v>
      </c>
      <c r="O79" s="1" t="str">
        <f t="shared" si="14"/>
        <v>{"ItemId":41011,"Gang":3}</v>
      </c>
    </row>
    <row r="80" spans="9:15">
      <c r="I80" s="2">
        <v>41012</v>
      </c>
      <c r="J80" s="2">
        <f t="shared" si="10"/>
        <v>3</v>
      </c>
      <c r="K80" s="4" t="str">
        <f t="shared" si="11"/>
        <v>404终结者</v>
      </c>
      <c r="M80" s="1" t="str">
        <f t="shared" si="12"/>
        <v>"ItemId":41012</v>
      </c>
      <c r="N80" s="1" t="str">
        <f t="shared" si="13"/>
        <v>"Gang":3</v>
      </c>
      <c r="O80" s="1" t="str">
        <f t="shared" si="14"/>
        <v>{"ItemId":41012,"Gang":3}</v>
      </c>
    </row>
    <row r="81" spans="9:15">
      <c r="I81" s="2">
        <v>41013</v>
      </c>
      <c r="J81" s="2">
        <f t="shared" si="10"/>
        <v>3</v>
      </c>
      <c r="K81" s="4" t="str">
        <f t="shared" si="11"/>
        <v>冰雪ModelY</v>
      </c>
      <c r="M81" s="1" t="str">
        <f t="shared" ref="M81:M88" si="15">$B$2&amp;$I$7&amp;$B$2&amp;$B$1&amp;$I81</f>
        <v>"ItemId":41013</v>
      </c>
      <c r="N81" s="1" t="str">
        <f t="shared" ref="N81:N88" si="16">$B$2&amp;$J$7&amp;$B$2&amp;$B$1&amp;$J81</f>
        <v>"Gang":3</v>
      </c>
      <c r="O81" s="1" t="str">
        <f t="shared" ref="O81:O88" si="17">IF(I81="","",$A$3&amp;_xlfn.TEXTJOIN($C$1,1,$M81:$N81)&amp;$A$4)</f>
        <v>{"ItemId":41013,"Gang":3}</v>
      </c>
    </row>
    <row r="82" spans="9:15">
      <c r="I82" s="2">
        <v>41014</v>
      </c>
      <c r="J82" s="2">
        <f t="shared" si="10"/>
        <v>3</v>
      </c>
      <c r="K82" s="4" t="str">
        <f t="shared" si="11"/>
        <v>生化收割者</v>
      </c>
      <c r="M82" s="1" t="str">
        <f t="shared" si="15"/>
        <v>"ItemId":41014</v>
      </c>
      <c r="N82" s="1" t="str">
        <f t="shared" si="16"/>
        <v>"Gang":3</v>
      </c>
      <c r="O82" s="1" t="str">
        <f t="shared" si="17"/>
        <v>{"ItemId":41014,"Gang":3}</v>
      </c>
    </row>
    <row r="83" spans="9:15">
      <c r="I83" s="2">
        <v>41015</v>
      </c>
      <c r="J83" s="2">
        <f t="shared" si="10"/>
        <v>3</v>
      </c>
      <c r="K83" s="4" t="str">
        <f t="shared" si="11"/>
        <v>星级叛军</v>
      </c>
      <c r="M83" s="1" t="str">
        <f t="shared" si="15"/>
        <v>"ItemId":41015</v>
      </c>
      <c r="N83" s="1" t="str">
        <f t="shared" si="16"/>
        <v>"Gang":3</v>
      </c>
      <c r="O83" s="1" t="str">
        <f t="shared" si="17"/>
        <v>{"ItemId":41015,"Gang":3}</v>
      </c>
    </row>
    <row r="84" spans="9:15">
      <c r="I84" s="2">
        <v>41016</v>
      </c>
      <c r="J84" s="2">
        <f t="shared" si="10"/>
        <v>4</v>
      </c>
      <c r="K84" s="4" t="str">
        <f t="shared" si="11"/>
        <v>穿山甲巨蜥</v>
      </c>
      <c r="M84" s="1" t="str">
        <f t="shared" si="15"/>
        <v>"ItemId":41016</v>
      </c>
      <c r="N84" s="1" t="str">
        <f t="shared" si="16"/>
        <v>"Gang":4</v>
      </c>
      <c r="O84" s="1" t="str">
        <f t="shared" si="17"/>
        <v>{"ItemId":41016,"Gang":4}</v>
      </c>
    </row>
    <row r="85" spans="9:15">
      <c r="I85" s="2">
        <v>41017</v>
      </c>
      <c r="J85" s="2">
        <f t="shared" si="10"/>
        <v>4</v>
      </c>
      <c r="K85" s="4" t="str">
        <f t="shared" si="11"/>
        <v>闪击虎</v>
      </c>
      <c r="M85" s="1" t="str">
        <f t="shared" si="15"/>
        <v>"ItemId":41017</v>
      </c>
      <c r="N85" s="1" t="str">
        <f t="shared" si="16"/>
        <v>"Gang":4</v>
      </c>
      <c r="O85" s="1" t="str">
        <f t="shared" si="17"/>
        <v>{"ItemId":41017,"Gang":4}</v>
      </c>
    </row>
    <row r="86" spans="9:15">
      <c r="I86" s="2">
        <v>41018</v>
      </c>
      <c r="J86" s="2">
        <f t="shared" si="10"/>
        <v>4</v>
      </c>
      <c r="K86" s="4" t="str">
        <f t="shared" si="11"/>
        <v>幻影86</v>
      </c>
      <c r="M86" s="1" t="str">
        <f t="shared" si="15"/>
        <v>"ItemId":41018</v>
      </c>
      <c r="N86" s="1" t="str">
        <f t="shared" si="16"/>
        <v>"Gang":4</v>
      </c>
      <c r="O86" s="1" t="str">
        <f t="shared" si="17"/>
        <v>{"ItemId":41018,"Gang":4}</v>
      </c>
    </row>
    <row r="87" spans="9:15">
      <c r="I87" s="2">
        <v>41019</v>
      </c>
      <c r="J87" s="2">
        <f t="shared" si="10"/>
        <v>4</v>
      </c>
      <c r="K87" s="4" t="str">
        <f t="shared" si="11"/>
        <v>撼地者</v>
      </c>
      <c r="M87" s="1" t="str">
        <f t="shared" si="15"/>
        <v>"ItemId":41019</v>
      </c>
      <c r="N87" s="1" t="str">
        <f t="shared" si="16"/>
        <v>"Gang":4</v>
      </c>
      <c r="O87" s="1" t="str">
        <f t="shared" si="17"/>
        <v>{"ItemId":41019,"Gang":4}</v>
      </c>
    </row>
    <row r="88" spans="9:15">
      <c r="I88" s="2">
        <v>41020</v>
      </c>
      <c r="J88" s="2">
        <f t="shared" si="10"/>
        <v>4</v>
      </c>
      <c r="K88" s="4" t="str">
        <f t="shared" si="11"/>
        <v>小甜心</v>
      </c>
      <c r="M88" s="1" t="str">
        <f t="shared" si="15"/>
        <v>"ItemId":41020</v>
      </c>
      <c r="N88" s="1" t="str">
        <f t="shared" si="16"/>
        <v>"Gang":4</v>
      </c>
      <c r="O88" s="1" t="str">
        <f t="shared" si="17"/>
        <v>{"ItemId":41020,"Gang":4}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XIAZHIWEI</cp:lastModifiedBy>
  <dcterms:created xsi:type="dcterms:W3CDTF">2023-05-12T11:15:00Z</dcterms:created>
  <dcterms:modified xsi:type="dcterms:W3CDTF">2024-11-08T02:41:40Z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