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配置" sheetId="1" r:id="rId1"/>
    <sheet name="养成中转" sheetId="2" r:id="rId2"/>
    <sheet name="消耗中转" sheetId="3" r:id="rId3"/>
  </sheets>
  <calcPr calcId="144525"/>
</workbook>
</file>

<file path=xl/sharedStrings.xml><?xml version="1.0" encoding="utf-8"?>
<sst xmlns="http://schemas.openxmlformats.org/spreadsheetml/2006/main" count="239" uniqueCount="94">
  <si>
    <t>Id</t>
  </si>
  <si>
    <t>CardQuality</t>
  </si>
  <si>
    <t>CardPro</t>
  </si>
  <si>
    <t>Level</t>
  </si>
  <si>
    <t>Cost</t>
  </si>
  <si>
    <t>Attr</t>
  </si>
  <si>
    <t>BusinessAttr</t>
  </si>
  <si>
    <t>int</t>
  </si>
  <si>
    <t>list[int]</t>
  </si>
  <si>
    <t>string</t>
  </si>
  <si>
    <t>主键</t>
  </si>
  <si>
    <t>角色品阶（仅卡牌）</t>
  </si>
  <si>
    <t>卡牌职业</t>
  </si>
  <si>
    <t>等级</t>
  </si>
  <si>
    <t>消耗</t>
  </si>
  <si>
    <t>属性</t>
  </si>
  <si>
    <t>//序号</t>
  </si>
  <si>
    <t>1 神魔
2 史诗
3 精英
4 稀有</t>
  </si>
  <si>
    <t>1 输出
2 坦克
3 支援</t>
  </si>
  <si>
    <t>[道具:数量]</t>
  </si>
  <si>
    <t>[属性:值]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</si>
  <si>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</si>
  <si>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</si>
  <si>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</si>
  <si>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</si>
  <si>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</si>
  <si>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</si>
  <si>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</si>
  <si>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charset val="134"/>
      </rPr>
      <t>卡牌升级</t>
    </r>
  </si>
  <si>
    <r>
      <rPr>
        <sz val="11"/>
        <color rgb="FF000000"/>
        <rFont val="宋体"/>
        <charset val="134"/>
      </rPr>
      <t>Rank2</t>
    </r>
  </si>
  <si>
    <r>
      <rPr>
        <sz val="11"/>
        <color rgb="FF000000"/>
        <rFont val="宋体"/>
        <charset val="134"/>
      </rPr>
      <t>属性模板</t>
    </r>
  </si>
  <si>
    <r>
      <rPr>
        <sz val="11"/>
        <color rgb="FF000000"/>
        <rFont val="宋体"/>
        <charset val="134"/>
      </rPr>
      <t>基础</t>
    </r>
  </si>
  <si>
    <r>
      <rPr>
        <sz val="11"/>
        <color rgb="FF000000"/>
        <rFont val="宋体"/>
        <charset val="134"/>
      </rPr>
      <t>二级</t>
    </r>
  </si>
  <si>
    <r>
      <rPr>
        <sz val="11"/>
        <color rgb="FF000000"/>
        <rFont val="宋体"/>
        <charset val="134"/>
      </rPr>
      <t>计算</t>
    </r>
  </si>
  <si>
    <t>CharacterId</t>
  </si>
  <si>
    <r>
      <rPr>
        <sz val="11"/>
        <color rgb="FF000000"/>
        <rFont val="宋体"/>
        <charset val="134"/>
      </rPr>
      <t>生命</t>
    </r>
  </si>
  <si>
    <r>
      <rPr>
        <sz val="11"/>
        <color rgb="FF000000"/>
        <rFont val="宋体"/>
        <charset val="134"/>
      </rPr>
      <t>攻击</t>
    </r>
  </si>
  <si>
    <r>
      <rPr>
        <sz val="11"/>
        <color rgb="FF000000"/>
        <rFont val="宋体"/>
        <charset val="134"/>
      </rPr>
      <t>命中率</t>
    </r>
  </si>
  <si>
    <r>
      <rPr>
        <sz val="11"/>
        <color rgb="FF000000"/>
        <rFont val="宋体"/>
        <charset val="134"/>
      </rPr>
      <t>闪避率</t>
    </r>
  </si>
  <si>
    <r>
      <rPr>
        <sz val="11"/>
        <color rgb="FF000000"/>
        <rFont val="宋体"/>
        <charset val="134"/>
      </rPr>
      <t>暴击率</t>
    </r>
  </si>
  <si>
    <r>
      <rPr>
        <sz val="11"/>
        <color rgb="FF000000"/>
        <rFont val="宋体"/>
        <charset val="134"/>
      </rPr>
      <t>暴抗率</t>
    </r>
  </si>
  <si>
    <r>
      <rPr>
        <sz val="11"/>
        <color rgb="FF000000"/>
        <rFont val="宋体"/>
        <charset val="134"/>
      </rPr>
      <t>战力</t>
    </r>
  </si>
  <si>
    <r>
      <rPr>
        <sz val="11"/>
        <color rgb="FF000000"/>
        <rFont val="宋体"/>
        <charset val="134"/>
      </rPr>
      <t>战力占比</t>
    </r>
  </si>
  <si>
    <r>
      <rPr>
        <sz val="11"/>
        <color rgb="FF000000"/>
        <rFont val="宋体"/>
        <charset val="134"/>
      </rPr>
      <t>品质</t>
    </r>
  </si>
  <si>
    <r>
      <rPr>
        <sz val="11"/>
        <color rgb="FF000000"/>
        <rFont val="宋体"/>
        <charset val="134"/>
      </rPr>
      <t>系数</t>
    </r>
  </si>
  <si>
    <r>
      <rPr>
        <sz val="11"/>
        <color rgb="FF000000"/>
        <rFont val="宋体"/>
        <charset val="134"/>
      </rPr>
      <t>参数1</t>
    </r>
  </si>
  <si>
    <r>
      <rPr>
        <sz val="11"/>
        <color rgb="FF000000"/>
        <rFont val="宋体"/>
        <charset val="134"/>
      </rPr>
      <t>参数6</t>
    </r>
  </si>
  <si>
    <r>
      <rPr>
        <sz val="11"/>
        <color rgb="FF000000"/>
        <rFont val="宋体"/>
        <charset val="134"/>
      </rPr>
      <t>标准战力</t>
    </r>
  </si>
  <si>
    <t>角色Id</t>
  </si>
  <si>
    <r>
      <rPr>
        <sz val="11"/>
        <color rgb="FF000000"/>
        <rFont val="宋体"/>
        <charset val="134"/>
      </rPr>
      <t>稀有车卡</t>
    </r>
  </si>
  <si>
    <r>
      <rPr>
        <sz val="11"/>
        <color rgb="FF000000"/>
        <rFont val="宋体"/>
        <charset val="134"/>
      </rPr>
      <t>参数2</t>
    </r>
  </si>
  <si>
    <r>
      <rPr>
        <sz val="11"/>
        <color rgb="FF000000"/>
        <rFont val="宋体"/>
        <charset val="134"/>
      </rPr>
      <t>参数7</t>
    </r>
  </si>
  <si>
    <r>
      <rPr>
        <sz val="11"/>
        <color rgb="FF000000"/>
        <rFont val="宋体"/>
        <charset val="134"/>
      </rPr>
      <t>速度型</t>
    </r>
  </si>
  <si>
    <t>序号</t>
  </si>
  <si>
    <r>
      <rPr>
        <sz val="11"/>
        <color rgb="FF000000"/>
        <rFont val="宋体"/>
        <charset val="134"/>
      </rPr>
      <t>精英车卡</t>
    </r>
  </si>
  <si>
    <r>
      <rPr>
        <sz val="11"/>
        <color rgb="FF000000"/>
        <rFont val="宋体"/>
        <charset val="134"/>
      </rPr>
      <t>参数3</t>
    </r>
  </si>
  <si>
    <r>
      <rPr>
        <sz val="11"/>
        <color rgb="FF000000"/>
        <rFont val="宋体"/>
        <charset val="134"/>
      </rPr>
      <t>越野型</t>
    </r>
  </si>
  <si>
    <r>
      <rPr>
        <sz val="11"/>
        <color rgb="FF000000"/>
        <rFont val="宋体"/>
        <charset val="134"/>
      </rPr>
      <t>史诗车卡</t>
    </r>
  </si>
  <si>
    <r>
      <rPr>
        <sz val="11"/>
        <color rgb="FF000000"/>
        <rFont val="宋体"/>
        <charset val="134"/>
      </rPr>
      <t>参数4</t>
    </r>
  </si>
  <si>
    <r>
      <rPr>
        <sz val="11"/>
        <color rgb="FF000000"/>
        <rFont val="宋体"/>
        <charset val="134"/>
      </rPr>
      <t>运输型</t>
    </r>
  </si>
  <si>
    <r>
      <rPr>
        <sz val="11"/>
        <color rgb="FF000000"/>
        <rFont val="宋体"/>
        <charset val="134"/>
      </rPr>
      <t>神魔车卡</t>
    </r>
  </si>
  <si>
    <r>
      <rPr>
        <sz val="11"/>
        <color rgb="FF000000"/>
        <rFont val="宋体"/>
        <charset val="134"/>
      </rPr>
      <t>参数5</t>
    </r>
  </si>
  <si>
    <t>IntervalReduce</t>
  </si>
  <si>
    <r>
      <rPr>
        <sz val="11"/>
        <color rgb="FF000000"/>
        <rFont val="宋体"/>
        <charset val="134"/>
      </rPr>
      <t>Hp</t>
    </r>
  </si>
  <si>
    <r>
      <rPr>
        <sz val="11"/>
        <color rgb="FF000000"/>
        <rFont val="宋体"/>
        <charset val="134"/>
      </rPr>
      <t>Atk</t>
    </r>
  </si>
  <si>
    <t>CardMulti</t>
  </si>
  <si>
    <t>CostReduce</t>
  </si>
  <si>
    <r>
      <rPr>
        <sz val="11"/>
        <color rgb="FF000000"/>
        <rFont val="宋体"/>
        <charset val="134"/>
      </rPr>
      <t>技能</t>
    </r>
  </si>
  <si>
    <r>
      <rPr>
        <sz val="11"/>
        <color rgb="FF000000"/>
        <rFont val="宋体"/>
        <charset val="134"/>
      </rPr>
      <t>商业基础</t>
    </r>
  </si>
  <si>
    <r>
      <rPr>
        <sz val="11"/>
        <color rgb="FF000000"/>
        <rFont val="宋体"/>
        <charset val="134"/>
      </rPr>
      <t>商业拓展</t>
    </r>
  </si>
  <si>
    <r>
      <rPr>
        <sz val="11"/>
        <color rgb="FF000000"/>
        <rFont val="宋体"/>
        <charset val="134"/>
      </rPr>
      <t>商业技能</t>
    </r>
  </si>
  <si>
    <r>
      <rPr>
        <sz val="11"/>
        <color rgb="FF000000"/>
        <rFont val="宋体"/>
        <charset val="134"/>
      </rPr>
      <t>等级</t>
    </r>
  </si>
  <si>
    <r>
      <rPr>
        <sz val="11"/>
        <color rgb="FF000000"/>
        <rFont val="宋体"/>
        <charset val="134"/>
      </rPr>
      <t>属性权重</t>
    </r>
  </si>
  <si>
    <r>
      <rPr>
        <sz val="11"/>
        <color rgb="FF000000"/>
        <rFont val="宋体"/>
        <charset val="134"/>
      </rPr>
      <t>技能等级</t>
    </r>
  </si>
  <si>
    <r>
      <rPr>
        <sz val="11"/>
        <color rgb="FF000000"/>
        <rFont val="宋体"/>
        <charset val="134"/>
      </rPr>
      <t>经理收入</t>
    </r>
  </si>
  <si>
    <r>
      <rPr>
        <sz val="11"/>
        <color rgb="FF000000"/>
        <rFont val="宋体"/>
        <charset val="134"/>
      </rPr>
      <t>收入倍率</t>
    </r>
  </si>
  <si>
    <r>
      <rPr>
        <sz val="11"/>
        <color rgb="FF000000"/>
        <rFont val="宋体"/>
        <charset val="134"/>
      </rPr>
      <t>消耗缩减</t>
    </r>
  </si>
  <si>
    <r>
      <rPr>
        <sz val="11"/>
        <color rgb="FF000000"/>
        <rFont val="宋体"/>
        <charset val="134"/>
      </rPr>
      <t>累计</t>
    </r>
  </si>
  <si>
    <r>
      <rPr>
        <b/>
        <sz val="15"/>
        <color rgb="FF44546A"/>
        <rFont val="宋体"/>
        <charset val="134"/>
      </rPr>
      <t>卡牌升级</t>
    </r>
  </si>
  <si>
    <r>
      <rPr>
        <sz val="11"/>
        <color rgb="FF000000"/>
        <rFont val="宋体"/>
        <charset val="134"/>
      </rPr>
      <t>100级前缺经验</t>
    </r>
  </si>
  <si>
    <r>
      <rPr>
        <sz val="11"/>
        <color rgb="FF000000"/>
        <rFont val="宋体"/>
        <charset val="134"/>
      </rPr>
      <t>100级后缺粉</t>
    </r>
  </si>
  <si>
    <r>
      <rPr>
        <sz val="11"/>
        <color rgb="FF000000"/>
        <rFont val="宋体"/>
        <charset val="134"/>
      </rPr>
      <t>系数1</t>
    </r>
  </si>
  <si>
    <r>
      <rPr>
        <sz val="11"/>
        <color rgb="FF000000"/>
        <rFont val="宋体"/>
        <charset val="134"/>
      </rPr>
      <t>系数2</t>
    </r>
  </si>
  <si>
    <r>
      <rPr>
        <sz val="11"/>
        <color rgb="FF000000"/>
        <rFont val="宋体"/>
        <charset val="134"/>
      </rPr>
      <t>系数3</t>
    </r>
  </si>
  <si>
    <r>
      <rPr>
        <sz val="11"/>
        <color rgb="FF000000"/>
        <rFont val="宋体"/>
        <charset val="134"/>
      </rPr>
      <t>系数4</t>
    </r>
  </si>
  <si>
    <r>
      <rPr>
        <sz val="11"/>
        <color rgb="FF000000"/>
        <rFont val="宋体"/>
        <charset val="134"/>
      </rPr>
      <t>系数5</t>
    </r>
  </si>
  <si>
    <r>
      <rPr>
        <sz val="11"/>
        <color rgb="FF000000"/>
        <rFont val="宋体"/>
        <charset val="134"/>
      </rPr>
      <t>系数6</t>
    </r>
  </si>
  <si>
    <t>ItemId</t>
  </si>
  <si>
    <r>
      <rPr>
        <sz val="11"/>
        <color rgb="FF000000"/>
        <rFont val="宋体"/>
        <charset val="134"/>
      </rPr>
      <t>消耗</t>
    </r>
  </si>
  <si>
    <r>
      <rPr>
        <sz val="11"/>
        <color rgb="FF000000"/>
        <rFont val="宋体"/>
        <charset val="134"/>
      </rPr>
      <t>数量</t>
    </r>
  </si>
  <si>
    <t>Num</t>
  </si>
  <si>
    <r>
      <rPr>
        <sz val="11"/>
        <color rgb="FF000000"/>
        <rFont val="宋体"/>
        <charset val="134"/>
      </rPr>
      <t>钞票</t>
    </r>
  </si>
  <si>
    <r>
      <rPr>
        <sz val="11"/>
        <color rgb="FF000000"/>
        <rFont val="宋体"/>
        <charset val="134"/>
      </rPr>
      <t>改装手册</t>
    </r>
  </si>
  <si>
    <r>
      <rPr>
        <sz val="11"/>
        <color rgb="FF000000"/>
        <rFont val="宋体"/>
        <charset val="134"/>
      </rPr>
      <t>机油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</si>
</sst>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theme="1"/>
      <name val="宋体"/>
      <charset val="134"/>
      <scheme val="minor"/>
    </font>
    <font>
      <b/>
      <sz val="15"/>
      <color rgb="FF44546A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1"/>
      <color rgb="FFEA3324"/>
      <name val="宋体"/>
      <charset val="134"/>
    </font>
    <font>
      <sz val="11"/>
      <color rgb="FFFF0000"/>
      <name val="宋体"/>
      <charset val="134"/>
      <scheme val="minor"/>
    </font>
    <font>
      <b/>
      <sz val="13"/>
      <color rgb="FF44546A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FEE59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3" fontId="2" fillId="9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12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4"/>
  <sheetViews>
    <sheetView workbookViewId="0">
      <pane xSplit="4" ySplit="4" topLeftCell="E5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3.5" outlineLevelCol="6"/>
  <cols>
    <col min="1" max="1" width="9.125" style="19" customWidth="1"/>
    <col min="2" max="2" width="19.125" style="19" customWidth="1"/>
    <col min="3" max="3" width="15.875" style="19" customWidth="1"/>
    <col min="4" max="4" width="15.375" style="19" customWidth="1"/>
    <col min="5" max="5" width="64.875" style="19" customWidth="1"/>
    <col min="6" max="7" width="47.125" style="19" customWidth="1"/>
    <col min="8" max="16384" width="9" style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4" t="s">
        <v>7</v>
      </c>
      <c r="B2" s="4" t="s">
        <v>7</v>
      </c>
      <c r="C2" s="4" t="s">
        <v>7</v>
      </c>
      <c r="D2" s="4" t="s">
        <v>7</v>
      </c>
      <c r="E2" s="4" t="s">
        <v>8</v>
      </c>
      <c r="F2" s="4" t="s">
        <v>9</v>
      </c>
      <c r="G2" s="4" t="s">
        <v>9</v>
      </c>
    </row>
    <row r="3" spans="1:7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15</v>
      </c>
    </row>
    <row r="4" s="21" customFormat="1" ht="86" customHeight="1" spans="1:7">
      <c r="A4" s="17" t="s">
        <v>16</v>
      </c>
      <c r="B4" s="17" t="s">
        <v>17</v>
      </c>
      <c r="C4" s="17" t="s">
        <v>18</v>
      </c>
      <c r="D4" s="4" t="s">
        <v>13</v>
      </c>
      <c r="E4" s="17" t="s">
        <v>19</v>
      </c>
      <c r="F4" s="4" t="s">
        <v>20</v>
      </c>
      <c r="G4" s="4" t="s">
        <v>20</v>
      </c>
    </row>
    <row r="5" spans="1:7">
      <c r="A5" s="19">
        <v>1</v>
      </c>
      <c r="B5" s="19">
        <v>1</v>
      </c>
      <c r="C5" s="19">
        <v>1</v>
      </c>
      <c r="D5" s="19">
        <v>1</v>
      </c>
      <c r="E5" s="19" t="str">
        <f>_xlfn.XLOOKUP($D5,消耗中转!$O$17:$O$1000,消耗中转!$Y$17:$Y$1000,"[]")</f>
        <v>[{"ItemId":50004,"Num":5}]</v>
      </c>
      <c r="F5" s="19" t="str">
        <f>_xlfn.XLOOKUP($D5,养成中转!$D$17:$D$1000,_xlfn.XLOOKUP($C5,养成中转!$W$16:$AC$16,养成中转!$W$17:$AC$1000),"{}")</f>
        <v>{"Hp":902,"Atk":62}</v>
      </c>
      <c r="G5" s="19" t="str">
        <f>IF(B5=4,_xlfn.XLOOKUP($D5,养成中转!$D$17:$D$1000,养成中转!$AP$17:$AP$1000,"{}"),_xlfn.XLOOKUP($D5,养成中转!$D$17:$D$1000,养成中转!$AG$17:$AG$1000,"{}"))</f>
        <v>{"CardMulti":0.6,"CostReduce":0}</v>
      </c>
    </row>
    <row r="6" spans="1:7">
      <c r="A6" s="19">
        <v>2</v>
      </c>
      <c r="B6" s="21">
        <v>1</v>
      </c>
      <c r="C6" s="21">
        <v>1</v>
      </c>
      <c r="D6" s="19">
        <v>2</v>
      </c>
      <c r="E6" s="19" t="str">
        <f>_xlfn.XLOOKUP($D6,消耗中转!$O$17:$O$1000,消耗中转!$Y$17:$Y$1000,"[]")</f>
        <v>[{"ItemId":50004,"Num":85}]</v>
      </c>
      <c r="F6" s="19" t="str">
        <f>_xlfn.XLOOKUP($D6,养成中转!$D$17:$D$1000,_xlfn.XLOOKUP($C6,养成中转!$W$16:$AC$16,养成中转!$W$17:$AC$1000),"{}")</f>
        <v>{"Hp":959,"Atk":67}</v>
      </c>
      <c r="G6" s="19" t="str">
        <f>IF(B6=4,_xlfn.XLOOKUP($D6,养成中转!$D$17:$D$1000,养成中转!$AP$17:$AP$1000,"{}"),_xlfn.XLOOKUP($D6,养成中转!$D$17:$D$1000,养成中转!$AG$17:$AG$1000,"{}"))</f>
        <v>{"CardMulti":1.25,"CostReduce":0}</v>
      </c>
    </row>
    <row r="7" spans="1:7">
      <c r="A7" s="19">
        <v>3</v>
      </c>
      <c r="B7" s="19">
        <v>1</v>
      </c>
      <c r="C7" s="19">
        <v>1</v>
      </c>
      <c r="D7" s="19">
        <v>3</v>
      </c>
      <c r="E7" s="19" t="str">
        <f>_xlfn.XLOOKUP($D7,消耗中转!$O$17:$O$1000,消耗中转!$Y$17:$Y$1000,"[]")</f>
        <v>[{"ItemId":50004,"Num":89}]</v>
      </c>
      <c r="F7" s="19" t="str">
        <f>_xlfn.XLOOKUP($D7,养成中转!$D$17:$D$1000,_xlfn.XLOOKUP($C7,养成中转!$W$16:$AC$16,养成中转!$W$17:$AC$1000),"{}")</f>
        <v>{"Hp":1020,"Atk":70}</v>
      </c>
      <c r="G7" s="19" t="str">
        <f>IF(B7=4,_xlfn.XLOOKUP($D7,养成中转!$D$17:$D$1000,养成中转!$AP$17:$AP$1000,"{}"),_xlfn.XLOOKUP($D7,养成中转!$D$17:$D$1000,养成中转!$AG$17:$AG$1000,"{}"))</f>
        <v>{"CardMulti":1.9,"CostReduce":0}</v>
      </c>
    </row>
    <row r="8" spans="1:7">
      <c r="A8" s="19">
        <v>4</v>
      </c>
      <c r="B8" s="21">
        <v>1</v>
      </c>
      <c r="C8" s="21">
        <v>1</v>
      </c>
      <c r="D8" s="19">
        <v>4</v>
      </c>
      <c r="E8" s="19" t="str">
        <f>_xlfn.XLOOKUP($D8,消耗中转!$O$17:$O$1000,消耗中转!$Y$17:$Y$1000,"[]")</f>
        <v>[{"ItemId":50004,"Num":93}]</v>
      </c>
      <c r="F8" s="19" t="str">
        <f>_xlfn.XLOOKUP($D8,养成中转!$D$17:$D$1000,_xlfn.XLOOKUP($C8,养成中转!$W$16:$AC$16,养成中转!$W$17:$AC$1000),"{}")</f>
        <v>{"Hp":1084,"Atk":75}</v>
      </c>
      <c r="G8" s="19" t="str">
        <f>IF(B8=4,_xlfn.XLOOKUP($D8,养成中转!$D$17:$D$1000,养成中转!$AP$17:$AP$1000,"{}"),_xlfn.XLOOKUP($D8,养成中转!$D$17:$D$1000,养成中转!$AG$17:$AG$1000,"{}"))</f>
        <v>{"CardMulti":2.55,"CostReduce":0}</v>
      </c>
    </row>
    <row r="9" spans="1:7">
      <c r="A9" s="19">
        <v>5</v>
      </c>
      <c r="B9" s="19">
        <v>1</v>
      </c>
      <c r="C9" s="19">
        <v>1</v>
      </c>
      <c r="D9" s="19">
        <v>5</v>
      </c>
      <c r="E9" s="19" t="str">
        <f>_xlfn.XLOOKUP($D9,消耗中转!$O$17:$O$1000,消耗中转!$Y$17:$Y$1000,"[]")</f>
        <v>[{"ItemId":50004,"Num":97}]</v>
      </c>
      <c r="F9" s="19" t="str">
        <f>_xlfn.XLOOKUP($D9,养成中转!$D$17:$D$1000,_xlfn.XLOOKUP($C9,养成中转!$W$16:$AC$16,养成中转!$W$17:$AC$1000),"{}")</f>
        <v>{"Hp":1151,"Atk":79}</v>
      </c>
      <c r="G9" s="19" t="str">
        <f>IF(B9=4,_xlfn.XLOOKUP($D9,养成中转!$D$17:$D$1000,养成中转!$AP$17:$AP$1000,"{}"),_xlfn.XLOOKUP($D9,养成中转!$D$17:$D$1000,养成中转!$AG$17:$AG$1000,"{}"))</f>
        <v>{"CardMulti":3.2,"CostReduce":0}</v>
      </c>
    </row>
    <row r="10" spans="1:7">
      <c r="A10" s="19">
        <v>6</v>
      </c>
      <c r="B10" s="21">
        <v>1</v>
      </c>
      <c r="C10" s="21">
        <v>1</v>
      </c>
      <c r="D10" s="19">
        <v>6</v>
      </c>
      <c r="E10" s="19" t="str">
        <f>_xlfn.XLOOKUP($D10,消耗中转!$O$17:$O$1000,消耗中转!$Y$17:$Y$1000,"[]")</f>
        <v>[{"ItemId":50004,"Num":102}]</v>
      </c>
      <c r="F10" s="19" t="str">
        <f>_xlfn.XLOOKUP($D10,养成中转!$D$17:$D$1000,_xlfn.XLOOKUP($C10,养成中转!$W$16:$AC$16,养成中转!$W$17:$AC$1000),"{}")</f>
        <v>{"Hp":1220,"Atk":84}</v>
      </c>
      <c r="G10" s="19" t="str">
        <f>IF(B10=4,_xlfn.XLOOKUP($D10,养成中转!$D$17:$D$1000,养成中转!$AP$17:$AP$1000,"{}"),_xlfn.XLOOKUP($D10,养成中转!$D$17:$D$1000,养成中转!$AG$17:$AG$1000,"{}"))</f>
        <v>{"CardMulti":3.85,"CostReduce":0}</v>
      </c>
    </row>
    <row r="11" spans="1:7">
      <c r="A11" s="19">
        <v>7</v>
      </c>
      <c r="B11" s="19">
        <v>1</v>
      </c>
      <c r="C11" s="19">
        <v>1</v>
      </c>
      <c r="D11" s="19">
        <v>7</v>
      </c>
      <c r="E11" s="19" t="str">
        <f>_xlfn.XLOOKUP($D11,消耗中转!$O$17:$O$1000,消耗中转!$Y$17:$Y$1000,"[]")</f>
        <v>[{"ItemId":50004,"Num":106}]</v>
      </c>
      <c r="F11" s="19" t="str">
        <f>_xlfn.XLOOKUP($D11,养成中转!$D$17:$D$1000,_xlfn.XLOOKUP($C11,养成中转!$W$16:$AC$16,养成中转!$W$17:$AC$1000),"{}")</f>
        <v>{"Hp":1293,"Atk":90}</v>
      </c>
      <c r="G11" s="19" t="str">
        <f>IF(B11=4,_xlfn.XLOOKUP($D11,养成中转!$D$17:$D$1000,养成中转!$AP$17:$AP$1000,"{}"),_xlfn.XLOOKUP($D11,养成中转!$D$17:$D$1000,养成中转!$AG$17:$AG$1000,"{}"))</f>
        <v>{"CardMulti":4.5,"CostReduce":0}</v>
      </c>
    </row>
    <row r="12" spans="1:7">
      <c r="A12" s="19">
        <v>8</v>
      </c>
      <c r="B12" s="21">
        <v>1</v>
      </c>
      <c r="C12" s="21">
        <v>1</v>
      </c>
      <c r="D12" s="19">
        <v>8</v>
      </c>
      <c r="E12" s="19" t="str">
        <f>_xlfn.XLOOKUP($D12,消耗中转!$O$17:$O$1000,消耗中转!$Y$17:$Y$1000,"[]")</f>
        <v>[{"ItemId":50004,"Num":110}]</v>
      </c>
      <c r="F12" s="19" t="str">
        <f>_xlfn.XLOOKUP($D12,养成中转!$D$17:$D$1000,_xlfn.XLOOKUP($C12,养成中转!$W$16:$AC$16,养成中转!$W$17:$AC$1000),"{}")</f>
        <v>{"Hp":1370,"Atk":95}</v>
      </c>
      <c r="G12" s="19" t="str">
        <f>IF(B12=4,_xlfn.XLOOKUP($D12,养成中转!$D$17:$D$1000,养成中转!$AP$17:$AP$1000,"{}"),_xlfn.XLOOKUP($D12,养成中转!$D$17:$D$1000,养成中转!$AG$17:$AG$1000,"{}"))</f>
        <v>{"CardMulti":5.15,"CostReduce":0}</v>
      </c>
    </row>
    <row r="13" spans="1:7">
      <c r="A13" s="19">
        <v>9</v>
      </c>
      <c r="B13" s="19">
        <v>1</v>
      </c>
      <c r="C13" s="19">
        <v>1</v>
      </c>
      <c r="D13" s="19">
        <v>9</v>
      </c>
      <c r="E13" s="19" t="str">
        <f>_xlfn.XLOOKUP($D13,消耗中转!$O$17:$O$1000,消耗中转!$Y$17:$Y$1000,"[]")</f>
        <v>[{"ItemId":50004,"Num":114}]</v>
      </c>
      <c r="F13" s="19" t="str">
        <f>_xlfn.XLOOKUP($D13,养成中转!$D$17:$D$1000,_xlfn.XLOOKUP($C13,养成中转!$W$16:$AC$16,养成中转!$W$17:$AC$1000),"{}")</f>
        <v>{"Hp":1449,"Atk":100}</v>
      </c>
      <c r="G13" s="19" t="str">
        <f>IF(B13=4,_xlfn.XLOOKUP($D13,养成中转!$D$17:$D$1000,养成中转!$AP$17:$AP$1000,"{}"),_xlfn.XLOOKUP($D13,养成中转!$D$17:$D$1000,养成中转!$AG$17:$AG$1000,"{}"))</f>
        <v>{"CardMulti":5.8,"CostReduce":0}</v>
      </c>
    </row>
    <row r="14" spans="1:7">
      <c r="A14" s="19">
        <v>10</v>
      </c>
      <c r="B14" s="21">
        <v>1</v>
      </c>
      <c r="C14" s="21">
        <v>1</v>
      </c>
      <c r="D14" s="19">
        <v>10</v>
      </c>
      <c r="E14" s="19" t="str">
        <f>_xlfn.XLOOKUP($D14,消耗中转!$O$17:$O$1000,消耗中转!$Y$17:$Y$1000,"[]")</f>
        <v>[{"ItemId":50004,"Num":118},{"ItemId":50005,"Num":10}]</v>
      </c>
      <c r="F14" s="19" t="str">
        <f>_xlfn.XLOOKUP($D14,养成中转!$D$17:$D$1000,_xlfn.XLOOKUP($C14,养成中转!$W$16:$AC$16,养成中转!$W$17:$AC$1000),"{}")</f>
        <v>{"Hp":1532,"Atk":106}</v>
      </c>
      <c r="G14" s="19" t="str">
        <f>IF(B14=4,_xlfn.XLOOKUP($D14,养成中转!$D$17:$D$1000,养成中转!$AP$17:$AP$1000,"{}"),_xlfn.XLOOKUP($D14,养成中转!$D$17:$D$1000,养成中转!$AG$17:$AG$1000,"{}"))</f>
        <v>{"CardMulti":6.45,"CostReduce":0}</v>
      </c>
    </row>
    <row r="15" spans="1:7">
      <c r="A15" s="19">
        <v>11</v>
      </c>
      <c r="B15" s="19">
        <v>1</v>
      </c>
      <c r="C15" s="19">
        <v>1</v>
      </c>
      <c r="D15" s="19">
        <v>11</v>
      </c>
      <c r="E15" s="19" t="str">
        <f>_xlfn.XLOOKUP($D15,消耗中转!$O$17:$O$1000,消耗中转!$Y$17:$Y$1000,"[]")</f>
        <v>[{"ItemId":50004,"Num":1224}]</v>
      </c>
      <c r="F15" s="19" t="str">
        <f>_xlfn.XLOOKUP($D15,养成中转!$D$17:$D$1000,_xlfn.XLOOKUP($C15,养成中转!$W$16:$AC$16,养成中转!$W$17:$AC$1000),"{}")</f>
        <v>{"Hp":2141,"Atk":148}</v>
      </c>
      <c r="G15" s="19" t="str">
        <f>IF(B15=4,_xlfn.XLOOKUP($D15,养成中转!$D$17:$D$1000,养成中转!$AP$17:$AP$1000,"{}"),_xlfn.XLOOKUP($D15,养成中转!$D$17:$D$1000,养成中转!$AG$17:$AG$1000,"{}"))</f>
        <v>{"CardMulti":7.05,"CostReduce":0}</v>
      </c>
    </row>
    <row r="16" spans="1:7">
      <c r="A16" s="19">
        <v>12</v>
      </c>
      <c r="B16" s="21">
        <v>1</v>
      </c>
      <c r="C16" s="21">
        <v>1</v>
      </c>
      <c r="D16" s="19">
        <v>12</v>
      </c>
      <c r="E16" s="19" t="str">
        <f>_xlfn.XLOOKUP($D16,消耗中转!$O$17:$O$1000,消耗中转!$Y$17:$Y$1000,"[]")</f>
        <v>[{"ItemId":50004,"Num":1285}]</v>
      </c>
      <c r="F16" s="19" t="str">
        <f>_xlfn.XLOOKUP($D16,养成中转!$D$17:$D$1000,_xlfn.XLOOKUP($C16,养成中转!$W$16:$AC$16,养成中转!$W$17:$AC$1000),"{}")</f>
        <v>{"Hp":2231,"Atk":154}</v>
      </c>
      <c r="G16" s="19" t="str">
        <f>IF(B16=4,_xlfn.XLOOKUP($D16,养成中转!$D$17:$D$1000,养成中转!$AP$17:$AP$1000,"{}"),_xlfn.XLOOKUP($D16,养成中转!$D$17:$D$1000,养成中转!$AG$17:$AG$1000,"{}"))</f>
        <v>{"CardMulti":7.3,"CostReduce":0}</v>
      </c>
    </row>
    <row r="17" spans="1:7">
      <c r="A17" s="19">
        <v>13</v>
      </c>
      <c r="B17" s="19">
        <v>1</v>
      </c>
      <c r="C17" s="19">
        <v>1</v>
      </c>
      <c r="D17" s="19">
        <v>13</v>
      </c>
      <c r="E17" s="19" t="str">
        <f>_xlfn.XLOOKUP($D17,消耗中转!$O$17:$O$1000,消耗中转!$Y$17:$Y$1000,"[]")</f>
        <v>[{"ItemId":50004,"Num":1346}]</v>
      </c>
      <c r="F17" s="19" t="str">
        <f>_xlfn.XLOOKUP($D17,养成中转!$D$17:$D$1000,_xlfn.XLOOKUP($C17,养成中转!$W$16:$AC$16,养成中转!$W$17:$AC$1000),"{}")</f>
        <v>{"Hp":2326,"Atk":161}</v>
      </c>
      <c r="G17" s="19" t="str">
        <f>IF(B17=4,_xlfn.XLOOKUP($D17,养成中转!$D$17:$D$1000,养成中转!$AP$17:$AP$1000,"{}"),_xlfn.XLOOKUP($D17,养成中转!$D$17:$D$1000,养成中转!$AG$17:$AG$1000,"{}"))</f>
        <v>{"CardMulti":7.55,"CostReduce":0}</v>
      </c>
    </row>
    <row r="18" spans="1:7">
      <c r="A18" s="19">
        <v>14</v>
      </c>
      <c r="B18" s="21">
        <v>1</v>
      </c>
      <c r="C18" s="21">
        <v>1</v>
      </c>
      <c r="D18" s="19">
        <v>14</v>
      </c>
      <c r="E18" s="19" t="str">
        <f>_xlfn.XLOOKUP($D18,消耗中转!$O$17:$O$1000,消耗中转!$Y$17:$Y$1000,"[]")</f>
        <v>[{"ItemId":50004,"Num":1408}]</v>
      </c>
      <c r="F18" s="19" t="str">
        <f>_xlfn.XLOOKUP($D18,养成中转!$D$17:$D$1000,_xlfn.XLOOKUP($C18,养成中转!$W$16:$AC$16,养成中转!$W$17:$AC$1000),"{}")</f>
        <v>{"Hp":2426,"Atk":168}</v>
      </c>
      <c r="G18" s="19" t="str">
        <f>IF(B18=4,_xlfn.XLOOKUP($D18,养成中转!$D$17:$D$1000,养成中转!$AP$17:$AP$1000,"{}"),_xlfn.XLOOKUP($D18,养成中转!$D$17:$D$1000,养成中转!$AG$17:$AG$1000,"{}"))</f>
        <v>{"CardMulti":7.8,"CostReduce":0}</v>
      </c>
    </row>
    <row r="19" spans="1:7">
      <c r="A19" s="19">
        <v>15</v>
      </c>
      <c r="B19" s="19">
        <v>1</v>
      </c>
      <c r="C19" s="19">
        <v>1</v>
      </c>
      <c r="D19" s="19">
        <v>15</v>
      </c>
      <c r="E19" s="19" t="str">
        <f>_xlfn.XLOOKUP($D19,消耗中转!$O$17:$O$1000,消耗中转!$Y$17:$Y$1000,"[]")</f>
        <v>[{"ItemId":50004,"Num":1469}]</v>
      </c>
      <c r="F19" s="19" t="str">
        <f>_xlfn.XLOOKUP($D19,养成中转!$D$17:$D$1000,_xlfn.XLOOKUP($C19,养成中转!$W$16:$AC$16,养成中转!$W$17:$AC$1000),"{}")</f>
        <v>{"Hp":2530,"Atk":175}</v>
      </c>
      <c r="G19" s="19" t="str">
        <f>IF(B19=4,_xlfn.XLOOKUP($D19,养成中转!$D$17:$D$1000,养成中转!$AP$17:$AP$1000,"{}"),_xlfn.XLOOKUP($D19,养成中转!$D$17:$D$1000,养成中转!$AG$17:$AG$1000,"{}"))</f>
        <v>{"CardMulti":8.05,"CostReduce":0}</v>
      </c>
    </row>
    <row r="20" spans="1:7">
      <c r="A20" s="19">
        <v>16</v>
      </c>
      <c r="B20" s="21">
        <v>1</v>
      </c>
      <c r="C20" s="21">
        <v>1</v>
      </c>
      <c r="D20" s="19">
        <v>16</v>
      </c>
      <c r="E20" s="19" t="str">
        <f>_xlfn.XLOOKUP($D20,消耗中转!$O$17:$O$1000,消耗中转!$Y$17:$Y$1000,"[]")</f>
        <v>[{"ItemId":50004,"Num":1530}]</v>
      </c>
      <c r="F20" s="19" t="str">
        <f>_xlfn.XLOOKUP($D20,养成中转!$D$17:$D$1000,_xlfn.XLOOKUP($C20,养成中转!$W$16:$AC$16,养成中转!$W$17:$AC$1000),"{}")</f>
        <v>{"Hp":2638,"Atk":183}</v>
      </c>
      <c r="G20" s="19" t="str">
        <f>IF(B20=4,_xlfn.XLOOKUP($D20,养成中转!$D$17:$D$1000,养成中转!$AP$17:$AP$1000,"{}"),_xlfn.XLOOKUP($D20,养成中转!$D$17:$D$1000,养成中转!$AG$17:$AG$1000,"{}"))</f>
        <v>{"CardMulti":8.3,"CostReduce":0}</v>
      </c>
    </row>
    <row r="21" spans="1:7">
      <c r="A21" s="19">
        <v>17</v>
      </c>
      <c r="B21" s="19">
        <v>1</v>
      </c>
      <c r="C21" s="19">
        <v>1</v>
      </c>
      <c r="D21" s="19">
        <v>17</v>
      </c>
      <c r="E21" s="19" t="str">
        <f>_xlfn.XLOOKUP($D21,消耗中转!$O$17:$O$1000,消耗中转!$Y$17:$Y$1000,"[]")</f>
        <v>[{"ItemId":50004,"Num":1591}]</v>
      </c>
      <c r="F21" s="19" t="str">
        <f>_xlfn.XLOOKUP($D21,养成中转!$D$17:$D$1000,_xlfn.XLOOKUP($C21,养成中转!$W$16:$AC$16,养成中转!$W$17:$AC$1000),"{}")</f>
        <v>{"Hp":2751,"Atk":190}</v>
      </c>
      <c r="G21" s="19" t="str">
        <f>IF(B21=4,_xlfn.XLOOKUP($D21,养成中转!$D$17:$D$1000,养成中转!$AP$17:$AP$1000,"{}"),_xlfn.XLOOKUP($D21,养成中转!$D$17:$D$1000,养成中转!$AG$17:$AG$1000,"{}"))</f>
        <v>{"CardMulti":8.55,"CostReduce":0}</v>
      </c>
    </row>
    <row r="22" spans="1:7">
      <c r="A22" s="19">
        <v>18</v>
      </c>
      <c r="B22" s="21">
        <v>1</v>
      </c>
      <c r="C22" s="21">
        <v>1</v>
      </c>
      <c r="D22" s="19">
        <v>18</v>
      </c>
      <c r="E22" s="19" t="str">
        <f>_xlfn.XLOOKUP($D22,消耗中转!$O$17:$O$1000,消耗中转!$Y$17:$Y$1000,"[]")</f>
        <v>[{"ItemId":50004,"Num":1653}]</v>
      </c>
      <c r="F22" s="19" t="str">
        <f>_xlfn.XLOOKUP($D22,养成中转!$D$17:$D$1000,_xlfn.XLOOKUP($C22,养成中转!$W$16:$AC$16,养成中转!$W$17:$AC$1000),"{}")</f>
        <v>{"Hp":2869,"Atk":198}</v>
      </c>
      <c r="G22" s="19" t="str">
        <f>IF(B22=4,_xlfn.XLOOKUP($D22,养成中转!$D$17:$D$1000,养成中转!$AP$17:$AP$1000,"{}"),_xlfn.XLOOKUP($D22,养成中转!$D$17:$D$1000,养成中转!$AG$17:$AG$1000,"{}"))</f>
        <v>{"CardMulti":8.8,"CostReduce":0}</v>
      </c>
    </row>
    <row r="23" spans="1:7">
      <c r="A23" s="19">
        <v>19</v>
      </c>
      <c r="B23" s="19">
        <v>1</v>
      </c>
      <c r="C23" s="19">
        <v>1</v>
      </c>
      <c r="D23" s="19">
        <v>19</v>
      </c>
      <c r="E23" s="19" t="str">
        <f>_xlfn.XLOOKUP($D23,消耗中转!$O$17:$O$1000,消耗中转!$Y$17:$Y$1000,"[]")</f>
        <v>[{"ItemId":50004,"Num":1714}]</v>
      </c>
      <c r="F23" s="19" t="str">
        <f>_xlfn.XLOOKUP($D23,养成中转!$D$17:$D$1000,_xlfn.XLOOKUP($C23,养成中转!$W$16:$AC$16,养成中转!$W$17:$AC$1000),"{}")</f>
        <v>{"Hp":2993,"Atk":207}</v>
      </c>
      <c r="G23" s="19" t="str">
        <f>IF(B23=4,_xlfn.XLOOKUP($D23,养成中转!$D$17:$D$1000,养成中转!$AP$17:$AP$1000,"{}"),_xlfn.XLOOKUP($D23,养成中转!$D$17:$D$1000,养成中转!$AG$17:$AG$1000,"{}"))</f>
        <v>{"CardMulti":9.05,"CostReduce":0}</v>
      </c>
    </row>
    <row r="24" spans="1:7">
      <c r="A24" s="19">
        <v>20</v>
      </c>
      <c r="B24" s="21">
        <v>1</v>
      </c>
      <c r="C24" s="21">
        <v>1</v>
      </c>
      <c r="D24" s="19">
        <v>20</v>
      </c>
      <c r="E24" s="19" t="str">
        <f>_xlfn.XLOOKUP($D24,消耗中转!$O$17:$O$1000,消耗中转!$Y$17:$Y$1000,"[]")</f>
        <v>[{"ItemId":50004,"Num":1775},{"ItemId":50005,"Num":30}]</v>
      </c>
      <c r="F24" s="19" t="str">
        <f>_xlfn.XLOOKUP($D24,养成中转!$D$17:$D$1000,_xlfn.XLOOKUP($C24,养成中转!$W$16:$AC$16,养成中转!$W$17:$AC$1000),"{}")</f>
        <v>{"Hp":3123,"Atk":215}</v>
      </c>
      <c r="G24" s="19" t="str">
        <f>IF(B24=4,_xlfn.XLOOKUP($D24,养成中转!$D$17:$D$1000,养成中转!$AP$17:$AP$1000,"{}"),_xlfn.XLOOKUP($D24,养成中转!$D$17:$D$1000,养成中转!$AG$17:$AG$1000,"{}"))</f>
        <v>{"CardMulti":9.3,"CostReduce":0}</v>
      </c>
    </row>
    <row r="25" spans="1:7">
      <c r="A25" s="19">
        <v>21</v>
      </c>
      <c r="B25" s="19">
        <v>1</v>
      </c>
      <c r="C25" s="19">
        <v>1</v>
      </c>
      <c r="D25" s="19">
        <v>21</v>
      </c>
      <c r="E25" s="19" t="str">
        <f>_xlfn.XLOOKUP($D25,消耗中转!$O$17:$O$1000,消耗中转!$Y$17:$Y$1000,"[]")</f>
        <v>[{"ItemId":50004,"Num":2448}]</v>
      </c>
      <c r="F25" s="19" t="str">
        <f>_xlfn.XLOOKUP($D25,养成中转!$D$17:$D$1000,_xlfn.XLOOKUP($C25,养成中转!$W$16:$AC$16,养成中转!$W$17:$AC$1000),"{}")</f>
        <v>{"Hp":4067,"Atk":281}</v>
      </c>
      <c r="G25" s="19" t="str">
        <f>IF(B25=4,_xlfn.XLOOKUP($D25,养成中转!$D$17:$D$1000,养成中转!$AP$17:$AP$1000,"{}"),_xlfn.XLOOKUP($D25,养成中转!$D$17:$D$1000,养成中转!$AG$17:$AG$1000,"{}"))</f>
        <v>{"CardMulti":9.95,"CostReduce":0}</v>
      </c>
    </row>
    <row r="26" spans="1:7">
      <c r="A26" s="19">
        <v>22</v>
      </c>
      <c r="B26" s="21">
        <v>1</v>
      </c>
      <c r="C26" s="21">
        <v>1</v>
      </c>
      <c r="D26" s="19">
        <v>22</v>
      </c>
      <c r="E26" s="19" t="str">
        <f>_xlfn.XLOOKUP($D26,消耗中转!$O$17:$O$1000,消耗中转!$Y$17:$Y$1000,"[]")</f>
        <v>[{"ItemId":50004,"Num":2571}]</v>
      </c>
      <c r="F26" s="19" t="str">
        <f>_xlfn.XLOOKUP($D26,养成中转!$D$17:$D$1000,_xlfn.XLOOKUP($C26,养成中转!$W$16:$AC$16,养成中转!$W$17:$AC$1000),"{}")</f>
        <v>{"Hp":4208,"Atk":291}</v>
      </c>
      <c r="G26" s="19" t="str">
        <f>IF(B26=4,_xlfn.XLOOKUP($D26,养成中转!$D$17:$D$1000,养成中转!$AP$17:$AP$1000,"{}"),_xlfn.XLOOKUP($D26,养成中转!$D$17:$D$1000,养成中转!$AG$17:$AG$1000,"{}"))</f>
        <v>{"CardMulti":10.19,"CostReduce":0}</v>
      </c>
    </row>
    <row r="27" spans="1:7">
      <c r="A27" s="19">
        <v>23</v>
      </c>
      <c r="B27" s="19">
        <v>1</v>
      </c>
      <c r="C27" s="19">
        <v>1</v>
      </c>
      <c r="D27" s="19">
        <v>23</v>
      </c>
      <c r="E27" s="19" t="str">
        <f>_xlfn.XLOOKUP($D27,消耗中转!$O$17:$O$1000,消耗中转!$Y$17:$Y$1000,"[]")</f>
        <v>[{"ItemId":50004,"Num":2693}]</v>
      </c>
      <c r="F27" s="19" t="str">
        <f>_xlfn.XLOOKUP($D27,养成中转!$D$17:$D$1000,_xlfn.XLOOKUP($C27,养成中转!$W$16:$AC$16,养成中转!$W$17:$AC$1000),"{}")</f>
        <v>{"Hp":4355,"Atk":301}</v>
      </c>
      <c r="G27" s="19" t="str">
        <f>IF(B27=4,_xlfn.XLOOKUP($D27,养成中转!$D$17:$D$1000,养成中转!$AP$17:$AP$1000,"{}"),_xlfn.XLOOKUP($D27,养成中转!$D$17:$D$1000,养成中转!$AG$17:$AG$1000,"{}"))</f>
        <v>{"CardMulti":10.43,"CostReduce":0}</v>
      </c>
    </row>
    <row r="28" spans="1:7">
      <c r="A28" s="19">
        <v>24</v>
      </c>
      <c r="B28" s="21">
        <v>1</v>
      </c>
      <c r="C28" s="21">
        <v>1</v>
      </c>
      <c r="D28" s="19">
        <v>24</v>
      </c>
      <c r="E28" s="19" t="str">
        <f>_xlfn.XLOOKUP($D28,消耗中转!$O$17:$O$1000,消耗中转!$Y$17:$Y$1000,"[]")</f>
        <v>[{"ItemId":50004,"Num":2816}]</v>
      </c>
      <c r="F28" s="19" t="str">
        <f>_xlfn.XLOOKUP($D28,养成中转!$D$17:$D$1000,_xlfn.XLOOKUP($C28,养成中转!$W$16:$AC$16,养成中转!$W$17:$AC$1000),"{}")</f>
        <v>{"Hp":4508,"Atk":312}</v>
      </c>
      <c r="G28" s="19" t="str">
        <f>IF(B28=4,_xlfn.XLOOKUP($D28,养成中转!$D$17:$D$1000,养成中转!$AP$17:$AP$1000,"{}"),_xlfn.XLOOKUP($D28,养成中转!$D$17:$D$1000,养成中转!$AG$17:$AG$1000,"{}"))</f>
        <v>{"CardMulti":10.67,"CostReduce":0}</v>
      </c>
    </row>
    <row r="29" spans="1:7">
      <c r="A29" s="19">
        <v>25</v>
      </c>
      <c r="B29" s="19">
        <v>1</v>
      </c>
      <c r="C29" s="19">
        <v>1</v>
      </c>
      <c r="D29" s="19">
        <v>25</v>
      </c>
      <c r="E29" s="19" t="str">
        <f>_xlfn.XLOOKUP($D29,消耗中转!$O$17:$O$1000,消耗中转!$Y$17:$Y$1000,"[]")</f>
        <v>[{"ItemId":50004,"Num":2938}]</v>
      </c>
      <c r="F29" s="19" t="str">
        <f>_xlfn.XLOOKUP($D29,养成中转!$D$17:$D$1000,_xlfn.XLOOKUP($C29,养成中转!$W$16:$AC$16,养成中转!$W$17:$AC$1000),"{}")</f>
        <v>{"Hp":4667,"Atk":323}</v>
      </c>
      <c r="G29" s="19" t="str">
        <f>IF(B29=4,_xlfn.XLOOKUP($D29,养成中转!$D$17:$D$1000,养成中转!$AP$17:$AP$1000,"{}"),_xlfn.XLOOKUP($D29,养成中转!$D$17:$D$1000,养成中转!$AG$17:$AG$1000,"{}"))</f>
        <v>{"CardMulti":11.91,"CostReduce":1}</v>
      </c>
    </row>
    <row r="30" spans="1:7">
      <c r="A30" s="19">
        <v>26</v>
      </c>
      <c r="B30" s="21">
        <v>1</v>
      </c>
      <c r="C30" s="21">
        <v>1</v>
      </c>
      <c r="D30" s="19">
        <v>26</v>
      </c>
      <c r="E30" s="19" t="str">
        <f>_xlfn.XLOOKUP($D30,消耗中转!$O$17:$O$1000,消耗中转!$Y$17:$Y$1000,"[]")</f>
        <v>[{"ItemId":50004,"Num":3061}]</v>
      </c>
      <c r="F30" s="19" t="str">
        <f>_xlfn.XLOOKUP($D30,养成中转!$D$17:$D$1000,_xlfn.XLOOKUP($C30,养成中转!$W$16:$AC$16,养成中转!$W$17:$AC$1000),"{}")</f>
        <v>{"Hp":4833,"Atk":335}</v>
      </c>
      <c r="G30" s="19" t="str">
        <f>IF(B30=4,_xlfn.XLOOKUP($D30,养成中转!$D$17:$D$1000,养成中转!$AP$17:$AP$1000,"{}"),_xlfn.XLOOKUP($D30,养成中转!$D$17:$D$1000,养成中转!$AG$17:$AG$1000,"{}"))</f>
        <v>{"CardMulti":12.15,"CostReduce":1}</v>
      </c>
    </row>
    <row r="31" spans="1:7">
      <c r="A31" s="19">
        <v>27</v>
      </c>
      <c r="B31" s="19">
        <v>1</v>
      </c>
      <c r="C31" s="19">
        <v>1</v>
      </c>
      <c r="D31" s="19">
        <v>27</v>
      </c>
      <c r="E31" s="19" t="str">
        <f>_xlfn.XLOOKUP($D31,消耗中转!$O$17:$O$1000,消耗中转!$Y$17:$Y$1000,"[]")</f>
        <v>[{"ItemId":50004,"Num":3183}]</v>
      </c>
      <c r="F31" s="19" t="str">
        <f>_xlfn.XLOOKUP($D31,养成中转!$D$17:$D$1000,_xlfn.XLOOKUP($C31,养成中转!$W$16:$AC$16,养成中转!$W$17:$AC$1000),"{}")</f>
        <v>{"Hp":5007,"Atk":346}</v>
      </c>
      <c r="G31" s="19" t="str">
        <f>IF(B31=4,_xlfn.XLOOKUP($D31,养成中转!$D$17:$D$1000,养成中转!$AP$17:$AP$1000,"{}"),_xlfn.XLOOKUP($D31,养成中转!$D$17:$D$1000,养成中转!$AG$17:$AG$1000,"{}"))</f>
        <v>{"CardMulti":12.39,"CostReduce":1}</v>
      </c>
    </row>
    <row r="32" spans="1:7">
      <c r="A32" s="19">
        <v>28</v>
      </c>
      <c r="B32" s="21">
        <v>1</v>
      </c>
      <c r="C32" s="21">
        <v>1</v>
      </c>
      <c r="D32" s="19">
        <v>28</v>
      </c>
      <c r="E32" s="19" t="str">
        <f>_xlfn.XLOOKUP($D32,消耗中转!$O$17:$O$1000,消耗中转!$Y$17:$Y$1000,"[]")</f>
        <v>[{"ItemId":50004,"Num":3306}]</v>
      </c>
      <c r="F32" s="19" t="str">
        <f>_xlfn.XLOOKUP($D32,养成中转!$D$17:$D$1000,_xlfn.XLOOKUP($C32,养成中转!$W$16:$AC$16,养成中转!$W$17:$AC$1000),"{}")</f>
        <v>{"Hp":5186,"Atk":359}</v>
      </c>
      <c r="G32" s="19" t="str">
        <f>IF(B32=4,_xlfn.XLOOKUP($D32,养成中转!$D$17:$D$1000,养成中转!$AP$17:$AP$1000,"{}"),_xlfn.XLOOKUP($D32,养成中转!$D$17:$D$1000,养成中转!$AG$17:$AG$1000,"{}"))</f>
        <v>{"CardMulti":12.63,"CostReduce":1}</v>
      </c>
    </row>
    <row r="33" spans="1:7">
      <c r="A33" s="19">
        <v>29</v>
      </c>
      <c r="B33" s="19">
        <v>1</v>
      </c>
      <c r="C33" s="19">
        <v>1</v>
      </c>
      <c r="D33" s="19">
        <v>29</v>
      </c>
      <c r="E33" s="19" t="str">
        <f>_xlfn.XLOOKUP($D33,消耗中转!$O$17:$O$1000,消耗中转!$Y$17:$Y$1000,"[]")</f>
        <v>[{"ItemId":50004,"Num":3428}]</v>
      </c>
      <c r="F33" s="19" t="str">
        <f>_xlfn.XLOOKUP($D33,养成中转!$D$17:$D$1000,_xlfn.XLOOKUP($C33,养成中转!$W$16:$AC$16,养成中转!$W$17:$AC$1000),"{}")</f>
        <v>{"Hp":5374,"Atk":372}</v>
      </c>
      <c r="G33" s="19" t="str">
        <f>IF(B33=4,_xlfn.XLOOKUP($D33,养成中转!$D$17:$D$1000,养成中转!$AP$17:$AP$1000,"{}"),_xlfn.XLOOKUP($D33,养成中转!$D$17:$D$1000,养成中转!$AG$17:$AG$1000,"{}"))</f>
        <v>{"CardMulti":12.87,"CostReduce":1}</v>
      </c>
    </row>
    <row r="34" spans="1:7">
      <c r="A34" s="19">
        <v>30</v>
      </c>
      <c r="B34" s="21">
        <v>1</v>
      </c>
      <c r="C34" s="21">
        <v>1</v>
      </c>
      <c r="D34" s="19">
        <v>30</v>
      </c>
      <c r="E34" s="19" t="str">
        <f>_xlfn.XLOOKUP($D34,消耗中转!$O$17:$O$1000,消耗中转!$Y$17:$Y$1000,"[]")</f>
        <v>[{"ItemId":50004,"Num":3551},{"ItemId":50005,"Num":130}]</v>
      </c>
      <c r="F34" s="19" t="str">
        <f>_xlfn.XLOOKUP($D34,养成中转!$D$17:$D$1000,_xlfn.XLOOKUP($C34,养成中转!$W$16:$AC$16,养成中转!$W$17:$AC$1000),"{}")</f>
        <v>{"Hp":5568,"Atk":385}</v>
      </c>
      <c r="G34" s="19" t="str">
        <f>IF(B34=4,_xlfn.XLOOKUP($D34,养成中转!$D$17:$D$1000,养成中转!$AP$17:$AP$1000,"{}"),_xlfn.XLOOKUP($D34,养成中转!$D$17:$D$1000,养成中转!$AG$17:$AG$1000,"{}"))</f>
        <v>{"CardMulti":13.11,"CostReduce":1}</v>
      </c>
    </row>
    <row r="35" spans="1:7">
      <c r="A35" s="19">
        <v>31</v>
      </c>
      <c r="B35" s="19">
        <v>1</v>
      </c>
      <c r="C35" s="19">
        <v>1</v>
      </c>
      <c r="D35" s="19">
        <v>31</v>
      </c>
      <c r="E35" s="19" t="str">
        <f>_xlfn.XLOOKUP($D35,消耗中转!$O$17:$O$1000,消耗中转!$Y$17:$Y$1000,"[]")</f>
        <v>[{"ItemId":50004,"Num":7347}]</v>
      </c>
      <c r="F35" s="19" t="str">
        <f>_xlfn.XLOOKUP($D35,养成中转!$D$17:$D$1000,_xlfn.XLOOKUP($C35,养成中转!$W$16:$AC$16,养成中转!$W$17:$AC$1000),"{}")</f>
        <v>{"Hp":6982,"Atk":484}</v>
      </c>
      <c r="G35" s="19" t="str">
        <f>IF(B35=4,_xlfn.XLOOKUP($D35,养成中转!$D$17:$D$1000,养成中转!$AP$17:$AP$1000,"{}"),_xlfn.XLOOKUP($D35,养成中转!$D$17:$D$1000,养成中转!$AG$17:$AG$1000,"{}"))</f>
        <v>{"CardMulti":13.81,"CostReduce":1}</v>
      </c>
    </row>
    <row r="36" spans="1:7">
      <c r="A36" s="19">
        <v>32</v>
      </c>
      <c r="B36" s="21">
        <v>1</v>
      </c>
      <c r="C36" s="21">
        <v>1</v>
      </c>
      <c r="D36" s="19">
        <v>32</v>
      </c>
      <c r="E36" s="19" t="str">
        <f>_xlfn.XLOOKUP($D36,消耗中转!$O$17:$O$1000,消耗中转!$Y$17:$Y$1000,"[]")</f>
        <v>[{"ItemId":50004,"Num":7715}]</v>
      </c>
      <c r="F36" s="19" t="str">
        <f>_xlfn.XLOOKUP($D36,养成中转!$D$17:$D$1000,_xlfn.XLOOKUP($C36,养成中转!$W$16:$AC$16,养成中转!$W$17:$AC$1000),"{}")</f>
        <v>{"Hp":7193,"Atk":498}</v>
      </c>
      <c r="G36" s="19" t="str">
        <f>IF(B36=4,_xlfn.XLOOKUP($D36,养成中转!$D$17:$D$1000,养成中转!$AP$17:$AP$1000,"{}"),_xlfn.XLOOKUP($D36,养成中转!$D$17:$D$1000,养成中转!$AG$17:$AG$1000,"{}"))</f>
        <v>{"CardMulti":14.04,"CostReduce":1}</v>
      </c>
    </row>
    <row r="37" spans="1:7">
      <c r="A37" s="19">
        <v>33</v>
      </c>
      <c r="B37" s="19">
        <v>1</v>
      </c>
      <c r="C37" s="19">
        <v>1</v>
      </c>
      <c r="D37" s="19">
        <v>33</v>
      </c>
      <c r="E37" s="19" t="str">
        <f>_xlfn.XLOOKUP($D37,消耗中转!$O$17:$O$1000,消耗中转!$Y$17:$Y$1000,"[]")</f>
        <v>[{"ItemId":50004,"Num":8082}]</v>
      </c>
      <c r="F37" s="19" t="str">
        <f>_xlfn.XLOOKUP($D37,养成中转!$D$17:$D$1000,_xlfn.XLOOKUP($C37,养成中转!$W$16:$AC$16,养成中转!$W$17:$AC$1000),"{}")</f>
        <v>{"Hp":7410,"Atk":513}</v>
      </c>
      <c r="G37" s="19" t="str">
        <f>IF(B37=4,_xlfn.XLOOKUP($D37,养成中转!$D$17:$D$1000,养成中转!$AP$17:$AP$1000,"{}"),_xlfn.XLOOKUP($D37,养成中转!$D$17:$D$1000,养成中转!$AG$17:$AG$1000,"{}"))</f>
        <v>{"CardMulti":14.27,"CostReduce":1}</v>
      </c>
    </row>
    <row r="38" spans="1:7">
      <c r="A38" s="19">
        <v>34</v>
      </c>
      <c r="B38" s="21">
        <v>1</v>
      </c>
      <c r="C38" s="21">
        <v>1</v>
      </c>
      <c r="D38" s="19">
        <v>34</v>
      </c>
      <c r="E38" s="19" t="str">
        <f>_xlfn.XLOOKUP($D38,消耗中转!$O$17:$O$1000,消耗中转!$Y$17:$Y$1000,"[]")</f>
        <v>[{"ItemId":50004,"Num":8449}]</v>
      </c>
      <c r="F38" s="19" t="str">
        <f>_xlfn.XLOOKUP($D38,养成中转!$D$17:$D$1000,_xlfn.XLOOKUP($C38,养成中转!$W$16:$AC$16,养成中转!$W$17:$AC$1000),"{}")</f>
        <v>{"Hp":7636,"Atk":529}</v>
      </c>
      <c r="G38" s="19" t="str">
        <f>IF(B38=4,_xlfn.XLOOKUP($D38,养成中转!$D$17:$D$1000,养成中转!$AP$17:$AP$1000,"{}"),_xlfn.XLOOKUP($D38,养成中转!$D$17:$D$1000,养成中转!$AG$17:$AG$1000,"{}"))</f>
        <v>{"CardMulti":14.5,"CostReduce":1}</v>
      </c>
    </row>
    <row r="39" spans="1:7">
      <c r="A39" s="19">
        <v>35</v>
      </c>
      <c r="B39" s="19">
        <v>1</v>
      </c>
      <c r="C39" s="19">
        <v>1</v>
      </c>
      <c r="D39" s="19">
        <v>35</v>
      </c>
      <c r="E39" s="19" t="str">
        <f>_xlfn.XLOOKUP($D39,消耗中转!$O$17:$O$1000,消耗中转!$Y$17:$Y$1000,"[]")</f>
        <v>[{"ItemId":50004,"Num":8817}]</v>
      </c>
      <c r="F39" s="19" t="str">
        <f>_xlfn.XLOOKUP($D39,养成中转!$D$17:$D$1000,_xlfn.XLOOKUP($C39,养成中转!$W$16:$AC$16,养成中转!$W$17:$AC$1000),"{}")</f>
        <v>{"Hp":7870,"Atk":545}</v>
      </c>
      <c r="G39" s="19" t="str">
        <f>IF(B39=4,_xlfn.XLOOKUP($D39,养成中转!$D$17:$D$1000,养成中转!$AP$17:$AP$1000,"{}"),_xlfn.XLOOKUP($D39,养成中转!$D$17:$D$1000,养成中转!$AG$17:$AG$1000,"{}"))</f>
        <v>{"CardMulti":14.73,"CostReduce":1}</v>
      </c>
    </row>
    <row r="40" spans="1:7">
      <c r="A40" s="19">
        <v>36</v>
      </c>
      <c r="B40" s="21">
        <v>1</v>
      </c>
      <c r="C40" s="21">
        <v>1</v>
      </c>
      <c r="D40" s="19">
        <v>36</v>
      </c>
      <c r="E40" s="19" t="str">
        <f>_xlfn.XLOOKUP($D40,消耗中转!$O$17:$O$1000,消耗中转!$Y$17:$Y$1000,"[]")</f>
        <v>[{"ItemId":50004,"Num":9184}]</v>
      </c>
      <c r="F40" s="19" t="str">
        <f>_xlfn.XLOOKUP($D40,养成中转!$D$17:$D$1000,_xlfn.XLOOKUP($C40,养成中转!$W$16:$AC$16,养成中转!$W$17:$AC$1000),"{}")</f>
        <v>{"Hp":8113,"Atk":562}</v>
      </c>
      <c r="G40" s="19" t="str">
        <f>IF(B40=4,_xlfn.XLOOKUP($D40,养成中转!$D$17:$D$1000,养成中转!$AP$17:$AP$1000,"{}"),_xlfn.XLOOKUP($D40,养成中转!$D$17:$D$1000,养成中转!$AG$17:$AG$1000,"{}"))</f>
        <v>{"CardMulti":14.96,"CostReduce":1}</v>
      </c>
    </row>
    <row r="41" spans="1:7">
      <c r="A41" s="19">
        <v>37</v>
      </c>
      <c r="B41" s="19">
        <v>1</v>
      </c>
      <c r="C41" s="19">
        <v>1</v>
      </c>
      <c r="D41" s="19">
        <v>37</v>
      </c>
      <c r="E41" s="19" t="str">
        <f>_xlfn.XLOOKUP($D41,消耗中转!$O$17:$O$1000,消耗中转!$Y$17:$Y$1000,"[]")</f>
        <v>[{"ItemId":50004,"Num":9552}]</v>
      </c>
      <c r="F41" s="19" t="str">
        <f>_xlfn.XLOOKUP($D41,养成中转!$D$17:$D$1000,_xlfn.XLOOKUP($C41,养成中转!$W$16:$AC$16,养成中转!$W$17:$AC$1000),"{}")</f>
        <v>{"Hp":8364,"Atk":579}</v>
      </c>
      <c r="G41" s="19" t="str">
        <f>IF(B41=4,_xlfn.XLOOKUP($D41,养成中转!$D$17:$D$1000,养成中转!$AP$17:$AP$1000,"{}"),_xlfn.XLOOKUP($D41,养成中转!$D$17:$D$1000,养成中转!$AG$17:$AG$1000,"{}"))</f>
        <v>{"CardMulti":15.19,"CostReduce":1}</v>
      </c>
    </row>
    <row r="42" spans="1:7">
      <c r="A42" s="19">
        <v>38</v>
      </c>
      <c r="B42" s="21">
        <v>1</v>
      </c>
      <c r="C42" s="21">
        <v>1</v>
      </c>
      <c r="D42" s="19">
        <v>38</v>
      </c>
      <c r="E42" s="19" t="str">
        <f>_xlfn.XLOOKUP($D42,消耗中转!$O$17:$O$1000,消耗中转!$Y$17:$Y$1000,"[]")</f>
        <v>[{"ItemId":50004,"Num":9919}]</v>
      </c>
      <c r="F42" s="19" t="str">
        <f>_xlfn.XLOOKUP($D42,养成中转!$D$17:$D$1000,_xlfn.XLOOKUP($C42,养成中转!$W$16:$AC$16,养成中转!$W$17:$AC$1000),"{}")</f>
        <v>{"Hp":8624,"Atk":597}</v>
      </c>
      <c r="G42" s="19" t="str">
        <f>IF(B42=4,_xlfn.XLOOKUP($D42,养成中转!$D$17:$D$1000,养成中转!$AP$17:$AP$1000,"{}"),_xlfn.XLOOKUP($D42,养成中转!$D$17:$D$1000,养成中转!$AG$17:$AG$1000,"{}"))</f>
        <v>{"CardMulti":15.42,"CostReduce":1}</v>
      </c>
    </row>
    <row r="43" spans="1:7">
      <c r="A43" s="19">
        <v>39</v>
      </c>
      <c r="B43" s="19">
        <v>1</v>
      </c>
      <c r="C43" s="19">
        <v>1</v>
      </c>
      <c r="D43" s="19">
        <v>39</v>
      </c>
      <c r="E43" s="19" t="str">
        <f>_xlfn.XLOOKUP($D43,消耗中转!$O$17:$O$1000,消耗中转!$Y$17:$Y$1000,"[]")</f>
        <v>[{"ItemId":50004,"Num":10286}]</v>
      </c>
      <c r="F43" s="19" t="str">
        <f>_xlfn.XLOOKUP($D43,养成中转!$D$17:$D$1000,_xlfn.XLOOKUP($C43,养成中转!$W$16:$AC$16,养成中转!$W$17:$AC$1000),"{}")</f>
        <v>{"Hp":8894,"Atk":616}</v>
      </c>
      <c r="G43" s="19" t="str">
        <f>IF(B43=4,_xlfn.XLOOKUP($D43,养成中转!$D$17:$D$1000,养成中转!$AP$17:$AP$1000,"{}"),_xlfn.XLOOKUP($D43,养成中转!$D$17:$D$1000,养成中转!$AG$17:$AG$1000,"{}"))</f>
        <v>{"CardMulti":15.65,"CostReduce":1}</v>
      </c>
    </row>
    <row r="44" spans="1:7">
      <c r="A44" s="19">
        <v>40</v>
      </c>
      <c r="B44" s="21">
        <v>1</v>
      </c>
      <c r="C44" s="21">
        <v>1</v>
      </c>
      <c r="D44" s="19">
        <v>40</v>
      </c>
      <c r="E44" s="19" t="str">
        <f>_xlfn.XLOOKUP($D44,消耗中转!$O$17:$O$1000,消耗中转!$Y$17:$Y$1000,"[]")</f>
        <v>[{"ItemId":50004,"Num":10654},{"ItemId":50005,"Num":200}]</v>
      </c>
      <c r="F44" s="19" t="str">
        <f>_xlfn.XLOOKUP($D44,养成中转!$D$17:$D$1000,_xlfn.XLOOKUP($C44,养成中转!$W$16:$AC$16,养成中转!$W$17:$AC$1000),"{}")</f>
        <v>{"Hp":9172,"Atk":635}</v>
      </c>
      <c r="G44" s="19" t="str">
        <f>IF(B44=4,_xlfn.XLOOKUP($D44,养成中转!$D$17:$D$1000,养成中转!$AP$17:$AP$1000,"{}"),_xlfn.XLOOKUP($D44,养成中转!$D$17:$D$1000,养成中转!$AG$17:$AG$1000,"{}"))</f>
        <v>{"CardMulti":15.88,"CostReduce":1}</v>
      </c>
    </row>
    <row r="45" spans="1:7">
      <c r="A45" s="19">
        <v>41</v>
      </c>
      <c r="B45" s="19">
        <v>1</v>
      </c>
      <c r="C45" s="19">
        <v>1</v>
      </c>
      <c r="D45" s="19">
        <v>41</v>
      </c>
      <c r="E45" s="19" t="str">
        <f>_xlfn.XLOOKUP($D45,消耗中转!$O$17:$O$1000,消耗中转!$Y$17:$Y$1000,"[]")</f>
        <v>[{"ItemId":50004,"Num":16426}]</v>
      </c>
      <c r="F45" s="19" t="str">
        <f>_xlfn.XLOOKUP($D45,养成中转!$D$17:$D$1000,_xlfn.XLOOKUP($C45,养成中转!$W$16:$AC$16,养成中转!$W$17:$AC$1000),"{}")</f>
        <v>{"Hp":11186,"Atk":775}</v>
      </c>
      <c r="G45" s="19" t="str">
        <f>IF(B45=4,_xlfn.XLOOKUP($D45,养成中转!$D$17:$D$1000,养成中转!$AP$17:$AP$1000,"{}"),_xlfn.XLOOKUP($D45,养成中转!$D$17:$D$1000,养成中转!$AG$17:$AG$1000,"{}"))</f>
        <v>{"CardMulti":16.63,"CostReduce":1}</v>
      </c>
    </row>
    <row r="46" spans="1:7">
      <c r="A46" s="19">
        <v>42</v>
      </c>
      <c r="B46" s="21">
        <v>1</v>
      </c>
      <c r="C46" s="21">
        <v>1</v>
      </c>
      <c r="D46" s="19">
        <v>42</v>
      </c>
      <c r="E46" s="19" t="str">
        <f>_xlfn.XLOOKUP($D46,消耗中转!$O$17:$O$1000,消耗中转!$Y$17:$Y$1000,"[]")</f>
        <v>[{"ItemId":50004,"Num":17248}]</v>
      </c>
      <c r="F46" s="19" t="str">
        <f>_xlfn.XLOOKUP($D46,养成中转!$D$17:$D$1000,_xlfn.XLOOKUP($C46,养成中转!$W$16:$AC$16,养成中转!$W$17:$AC$1000),"{}")</f>
        <v>{"Hp":11483,"Atk":795}</v>
      </c>
      <c r="G46" s="19" t="str">
        <f>IF(B46=4,_xlfn.XLOOKUP($D46,养成中转!$D$17:$D$1000,养成中转!$AP$17:$AP$1000,"{}"),_xlfn.XLOOKUP($D46,养成中转!$D$17:$D$1000,养成中转!$AG$17:$AG$1000,"{}"))</f>
        <v>{"CardMulti":16.85,"CostReduce":1}</v>
      </c>
    </row>
    <row r="47" spans="1:7">
      <c r="A47" s="19">
        <v>43</v>
      </c>
      <c r="B47" s="19">
        <v>1</v>
      </c>
      <c r="C47" s="19">
        <v>1</v>
      </c>
      <c r="D47" s="19">
        <v>43</v>
      </c>
      <c r="E47" s="19" t="str">
        <f>_xlfn.XLOOKUP($D47,消耗中转!$O$17:$O$1000,消耗中转!$Y$17:$Y$1000,"[]")</f>
        <v>[{"ItemId":50004,"Num":18069}]</v>
      </c>
      <c r="F47" s="19" t="str">
        <f>_xlfn.XLOOKUP($D47,养成中转!$D$17:$D$1000,_xlfn.XLOOKUP($C47,养成中转!$W$16:$AC$16,养成中转!$W$17:$AC$1000),"{}")</f>
        <v>{"Hp":11790,"Atk":817}</v>
      </c>
      <c r="G47" s="19" t="str">
        <f>IF(B47=4,_xlfn.XLOOKUP($D47,养成中转!$D$17:$D$1000,养成中转!$AP$17:$AP$1000,"{}"),_xlfn.XLOOKUP($D47,养成中转!$D$17:$D$1000,养成中转!$AG$17:$AG$1000,"{}"))</f>
        <v>{"CardMulti":17.07,"CostReduce":1}</v>
      </c>
    </row>
    <row r="48" spans="1:7">
      <c r="A48" s="19">
        <v>44</v>
      </c>
      <c r="B48" s="21">
        <v>1</v>
      </c>
      <c r="C48" s="21">
        <v>1</v>
      </c>
      <c r="D48" s="19">
        <v>44</v>
      </c>
      <c r="E48" s="19" t="str">
        <f>_xlfn.XLOOKUP($D48,消耗中转!$O$17:$O$1000,消耗中转!$Y$17:$Y$1000,"[]")</f>
        <v>[{"ItemId":50004,"Num":18890}]</v>
      </c>
      <c r="F48" s="19" t="str">
        <f>_xlfn.XLOOKUP($D48,养成中转!$D$17:$D$1000,_xlfn.XLOOKUP($C48,养成中转!$W$16:$AC$16,养成中转!$W$17:$AC$1000),"{}")</f>
        <v>{"Hp":12107,"Atk":839}</v>
      </c>
      <c r="G48" s="19" t="str">
        <f>IF(B48=4,_xlfn.XLOOKUP($D48,养成中转!$D$17:$D$1000,养成中转!$AP$17:$AP$1000,"{}"),_xlfn.XLOOKUP($D48,养成中转!$D$17:$D$1000,养成中转!$AG$17:$AG$1000,"{}"))</f>
        <v>{"CardMulti":17.29,"CostReduce":1}</v>
      </c>
    </row>
    <row r="49" spans="1:7">
      <c r="A49" s="19">
        <v>45</v>
      </c>
      <c r="B49" s="19">
        <v>1</v>
      </c>
      <c r="C49" s="19">
        <v>1</v>
      </c>
      <c r="D49" s="19">
        <v>45</v>
      </c>
      <c r="E49" s="19" t="str">
        <f>_xlfn.XLOOKUP($D49,消耗中转!$O$17:$O$1000,消耗中转!$Y$17:$Y$1000,"[]")</f>
        <v>[{"ItemId":50004,"Num":19712}]</v>
      </c>
      <c r="F49" s="19" t="str">
        <f>_xlfn.XLOOKUP($D49,养成中转!$D$17:$D$1000,_xlfn.XLOOKUP($C49,养成中转!$W$16:$AC$16,养成中转!$W$17:$AC$1000),"{}")</f>
        <v>{"Hp":12434,"Atk":861}</v>
      </c>
      <c r="G49" s="19" t="str">
        <f>IF(B49=4,_xlfn.XLOOKUP($D49,养成中转!$D$17:$D$1000,养成中转!$AP$17:$AP$1000,"{}"),_xlfn.XLOOKUP($D49,养成中转!$D$17:$D$1000,养成中转!$AG$17:$AG$1000,"{}"))</f>
        <v>{"CardMulti":17.51,"CostReduce":1}</v>
      </c>
    </row>
    <row r="50" spans="1:7">
      <c r="A50" s="19">
        <v>46</v>
      </c>
      <c r="B50" s="21">
        <v>1</v>
      </c>
      <c r="C50" s="21">
        <v>1</v>
      </c>
      <c r="D50" s="19">
        <v>46</v>
      </c>
      <c r="E50" s="19" t="str">
        <f>_xlfn.XLOOKUP($D50,消耗中转!$O$17:$O$1000,消耗中转!$Y$17:$Y$1000,"[]")</f>
        <v>[{"ItemId":50004,"Num":20533}]</v>
      </c>
      <c r="F50" s="19" t="str">
        <f>_xlfn.XLOOKUP($D50,养成中转!$D$17:$D$1000,_xlfn.XLOOKUP($C50,养成中转!$W$16:$AC$16,养成中转!$W$17:$AC$1000),"{}")</f>
        <v>{"Hp":12771,"Atk":885}</v>
      </c>
      <c r="G50" s="19" t="str">
        <f>IF(B50=4,_xlfn.XLOOKUP($D50,养成中转!$D$17:$D$1000,养成中转!$AP$17:$AP$1000,"{}"),_xlfn.XLOOKUP($D50,养成中转!$D$17:$D$1000,养成中转!$AG$17:$AG$1000,"{}"))</f>
        <v>{"CardMulti":17.73,"CostReduce":1}</v>
      </c>
    </row>
    <row r="51" spans="1:7">
      <c r="A51" s="19">
        <v>47</v>
      </c>
      <c r="B51" s="19">
        <v>1</v>
      </c>
      <c r="C51" s="19">
        <v>1</v>
      </c>
      <c r="D51" s="19">
        <v>47</v>
      </c>
      <c r="E51" s="19" t="str">
        <f>_xlfn.XLOOKUP($D51,消耗中转!$O$17:$O$1000,消耗中转!$Y$17:$Y$1000,"[]")</f>
        <v>[{"ItemId":50004,"Num":21355}]</v>
      </c>
      <c r="F51" s="19" t="str">
        <f>_xlfn.XLOOKUP($D51,养成中转!$D$17:$D$1000,_xlfn.XLOOKUP($C51,养成中转!$W$16:$AC$16,养成中转!$W$17:$AC$1000),"{}")</f>
        <v>{"Hp":13119,"Atk":908}</v>
      </c>
      <c r="G51" s="19" t="str">
        <f>IF(B51=4,_xlfn.XLOOKUP($D51,养成中转!$D$17:$D$1000,养成中转!$AP$17:$AP$1000,"{}"),_xlfn.XLOOKUP($D51,养成中转!$D$17:$D$1000,养成中转!$AG$17:$AG$1000,"{}"))</f>
        <v>{"CardMulti":17.95,"CostReduce":1}</v>
      </c>
    </row>
    <row r="52" spans="1:7">
      <c r="A52" s="19">
        <v>48</v>
      </c>
      <c r="B52" s="21">
        <v>1</v>
      </c>
      <c r="C52" s="21">
        <v>1</v>
      </c>
      <c r="D52" s="19">
        <v>48</v>
      </c>
      <c r="E52" s="19" t="str">
        <f>_xlfn.XLOOKUP($D52,消耗中转!$O$17:$O$1000,消耗中转!$Y$17:$Y$1000,"[]")</f>
        <v>[{"ItemId":50004,"Num":22176}]</v>
      </c>
      <c r="F52" s="19" t="str">
        <f>_xlfn.XLOOKUP($D52,养成中转!$D$17:$D$1000,_xlfn.XLOOKUP($C52,养成中转!$W$16:$AC$16,养成中转!$W$17:$AC$1000),"{}")</f>
        <v>{"Hp":13477,"Atk":934}</v>
      </c>
      <c r="G52" s="19" t="str">
        <f>IF(B52=4,_xlfn.XLOOKUP($D52,养成中转!$D$17:$D$1000,养成中转!$AP$17:$AP$1000,"{}"),_xlfn.XLOOKUP($D52,养成中转!$D$17:$D$1000,养成中转!$AG$17:$AG$1000,"{}"))</f>
        <v>{"CardMulti":18.17,"CostReduce":1}</v>
      </c>
    </row>
    <row r="53" spans="1:7">
      <c r="A53" s="19">
        <v>49</v>
      </c>
      <c r="B53" s="19">
        <v>1</v>
      </c>
      <c r="C53" s="19">
        <v>1</v>
      </c>
      <c r="D53" s="19">
        <v>49</v>
      </c>
      <c r="E53" s="19" t="str">
        <f>_xlfn.XLOOKUP($D53,消耗中转!$O$17:$O$1000,消耗中转!$Y$17:$Y$1000,"[]")</f>
        <v>[{"ItemId":50004,"Num":22997}]</v>
      </c>
      <c r="F53" s="19" t="str">
        <f>_xlfn.XLOOKUP($D53,养成中转!$D$17:$D$1000,_xlfn.XLOOKUP($C53,养成中转!$W$16:$AC$16,养成中转!$W$17:$AC$1000),"{}")</f>
        <v>{"Hp":13845,"Atk":960}</v>
      </c>
      <c r="G53" s="19" t="str">
        <f>IF(B53=4,_xlfn.XLOOKUP($D53,养成中转!$D$17:$D$1000,养成中转!$AP$17:$AP$1000,"{}"),_xlfn.XLOOKUP($D53,养成中转!$D$17:$D$1000,养成中转!$AG$17:$AG$1000,"{}"))</f>
        <v>{"CardMulti":18.39,"CostReduce":1}</v>
      </c>
    </row>
    <row r="54" spans="1:7">
      <c r="A54" s="19">
        <v>50</v>
      </c>
      <c r="B54" s="21">
        <v>1</v>
      </c>
      <c r="C54" s="21">
        <v>1</v>
      </c>
      <c r="D54" s="19">
        <v>50</v>
      </c>
      <c r="E54" s="19" t="str">
        <f>_xlfn.XLOOKUP($D54,消耗中转!$O$17:$O$1000,消耗中转!$Y$17:$Y$1000,"[]")</f>
        <v>[{"ItemId":50004,"Num":23819},{"ItemId":50005,"Num":300}]</v>
      </c>
      <c r="F54" s="19" t="str">
        <f>_xlfn.XLOOKUP($D54,养成中转!$D$17:$D$1000,_xlfn.XLOOKUP($C54,养成中转!$W$16:$AC$16,养成中转!$W$17:$AC$1000),"{}")</f>
        <v>{"Hp":14226,"Atk":985}</v>
      </c>
      <c r="G54" s="19" t="str">
        <f>IF(B54=4,_xlfn.XLOOKUP($D54,养成中转!$D$17:$D$1000,养成中转!$AP$17:$AP$1000,"{}"),_xlfn.XLOOKUP($D54,养成中转!$D$17:$D$1000,养成中转!$AG$17:$AG$1000,"{}"))</f>
        <v>{"CardMulti":18.61,"CostReduce":1}</v>
      </c>
    </row>
    <row r="55" spans="1:7">
      <c r="A55" s="19">
        <v>51</v>
      </c>
      <c r="B55" s="19">
        <v>1</v>
      </c>
      <c r="C55" s="19">
        <v>1</v>
      </c>
      <c r="D55" s="19">
        <v>51</v>
      </c>
      <c r="E55" s="19" t="str">
        <f>_xlfn.XLOOKUP($D55,消耗中转!$O$17:$O$1000,消耗中转!$Y$17:$Y$1000,"[]")</f>
        <v>[{"ItemId":50004,"Num":29796}]</v>
      </c>
      <c r="F55" s="19" t="str">
        <f>_xlfn.XLOOKUP($D55,养成中转!$D$17:$D$1000,_xlfn.XLOOKUP($C55,养成中转!$W$16:$AC$16,养成中转!$W$17:$AC$1000),"{}")</f>
        <v>{"Hp":16962,"Atk":1176}</v>
      </c>
      <c r="G55" s="19" t="str">
        <f>IF(B55=4,_xlfn.XLOOKUP($D55,养成中转!$D$17:$D$1000,养成中转!$AP$17:$AP$1000,"{}"),_xlfn.XLOOKUP($D55,养成中转!$D$17:$D$1000,养成中转!$AG$17:$AG$1000,"{}"))</f>
        <v>{"CardMulti":19.41,"CostReduce":1}</v>
      </c>
    </row>
    <row r="56" spans="1:7">
      <c r="A56" s="19">
        <v>52</v>
      </c>
      <c r="B56" s="21">
        <v>1</v>
      </c>
      <c r="C56" s="21">
        <v>1</v>
      </c>
      <c r="D56" s="19">
        <v>52</v>
      </c>
      <c r="E56" s="19" t="str">
        <f>_xlfn.XLOOKUP($D56,消耗中转!$O$17:$O$1000,消耗中转!$Y$17:$Y$1000,"[]")</f>
        <v>[{"ItemId":50004,"Num":31286}]</v>
      </c>
      <c r="F56" s="19" t="str">
        <f>_xlfn.XLOOKUP($D56,养成中转!$D$17:$D$1000,_xlfn.XLOOKUP($C56,养成中转!$W$16:$AC$16,养成中转!$W$17:$AC$1000),"{}")</f>
        <v>{"Hp":17365,"Atk":1204}</v>
      </c>
      <c r="G56" s="19" t="str">
        <f>IF(B56=4,_xlfn.XLOOKUP($D56,养成中转!$D$17:$D$1000,养成中转!$AP$17:$AP$1000,"{}"),_xlfn.XLOOKUP($D56,养成中转!$D$17:$D$1000,养成中转!$AG$17:$AG$1000,"{}"))</f>
        <v>{"CardMulti":19.62,"CostReduce":1}</v>
      </c>
    </row>
    <row r="57" spans="1:7">
      <c r="A57" s="19">
        <v>53</v>
      </c>
      <c r="B57" s="19">
        <v>1</v>
      </c>
      <c r="C57" s="19">
        <v>1</v>
      </c>
      <c r="D57" s="19">
        <v>53</v>
      </c>
      <c r="E57" s="19" t="str">
        <f>_xlfn.XLOOKUP($D57,消耗中转!$O$17:$O$1000,消耗中转!$Y$17:$Y$1000,"[]")</f>
        <v>[{"ItemId":50004,"Num":32776}]</v>
      </c>
      <c r="F57" s="19" t="str">
        <f>_xlfn.XLOOKUP($D57,养成中转!$D$17:$D$1000,_xlfn.XLOOKUP($C57,养成中转!$W$16:$AC$16,养成中转!$W$17:$AC$1000),"{}")</f>
        <v>{"Hp":17779,"Atk":1232}</v>
      </c>
      <c r="G57" s="19" t="str">
        <f>IF(B57=4,_xlfn.XLOOKUP($D57,养成中转!$D$17:$D$1000,养成中转!$AP$17:$AP$1000,"{}"),_xlfn.XLOOKUP($D57,养成中转!$D$17:$D$1000,养成中转!$AG$17:$AG$1000,"{}"))</f>
        <v>{"CardMulti":19.83,"CostReduce":1}</v>
      </c>
    </row>
    <row r="58" spans="1:7">
      <c r="A58" s="19">
        <v>54</v>
      </c>
      <c r="B58" s="21">
        <v>1</v>
      </c>
      <c r="C58" s="21">
        <v>1</v>
      </c>
      <c r="D58" s="19">
        <v>54</v>
      </c>
      <c r="E58" s="19" t="str">
        <f>_xlfn.XLOOKUP($D58,消耗中转!$O$17:$O$1000,消耗中转!$Y$17:$Y$1000,"[]")</f>
        <v>[{"ItemId":50004,"Num":34266}]</v>
      </c>
      <c r="F58" s="19" t="str">
        <f>_xlfn.XLOOKUP($D58,养成中转!$D$17:$D$1000,_xlfn.XLOOKUP($C58,养成中转!$W$16:$AC$16,养成中转!$W$17:$AC$1000),"{}")</f>
        <v>{"Hp":18204,"Atk":1261}</v>
      </c>
      <c r="G58" s="19" t="str">
        <f>IF(B58=4,_xlfn.XLOOKUP($D58,养成中转!$D$17:$D$1000,养成中转!$AP$17:$AP$1000,"{}"),_xlfn.XLOOKUP($D58,养成中转!$D$17:$D$1000,养成中转!$AG$17:$AG$1000,"{}"))</f>
        <v>{"CardMulti":20.04,"CostReduce":1}</v>
      </c>
    </row>
    <row r="59" spans="1:7">
      <c r="A59" s="19">
        <v>55</v>
      </c>
      <c r="B59" s="19">
        <v>1</v>
      </c>
      <c r="C59" s="19">
        <v>1</v>
      </c>
      <c r="D59" s="19">
        <v>55</v>
      </c>
      <c r="E59" s="19" t="str">
        <f>_xlfn.XLOOKUP($D59,消耗中转!$O$17:$O$1000,消耗中转!$Y$17:$Y$1000,"[]")</f>
        <v>[{"ItemId":50004,"Num":35756}]</v>
      </c>
      <c r="F59" s="19" t="str">
        <f>_xlfn.XLOOKUP($D59,养成中转!$D$17:$D$1000,_xlfn.XLOOKUP($C59,养成中转!$W$16:$AC$16,养成中转!$W$17:$AC$1000),"{}")</f>
        <v>{"Hp":18641,"Atk":1291}</v>
      </c>
      <c r="G59" s="19" t="str">
        <f>IF(B59=4,_xlfn.XLOOKUP($D59,养成中转!$D$17:$D$1000,养成中转!$AP$17:$AP$1000,"{}"),_xlfn.XLOOKUP($D59,养成中转!$D$17:$D$1000,养成中转!$AG$17:$AG$1000,"{}"))</f>
        <v>{"CardMulti":20.25,"CostReduce":1}</v>
      </c>
    </row>
    <row r="60" spans="1:7">
      <c r="A60" s="19">
        <v>56</v>
      </c>
      <c r="B60" s="21">
        <v>1</v>
      </c>
      <c r="C60" s="21">
        <v>1</v>
      </c>
      <c r="D60" s="19">
        <v>56</v>
      </c>
      <c r="E60" s="19" t="str">
        <f>_xlfn.XLOOKUP($D60,消耗中转!$O$17:$O$1000,消耗中转!$Y$17:$Y$1000,"[]")</f>
        <v>[{"ItemId":50004,"Num":37245}]</v>
      </c>
      <c r="F60" s="19" t="str">
        <f>_xlfn.XLOOKUP($D60,养成中转!$D$17:$D$1000,_xlfn.XLOOKUP($C60,养成中转!$W$16:$AC$16,养成中转!$W$17:$AC$1000),"{}")</f>
        <v>{"Hp":19090,"Atk":1323}</v>
      </c>
      <c r="G60" s="19" t="str">
        <f>IF(B60=4,_xlfn.XLOOKUP($D60,养成中转!$D$17:$D$1000,养成中转!$AP$17:$AP$1000,"{}"),_xlfn.XLOOKUP($D60,养成中转!$D$17:$D$1000,养成中转!$AG$17:$AG$1000,"{}"))</f>
        <v>{"CardMulti":20.46,"CostReduce":1}</v>
      </c>
    </row>
    <row r="61" spans="1:7">
      <c r="A61" s="19">
        <v>57</v>
      </c>
      <c r="B61" s="19">
        <v>1</v>
      </c>
      <c r="C61" s="19">
        <v>1</v>
      </c>
      <c r="D61" s="19">
        <v>57</v>
      </c>
      <c r="E61" s="19" t="str">
        <f>_xlfn.XLOOKUP($D61,消耗中转!$O$17:$O$1000,消耗中转!$Y$17:$Y$1000,"[]")</f>
        <v>[{"ItemId":50004,"Num":38735}]</v>
      </c>
      <c r="F61" s="19" t="str">
        <f>_xlfn.XLOOKUP($D61,养成中转!$D$17:$D$1000,_xlfn.XLOOKUP($C61,养成中转!$W$16:$AC$16,养成中转!$W$17:$AC$1000),"{}")</f>
        <v>{"Hp":19551,"Atk":1355}</v>
      </c>
      <c r="G61" s="19" t="str">
        <f>IF(B61=4,_xlfn.XLOOKUP($D61,养成中转!$D$17:$D$1000,养成中转!$AP$17:$AP$1000,"{}"),_xlfn.XLOOKUP($D61,养成中转!$D$17:$D$1000,养成中转!$AG$17:$AG$1000,"{}"))</f>
        <v>{"CardMulti":20.67,"CostReduce":1}</v>
      </c>
    </row>
    <row r="62" spans="1:7">
      <c r="A62" s="19">
        <v>58</v>
      </c>
      <c r="B62" s="21">
        <v>1</v>
      </c>
      <c r="C62" s="21">
        <v>1</v>
      </c>
      <c r="D62" s="19">
        <v>58</v>
      </c>
      <c r="E62" s="19" t="str">
        <f>_xlfn.XLOOKUP($D62,消耗中转!$O$17:$O$1000,消耗中转!$Y$17:$Y$1000,"[]")</f>
        <v>[{"ItemId":50004,"Num":40225}]</v>
      </c>
      <c r="F62" s="19" t="str">
        <f>_xlfn.XLOOKUP($D62,养成中转!$D$17:$D$1000,_xlfn.XLOOKUP($C62,养成中转!$W$16:$AC$16,养成中转!$W$17:$AC$1000),"{}")</f>
        <v>{"Hp":20025,"Atk":1388}</v>
      </c>
      <c r="G62" s="19" t="str">
        <f>IF(B62=4,_xlfn.XLOOKUP($D62,养成中转!$D$17:$D$1000,养成中转!$AP$17:$AP$1000,"{}"),_xlfn.XLOOKUP($D62,养成中转!$D$17:$D$1000,养成中转!$AG$17:$AG$1000,"{}"))</f>
        <v>{"CardMulti":20.88,"CostReduce":1}</v>
      </c>
    </row>
    <row r="63" spans="1:7">
      <c r="A63" s="19">
        <v>59</v>
      </c>
      <c r="B63" s="19">
        <v>1</v>
      </c>
      <c r="C63" s="19">
        <v>1</v>
      </c>
      <c r="D63" s="19">
        <v>59</v>
      </c>
      <c r="E63" s="19" t="str">
        <f>_xlfn.XLOOKUP($D63,消耗中转!$O$17:$O$1000,消耗中转!$Y$17:$Y$1000,"[]")</f>
        <v>[{"ItemId":50004,"Num":41715}]</v>
      </c>
      <c r="F63" s="19" t="str">
        <f>_xlfn.XLOOKUP($D63,养成中转!$D$17:$D$1000,_xlfn.XLOOKUP($C63,养成中转!$W$16:$AC$16,养成中转!$W$17:$AC$1000),"{}")</f>
        <v>{"Hp":20511,"Atk":1421}</v>
      </c>
      <c r="G63" s="19" t="str">
        <f>IF(B63=4,_xlfn.XLOOKUP($D63,养成中转!$D$17:$D$1000,养成中转!$AP$17:$AP$1000,"{}"),_xlfn.XLOOKUP($D63,养成中转!$D$17:$D$1000,养成中转!$AG$17:$AG$1000,"{}"))</f>
        <v>{"CardMulti":21.09,"CostReduce":1}</v>
      </c>
    </row>
    <row r="64" spans="1:7">
      <c r="A64" s="19">
        <v>60</v>
      </c>
      <c r="B64" s="21">
        <v>1</v>
      </c>
      <c r="C64" s="21">
        <v>1</v>
      </c>
      <c r="D64" s="19">
        <v>60</v>
      </c>
      <c r="E64" s="19" t="str">
        <f>_xlfn.XLOOKUP($D64,消耗中转!$O$17:$O$1000,消耗中转!$Y$17:$Y$1000,"[]")</f>
        <v>[{"ItemId":50004,"Num":43205},{"ItemId":50005,"Num":420}]</v>
      </c>
      <c r="F64" s="19" t="str">
        <f>_xlfn.XLOOKUP($D64,养成中转!$D$17:$D$1000,_xlfn.XLOOKUP($C64,养成中转!$W$16:$AC$16,养成中转!$W$17:$AC$1000),"{}")</f>
        <v>{"Hp":21010,"Atk":1456}</v>
      </c>
      <c r="G64" s="19" t="str">
        <f>IF(B64=4,_xlfn.XLOOKUP($D64,养成中转!$D$17:$D$1000,养成中转!$AP$17:$AP$1000,"{}"),_xlfn.XLOOKUP($D64,养成中转!$D$17:$D$1000,养成中转!$AG$17:$AG$1000,"{}"))</f>
        <v>{"CardMulti":21.3,"CostReduce":1}</v>
      </c>
    </row>
    <row r="65" spans="1:7">
      <c r="A65" s="19">
        <v>61</v>
      </c>
      <c r="B65" s="19">
        <v>1</v>
      </c>
      <c r="C65" s="19">
        <v>1</v>
      </c>
      <c r="D65" s="19">
        <v>61</v>
      </c>
      <c r="E65" s="19" t="str">
        <f>_xlfn.XLOOKUP($D65,消耗中转!$O$17:$O$1000,消耗中转!$Y$17:$Y$1000,"[]")</f>
        <v>[{"ItemId":50004,"Num":47233}]</v>
      </c>
      <c r="F65" s="19" t="str">
        <f>_xlfn.XLOOKUP($D65,养成中转!$D$17:$D$1000,_xlfn.XLOOKUP($C65,养成中转!$W$16:$AC$16,养成中转!$W$17:$AC$1000),"{}")</f>
        <v>{"Hp":24589,"Atk":1704}</v>
      </c>
      <c r="G65" s="19" t="str">
        <f>IF(B65=4,_xlfn.XLOOKUP($D65,养成中转!$D$17:$D$1000,养成中转!$AP$17:$AP$1000,"{}"),_xlfn.XLOOKUP($D65,养成中转!$D$17:$D$1000,养成中转!$AG$17:$AG$1000,"{}"))</f>
        <v>{"CardMulti":22.15,"CostReduce":1}</v>
      </c>
    </row>
    <row r="66" spans="1:7">
      <c r="A66" s="19">
        <v>62</v>
      </c>
      <c r="B66" s="21">
        <v>1</v>
      </c>
      <c r="C66" s="21">
        <v>1</v>
      </c>
      <c r="D66" s="19">
        <v>62</v>
      </c>
      <c r="E66" s="19" t="str">
        <f>_xlfn.XLOOKUP($D66,消耗中转!$O$17:$O$1000,消耗中转!$Y$17:$Y$1000,"[]")</f>
        <v>[{"ItemId":50004,"Num":49595}]</v>
      </c>
      <c r="F66" s="19" t="str">
        <f>_xlfn.XLOOKUP($D66,养成中转!$D$17:$D$1000,_xlfn.XLOOKUP($C66,养成中转!$W$16:$AC$16,养成中转!$W$17:$AC$1000),"{}")</f>
        <v>{"Hp":25113,"Atk":1740}</v>
      </c>
      <c r="G66" s="19" t="str">
        <f>IF(B66=4,_xlfn.XLOOKUP($D66,养成中转!$D$17:$D$1000,养成中转!$AP$17:$AP$1000,"{}"),_xlfn.XLOOKUP($D66,养成中转!$D$17:$D$1000,养成中转!$AG$17:$AG$1000,"{}"))</f>
        <v>{"CardMulti":22.35,"CostReduce":1}</v>
      </c>
    </row>
    <row r="67" spans="1:7">
      <c r="A67" s="19">
        <v>63</v>
      </c>
      <c r="B67" s="19">
        <v>1</v>
      </c>
      <c r="C67" s="19">
        <v>1</v>
      </c>
      <c r="D67" s="19">
        <v>63</v>
      </c>
      <c r="E67" s="19" t="str">
        <f>_xlfn.XLOOKUP($D67,消耗中转!$O$17:$O$1000,消耗中转!$Y$17:$Y$1000,"[]")</f>
        <v>[{"ItemId":50004,"Num":51956}]</v>
      </c>
      <c r="F67" s="19" t="str">
        <f>_xlfn.XLOOKUP($D67,养成中转!$D$17:$D$1000,_xlfn.XLOOKUP($C67,养成中转!$W$16:$AC$16,养成中转!$W$17:$AC$1000),"{}")</f>
        <v>{"Hp":25651,"Atk":1777}</v>
      </c>
      <c r="G67" s="19" t="str">
        <f>IF(B67=4,_xlfn.XLOOKUP($D67,养成中转!$D$17:$D$1000,养成中转!$AP$17:$AP$1000,"{}"),_xlfn.XLOOKUP($D67,养成中转!$D$17:$D$1000,养成中转!$AG$17:$AG$1000,"{}"))</f>
        <v>{"CardMulti":22.55,"CostReduce":1}</v>
      </c>
    </row>
    <row r="68" spans="1:7">
      <c r="A68" s="19">
        <v>64</v>
      </c>
      <c r="B68" s="21">
        <v>1</v>
      </c>
      <c r="C68" s="21">
        <v>1</v>
      </c>
      <c r="D68" s="19">
        <v>64</v>
      </c>
      <c r="E68" s="19" t="str">
        <f>_xlfn.XLOOKUP($D68,消耗中转!$O$17:$O$1000,消耗中转!$Y$17:$Y$1000,"[]")</f>
        <v>[{"ItemId":50004,"Num":54318}]</v>
      </c>
      <c r="F68" s="19" t="str">
        <f>_xlfn.XLOOKUP($D68,养成中转!$D$17:$D$1000,_xlfn.XLOOKUP($C68,养成中转!$W$16:$AC$16,养成中转!$W$17:$AC$1000),"{}")</f>
        <v>{"Hp":26202,"Atk":1816}</v>
      </c>
      <c r="G68" s="19" t="str">
        <f>IF(B68=4,_xlfn.XLOOKUP($D68,养成中转!$D$17:$D$1000,养成中转!$AP$17:$AP$1000,"{}"),_xlfn.XLOOKUP($D68,养成中转!$D$17:$D$1000,养成中转!$AG$17:$AG$1000,"{}"))</f>
        <v>{"CardMulti":22.75,"CostReduce":1}</v>
      </c>
    </row>
    <row r="69" spans="1:7">
      <c r="A69" s="19">
        <v>65</v>
      </c>
      <c r="B69" s="19">
        <v>1</v>
      </c>
      <c r="C69" s="19">
        <v>1</v>
      </c>
      <c r="D69" s="19">
        <v>65</v>
      </c>
      <c r="E69" s="19" t="str">
        <f>_xlfn.XLOOKUP($D69,消耗中转!$O$17:$O$1000,消耗中转!$Y$17:$Y$1000,"[]")</f>
        <v>[{"ItemId":50004,"Num":56680}]</v>
      </c>
      <c r="F69" s="19" t="str">
        <f>_xlfn.XLOOKUP($D69,养成中转!$D$17:$D$1000,_xlfn.XLOOKUP($C69,养成中转!$W$16:$AC$16,养成中转!$W$17:$AC$1000),"{}")</f>
        <v>{"Hp":26766,"Atk":1855}</v>
      </c>
      <c r="G69" s="19" t="str">
        <f>IF(B69=4,_xlfn.XLOOKUP($D69,养成中转!$D$17:$D$1000,养成中转!$AP$17:$AP$1000,"{}"),_xlfn.XLOOKUP($D69,养成中转!$D$17:$D$1000,养成中转!$AG$17:$AG$1000,"{}"))</f>
        <v>{"CardMulti":22.95,"CostReduce":1}</v>
      </c>
    </row>
    <row r="70" spans="1:7">
      <c r="A70" s="19">
        <v>66</v>
      </c>
      <c r="B70" s="21">
        <v>1</v>
      </c>
      <c r="C70" s="21">
        <v>1</v>
      </c>
      <c r="D70" s="19">
        <v>66</v>
      </c>
      <c r="E70" s="19" t="str">
        <f>_xlfn.XLOOKUP($D70,消耗中转!$O$17:$O$1000,消耗中转!$Y$17:$Y$1000,"[]")</f>
        <v>[{"ItemId":50004,"Num":59041}]</v>
      </c>
      <c r="F70" s="19" t="str">
        <f>_xlfn.XLOOKUP($D70,养成中转!$D$17:$D$1000,_xlfn.XLOOKUP($C70,养成中转!$W$16:$AC$16,养成中转!$W$17:$AC$1000),"{}")</f>
        <v>{"Hp":27344,"Atk":1895}</v>
      </c>
      <c r="G70" s="19" t="str">
        <f>IF(B70=4,_xlfn.XLOOKUP($D70,养成中转!$D$17:$D$1000,养成中转!$AP$17:$AP$1000,"{}"),_xlfn.XLOOKUP($D70,养成中转!$D$17:$D$1000,养成中转!$AG$17:$AG$1000,"{}"))</f>
        <v>{"CardMulti":23.15,"CostReduce":1}</v>
      </c>
    </row>
    <row r="71" spans="1:7">
      <c r="A71" s="19">
        <v>67</v>
      </c>
      <c r="B71" s="19">
        <v>1</v>
      </c>
      <c r="C71" s="19">
        <v>1</v>
      </c>
      <c r="D71" s="19">
        <v>67</v>
      </c>
      <c r="E71" s="19" t="str">
        <f>_xlfn.XLOOKUP($D71,消耗中转!$O$17:$O$1000,消耗中转!$Y$17:$Y$1000,"[]")</f>
        <v>[{"ItemId":50004,"Num":61403}]</v>
      </c>
      <c r="F71" s="19" t="str">
        <f>_xlfn.XLOOKUP($D71,养成中转!$D$17:$D$1000,_xlfn.XLOOKUP($C71,养成中转!$W$16:$AC$16,养成中转!$W$17:$AC$1000),"{}")</f>
        <v>{"Hp":27935,"Atk":1936}</v>
      </c>
      <c r="G71" s="19" t="str">
        <f>IF(B71=4,_xlfn.XLOOKUP($D71,养成中转!$D$17:$D$1000,养成中转!$AP$17:$AP$1000,"{}"),_xlfn.XLOOKUP($D71,养成中转!$D$17:$D$1000,养成中转!$AG$17:$AG$1000,"{}"))</f>
        <v>{"CardMulti":23.35,"CostReduce":1}</v>
      </c>
    </row>
    <row r="72" spans="1:7">
      <c r="A72" s="19">
        <v>68</v>
      </c>
      <c r="B72" s="21">
        <v>1</v>
      </c>
      <c r="C72" s="21">
        <v>1</v>
      </c>
      <c r="D72" s="19">
        <v>68</v>
      </c>
      <c r="E72" s="19" t="str">
        <f>_xlfn.XLOOKUP($D72,消耗中转!$O$17:$O$1000,消耗中转!$Y$17:$Y$1000,"[]")</f>
        <v>[{"ItemId":50004,"Num":63765}]</v>
      </c>
      <c r="F72" s="19" t="str">
        <f>_xlfn.XLOOKUP($D72,养成中转!$D$17:$D$1000,_xlfn.XLOOKUP($C72,养成中转!$W$16:$AC$16,养成中转!$W$17:$AC$1000),"{}")</f>
        <v>{"Hp":28541,"Atk":1978}</v>
      </c>
      <c r="G72" s="19" t="str">
        <f>IF(B72=4,_xlfn.XLOOKUP($D72,养成中转!$D$17:$D$1000,养成中转!$AP$17:$AP$1000,"{}"),_xlfn.XLOOKUP($D72,养成中转!$D$17:$D$1000,养成中转!$AG$17:$AG$1000,"{}"))</f>
        <v>{"CardMulti":23.55,"CostReduce":1}</v>
      </c>
    </row>
    <row r="73" spans="1:7">
      <c r="A73" s="19">
        <v>69</v>
      </c>
      <c r="B73" s="19">
        <v>1</v>
      </c>
      <c r="C73" s="19">
        <v>1</v>
      </c>
      <c r="D73" s="19">
        <v>69</v>
      </c>
      <c r="E73" s="19" t="str">
        <f>_xlfn.XLOOKUP($D73,消耗中转!$O$17:$O$1000,消耗中转!$Y$17:$Y$1000,"[]")</f>
        <v>[{"ItemId":50004,"Num":66126}]</v>
      </c>
      <c r="F73" s="19" t="str">
        <f>_xlfn.XLOOKUP($D73,养成中转!$D$17:$D$1000,_xlfn.XLOOKUP($C73,养成中转!$W$16:$AC$16,养成中转!$W$17:$AC$1000),"{}")</f>
        <v>{"Hp":29160,"Atk":2021}</v>
      </c>
      <c r="G73" s="19" t="str">
        <f>IF(B73=4,_xlfn.XLOOKUP($D73,养成中转!$D$17:$D$1000,养成中转!$AP$17:$AP$1000,"{}"),_xlfn.XLOOKUP($D73,养成中转!$D$17:$D$1000,养成中转!$AG$17:$AG$1000,"{}"))</f>
        <v>{"CardMulti":23.75,"CostReduce":1}</v>
      </c>
    </row>
    <row r="74" spans="1:7">
      <c r="A74" s="19">
        <v>70</v>
      </c>
      <c r="B74" s="21">
        <v>1</v>
      </c>
      <c r="C74" s="21">
        <v>1</v>
      </c>
      <c r="D74" s="19">
        <v>70</v>
      </c>
      <c r="E74" s="19" t="str">
        <f>_xlfn.XLOOKUP($D74,消耗中转!$O$17:$O$1000,消耗中转!$Y$17:$Y$1000,"[]")</f>
        <v>[{"ItemId":50004,"Num":68488},{"ItemId":50005,"Num":602}]</v>
      </c>
      <c r="F74" s="19" t="str">
        <f>_xlfn.XLOOKUP($D74,养成中转!$D$17:$D$1000,_xlfn.XLOOKUP($C74,养成中转!$W$16:$AC$16,养成中转!$W$17:$AC$1000),"{}")</f>
        <v>{"Hp":29794,"Atk":2065}</v>
      </c>
      <c r="G74" s="19" t="str">
        <f>IF(B74=4,_xlfn.XLOOKUP($D74,养成中转!$D$17:$D$1000,养成中转!$AP$17:$AP$1000,"{}"),_xlfn.XLOOKUP($D74,养成中转!$D$17:$D$1000,养成中转!$AG$17:$AG$1000,"{}"))</f>
        <v>{"CardMulti":23.95,"CostReduce":1}</v>
      </c>
    </row>
    <row r="75" spans="1:7">
      <c r="A75" s="19">
        <v>71</v>
      </c>
      <c r="B75" s="19">
        <v>1</v>
      </c>
      <c r="C75" s="19">
        <v>1</v>
      </c>
      <c r="D75" s="19">
        <v>71</v>
      </c>
      <c r="E75" s="19" t="str">
        <f>_xlfn.XLOOKUP($D75,消耗中转!$O$17:$O$1000,消耗中转!$Y$17:$Y$1000,"[]")</f>
        <v>[{"ItemId":50004,"Num":68232}]</v>
      </c>
      <c r="F75" s="19" t="str">
        <f>_xlfn.XLOOKUP($D75,养成中转!$D$17:$D$1000,_xlfn.XLOOKUP($C75,养成中转!$W$16:$AC$16,养成中转!$W$17:$AC$1000),"{}")</f>
        <v>{"Hp":34332,"Atk":2380}</v>
      </c>
      <c r="G75" s="19" t="str">
        <f>IF(B75=4,_xlfn.XLOOKUP($D75,养成中转!$D$17:$D$1000,养成中转!$AP$17:$AP$1000,"{}"),_xlfn.XLOOKUP($D75,养成中转!$D$17:$D$1000,养成中转!$AG$17:$AG$1000,"{}"))</f>
        <v>{"CardMulti":24.85,"CostReduce":1}</v>
      </c>
    </row>
    <row r="76" spans="1:7">
      <c r="A76" s="19">
        <v>72</v>
      </c>
      <c r="B76" s="21">
        <v>1</v>
      </c>
      <c r="C76" s="21">
        <v>1</v>
      </c>
      <c r="D76" s="19">
        <v>72</v>
      </c>
      <c r="E76" s="19" t="str">
        <f>_xlfn.XLOOKUP($D76,消耗中转!$O$17:$O$1000,消耗中转!$Y$17:$Y$1000,"[]")</f>
        <v>[{"ItemId":50004,"Num":71644}]</v>
      </c>
      <c r="F76" s="19" t="str">
        <f>_xlfn.XLOOKUP($D76,养成中转!$D$17:$D$1000,_xlfn.XLOOKUP($C76,养成中转!$W$16:$AC$16,养成中转!$W$17:$AC$1000),"{}")</f>
        <v>{"Hp":34994,"Atk":2425}</v>
      </c>
      <c r="G76" s="19" t="str">
        <f>IF(B76=4,_xlfn.XLOOKUP($D76,养成中转!$D$17:$D$1000,养成中转!$AP$17:$AP$1000,"{}"),_xlfn.XLOOKUP($D76,养成中转!$D$17:$D$1000,养成中转!$AG$17:$AG$1000,"{}"))</f>
        <v>{"CardMulti":25.04,"CostReduce":1}</v>
      </c>
    </row>
    <row r="77" spans="1:7">
      <c r="A77" s="19">
        <v>73</v>
      </c>
      <c r="B77" s="19">
        <v>1</v>
      </c>
      <c r="C77" s="19">
        <v>1</v>
      </c>
      <c r="D77" s="19">
        <v>73</v>
      </c>
      <c r="E77" s="19" t="str">
        <f>_xlfn.XLOOKUP($D77,消耗中转!$O$17:$O$1000,消耗中转!$Y$17:$Y$1000,"[]")</f>
        <v>[{"ItemId":50004,"Num":75055}]</v>
      </c>
      <c r="F77" s="19" t="str">
        <f>_xlfn.XLOOKUP($D77,养成中转!$D$17:$D$1000,_xlfn.XLOOKUP($C77,养成中转!$W$16:$AC$16,养成中转!$W$17:$AC$1000),"{}")</f>
        <v>{"Hp":35672,"Atk":2472}</v>
      </c>
      <c r="G77" s="19" t="str">
        <f>IF(B77=4,_xlfn.XLOOKUP($D77,养成中转!$D$17:$D$1000,养成中转!$AP$17:$AP$1000,"{}"),_xlfn.XLOOKUP($D77,养成中转!$D$17:$D$1000,养成中转!$AG$17:$AG$1000,"{}"))</f>
        <v>{"CardMulti":25.23,"CostReduce":1}</v>
      </c>
    </row>
    <row r="78" spans="1:7">
      <c r="A78" s="19">
        <v>74</v>
      </c>
      <c r="B78" s="21">
        <v>1</v>
      </c>
      <c r="C78" s="21">
        <v>1</v>
      </c>
      <c r="D78" s="19">
        <v>74</v>
      </c>
      <c r="E78" s="19" t="str">
        <f>_xlfn.XLOOKUP($D78,消耗中转!$O$17:$O$1000,消耗中转!$Y$17:$Y$1000,"[]")</f>
        <v>[{"ItemId":50004,"Num":78467}]</v>
      </c>
      <c r="F78" s="19" t="str">
        <f>_xlfn.XLOOKUP($D78,养成中转!$D$17:$D$1000,_xlfn.XLOOKUP($C78,养成中转!$W$16:$AC$16,养成中转!$W$17:$AC$1000),"{}")</f>
        <v>{"Hp":36365,"Atk":2520}</v>
      </c>
      <c r="G78" s="19" t="str">
        <f>IF(B78=4,_xlfn.XLOOKUP($D78,养成中转!$D$17:$D$1000,养成中转!$AP$17:$AP$1000,"{}"),_xlfn.XLOOKUP($D78,养成中转!$D$17:$D$1000,养成中转!$AG$17:$AG$1000,"{}"))</f>
        <v>{"CardMulti":25.42,"CostReduce":1}</v>
      </c>
    </row>
    <row r="79" spans="1:7">
      <c r="A79" s="19">
        <v>75</v>
      </c>
      <c r="B79" s="19">
        <v>1</v>
      </c>
      <c r="C79" s="19">
        <v>1</v>
      </c>
      <c r="D79" s="19">
        <v>75</v>
      </c>
      <c r="E79" s="19" t="str">
        <f>_xlfn.XLOOKUP($D79,消耗中转!$O$17:$O$1000,消耗中转!$Y$17:$Y$1000,"[]")</f>
        <v>[{"ItemId":50004,"Num":81879}]</v>
      </c>
      <c r="F79" s="19" t="str">
        <f>_xlfn.XLOOKUP($D79,养成中转!$D$17:$D$1000,_xlfn.XLOOKUP($C79,养成中转!$W$16:$AC$16,养成中转!$W$17:$AC$1000),"{}")</f>
        <v>{"Hp":37072,"Atk":2569}</v>
      </c>
      <c r="G79" s="19" t="str">
        <f>IF(B79=4,_xlfn.XLOOKUP($D79,养成中转!$D$17:$D$1000,养成中转!$AP$17:$AP$1000,"{}"),_xlfn.XLOOKUP($D79,养成中转!$D$17:$D$1000,养成中转!$AG$17:$AG$1000,"{}"))</f>
        <v>{"CardMulti":27.61,"CostReduce":3}</v>
      </c>
    </row>
    <row r="80" spans="1:7">
      <c r="A80" s="19">
        <v>76</v>
      </c>
      <c r="B80" s="21">
        <v>1</v>
      </c>
      <c r="C80" s="21">
        <v>1</v>
      </c>
      <c r="D80" s="19">
        <v>76</v>
      </c>
      <c r="E80" s="19" t="str">
        <f>_xlfn.XLOOKUP($D80,消耗中转!$O$17:$O$1000,消耗中转!$Y$17:$Y$1000,"[]")</f>
        <v>[{"ItemId":50004,"Num":85290}]</v>
      </c>
      <c r="F80" s="19" t="str">
        <f>_xlfn.XLOOKUP($D80,养成中转!$D$17:$D$1000,_xlfn.XLOOKUP($C80,养成中转!$W$16:$AC$16,养成中转!$W$17:$AC$1000),"{}")</f>
        <v>{"Hp":37795,"Atk":2619}</v>
      </c>
      <c r="G80" s="19" t="str">
        <f>IF(B80=4,_xlfn.XLOOKUP($D80,养成中转!$D$17:$D$1000,养成中转!$AP$17:$AP$1000,"{}"),_xlfn.XLOOKUP($D80,养成中转!$D$17:$D$1000,养成中转!$AG$17:$AG$1000,"{}"))</f>
        <v>{"CardMulti":27.8,"CostReduce":3}</v>
      </c>
    </row>
    <row r="81" spans="1:7">
      <c r="A81" s="19">
        <v>77</v>
      </c>
      <c r="B81" s="19">
        <v>1</v>
      </c>
      <c r="C81" s="19">
        <v>1</v>
      </c>
      <c r="D81" s="19">
        <v>77</v>
      </c>
      <c r="E81" s="19" t="str">
        <f>_xlfn.XLOOKUP($D81,消耗中转!$O$17:$O$1000,消耗中转!$Y$17:$Y$1000,"[]")</f>
        <v>[{"ItemId":50004,"Num":88702}]</v>
      </c>
      <c r="F81" s="19" t="str">
        <f>_xlfn.XLOOKUP($D81,养成中转!$D$17:$D$1000,_xlfn.XLOOKUP($C81,养成中转!$W$16:$AC$16,养成中转!$W$17:$AC$1000),"{}")</f>
        <v>{"Hp":38533,"Atk":2670}</v>
      </c>
      <c r="G81" s="19" t="str">
        <f>IF(B81=4,_xlfn.XLOOKUP($D81,养成中转!$D$17:$D$1000,养成中转!$AP$17:$AP$1000,"{}"),_xlfn.XLOOKUP($D81,养成中转!$D$17:$D$1000,养成中转!$AG$17:$AG$1000,"{}"))</f>
        <v>{"CardMulti":27.99,"CostReduce":3}</v>
      </c>
    </row>
    <row r="82" spans="1:7">
      <c r="A82" s="19">
        <v>78</v>
      </c>
      <c r="B82" s="21">
        <v>1</v>
      </c>
      <c r="C82" s="21">
        <v>1</v>
      </c>
      <c r="D82" s="19">
        <v>78</v>
      </c>
      <c r="E82" s="19" t="str">
        <f>_xlfn.XLOOKUP($D82,消耗中转!$O$17:$O$1000,消耗中转!$Y$17:$Y$1000,"[]")</f>
        <v>[{"ItemId":50004,"Num":92114}]</v>
      </c>
      <c r="F82" s="19" t="str">
        <f>_xlfn.XLOOKUP($D82,养成中转!$D$17:$D$1000,_xlfn.XLOOKUP($C82,养成中转!$W$16:$AC$16,养成中转!$W$17:$AC$1000),"{}")</f>
        <v>{"Hp":39286,"Atk":2723}</v>
      </c>
      <c r="G82" s="19" t="str">
        <f>IF(B82=4,_xlfn.XLOOKUP($D82,养成中转!$D$17:$D$1000,养成中转!$AP$17:$AP$1000,"{}"),_xlfn.XLOOKUP($D82,养成中转!$D$17:$D$1000,养成中转!$AG$17:$AG$1000,"{}"))</f>
        <v>{"CardMulti":28.18,"CostReduce":3}</v>
      </c>
    </row>
    <row r="83" spans="1:7">
      <c r="A83" s="19">
        <v>79</v>
      </c>
      <c r="B83" s="19">
        <v>1</v>
      </c>
      <c r="C83" s="19">
        <v>1</v>
      </c>
      <c r="D83" s="19">
        <v>79</v>
      </c>
      <c r="E83" s="19" t="str">
        <f>_xlfn.XLOOKUP($D83,消耗中转!$O$17:$O$1000,消耗中转!$Y$17:$Y$1000,"[]")</f>
        <v>[{"ItemId":50004,"Num":95525}]</v>
      </c>
      <c r="F83" s="19" t="str">
        <f>_xlfn.XLOOKUP($D83,养成中转!$D$17:$D$1000,_xlfn.XLOOKUP($C83,养成中转!$W$16:$AC$16,养成中转!$W$17:$AC$1000),"{}")</f>
        <v>{"Hp":40055,"Atk":2776}</v>
      </c>
      <c r="G83" s="19" t="str">
        <f>IF(B83=4,_xlfn.XLOOKUP($D83,养成中转!$D$17:$D$1000,养成中转!$AP$17:$AP$1000,"{}"),_xlfn.XLOOKUP($D83,养成中转!$D$17:$D$1000,养成中转!$AG$17:$AG$1000,"{}"))</f>
        <v>{"CardMulti":28.37,"CostReduce":3}</v>
      </c>
    </row>
    <row r="84" spans="1:7">
      <c r="A84" s="19">
        <v>80</v>
      </c>
      <c r="B84" s="21">
        <v>1</v>
      </c>
      <c r="C84" s="21">
        <v>1</v>
      </c>
      <c r="D84" s="19">
        <v>80</v>
      </c>
      <c r="E84" s="19" t="str">
        <f>_xlfn.XLOOKUP($D84,消耗中转!$O$17:$O$1000,消耗中转!$Y$17:$Y$1000,"[]")</f>
        <v>[{"ItemId":50004,"Num":98937},{"ItemId":50005,"Num":785}]</v>
      </c>
      <c r="F84" s="19" t="str">
        <f>_xlfn.XLOOKUP($D84,养成中转!$D$17:$D$1000,_xlfn.XLOOKUP($C84,养成中转!$W$16:$AC$16,养成中转!$W$17:$AC$1000),"{}")</f>
        <v>{"Hp":40841,"Atk":2831}</v>
      </c>
      <c r="G84" s="19" t="str">
        <f>IF(B84=4,_xlfn.XLOOKUP($D84,养成中转!$D$17:$D$1000,养成中转!$AP$17:$AP$1000,"{}"),_xlfn.XLOOKUP($D84,养成中转!$D$17:$D$1000,养成中转!$AG$17:$AG$1000,"{}"))</f>
        <v>{"CardMulti":28.56,"CostReduce":3}</v>
      </c>
    </row>
    <row r="85" spans="1:7">
      <c r="A85" s="19">
        <v>81</v>
      </c>
      <c r="B85" s="19">
        <v>1</v>
      </c>
      <c r="C85" s="19">
        <v>1</v>
      </c>
      <c r="D85" s="19">
        <v>81</v>
      </c>
      <c r="E85" s="19" t="str">
        <f>_xlfn.XLOOKUP($D85,消耗中转!$O$17:$O$1000,消耗中转!$Y$17:$Y$1000,"[]")</f>
        <v>[{"ItemId":50004,"Num":92071}]</v>
      </c>
      <c r="F85" s="19" t="str">
        <f>_xlfn.XLOOKUP($D85,养成中转!$D$17:$D$1000,_xlfn.XLOOKUP($C85,养成中转!$W$16:$AC$16,养成中转!$W$17:$AC$1000),"{}")</f>
        <v>{"Hp":46449,"Atk":3219}</v>
      </c>
      <c r="G85" s="19" t="str">
        <f>IF(B85=4,_xlfn.XLOOKUP($D85,养成中转!$D$17:$D$1000,养成中转!$AP$17:$AP$1000,"{}"),_xlfn.XLOOKUP($D85,养成中转!$D$17:$D$1000,养成中转!$AG$17:$AG$1000,"{}"))</f>
        <v>{"CardMulti":29.51,"CostReduce":3}</v>
      </c>
    </row>
    <row r="86" spans="1:7">
      <c r="A86" s="19">
        <v>82</v>
      </c>
      <c r="B86" s="21">
        <v>1</v>
      </c>
      <c r="C86" s="21">
        <v>1</v>
      </c>
      <c r="D86" s="19">
        <v>82</v>
      </c>
      <c r="E86" s="19" t="str">
        <f>_xlfn.XLOOKUP($D86,消耗中转!$O$17:$O$1000,消耗中转!$Y$17:$Y$1000,"[]")</f>
        <v>[{"ItemId":50004,"Num":96675}]</v>
      </c>
      <c r="F86" s="19" t="str">
        <f>_xlfn.XLOOKUP($D86,养成中转!$D$17:$D$1000,_xlfn.XLOOKUP($C86,养成中转!$W$16:$AC$16,养成中转!$W$17:$AC$1000),"{}")</f>
        <v>{"Hp":47266,"Atk":3276}</v>
      </c>
      <c r="G86" s="19" t="str">
        <f>IF(B86=4,_xlfn.XLOOKUP($D86,养成中转!$D$17:$D$1000,养成中转!$AP$17:$AP$1000,"{}"),_xlfn.XLOOKUP($D86,养成中转!$D$17:$D$1000,养成中转!$AG$17:$AG$1000,"{}"))</f>
        <v>{"CardMulti":29.69,"CostReduce":3}</v>
      </c>
    </row>
    <row r="87" spans="1:7">
      <c r="A87" s="19">
        <v>83</v>
      </c>
      <c r="B87" s="19">
        <v>1</v>
      </c>
      <c r="C87" s="19">
        <v>1</v>
      </c>
      <c r="D87" s="19">
        <v>83</v>
      </c>
      <c r="E87" s="19" t="str">
        <f>_xlfn.XLOOKUP($D87,消耗中转!$O$17:$O$1000,消耗中转!$Y$17:$Y$1000,"[]")</f>
        <v>[{"ItemId":50004,"Num":101279}]</v>
      </c>
      <c r="F87" s="19" t="str">
        <f>_xlfn.XLOOKUP($D87,养成中转!$D$17:$D$1000,_xlfn.XLOOKUP($C87,养成中转!$W$16:$AC$16,养成中转!$W$17:$AC$1000),"{}")</f>
        <v>{"Hp":48100,"Atk":3334}</v>
      </c>
      <c r="G87" s="19" t="str">
        <f>IF(B87=4,_xlfn.XLOOKUP($D87,养成中转!$D$17:$D$1000,养成中转!$AP$17:$AP$1000,"{}"),_xlfn.XLOOKUP($D87,养成中转!$D$17:$D$1000,养成中转!$AG$17:$AG$1000,"{}"))</f>
        <v>{"CardMulti":29.87,"CostReduce":3}</v>
      </c>
    </row>
    <row r="88" spans="1:7">
      <c r="A88" s="19">
        <v>84</v>
      </c>
      <c r="B88" s="21">
        <v>1</v>
      </c>
      <c r="C88" s="21">
        <v>1</v>
      </c>
      <c r="D88" s="19">
        <v>84</v>
      </c>
      <c r="E88" s="19" t="str">
        <f>_xlfn.XLOOKUP($D88,消耗中转!$O$17:$O$1000,消耗中转!$Y$17:$Y$1000,"[]")</f>
        <v>[{"ItemId":50004,"Num":105882}]</v>
      </c>
      <c r="F88" s="19" t="str">
        <f>_xlfn.XLOOKUP($D88,养成中转!$D$17:$D$1000,_xlfn.XLOOKUP($C88,养成中转!$W$16:$AC$16,养成中转!$W$17:$AC$1000),"{}")</f>
        <v>{"Hp":48950,"Atk":3392}</v>
      </c>
      <c r="G88" s="19" t="str">
        <f>IF(B88=4,_xlfn.XLOOKUP($D88,养成中转!$D$17:$D$1000,养成中转!$AP$17:$AP$1000,"{}"),_xlfn.XLOOKUP($D88,养成中转!$D$17:$D$1000,养成中转!$AG$17:$AG$1000,"{}"))</f>
        <v>{"CardMulti":30.05,"CostReduce":3}</v>
      </c>
    </row>
    <row r="89" spans="1:7">
      <c r="A89" s="19">
        <v>85</v>
      </c>
      <c r="B89" s="19">
        <v>1</v>
      </c>
      <c r="C89" s="19">
        <v>1</v>
      </c>
      <c r="D89" s="19">
        <v>85</v>
      </c>
      <c r="E89" s="19" t="str">
        <f>_xlfn.XLOOKUP($D89,消耗中转!$O$17:$O$1000,消耗中转!$Y$17:$Y$1000,"[]")</f>
        <v>[{"ItemId":50004,"Num":110486}]</v>
      </c>
      <c r="F89" s="19" t="str">
        <f>_xlfn.XLOOKUP($D89,养成中转!$D$17:$D$1000,_xlfn.XLOOKUP($C89,养成中转!$W$16:$AC$16,养成中转!$W$17:$AC$1000),"{}")</f>
        <v>{"Hp":49817,"Atk":3453}</v>
      </c>
      <c r="G89" s="19" t="str">
        <f>IF(B89=4,_xlfn.XLOOKUP($D89,养成中转!$D$17:$D$1000,养成中转!$AP$17:$AP$1000,"{}"),_xlfn.XLOOKUP($D89,养成中转!$D$17:$D$1000,养成中转!$AG$17:$AG$1000,"{}"))</f>
        <v>{"CardMulti":30.23,"CostReduce":3}</v>
      </c>
    </row>
    <row r="90" spans="1:7">
      <c r="A90" s="19">
        <v>86</v>
      </c>
      <c r="B90" s="21">
        <v>1</v>
      </c>
      <c r="C90" s="21">
        <v>1</v>
      </c>
      <c r="D90" s="19">
        <v>86</v>
      </c>
      <c r="E90" s="19" t="str">
        <f>_xlfn.XLOOKUP($D90,消耗中转!$O$17:$O$1000,消耗中转!$Y$17:$Y$1000,"[]")</f>
        <v>[{"ItemId":50004,"Num":115089}]</v>
      </c>
      <c r="F90" s="19" t="str">
        <f>_xlfn.XLOOKUP($D90,养成中转!$D$17:$D$1000,_xlfn.XLOOKUP($C90,养成中转!$W$16:$AC$16,养成中转!$W$17:$AC$1000),"{}")</f>
        <v>{"Hp":50701,"Atk":3514}</v>
      </c>
      <c r="G90" s="19" t="str">
        <f>IF(B90=4,_xlfn.XLOOKUP($D90,养成中转!$D$17:$D$1000,养成中转!$AP$17:$AP$1000,"{}"),_xlfn.XLOOKUP($D90,养成中转!$D$17:$D$1000,养成中转!$AG$17:$AG$1000,"{}"))</f>
        <v>{"CardMulti":30.41,"CostReduce":3}</v>
      </c>
    </row>
    <row r="91" spans="1:7">
      <c r="A91" s="19">
        <v>87</v>
      </c>
      <c r="B91" s="19">
        <v>1</v>
      </c>
      <c r="C91" s="19">
        <v>1</v>
      </c>
      <c r="D91" s="19">
        <v>87</v>
      </c>
      <c r="E91" s="19" t="str">
        <f>_xlfn.XLOOKUP($D91,消耗中转!$O$17:$O$1000,消耗中转!$Y$17:$Y$1000,"[]")</f>
        <v>[{"ItemId":50004,"Num":119693}]</v>
      </c>
      <c r="F91" s="19" t="str">
        <f>_xlfn.XLOOKUP($D91,养成中转!$D$17:$D$1000,_xlfn.XLOOKUP($C91,养成中转!$W$16:$AC$16,养成中转!$W$17:$AC$1000),"{}")</f>
        <v>{"Hp":51601,"Atk":3577}</v>
      </c>
      <c r="G91" s="19" t="str">
        <f>IF(B91=4,_xlfn.XLOOKUP($D91,养成中转!$D$17:$D$1000,养成中转!$AP$17:$AP$1000,"{}"),_xlfn.XLOOKUP($D91,养成中转!$D$17:$D$1000,养成中转!$AG$17:$AG$1000,"{}"))</f>
        <v>{"CardMulti":30.59,"CostReduce":3}</v>
      </c>
    </row>
    <row r="92" spans="1:7">
      <c r="A92" s="19">
        <v>88</v>
      </c>
      <c r="B92" s="21">
        <v>1</v>
      </c>
      <c r="C92" s="21">
        <v>1</v>
      </c>
      <c r="D92" s="19">
        <v>88</v>
      </c>
      <c r="E92" s="19" t="str">
        <f>_xlfn.XLOOKUP($D92,消耗中转!$O$17:$O$1000,消耗中转!$Y$17:$Y$1000,"[]")</f>
        <v>[{"ItemId":50004,"Num":124296}]</v>
      </c>
      <c r="F92" s="19" t="str">
        <f>_xlfn.XLOOKUP($D92,养成中转!$D$17:$D$1000,_xlfn.XLOOKUP($C92,养成中转!$W$16:$AC$16,养成中转!$W$17:$AC$1000),"{}")</f>
        <v>{"Hp":52519,"Atk":3640}</v>
      </c>
      <c r="G92" s="19" t="str">
        <f>IF(B92=4,_xlfn.XLOOKUP($D92,养成中转!$D$17:$D$1000,养成中转!$AP$17:$AP$1000,"{}"),_xlfn.XLOOKUP($D92,养成中转!$D$17:$D$1000,养成中转!$AG$17:$AG$1000,"{}"))</f>
        <v>{"CardMulti":30.77,"CostReduce":3}</v>
      </c>
    </row>
    <row r="93" spans="1:7">
      <c r="A93" s="19">
        <v>89</v>
      </c>
      <c r="B93" s="19">
        <v>1</v>
      </c>
      <c r="C93" s="19">
        <v>1</v>
      </c>
      <c r="D93" s="19">
        <v>89</v>
      </c>
      <c r="E93" s="19" t="str">
        <f>_xlfn.XLOOKUP($D93,消耗中转!$O$17:$O$1000,消耗中转!$Y$17:$Y$1000,"[]")</f>
        <v>[{"ItemId":50004,"Num":128900}]</v>
      </c>
      <c r="F93" s="19" t="str">
        <f>_xlfn.XLOOKUP($D93,养成中转!$D$17:$D$1000,_xlfn.XLOOKUP($C93,养成中转!$W$16:$AC$16,养成中转!$W$17:$AC$1000),"{}")</f>
        <v>{"Hp":53453,"Atk":3705}</v>
      </c>
      <c r="G93" s="19" t="str">
        <f>IF(B93=4,_xlfn.XLOOKUP($D93,养成中转!$D$17:$D$1000,养成中转!$AP$17:$AP$1000,"{}"),_xlfn.XLOOKUP($D93,养成中转!$D$17:$D$1000,养成中转!$AG$17:$AG$1000,"{}"))</f>
        <v>{"CardMulti":30.95,"CostReduce":3}</v>
      </c>
    </row>
    <row r="94" spans="1:7">
      <c r="A94" s="19">
        <v>90</v>
      </c>
      <c r="B94" s="21">
        <v>1</v>
      </c>
      <c r="C94" s="21">
        <v>1</v>
      </c>
      <c r="D94" s="19">
        <v>90</v>
      </c>
      <c r="E94" s="19" t="str">
        <f>_xlfn.XLOOKUP($D94,消耗中转!$O$17:$O$1000,消耗中转!$Y$17:$Y$1000,"[]")</f>
        <v>[{"ItemId":50004,"Num":133504},{"ItemId":50005,"Num":970}]</v>
      </c>
      <c r="F94" s="19" t="str">
        <f>_xlfn.XLOOKUP($D94,养成中转!$D$17:$D$1000,_xlfn.XLOOKUP($C94,养成中转!$W$16:$AC$16,养成中转!$W$17:$AC$1000),"{}")</f>
        <v>{"Hp":54406,"Atk":3771}</v>
      </c>
      <c r="G94" s="19" t="str">
        <f>IF(B94=4,_xlfn.XLOOKUP($D94,养成中转!$D$17:$D$1000,养成中转!$AP$17:$AP$1000,"{}"),_xlfn.XLOOKUP($D94,养成中转!$D$17:$D$1000,养成中转!$AG$17:$AG$1000,"{}"))</f>
        <v>{"CardMulti":31.13,"CostReduce":3}</v>
      </c>
    </row>
    <row r="95" spans="1:7">
      <c r="A95" s="19">
        <v>91</v>
      </c>
      <c r="B95" s="19">
        <v>1</v>
      </c>
      <c r="C95" s="19">
        <v>1</v>
      </c>
      <c r="D95" s="19">
        <v>91</v>
      </c>
      <c r="E95" s="19" t="str">
        <f>_xlfn.XLOOKUP($D95,消耗中转!$O$17:$O$1000,消耗中转!$Y$17:$Y$1000,"[]")</f>
        <v>[{"ItemId":50004,"Num":117866}]</v>
      </c>
      <c r="F95" s="19" t="str">
        <f>_xlfn.XLOOKUP($D95,养成中转!$D$17:$D$1000,_xlfn.XLOOKUP($C95,养成中转!$W$16:$AC$16,养成中转!$W$17:$AC$1000),"{}")</f>
        <v>{"Hp":61195,"Atk":4241}</v>
      </c>
      <c r="G95" s="19" t="str">
        <f>IF(B95=4,_xlfn.XLOOKUP($D95,养成中转!$D$17:$D$1000,养成中转!$AP$17:$AP$1000,"{}"),_xlfn.XLOOKUP($D95,养成中转!$D$17:$D$1000,养成中转!$AG$17:$AG$1000,"{}"))</f>
        <v>{"CardMulti":32.13,"CostReduce":3}</v>
      </c>
    </row>
    <row r="96" spans="1:7">
      <c r="A96" s="19">
        <v>92</v>
      </c>
      <c r="B96" s="21">
        <v>1</v>
      </c>
      <c r="C96" s="21">
        <v>1</v>
      </c>
      <c r="D96" s="19">
        <v>92</v>
      </c>
      <c r="E96" s="19" t="str">
        <f>_xlfn.XLOOKUP($D96,消耗中转!$O$17:$O$1000,消耗中转!$Y$17:$Y$1000,"[]")</f>
        <v>[{"ItemId":50004,"Num":123760}]</v>
      </c>
      <c r="F96" s="19" t="str">
        <f>_xlfn.XLOOKUP($D96,养成中转!$D$17:$D$1000,_xlfn.XLOOKUP($C96,养成中转!$W$16:$AC$16,养成中转!$W$17:$AC$1000),"{}")</f>
        <v>{"Hp":62182,"Atk":4310}</v>
      </c>
      <c r="G96" s="19" t="str">
        <f>IF(B96=4,_xlfn.XLOOKUP($D96,养成中转!$D$17:$D$1000,养成中转!$AP$17:$AP$1000,"{}"),_xlfn.XLOOKUP($D96,养成中转!$D$17:$D$1000,养成中转!$AG$17:$AG$1000,"{}"))</f>
        <v>{"CardMulti":32.3,"CostReduce":3}</v>
      </c>
    </row>
    <row r="97" spans="1:7">
      <c r="A97" s="19">
        <v>93</v>
      </c>
      <c r="B97" s="19">
        <v>1</v>
      </c>
      <c r="C97" s="19">
        <v>1</v>
      </c>
      <c r="D97" s="19">
        <v>93</v>
      </c>
      <c r="E97" s="19" t="str">
        <f>_xlfn.XLOOKUP($D97,消耗中转!$O$17:$O$1000,消耗中转!$Y$17:$Y$1000,"[]")</f>
        <v>[{"ItemId":50004,"Num":129653}]</v>
      </c>
      <c r="F97" s="19" t="str">
        <f>_xlfn.XLOOKUP($D97,养成中转!$D$17:$D$1000,_xlfn.XLOOKUP($C97,养成中转!$W$16:$AC$16,养成中转!$W$17:$AC$1000),"{}")</f>
        <v>{"Hp":63187,"Atk":4379}</v>
      </c>
      <c r="G97" s="19" t="str">
        <f>IF(B97=4,_xlfn.XLOOKUP($D97,养成中转!$D$17:$D$1000,养成中转!$AP$17:$AP$1000,"{}"),_xlfn.XLOOKUP($D97,养成中转!$D$17:$D$1000,养成中转!$AG$17:$AG$1000,"{}"))</f>
        <v>{"CardMulti":32.47,"CostReduce":3}</v>
      </c>
    </row>
    <row r="98" spans="1:7">
      <c r="A98" s="19">
        <v>94</v>
      </c>
      <c r="B98" s="21">
        <v>1</v>
      </c>
      <c r="C98" s="21">
        <v>1</v>
      </c>
      <c r="D98" s="19">
        <v>94</v>
      </c>
      <c r="E98" s="19" t="str">
        <f>_xlfn.XLOOKUP($D98,消耗中转!$O$17:$O$1000,消耗中转!$Y$17:$Y$1000,"[]")</f>
        <v>[{"ItemId":50004,"Num":135546}]</v>
      </c>
      <c r="F98" s="19" t="str">
        <f>_xlfn.XLOOKUP($D98,养成中转!$D$17:$D$1000,_xlfn.XLOOKUP($C98,养成中转!$W$16:$AC$16,养成中转!$W$17:$AC$1000),"{}")</f>
        <v>{"Hp":64210,"Atk":4450}</v>
      </c>
      <c r="G98" s="19" t="str">
        <f>IF(B98=4,_xlfn.XLOOKUP($D98,养成中转!$D$17:$D$1000,养成中转!$AP$17:$AP$1000,"{}"),_xlfn.XLOOKUP($D98,养成中转!$D$17:$D$1000,养成中转!$AG$17:$AG$1000,"{}"))</f>
        <v>{"CardMulti":32.64,"CostReduce":3}</v>
      </c>
    </row>
    <row r="99" spans="1:7">
      <c r="A99" s="19">
        <v>95</v>
      </c>
      <c r="B99" s="19">
        <v>1</v>
      </c>
      <c r="C99" s="19">
        <v>1</v>
      </c>
      <c r="D99" s="19">
        <v>95</v>
      </c>
      <c r="E99" s="19" t="str">
        <f>_xlfn.XLOOKUP($D99,消耗中转!$O$17:$O$1000,消耗中转!$Y$17:$Y$1000,"[]")</f>
        <v>[{"ItemId":50004,"Num":141440}]</v>
      </c>
      <c r="F99" s="19" t="str">
        <f>_xlfn.XLOOKUP($D99,养成中转!$D$17:$D$1000,_xlfn.XLOOKUP($C99,养成中转!$W$16:$AC$16,养成中转!$W$17:$AC$1000),"{}")</f>
        <v>{"Hp":65252,"Atk":4523}</v>
      </c>
      <c r="G99" s="19" t="str">
        <f>IF(B99=4,_xlfn.XLOOKUP($D99,养成中转!$D$17:$D$1000,养成中转!$AP$17:$AP$1000,"{}"),_xlfn.XLOOKUP($D99,养成中转!$D$17:$D$1000,养成中转!$AG$17:$AG$1000,"{}"))</f>
        <v>{"CardMulti":32.81,"CostReduce":3}</v>
      </c>
    </row>
    <row r="100" spans="1:7">
      <c r="A100" s="19">
        <v>96</v>
      </c>
      <c r="B100" s="21">
        <v>1</v>
      </c>
      <c r="C100" s="21">
        <v>1</v>
      </c>
      <c r="D100" s="19">
        <v>96</v>
      </c>
      <c r="E100" s="19" t="str">
        <f>_xlfn.XLOOKUP($D100,消耗中转!$O$17:$O$1000,消耗中转!$Y$17:$Y$1000,"[]")</f>
        <v>[{"ItemId":50004,"Num":147333}]</v>
      </c>
      <c r="F100" s="19" t="str">
        <f>_xlfn.XLOOKUP($D100,养成中转!$D$17:$D$1000,_xlfn.XLOOKUP($C100,养成中转!$W$16:$AC$16,养成中转!$W$17:$AC$1000),"{}")</f>
        <v>{"Hp":66312,"Atk":4596}</v>
      </c>
      <c r="G100" s="19" t="str">
        <f>IF(B100=4,_xlfn.XLOOKUP($D100,养成中转!$D$17:$D$1000,养成中转!$AP$17:$AP$1000,"{}"),_xlfn.XLOOKUP($D100,养成中转!$D$17:$D$1000,养成中转!$AG$17:$AG$1000,"{}"))</f>
        <v>{"CardMulti":32.98,"CostReduce":3}</v>
      </c>
    </row>
    <row r="101" spans="1:7">
      <c r="A101" s="19">
        <v>97</v>
      </c>
      <c r="B101" s="19">
        <v>1</v>
      </c>
      <c r="C101" s="19">
        <v>1</v>
      </c>
      <c r="D101" s="19">
        <v>97</v>
      </c>
      <c r="E101" s="19" t="str">
        <f>_xlfn.XLOOKUP($D101,消耗中转!$O$17:$O$1000,消耗中转!$Y$17:$Y$1000,"[]")</f>
        <v>[{"ItemId":50004,"Num":153227}]</v>
      </c>
      <c r="F101" s="19" t="str">
        <f>_xlfn.XLOOKUP($D101,养成中转!$D$17:$D$1000,_xlfn.XLOOKUP($C101,养成中转!$W$16:$AC$16,养成中转!$W$17:$AC$1000),"{}")</f>
        <v>{"Hp":67391,"Atk":4671}</v>
      </c>
      <c r="G101" s="19" t="str">
        <f>IF(B101=4,_xlfn.XLOOKUP($D101,养成中转!$D$17:$D$1000,养成中转!$AP$17:$AP$1000,"{}"),_xlfn.XLOOKUP($D101,养成中转!$D$17:$D$1000,养成中转!$AG$17:$AG$1000,"{}"))</f>
        <v>{"CardMulti":33.15,"CostReduce":3}</v>
      </c>
    </row>
    <row r="102" spans="1:7">
      <c r="A102" s="19">
        <v>98</v>
      </c>
      <c r="B102" s="21">
        <v>1</v>
      </c>
      <c r="C102" s="21">
        <v>1</v>
      </c>
      <c r="D102" s="19">
        <v>98</v>
      </c>
      <c r="E102" s="19" t="str">
        <f>_xlfn.XLOOKUP($D102,消耗中转!$O$17:$O$1000,消耗中转!$Y$17:$Y$1000,"[]")</f>
        <v>[{"ItemId":50004,"Num":159120}]</v>
      </c>
      <c r="F102" s="19" t="str">
        <f>_xlfn.XLOOKUP($D102,养成中转!$D$17:$D$1000,_xlfn.XLOOKUP($C102,养成中转!$W$16:$AC$16,养成中转!$W$17:$AC$1000),"{}")</f>
        <v>{"Hp":68487,"Atk":4747}</v>
      </c>
      <c r="G102" s="19" t="str">
        <f>IF(B102=4,_xlfn.XLOOKUP($D102,养成中转!$D$17:$D$1000,养成中转!$AP$17:$AP$1000,"{}"),_xlfn.XLOOKUP($D102,养成中转!$D$17:$D$1000,养成中转!$AG$17:$AG$1000,"{}"))</f>
        <v>{"CardMulti":33.32,"CostReduce":3}</v>
      </c>
    </row>
    <row r="103" spans="1:7">
      <c r="A103" s="19">
        <v>99</v>
      </c>
      <c r="B103" s="19">
        <v>1</v>
      </c>
      <c r="C103" s="19">
        <v>1</v>
      </c>
      <c r="D103" s="19">
        <v>99</v>
      </c>
      <c r="E103" s="19" t="str">
        <f>_xlfn.XLOOKUP($D103,消耗中转!$O$17:$O$1000,消耗中转!$Y$17:$Y$1000,"[]")</f>
        <v>[{"ItemId":50004,"Num":165013}]</v>
      </c>
      <c r="F103" s="19" t="str">
        <f>_xlfn.XLOOKUP($D103,养成中转!$D$17:$D$1000,_xlfn.XLOOKUP($C103,养成中转!$W$16:$AC$16,养成中转!$W$17:$AC$1000),"{}")</f>
        <v>{"Hp":69603,"Atk":4825}</v>
      </c>
      <c r="G103" s="19" t="str">
        <f>IF(B103=4,_xlfn.XLOOKUP($D103,养成中转!$D$17:$D$1000,养成中转!$AP$17:$AP$1000,"{}"),_xlfn.XLOOKUP($D103,养成中转!$D$17:$D$1000,养成中转!$AG$17:$AG$1000,"{}"))</f>
        <v>{"CardMulti":33.49,"CostReduce":3}</v>
      </c>
    </row>
    <row r="104" spans="1:7">
      <c r="A104" s="19">
        <v>100</v>
      </c>
      <c r="B104" s="21">
        <v>1</v>
      </c>
      <c r="C104" s="21">
        <v>1</v>
      </c>
      <c r="D104" s="19">
        <v>100</v>
      </c>
      <c r="E104" s="19" t="str">
        <f>_xlfn.XLOOKUP($D104,消耗中转!$O$17:$O$1000,消耗中转!$Y$17:$Y$1000,"[]")</f>
        <v>[{"ItemId":50004,"Num":170907},{"ItemId":50005,"Num":1155}]</v>
      </c>
      <c r="F104" s="19" t="str">
        <f>_xlfn.XLOOKUP($D104,养成中转!$D$17:$D$1000,_xlfn.XLOOKUP($C104,养成中转!$W$16:$AC$16,养成中转!$W$17:$AC$1000),"{}")</f>
        <v>{"Hp":70738,"Atk":4903}</v>
      </c>
      <c r="G104" s="19" t="str">
        <f>IF(B104=4,_xlfn.XLOOKUP($D104,养成中转!$D$17:$D$1000,养成中转!$AP$17:$AP$1000,"{}"),_xlfn.XLOOKUP($D104,养成中转!$D$17:$D$1000,养成中转!$AG$17:$AG$1000,"{}"))</f>
        <v>{"CardMulti":33.66,"CostReduce":3}</v>
      </c>
    </row>
    <row r="105" spans="1:7">
      <c r="A105" s="19">
        <v>101</v>
      </c>
      <c r="B105" s="19">
        <v>1</v>
      </c>
      <c r="C105" s="19">
        <v>1</v>
      </c>
      <c r="D105" s="19">
        <v>101</v>
      </c>
      <c r="E105" s="19" t="str">
        <f>_xlfn.XLOOKUP($D105,消耗中转!$O$17:$O$1000,消耗中转!$Y$17:$Y$1000,"[]")</f>
        <v>[{"ItemId":50004,"Num":144633}]</v>
      </c>
      <c r="F105" s="19" t="str">
        <f>_xlfn.XLOOKUP($D105,养成中转!$D$17:$D$1000,_xlfn.XLOOKUP($C105,养成中转!$W$16:$AC$16,养成中转!$W$17:$AC$1000),"{}")</f>
        <v>{"Hp":78814,"Atk":5463}</v>
      </c>
      <c r="G105" s="19" t="str">
        <f>IF(B105=4,_xlfn.XLOOKUP($D105,养成中转!$D$17:$D$1000,养成中转!$AP$17:$AP$1000,"{}"),_xlfn.XLOOKUP($D105,养成中转!$D$17:$D$1000,养成中转!$AG$17:$AG$1000,"{}"))</f>
        <v>{"CardMulti":34.71,"CostReduce":3}</v>
      </c>
    </row>
    <row r="106" spans="1:7">
      <c r="A106" s="19">
        <v>102</v>
      </c>
      <c r="B106" s="21">
        <v>1</v>
      </c>
      <c r="C106" s="21">
        <v>1</v>
      </c>
      <c r="D106" s="19">
        <v>102</v>
      </c>
      <c r="E106" s="19" t="str">
        <f>_xlfn.XLOOKUP($D106,消耗中转!$O$17:$O$1000,消耗中转!$Y$17:$Y$1000,"[]")</f>
        <v>[{"ItemId":50004,"Num":151865}]</v>
      </c>
      <c r="F106" s="19" t="str">
        <f>_xlfn.XLOOKUP($D106,养成中转!$D$17:$D$1000,_xlfn.XLOOKUP($C106,养成中转!$W$16:$AC$16,养成中转!$W$17:$AC$1000),"{}")</f>
        <v>{"Hp":79987,"Atk":5544}</v>
      </c>
      <c r="G106" s="19" t="str">
        <f>IF(B106=4,_xlfn.XLOOKUP($D106,养成中转!$D$17:$D$1000,养成中转!$AP$17:$AP$1000,"{}"),_xlfn.XLOOKUP($D106,养成中转!$D$17:$D$1000,养成中转!$AG$17:$AG$1000,"{}"))</f>
        <v>{"CardMulti":34.87,"CostReduce":3}</v>
      </c>
    </row>
    <row r="107" spans="1:7">
      <c r="A107" s="19">
        <v>103</v>
      </c>
      <c r="B107" s="19">
        <v>1</v>
      </c>
      <c r="C107" s="19">
        <v>1</v>
      </c>
      <c r="D107" s="19">
        <v>103</v>
      </c>
      <c r="E107" s="19" t="str">
        <f>_xlfn.XLOOKUP($D107,消耗中转!$O$17:$O$1000,消耗中转!$Y$17:$Y$1000,"[]")</f>
        <v>[{"ItemId":50004,"Num":159096}]</v>
      </c>
      <c r="F107" s="19" t="str">
        <f>_xlfn.XLOOKUP($D107,养成中转!$D$17:$D$1000,_xlfn.XLOOKUP($C107,养成中转!$W$16:$AC$16,养成中转!$W$17:$AC$1000),"{}")</f>
        <v>{"Hp":81180,"Atk":5627}</v>
      </c>
      <c r="G107" s="19" t="str">
        <f>IF(B107=4,_xlfn.XLOOKUP($D107,养成中转!$D$17:$D$1000,养成中转!$AP$17:$AP$1000,"{}"),_xlfn.XLOOKUP($D107,养成中转!$D$17:$D$1000,养成中转!$AG$17:$AG$1000,"{}"))</f>
        <v>{"CardMulti":35.03,"CostReduce":3}</v>
      </c>
    </row>
    <row r="108" spans="1:7">
      <c r="A108" s="19">
        <v>104</v>
      </c>
      <c r="B108" s="21">
        <v>1</v>
      </c>
      <c r="C108" s="21">
        <v>1</v>
      </c>
      <c r="D108" s="19">
        <v>104</v>
      </c>
      <c r="E108" s="19" t="str">
        <f>_xlfn.XLOOKUP($D108,消耗中转!$O$17:$O$1000,消耗中转!$Y$17:$Y$1000,"[]")</f>
        <v>[{"ItemId":50004,"Num":166328}]</v>
      </c>
      <c r="F108" s="19" t="str">
        <f>_xlfn.XLOOKUP($D108,养成中转!$D$17:$D$1000,_xlfn.XLOOKUP($C108,养成中转!$W$16:$AC$16,养成中转!$W$17:$AC$1000),"{}")</f>
        <v>{"Hp":82391,"Atk":5710}</v>
      </c>
      <c r="G108" s="19" t="str">
        <f>IF(B108=4,_xlfn.XLOOKUP($D108,养成中转!$D$17:$D$1000,养成中转!$AP$17:$AP$1000,"{}"),_xlfn.XLOOKUP($D108,养成中转!$D$17:$D$1000,养成中转!$AG$17:$AG$1000,"{}"))</f>
        <v>{"CardMulti":35.19,"CostReduce":3}</v>
      </c>
    </row>
    <row r="109" spans="1:7">
      <c r="A109" s="19">
        <v>105</v>
      </c>
      <c r="B109" s="19">
        <v>1</v>
      </c>
      <c r="C109" s="19">
        <v>1</v>
      </c>
      <c r="D109" s="19">
        <v>105</v>
      </c>
      <c r="E109" s="19" t="str">
        <f>_xlfn.XLOOKUP($D109,消耗中转!$O$17:$O$1000,消耗中转!$Y$17:$Y$1000,"[]")</f>
        <v>[{"ItemId":50004,"Num":173560}]</v>
      </c>
      <c r="F109" s="19" t="str">
        <f>_xlfn.XLOOKUP($D109,养成中转!$D$17:$D$1000,_xlfn.XLOOKUP($C109,养成中转!$W$16:$AC$16,养成中转!$W$17:$AC$1000),"{}")</f>
        <v>{"Hp":83623,"Atk":5796}</v>
      </c>
      <c r="G109" s="19" t="str">
        <f>IF(B109=4,_xlfn.XLOOKUP($D109,养成中转!$D$17:$D$1000,养成中转!$AP$17:$AP$1000,"{}"),_xlfn.XLOOKUP($D109,养成中转!$D$17:$D$1000,养成中转!$AG$17:$AG$1000,"{}"))</f>
        <v>{"CardMulti":35.35,"CostReduce":3}</v>
      </c>
    </row>
    <row r="110" spans="1:7">
      <c r="A110" s="19">
        <v>106</v>
      </c>
      <c r="B110" s="21">
        <v>1</v>
      </c>
      <c r="C110" s="21">
        <v>1</v>
      </c>
      <c r="D110" s="19">
        <v>106</v>
      </c>
      <c r="E110" s="19" t="str">
        <f>_xlfn.XLOOKUP($D110,消耗中转!$O$17:$O$1000,消耗中转!$Y$17:$Y$1000,"[]")</f>
        <v>[{"ItemId":50004,"Num":180791}]</v>
      </c>
      <c r="F110" s="19" t="str">
        <f>_xlfn.XLOOKUP($D110,养成中转!$D$17:$D$1000,_xlfn.XLOOKUP($C110,养成中转!$W$16:$AC$16,养成中转!$W$17:$AC$1000),"{}")</f>
        <v>{"Hp":84875,"Atk":5882}</v>
      </c>
      <c r="G110" s="19" t="str">
        <f>IF(B110=4,_xlfn.XLOOKUP($D110,养成中转!$D$17:$D$1000,养成中转!$AP$17:$AP$1000,"{}"),_xlfn.XLOOKUP($D110,养成中转!$D$17:$D$1000,养成中转!$AG$17:$AG$1000,"{}"))</f>
        <v>{"CardMulti":35.51,"CostReduce":3}</v>
      </c>
    </row>
    <row r="111" spans="1:7">
      <c r="A111" s="19">
        <v>107</v>
      </c>
      <c r="B111" s="19">
        <v>1</v>
      </c>
      <c r="C111" s="19">
        <v>1</v>
      </c>
      <c r="D111" s="19">
        <v>107</v>
      </c>
      <c r="E111" s="19" t="str">
        <f>_xlfn.XLOOKUP($D111,消耗中转!$O$17:$O$1000,消耗中转!$Y$17:$Y$1000,"[]")</f>
        <v>[{"ItemId":50004,"Num":188023}]</v>
      </c>
      <c r="F111" s="19" t="str">
        <f>_xlfn.XLOOKUP($D111,养成中转!$D$17:$D$1000,_xlfn.XLOOKUP($C111,养成中转!$W$16:$AC$16,养成中转!$W$17:$AC$1000),"{}")</f>
        <v>{"Hp":86146,"Atk":5971}</v>
      </c>
      <c r="G111" s="19" t="str">
        <f>IF(B111=4,_xlfn.XLOOKUP($D111,养成中转!$D$17:$D$1000,养成中转!$AP$17:$AP$1000,"{}"),_xlfn.XLOOKUP($D111,养成中转!$D$17:$D$1000,养成中转!$AG$17:$AG$1000,"{}"))</f>
        <v>{"CardMulti":35.67,"CostReduce":3}</v>
      </c>
    </row>
    <row r="112" spans="1:7">
      <c r="A112" s="19">
        <v>108</v>
      </c>
      <c r="B112" s="21">
        <v>1</v>
      </c>
      <c r="C112" s="21">
        <v>1</v>
      </c>
      <c r="D112" s="19">
        <v>108</v>
      </c>
      <c r="E112" s="19" t="str">
        <f>_xlfn.XLOOKUP($D112,消耗中转!$O$17:$O$1000,消耗中转!$Y$17:$Y$1000,"[]")</f>
        <v>[{"ItemId":50004,"Num":195255}]</v>
      </c>
      <c r="F112" s="19" t="str">
        <f>_xlfn.XLOOKUP($D112,养成中转!$D$17:$D$1000,_xlfn.XLOOKUP($C112,养成中转!$W$16:$AC$16,养成中转!$W$17:$AC$1000),"{}")</f>
        <v>{"Hp":87437,"Atk":6060}</v>
      </c>
      <c r="G112" s="19" t="str">
        <f>IF(B112=4,_xlfn.XLOOKUP($D112,养成中转!$D$17:$D$1000,养成中转!$AP$17:$AP$1000,"{}"),_xlfn.XLOOKUP($D112,养成中转!$D$17:$D$1000,养成中转!$AG$17:$AG$1000,"{}"))</f>
        <v>{"CardMulti":35.83,"CostReduce":3}</v>
      </c>
    </row>
    <row r="113" spans="1:7">
      <c r="A113" s="19">
        <v>109</v>
      </c>
      <c r="B113" s="19">
        <v>1</v>
      </c>
      <c r="C113" s="19">
        <v>1</v>
      </c>
      <c r="D113" s="19">
        <v>109</v>
      </c>
      <c r="E113" s="19" t="str">
        <f>_xlfn.XLOOKUP($D113,消耗中转!$O$17:$O$1000,消耗中转!$Y$17:$Y$1000,"[]")</f>
        <v>[{"ItemId":50004,"Num":202486}]</v>
      </c>
      <c r="F113" s="19" t="str">
        <f>_xlfn.XLOOKUP($D113,养成中转!$D$17:$D$1000,_xlfn.XLOOKUP($C113,养成中转!$W$16:$AC$16,养成中转!$W$17:$AC$1000),"{}")</f>
        <v>{"Hp":88749,"Atk":6152}</v>
      </c>
      <c r="G113" s="19" t="str">
        <f>IF(B113=4,_xlfn.XLOOKUP($D113,养成中转!$D$17:$D$1000,养成中转!$AP$17:$AP$1000,"{}"),_xlfn.XLOOKUP($D113,养成中转!$D$17:$D$1000,养成中转!$AG$17:$AG$1000,"{}"))</f>
        <v>{"CardMulti":35.99,"CostReduce":3}</v>
      </c>
    </row>
    <row r="114" spans="1:7">
      <c r="A114" s="19">
        <v>110</v>
      </c>
      <c r="B114" s="21">
        <v>1</v>
      </c>
      <c r="C114" s="21">
        <v>1</v>
      </c>
      <c r="D114" s="19">
        <v>110</v>
      </c>
      <c r="E114" s="19" t="str">
        <f>_xlfn.XLOOKUP($D114,消耗中转!$O$17:$O$1000,消耗中转!$Y$17:$Y$1000,"[]")</f>
        <v>[{"ItemId":50004,"Num":209718},{"ItemId":50005,"Num":1342}]</v>
      </c>
      <c r="F114" s="19" t="str">
        <f>_xlfn.XLOOKUP($D114,养成中转!$D$17:$D$1000,_xlfn.XLOOKUP($C114,养成中转!$W$16:$AC$16,养成中转!$W$17:$AC$1000),"{}")</f>
        <v>{"Hp":90082,"Atk":6243}</v>
      </c>
      <c r="G114" s="19" t="str">
        <f>IF(B114=4,_xlfn.XLOOKUP($D114,养成中转!$D$17:$D$1000,养成中转!$AP$17:$AP$1000,"{}"),_xlfn.XLOOKUP($D114,养成中转!$D$17:$D$1000,养成中转!$AG$17:$AG$1000,"{}"))</f>
        <v>{"CardMulti":36.15,"CostReduce":3}</v>
      </c>
    </row>
    <row r="115" spans="1:7">
      <c r="A115" s="19">
        <v>111</v>
      </c>
      <c r="B115" s="19">
        <v>1</v>
      </c>
      <c r="C115" s="19">
        <v>1</v>
      </c>
      <c r="D115" s="19">
        <v>111</v>
      </c>
      <c r="E115" s="19" t="str">
        <f>_xlfn.XLOOKUP($D115,消耗中转!$O$17:$O$1000,消耗中转!$Y$17:$Y$1000,"[]")</f>
        <v>[{"ItemId":50004,"Num":171342}]</v>
      </c>
      <c r="F115" s="19" t="str">
        <f>_xlfn.XLOOKUP($D115,养成中转!$D$17:$D$1000,_xlfn.XLOOKUP($C115,养成中转!$W$16:$AC$16,养成中转!$W$17:$AC$1000),"{}")</f>
        <v>{"Hp":99550,"Atk":6900}</v>
      </c>
      <c r="G115" s="19" t="str">
        <f>IF(B115=4,_xlfn.XLOOKUP($D115,养成中转!$D$17:$D$1000,养成中转!$AP$17:$AP$1000,"{}"),_xlfn.XLOOKUP($D115,养成中转!$D$17:$D$1000,养成中转!$AG$17:$AG$1000,"{}"))</f>
        <v>{"CardMulti":37.25,"CostReduce":3}</v>
      </c>
    </row>
    <row r="116" spans="1:7">
      <c r="A116" s="19">
        <v>112</v>
      </c>
      <c r="B116" s="21">
        <v>1</v>
      </c>
      <c r="C116" s="21">
        <v>1</v>
      </c>
      <c r="D116" s="19">
        <v>112</v>
      </c>
      <c r="E116" s="19" t="str">
        <f>_xlfn.XLOOKUP($D116,消耗中转!$O$17:$O$1000,消耗中转!$Y$17:$Y$1000,"[]")</f>
        <v>[{"ItemId":50004,"Num":179909}]</v>
      </c>
      <c r="F116" s="19" t="str">
        <f>_xlfn.XLOOKUP($D116,养成中转!$D$17:$D$1000,_xlfn.XLOOKUP($C116,养成中转!$W$16:$AC$16,养成中转!$W$17:$AC$1000),"{}")</f>
        <v>{"Hp":100924,"Atk":6995}</v>
      </c>
      <c r="G116" s="19" t="str">
        <f>IF(B116=4,_xlfn.XLOOKUP($D116,养成中转!$D$17:$D$1000,养成中转!$AP$17:$AP$1000,"{}"),_xlfn.XLOOKUP($D116,养成中转!$D$17:$D$1000,养成中转!$AG$17:$AG$1000,"{}"))</f>
        <v>{"CardMulti":37.4,"CostReduce":3}</v>
      </c>
    </row>
    <row r="117" spans="1:7">
      <c r="A117" s="19">
        <v>113</v>
      </c>
      <c r="B117" s="19">
        <v>1</v>
      </c>
      <c r="C117" s="19">
        <v>1</v>
      </c>
      <c r="D117" s="19">
        <v>113</v>
      </c>
      <c r="E117" s="19" t="str">
        <f>_xlfn.XLOOKUP($D117,消耗中转!$O$17:$O$1000,消耗中转!$Y$17:$Y$1000,"[]")</f>
        <v>[{"ItemId":50004,"Num":188476}]</v>
      </c>
      <c r="F117" s="19" t="str">
        <f>_xlfn.XLOOKUP($D117,养成中转!$D$17:$D$1000,_xlfn.XLOOKUP($C117,养成中转!$W$16:$AC$16,养成中转!$W$17:$AC$1000),"{}")</f>
        <v>{"Hp":102318,"Atk":7093}</v>
      </c>
      <c r="G117" s="19" t="str">
        <f>IF(B117=4,_xlfn.XLOOKUP($D117,养成中转!$D$17:$D$1000,养成中转!$AP$17:$AP$1000,"{}"),_xlfn.XLOOKUP($D117,养成中转!$D$17:$D$1000,养成中转!$AG$17:$AG$1000,"{}"))</f>
        <v>{"CardMulti":37.55,"CostReduce":3}</v>
      </c>
    </row>
    <row r="118" spans="1:7">
      <c r="A118" s="19">
        <v>114</v>
      </c>
      <c r="B118" s="21">
        <v>1</v>
      </c>
      <c r="C118" s="21">
        <v>1</v>
      </c>
      <c r="D118" s="19">
        <v>114</v>
      </c>
      <c r="E118" s="19" t="str">
        <f>_xlfn.XLOOKUP($D118,消耗中转!$O$17:$O$1000,消耗中转!$Y$17:$Y$1000,"[]")</f>
        <v>[{"ItemId":50004,"Num":197043}]</v>
      </c>
      <c r="F118" s="19" t="str">
        <f>_xlfn.XLOOKUP($D118,养成中转!$D$17:$D$1000,_xlfn.XLOOKUP($C118,养成中转!$W$16:$AC$16,养成中转!$W$17:$AC$1000),"{}")</f>
        <v>{"Hp":103734,"Atk":7190}</v>
      </c>
      <c r="G118" s="19" t="str">
        <f>IF(B118=4,_xlfn.XLOOKUP($D118,养成中转!$D$17:$D$1000,养成中转!$AP$17:$AP$1000,"{}"),_xlfn.XLOOKUP($D118,养成中转!$D$17:$D$1000,养成中转!$AG$17:$AG$1000,"{}"))</f>
        <v>{"CardMulti":37.7,"CostReduce":3}</v>
      </c>
    </row>
    <row r="119" spans="1:7">
      <c r="A119" s="19">
        <v>115</v>
      </c>
      <c r="B119" s="19">
        <v>1</v>
      </c>
      <c r="C119" s="19">
        <v>1</v>
      </c>
      <c r="D119" s="19">
        <v>115</v>
      </c>
      <c r="E119" s="19" t="str">
        <f>_xlfn.XLOOKUP($D119,消耗中转!$O$17:$O$1000,消耗中转!$Y$17:$Y$1000,"[]")</f>
        <v>[{"ItemId":50004,"Num":205610}]</v>
      </c>
      <c r="F119" s="19" t="str">
        <f>_xlfn.XLOOKUP($D119,养成中转!$D$17:$D$1000,_xlfn.XLOOKUP($C119,养成中转!$W$16:$AC$16,养成中转!$W$17:$AC$1000),"{}")</f>
        <v>{"Hp":105170,"Atk":7290}</v>
      </c>
      <c r="G119" s="19" t="str">
        <f>IF(B119=4,_xlfn.XLOOKUP($D119,养成中转!$D$17:$D$1000,养成中转!$AP$17:$AP$1000,"{}"),_xlfn.XLOOKUP($D119,养成中转!$D$17:$D$1000,养成中转!$AG$17:$AG$1000,"{}"))</f>
        <v>{"CardMulti":37.85,"CostReduce":3}</v>
      </c>
    </row>
    <row r="120" spans="1:7">
      <c r="A120" s="19">
        <v>116</v>
      </c>
      <c r="B120" s="21">
        <v>1</v>
      </c>
      <c r="C120" s="21">
        <v>1</v>
      </c>
      <c r="D120" s="19">
        <v>116</v>
      </c>
      <c r="E120" s="19" t="str">
        <f>_xlfn.XLOOKUP($D120,消耗中转!$O$17:$O$1000,消耗中转!$Y$17:$Y$1000,"[]")</f>
        <v>[{"ItemId":50004,"Num":214177}]</v>
      </c>
      <c r="F120" s="19" t="str">
        <f>_xlfn.XLOOKUP($D120,养成中转!$D$17:$D$1000,_xlfn.XLOOKUP($C120,养成中转!$W$16:$AC$16,养成中转!$W$17:$AC$1000),"{}")</f>
        <v>{"Hp":106628,"Atk":7390}</v>
      </c>
      <c r="G120" s="19" t="str">
        <f>IF(B120=4,_xlfn.XLOOKUP($D120,养成中转!$D$17:$D$1000,养成中转!$AP$17:$AP$1000,"{}"),_xlfn.XLOOKUP($D120,养成中转!$D$17:$D$1000,养成中转!$AG$17:$AG$1000,"{}"))</f>
        <v>{"CardMulti":38,"CostReduce":3}</v>
      </c>
    </row>
    <row r="121" spans="1:7">
      <c r="A121" s="19">
        <v>117</v>
      </c>
      <c r="B121" s="19">
        <v>1</v>
      </c>
      <c r="C121" s="19">
        <v>1</v>
      </c>
      <c r="D121" s="19">
        <v>117</v>
      </c>
      <c r="E121" s="19" t="str">
        <f>_xlfn.XLOOKUP($D121,消耗中转!$O$17:$O$1000,消耗中转!$Y$17:$Y$1000,"[]")</f>
        <v>[{"ItemId":50004,"Num":222744}]</v>
      </c>
      <c r="F121" s="19" t="str">
        <f>_xlfn.XLOOKUP($D121,养成中转!$D$17:$D$1000,_xlfn.XLOOKUP($C121,养成中转!$W$16:$AC$16,养成中转!$W$17:$AC$1000),"{}")</f>
        <v>{"Hp":108108,"Atk":7493}</v>
      </c>
      <c r="G121" s="19" t="str">
        <f>IF(B121=4,_xlfn.XLOOKUP($D121,养成中转!$D$17:$D$1000,养成中转!$AP$17:$AP$1000,"{}"),_xlfn.XLOOKUP($D121,养成中转!$D$17:$D$1000,养成中转!$AG$17:$AG$1000,"{}"))</f>
        <v>{"CardMulti":38.15,"CostReduce":3}</v>
      </c>
    </row>
    <row r="122" spans="1:7">
      <c r="A122" s="19">
        <v>118</v>
      </c>
      <c r="B122" s="21">
        <v>1</v>
      </c>
      <c r="C122" s="21">
        <v>1</v>
      </c>
      <c r="D122" s="19">
        <v>118</v>
      </c>
      <c r="E122" s="19" t="str">
        <f>_xlfn.XLOOKUP($D122,消耗中转!$O$17:$O$1000,消耗中转!$Y$17:$Y$1000,"[]")</f>
        <v>[{"ItemId":50004,"Num":231311}]</v>
      </c>
      <c r="F122" s="19" t="str">
        <f>_xlfn.XLOOKUP($D122,养成中转!$D$17:$D$1000,_xlfn.XLOOKUP($C122,养成中转!$W$16:$AC$16,养成中转!$W$17:$AC$1000),"{}")</f>
        <v>{"Hp":109608,"Atk":7598}</v>
      </c>
      <c r="G122" s="19" t="str">
        <f>IF(B122=4,_xlfn.XLOOKUP($D122,养成中转!$D$17:$D$1000,养成中转!$AP$17:$AP$1000,"{}"),_xlfn.XLOOKUP($D122,养成中转!$D$17:$D$1000,养成中转!$AG$17:$AG$1000,"{}"))</f>
        <v>{"CardMulti":38.3,"CostReduce":3}</v>
      </c>
    </row>
    <row r="123" spans="1:7">
      <c r="A123" s="19">
        <v>119</v>
      </c>
      <c r="B123" s="19">
        <v>1</v>
      </c>
      <c r="C123" s="19">
        <v>1</v>
      </c>
      <c r="D123" s="19">
        <v>119</v>
      </c>
      <c r="E123" s="19" t="str">
        <f>_xlfn.XLOOKUP($D123,消耗中转!$O$17:$O$1000,消耗中转!$Y$17:$Y$1000,"[]")</f>
        <v>[{"ItemId":50004,"Num":239878}]</v>
      </c>
      <c r="F123" s="19" t="str">
        <f>_xlfn.XLOOKUP($D123,养成中转!$D$17:$D$1000,_xlfn.XLOOKUP($C123,养成中转!$W$16:$AC$16,养成中转!$W$17:$AC$1000),"{}")</f>
        <v>{"Hp":111130,"Atk":7703}</v>
      </c>
      <c r="G123" s="19" t="str">
        <f>IF(B123=4,_xlfn.XLOOKUP($D123,养成中转!$D$17:$D$1000,养成中转!$AP$17:$AP$1000,"{}"),_xlfn.XLOOKUP($D123,养成中转!$D$17:$D$1000,养成中转!$AG$17:$AG$1000,"{}"))</f>
        <v>{"CardMulti":38.45,"CostReduce":3}</v>
      </c>
    </row>
    <row r="124" spans="1:7">
      <c r="A124" s="19">
        <v>120</v>
      </c>
      <c r="B124" s="21">
        <v>1</v>
      </c>
      <c r="C124" s="21">
        <v>1</v>
      </c>
      <c r="D124" s="19">
        <v>120</v>
      </c>
      <c r="E124" s="19" t="str">
        <f>_xlfn.XLOOKUP($D124,消耗中转!$O$17:$O$1000,消耗中转!$Y$17:$Y$1000,"[]")</f>
        <v>[{"ItemId":50004,"Num":248445},{"ItemId":50005,"Num":1529}]</v>
      </c>
      <c r="F124" s="19" t="str">
        <f>_xlfn.XLOOKUP($D124,养成中转!$D$17:$D$1000,_xlfn.XLOOKUP($C124,养成中转!$W$16:$AC$16,养成中转!$W$17:$AC$1000),"{}")</f>
        <v>{"Hp":112675,"Atk":7810}</v>
      </c>
      <c r="G124" s="19" t="str">
        <f>IF(B124=4,_xlfn.XLOOKUP($D124,养成中转!$D$17:$D$1000,养成中转!$AP$17:$AP$1000,"{}"),_xlfn.XLOOKUP($D124,养成中转!$D$17:$D$1000,养成中转!$AG$17:$AG$1000,"{}"))</f>
        <v>{"CardMulti":38.6,"CostReduce":3}</v>
      </c>
    </row>
    <row r="125" spans="1:7">
      <c r="A125" s="19">
        <v>121</v>
      </c>
      <c r="B125" s="19">
        <v>1</v>
      </c>
      <c r="C125" s="19">
        <v>1</v>
      </c>
      <c r="D125" s="19">
        <v>121</v>
      </c>
      <c r="E125" s="19" t="str">
        <f>_xlfn.XLOOKUP($D125,消耗中转!$O$17:$O$1000,消耗中转!$Y$17:$Y$1000,"[]")</f>
        <v>[{"ItemId":50004,"Num":196978}]</v>
      </c>
      <c r="F125" s="19" t="str">
        <f>_xlfn.XLOOKUP($D125,养成中转!$D$17:$D$1000,_xlfn.XLOOKUP($C125,养成中转!$W$16:$AC$16,养成中转!$W$17:$AC$1000),"{}")</f>
        <v>{"Hp":123640,"Atk":8570}</v>
      </c>
      <c r="G125" s="19" t="str">
        <f>IF(B125=4,_xlfn.XLOOKUP($D125,养成中转!$D$17:$D$1000,养成中转!$AP$17:$AP$1000,"{}"),_xlfn.XLOOKUP($D125,养成中转!$D$17:$D$1000,养成中转!$AG$17:$AG$1000,"{}"))</f>
        <v>{"CardMulti":39.75,"CostReduce":3}</v>
      </c>
    </row>
    <row r="126" spans="1:7">
      <c r="A126" s="19">
        <v>122</v>
      </c>
      <c r="B126" s="21">
        <v>1</v>
      </c>
      <c r="C126" s="21">
        <v>1</v>
      </c>
      <c r="D126" s="19">
        <v>122</v>
      </c>
      <c r="E126" s="19" t="str">
        <f>_xlfn.XLOOKUP($D126,消耗中转!$O$17:$O$1000,消耗中转!$Y$17:$Y$1000,"[]")</f>
        <v>[{"ItemId":50004,"Num":206827}]</v>
      </c>
      <c r="F126" s="19" t="str">
        <f>_xlfn.XLOOKUP($D126,养成中转!$D$17:$D$1000,_xlfn.XLOOKUP($C126,养成中转!$W$16:$AC$16,养成中转!$W$17:$AC$1000),"{}")</f>
        <v>{"Hp":125230,"Atk":8680}</v>
      </c>
      <c r="G126" s="19" t="str">
        <f>IF(B126=4,_xlfn.XLOOKUP($D126,养成中转!$D$17:$D$1000,养成中转!$AP$17:$AP$1000,"{}"),_xlfn.XLOOKUP($D126,养成中转!$D$17:$D$1000,养成中转!$AG$17:$AG$1000,"{}"))</f>
        <v>{"CardMulti":39.94,"CostReduce":3}</v>
      </c>
    </row>
    <row r="127" spans="1:7">
      <c r="A127" s="19">
        <v>123</v>
      </c>
      <c r="B127" s="19">
        <v>1</v>
      </c>
      <c r="C127" s="19">
        <v>1</v>
      </c>
      <c r="D127" s="19">
        <v>123</v>
      </c>
      <c r="E127" s="19" t="str">
        <f>_xlfn.XLOOKUP($D127,消耗中转!$O$17:$O$1000,消耗中转!$Y$17:$Y$1000,"[]")</f>
        <v>[{"ItemId":50004,"Num":216676}]</v>
      </c>
      <c r="F127" s="19" t="str">
        <f>_xlfn.XLOOKUP($D127,养成中转!$D$17:$D$1000,_xlfn.XLOOKUP($C127,养成中转!$W$16:$AC$16,养成中转!$W$17:$AC$1000),"{}")</f>
        <v>{"Hp":126840,"Atk":8792}</v>
      </c>
      <c r="G127" s="19" t="str">
        <f>IF(B127=4,_xlfn.XLOOKUP($D127,养成中转!$D$17:$D$1000,养成中转!$AP$17:$AP$1000,"{}"),_xlfn.XLOOKUP($D127,养成中转!$D$17:$D$1000,养成中转!$AG$17:$AG$1000,"{}"))</f>
        <v>{"CardMulti":40.13,"CostReduce":3}</v>
      </c>
    </row>
    <row r="128" spans="1:7">
      <c r="A128" s="19">
        <v>124</v>
      </c>
      <c r="B128" s="21">
        <v>1</v>
      </c>
      <c r="C128" s="21">
        <v>1</v>
      </c>
      <c r="D128" s="19">
        <v>124</v>
      </c>
      <c r="E128" s="19" t="str">
        <f>_xlfn.XLOOKUP($D128,消耗中转!$O$17:$O$1000,消耗中转!$Y$17:$Y$1000,"[]")</f>
        <v>[{"ItemId":50004,"Num":226525}]</v>
      </c>
      <c r="F128" s="19" t="str">
        <f>_xlfn.XLOOKUP($D128,养成中转!$D$17:$D$1000,_xlfn.XLOOKUP($C128,养成中转!$W$16:$AC$16,养成中转!$W$17:$AC$1000),"{}")</f>
        <v>{"Hp":128474,"Atk":8906}</v>
      </c>
      <c r="G128" s="19" t="str">
        <f>IF(B128=4,_xlfn.XLOOKUP($D128,养成中转!$D$17:$D$1000,养成中转!$AP$17:$AP$1000,"{}"),_xlfn.XLOOKUP($D128,养成中转!$D$17:$D$1000,养成中转!$AG$17:$AG$1000,"{}"))</f>
        <v>{"CardMulti":40.32,"CostReduce":3}</v>
      </c>
    </row>
    <row r="129" spans="1:7">
      <c r="A129" s="19">
        <v>125</v>
      </c>
      <c r="B129" s="19">
        <v>1</v>
      </c>
      <c r="C129" s="19">
        <v>1</v>
      </c>
      <c r="D129" s="19">
        <v>125</v>
      </c>
      <c r="E129" s="19" t="str">
        <f>_xlfn.XLOOKUP($D129,消耗中转!$O$17:$O$1000,消耗中转!$Y$17:$Y$1000,"[]")</f>
        <v>[{"ItemId":50004,"Num":236374}]</v>
      </c>
      <c r="F129" s="19" t="str">
        <f>_xlfn.XLOOKUP($D129,养成中转!$D$17:$D$1000,_xlfn.XLOOKUP($C129,养成中转!$W$16:$AC$16,养成中转!$W$17:$AC$1000),"{}")</f>
        <v>{"Hp":130130,"Atk":9020}</v>
      </c>
      <c r="G129" s="19" t="str">
        <f>IF(B129=4,_xlfn.XLOOKUP($D129,养成中转!$D$17:$D$1000,养成中转!$AP$17:$AP$1000,"{}"),_xlfn.XLOOKUP($D129,养成中转!$D$17:$D$1000,养成中转!$AG$17:$AG$1000,"{}"))</f>
        <v>{"CardMulti":42.51,"CostReduce":5}</v>
      </c>
    </row>
    <row r="130" spans="1:7">
      <c r="A130" s="19">
        <v>126</v>
      </c>
      <c r="B130" s="21">
        <v>1</v>
      </c>
      <c r="C130" s="21">
        <v>1</v>
      </c>
      <c r="D130" s="19">
        <v>126</v>
      </c>
      <c r="E130" s="19" t="str">
        <f>_xlfn.XLOOKUP($D130,消耗中转!$O$17:$O$1000,消耗中转!$Y$17:$Y$1000,"[]")</f>
        <v>[{"ItemId":50004,"Num":246223}]</v>
      </c>
      <c r="F130" s="19" t="str">
        <f>_xlfn.XLOOKUP($D130,养成中转!$D$17:$D$1000,_xlfn.XLOOKUP($C130,养成中转!$W$16:$AC$16,养成中转!$W$17:$AC$1000),"{}")</f>
        <v>{"Hp":131809,"Atk":9136}</v>
      </c>
      <c r="G130" s="19" t="str">
        <f>IF(B130=4,_xlfn.XLOOKUP($D130,养成中转!$D$17:$D$1000,养成中转!$AP$17:$AP$1000,"{}"),_xlfn.XLOOKUP($D130,养成中转!$D$17:$D$1000,养成中转!$AG$17:$AG$1000,"{}"))</f>
        <v>{"CardMulti":42.7,"CostReduce":5}</v>
      </c>
    </row>
    <row r="131" spans="1:7">
      <c r="A131" s="19">
        <v>127</v>
      </c>
      <c r="B131" s="19">
        <v>1</v>
      </c>
      <c r="C131" s="19">
        <v>1</v>
      </c>
      <c r="D131" s="19">
        <v>127</v>
      </c>
      <c r="E131" s="19" t="str">
        <f>_xlfn.XLOOKUP($D131,消耗中转!$O$17:$O$1000,消耗中转!$Y$17:$Y$1000,"[]")</f>
        <v>[{"ItemId":50004,"Num":256072}]</v>
      </c>
      <c r="F131" s="19" t="str">
        <f>_xlfn.XLOOKUP($D131,养成中转!$D$17:$D$1000,_xlfn.XLOOKUP($C131,养成中转!$W$16:$AC$16,养成中转!$W$17:$AC$1000),"{}")</f>
        <v>{"Hp":133510,"Atk":9254}</v>
      </c>
      <c r="G131" s="19" t="str">
        <f>IF(B131=4,_xlfn.XLOOKUP($D131,养成中转!$D$17:$D$1000,养成中转!$AP$17:$AP$1000,"{}"),_xlfn.XLOOKUP($D131,养成中转!$D$17:$D$1000,养成中转!$AG$17:$AG$1000,"{}"))</f>
        <v>{"CardMulti":42.89,"CostReduce":5}</v>
      </c>
    </row>
    <row r="132" spans="1:7">
      <c r="A132" s="19">
        <v>128</v>
      </c>
      <c r="B132" s="21">
        <v>1</v>
      </c>
      <c r="C132" s="21">
        <v>1</v>
      </c>
      <c r="D132" s="19">
        <v>128</v>
      </c>
      <c r="E132" s="19" t="str">
        <f>_xlfn.XLOOKUP($D132,消耗中转!$O$17:$O$1000,消耗中转!$Y$17:$Y$1000,"[]")</f>
        <v>[{"ItemId":50004,"Num":265921}]</v>
      </c>
      <c r="F132" s="19" t="str">
        <f>_xlfn.XLOOKUP($D132,养成中转!$D$17:$D$1000,_xlfn.XLOOKUP($C132,养成中转!$W$16:$AC$16,养成中转!$W$17:$AC$1000),"{}")</f>
        <v>{"Hp":135235,"Atk":9374}</v>
      </c>
      <c r="G132" s="19" t="str">
        <f>IF(B132=4,_xlfn.XLOOKUP($D132,养成中转!$D$17:$D$1000,养成中转!$AP$17:$AP$1000,"{}"),_xlfn.XLOOKUP($D132,养成中转!$D$17:$D$1000,养成中转!$AG$17:$AG$1000,"{}"))</f>
        <v>{"CardMulti":43.08,"CostReduce":5}</v>
      </c>
    </row>
    <row r="133" spans="1:7">
      <c r="A133" s="19">
        <v>129</v>
      </c>
      <c r="B133" s="19">
        <v>1</v>
      </c>
      <c r="C133" s="19">
        <v>1</v>
      </c>
      <c r="D133" s="19">
        <v>129</v>
      </c>
      <c r="E133" s="19" t="str">
        <f>_xlfn.XLOOKUP($D133,消耗中转!$O$17:$O$1000,消耗中转!$Y$17:$Y$1000,"[]")</f>
        <v>[{"ItemId":50004,"Num":275770}]</v>
      </c>
      <c r="F133" s="19" t="str">
        <f>_xlfn.XLOOKUP($D133,养成中转!$D$17:$D$1000,_xlfn.XLOOKUP($C133,养成中转!$W$16:$AC$16,养成中转!$W$17:$AC$1000),"{}")</f>
        <v>{"Hp":136983,"Atk":9495}</v>
      </c>
      <c r="G133" s="19" t="str">
        <f>IF(B133=4,_xlfn.XLOOKUP($D133,养成中转!$D$17:$D$1000,养成中转!$AP$17:$AP$1000,"{}"),_xlfn.XLOOKUP($D133,养成中转!$D$17:$D$1000,养成中转!$AG$17:$AG$1000,"{}"))</f>
        <v>{"CardMulti":43.27,"CostReduce":5}</v>
      </c>
    </row>
    <row r="134" spans="1:7">
      <c r="A134" s="19">
        <v>130</v>
      </c>
      <c r="B134" s="21">
        <v>1</v>
      </c>
      <c r="C134" s="21">
        <v>1</v>
      </c>
      <c r="D134" s="19">
        <v>130</v>
      </c>
      <c r="E134" s="19" t="str">
        <f>_xlfn.XLOOKUP($D134,消耗中转!$O$17:$O$1000,消耗中转!$Y$17:$Y$1000,"[]")</f>
        <v>[{"ItemId":50004,"Num":285619},{"ItemId":50005,"Num":1717}]</v>
      </c>
      <c r="F134" s="19" t="str">
        <f>_xlfn.XLOOKUP($D134,养成中转!$D$17:$D$1000,_xlfn.XLOOKUP($C134,养成中转!$W$16:$AC$16,养成中转!$W$17:$AC$1000),"{}")</f>
        <v>{"Hp":138754,"Atk":9618}</v>
      </c>
      <c r="G134" s="19" t="str">
        <f>IF(B134=4,_xlfn.XLOOKUP($D134,养成中转!$D$17:$D$1000,养成中转!$AP$17:$AP$1000,"{}"),_xlfn.XLOOKUP($D134,养成中转!$D$17:$D$1000,养成中转!$AG$17:$AG$1000,"{}"))</f>
        <v>{"CardMulti":43.46,"CostReduce":5}</v>
      </c>
    </row>
    <row r="135" spans="1:7">
      <c r="A135" s="19">
        <v>131</v>
      </c>
      <c r="B135" s="19">
        <v>1</v>
      </c>
      <c r="C135" s="19">
        <v>1</v>
      </c>
      <c r="D135" s="19">
        <v>131</v>
      </c>
      <c r="E135" s="19" t="str">
        <f>_xlfn.XLOOKUP($D135,消耗中转!$O$17:$O$1000,消耗中转!$Y$17:$Y$1000,"[]")</f>
        <v>[{"ItemId":50004,"Num":220605}]</v>
      </c>
      <c r="F135" s="19" t="str">
        <f>_xlfn.XLOOKUP($D135,养成中转!$D$17:$D$1000,_xlfn.XLOOKUP($C135,养成中转!$W$16:$AC$16,养成中转!$W$17:$AC$1000),"{}")</f>
        <v>{"Hp":151318,"Atk":10489}</v>
      </c>
      <c r="G135" s="19" t="str">
        <f>IF(B135=4,_xlfn.XLOOKUP($D135,养成中转!$D$17:$D$1000,养成中转!$AP$17:$AP$1000,"{}"),_xlfn.XLOOKUP($D135,养成中转!$D$17:$D$1000,养成中转!$AG$17:$AG$1000,"{}"))</f>
        <v>{"CardMulti":44.66,"CostReduce":5}</v>
      </c>
    </row>
    <row r="136" spans="1:7">
      <c r="A136" s="19">
        <v>132</v>
      </c>
      <c r="B136" s="21">
        <v>1</v>
      </c>
      <c r="C136" s="21">
        <v>1</v>
      </c>
      <c r="D136" s="19">
        <v>132</v>
      </c>
      <c r="E136" s="19" t="str">
        <f>_xlfn.XLOOKUP($D136,消耗中转!$O$17:$O$1000,消耗中转!$Y$17:$Y$1000,"[]")</f>
        <v>[{"ItemId":50004,"Num":231636}]</v>
      </c>
      <c r="F136" s="19" t="str">
        <f>_xlfn.XLOOKUP($D136,养成中转!$D$17:$D$1000,_xlfn.XLOOKUP($C136,养成中转!$W$16:$AC$16,养成中转!$W$17:$AC$1000),"{}")</f>
        <v>{"Hp":153136,"Atk":10615}</v>
      </c>
      <c r="G136" s="19" t="str">
        <f>IF(B136=4,_xlfn.XLOOKUP($D136,养成中转!$D$17:$D$1000,养成中转!$AP$17:$AP$1000,"{}"),_xlfn.XLOOKUP($D136,养成中转!$D$17:$D$1000,养成中转!$AG$17:$AG$1000,"{}"))</f>
        <v>{"CardMulti":44.89,"CostReduce":5}</v>
      </c>
    </row>
    <row r="137" spans="1:7">
      <c r="A137" s="19">
        <v>133</v>
      </c>
      <c r="B137" s="19">
        <v>1</v>
      </c>
      <c r="C137" s="19">
        <v>1</v>
      </c>
      <c r="D137" s="19">
        <v>133</v>
      </c>
      <c r="E137" s="19" t="str">
        <f>_xlfn.XLOOKUP($D137,消耗中转!$O$17:$O$1000,消耗中转!$Y$17:$Y$1000,"[]")</f>
        <v>[{"ItemId":50004,"Num":242666}]</v>
      </c>
      <c r="F137" s="19" t="str">
        <f>_xlfn.XLOOKUP($D137,养成中转!$D$17:$D$1000,_xlfn.XLOOKUP($C137,养成中转!$W$16:$AC$16,养成中转!$W$17:$AC$1000),"{}")</f>
        <v>{"Hp":154979,"Atk":10743}</v>
      </c>
      <c r="G137" s="19" t="str">
        <f>IF(B137=4,_xlfn.XLOOKUP($D137,养成中转!$D$17:$D$1000,养成中转!$AP$17:$AP$1000,"{}"),_xlfn.XLOOKUP($D137,养成中转!$D$17:$D$1000,养成中转!$AG$17:$AG$1000,"{}"))</f>
        <v>{"CardMulti":45.12,"CostReduce":5}</v>
      </c>
    </row>
    <row r="138" spans="1:7">
      <c r="A138" s="19">
        <v>134</v>
      </c>
      <c r="B138" s="21">
        <v>1</v>
      </c>
      <c r="C138" s="21">
        <v>1</v>
      </c>
      <c r="D138" s="19">
        <v>134</v>
      </c>
      <c r="E138" s="19" t="str">
        <f>_xlfn.XLOOKUP($D138,消耗中转!$O$17:$O$1000,消耗中转!$Y$17:$Y$1000,"[]")</f>
        <v>[{"ItemId":50004,"Num":253696}]</v>
      </c>
      <c r="F138" s="19" t="str">
        <f>_xlfn.XLOOKUP($D138,养成中转!$D$17:$D$1000,_xlfn.XLOOKUP($C138,养成中转!$W$16:$AC$16,养成中转!$W$17:$AC$1000),"{}")</f>
        <v>{"Hp":156845,"Atk":10872}</v>
      </c>
      <c r="G138" s="19" t="str">
        <f>IF(B138=4,_xlfn.XLOOKUP($D138,养成中转!$D$17:$D$1000,养成中转!$AP$17:$AP$1000,"{}"),_xlfn.XLOOKUP($D138,养成中转!$D$17:$D$1000,养成中转!$AG$17:$AG$1000,"{}"))</f>
        <v>{"CardMulti":45.35,"CostReduce":5}</v>
      </c>
    </row>
    <row r="139" spans="1:7">
      <c r="A139" s="19">
        <v>135</v>
      </c>
      <c r="B139" s="19">
        <v>1</v>
      </c>
      <c r="C139" s="19">
        <v>1</v>
      </c>
      <c r="D139" s="19">
        <v>135</v>
      </c>
      <c r="E139" s="19" t="str">
        <f>_xlfn.XLOOKUP($D139,消耗中转!$O$17:$O$1000,消耗中转!$Y$17:$Y$1000,"[]")</f>
        <v>[{"ItemId":50004,"Num":264726}]</v>
      </c>
      <c r="F139" s="19" t="str">
        <f>_xlfn.XLOOKUP($D139,养成中转!$D$17:$D$1000,_xlfn.XLOOKUP($C139,养成中转!$W$16:$AC$16,养成中转!$W$17:$AC$1000),"{}")</f>
        <v>{"Hp":158735,"Atk":11003}</v>
      </c>
      <c r="G139" s="19" t="str">
        <f>IF(B139=4,_xlfn.XLOOKUP($D139,养成中转!$D$17:$D$1000,养成中转!$AP$17:$AP$1000,"{}"),_xlfn.XLOOKUP($D139,养成中转!$D$17:$D$1000,养成中转!$AG$17:$AG$1000,"{}"))</f>
        <v>{"CardMulti":45.58,"CostReduce":5}</v>
      </c>
    </row>
    <row r="140" spans="1:7">
      <c r="A140" s="19">
        <v>136</v>
      </c>
      <c r="B140" s="21">
        <v>1</v>
      </c>
      <c r="C140" s="21">
        <v>1</v>
      </c>
      <c r="D140" s="19">
        <v>136</v>
      </c>
      <c r="E140" s="19" t="str">
        <f>_xlfn.XLOOKUP($D140,消耗中转!$O$17:$O$1000,消耗中转!$Y$17:$Y$1000,"[]")</f>
        <v>[{"ItemId":50004,"Num":275757}]</v>
      </c>
      <c r="F140" s="19" t="str">
        <f>_xlfn.XLOOKUP($D140,养成中转!$D$17:$D$1000,_xlfn.XLOOKUP($C140,养成中转!$W$16:$AC$16,养成中转!$W$17:$AC$1000),"{}")</f>
        <v>{"Hp":160649,"Atk":11136}</v>
      </c>
      <c r="G140" s="19" t="str">
        <f>IF(B140=4,_xlfn.XLOOKUP($D140,养成中转!$D$17:$D$1000,养成中转!$AP$17:$AP$1000,"{}"),_xlfn.XLOOKUP($D140,养成中转!$D$17:$D$1000,养成中转!$AG$17:$AG$1000,"{}"))</f>
        <v>{"CardMulti":45.81,"CostReduce":5}</v>
      </c>
    </row>
    <row r="141" spans="1:7">
      <c r="A141" s="19">
        <v>137</v>
      </c>
      <c r="B141" s="19">
        <v>1</v>
      </c>
      <c r="C141" s="19">
        <v>1</v>
      </c>
      <c r="D141" s="19">
        <v>137</v>
      </c>
      <c r="E141" s="19" t="str">
        <f>_xlfn.XLOOKUP($D141,消耗中转!$O$17:$O$1000,消耗中转!$Y$17:$Y$1000,"[]")</f>
        <v>[{"ItemId":50004,"Num":286787}]</v>
      </c>
      <c r="F141" s="19" t="str">
        <f>_xlfn.XLOOKUP($D141,养成中转!$D$17:$D$1000,_xlfn.XLOOKUP($C141,养成中转!$W$16:$AC$16,养成中转!$W$17:$AC$1000),"{}")</f>
        <v>{"Hp":162587,"Atk":11270}</v>
      </c>
      <c r="G141" s="19" t="str">
        <f>IF(B141=4,_xlfn.XLOOKUP($D141,养成中转!$D$17:$D$1000,养成中转!$AP$17:$AP$1000,"{}"),_xlfn.XLOOKUP($D141,养成中转!$D$17:$D$1000,养成中转!$AG$17:$AG$1000,"{}"))</f>
        <v>{"CardMulti":46.04,"CostReduce":5}</v>
      </c>
    </row>
    <row r="142" spans="1:7">
      <c r="A142" s="19">
        <v>138</v>
      </c>
      <c r="B142" s="21">
        <v>1</v>
      </c>
      <c r="C142" s="21">
        <v>1</v>
      </c>
      <c r="D142" s="19">
        <v>138</v>
      </c>
      <c r="E142" s="19" t="str">
        <f>_xlfn.XLOOKUP($D142,消耗中转!$O$17:$O$1000,消耗中转!$Y$17:$Y$1000,"[]")</f>
        <v>[{"ItemId":50004,"Num":297817}]</v>
      </c>
      <c r="F142" s="19" t="str">
        <f>_xlfn.XLOOKUP($D142,养成中转!$D$17:$D$1000,_xlfn.XLOOKUP($C142,养成中转!$W$16:$AC$16,养成中转!$W$17:$AC$1000),"{}")</f>
        <v>{"Hp":164551,"Atk":11405}</v>
      </c>
      <c r="G142" s="19" t="str">
        <f>IF(B142=4,_xlfn.XLOOKUP($D142,养成中转!$D$17:$D$1000,养成中转!$AP$17:$AP$1000,"{}"),_xlfn.XLOOKUP($D142,养成中转!$D$17:$D$1000,养成中转!$AG$17:$AG$1000,"{}"))</f>
        <v>{"CardMulti":46.27,"CostReduce":5}</v>
      </c>
    </row>
    <row r="143" spans="1:7">
      <c r="A143" s="19">
        <v>139</v>
      </c>
      <c r="B143" s="19">
        <v>1</v>
      </c>
      <c r="C143" s="19">
        <v>1</v>
      </c>
      <c r="D143" s="19">
        <v>139</v>
      </c>
      <c r="E143" s="19" t="str">
        <f>_xlfn.XLOOKUP($D143,消耗中转!$O$17:$O$1000,消耗中转!$Y$17:$Y$1000,"[]")</f>
        <v>[{"ItemId":50004,"Num":308848}]</v>
      </c>
      <c r="F143" s="19" t="str">
        <f>_xlfn.XLOOKUP($D143,养成中转!$D$17:$D$1000,_xlfn.XLOOKUP($C143,养成中转!$W$16:$AC$16,养成中转!$W$17:$AC$1000),"{}")</f>
        <v>{"Hp":166539,"Atk":11543}</v>
      </c>
      <c r="G143" s="19" t="str">
        <f>IF(B143=4,_xlfn.XLOOKUP($D143,养成中转!$D$17:$D$1000,养成中转!$AP$17:$AP$1000,"{}"),_xlfn.XLOOKUP($D143,养成中转!$D$17:$D$1000,养成中转!$AG$17:$AG$1000,"{}"))</f>
        <v>{"CardMulti":46.5,"CostReduce":5}</v>
      </c>
    </row>
    <row r="144" spans="1:7">
      <c r="A144" s="19">
        <v>140</v>
      </c>
      <c r="B144" s="21">
        <v>1</v>
      </c>
      <c r="C144" s="21">
        <v>1</v>
      </c>
      <c r="D144" s="19">
        <v>140</v>
      </c>
      <c r="E144" s="19" t="str">
        <f>_xlfn.XLOOKUP($D144,消耗中转!$O$17:$O$1000,消耗中转!$Y$17:$Y$1000,"[]")</f>
        <v>[{"ItemId":50004,"Num":319878},{"ItemId":50005,"Num":1906}]</v>
      </c>
      <c r="F144" s="19" t="str">
        <f>_xlfn.XLOOKUP($D144,养成中转!$D$17:$D$1000,_xlfn.XLOOKUP($C144,养成中转!$W$16:$AC$16,养成中转!$W$17:$AC$1000),"{}")</f>
        <v>{"Hp":168551,"Atk":11683}</v>
      </c>
      <c r="G144" s="19" t="str">
        <f>IF(B144=4,_xlfn.XLOOKUP($D144,养成中转!$D$17:$D$1000,养成中转!$AP$17:$AP$1000,"{}"),_xlfn.XLOOKUP($D144,养成中转!$D$17:$D$1000,养成中转!$AG$17:$AG$1000,"{}"))</f>
        <v>{"CardMulti":46.73,"CostReduce":5}</v>
      </c>
    </row>
    <row r="145" spans="1:7">
      <c r="A145" s="19">
        <v>141</v>
      </c>
      <c r="B145" s="19">
        <v>1</v>
      </c>
      <c r="C145" s="19">
        <v>1</v>
      </c>
      <c r="D145" s="19">
        <v>141</v>
      </c>
      <c r="E145" s="19" t="str">
        <f>_xlfn.XLOOKUP($D145,消耗中转!$O$17:$O$1000,消耗中转!$Y$17:$Y$1000,"[]")</f>
        <v>[{"ItemId":50004,"Num":241414}]</v>
      </c>
      <c r="F145" s="19" t="str">
        <f>_xlfn.XLOOKUP($D145,养成中转!$D$17:$D$1000,_xlfn.XLOOKUP($C145,养成中转!$W$16:$AC$16,养成中转!$W$17:$AC$1000),"{}")</f>
        <v>{"Hp":182812,"Atk":12672}</v>
      </c>
      <c r="G145" s="19" t="str">
        <f>IF(B145=4,_xlfn.XLOOKUP($D145,养成中转!$D$17:$D$1000,养成中转!$AP$17:$AP$1000,"{}"),_xlfn.XLOOKUP($D145,养成中转!$D$17:$D$1000,养成中转!$AG$17:$AG$1000,"{}"))</f>
        <v>{"CardMulti":47.98,"CostReduce":5}</v>
      </c>
    </row>
    <row r="146" spans="1:7">
      <c r="A146" s="19">
        <v>142</v>
      </c>
      <c r="B146" s="21">
        <v>1</v>
      </c>
      <c r="C146" s="21">
        <v>1</v>
      </c>
      <c r="D146" s="19">
        <v>142</v>
      </c>
      <c r="E146" s="19" t="str">
        <f>_xlfn.XLOOKUP($D146,消耗中转!$O$17:$O$1000,消耗中转!$Y$17:$Y$1000,"[]")</f>
        <v>[{"ItemId":50004,"Num":253485}]</v>
      </c>
      <c r="F146" s="19" t="str">
        <f>_xlfn.XLOOKUP($D146,养成中转!$D$17:$D$1000,_xlfn.XLOOKUP($C146,养成中转!$W$16:$AC$16,养成中转!$W$17:$AC$1000),"{}")</f>
        <v>{"Hp":184874,"Atk":12814}</v>
      </c>
      <c r="G146" s="19" t="str">
        <f>IF(B146=4,_xlfn.XLOOKUP($D146,养成中转!$D$17:$D$1000,养成中转!$AP$17:$AP$1000,"{}"),_xlfn.XLOOKUP($D146,养成中转!$D$17:$D$1000,养成中转!$AG$17:$AG$1000,"{}"))</f>
        <v>{"CardMulti":48.25,"CostReduce":5}</v>
      </c>
    </row>
    <row r="147" spans="1:7">
      <c r="A147" s="19">
        <v>143</v>
      </c>
      <c r="B147" s="19">
        <v>1</v>
      </c>
      <c r="C147" s="19">
        <v>1</v>
      </c>
      <c r="D147" s="19">
        <v>143</v>
      </c>
      <c r="E147" s="19" t="str">
        <f>_xlfn.XLOOKUP($D147,消耗中转!$O$17:$O$1000,消耗中转!$Y$17:$Y$1000,"[]")</f>
        <v>[{"ItemId":50004,"Num":265556}]</v>
      </c>
      <c r="F147" s="19" t="str">
        <f>_xlfn.XLOOKUP($D147,养成中转!$D$17:$D$1000,_xlfn.XLOOKUP($C147,养成中转!$W$16:$AC$16,养成中转!$W$17:$AC$1000),"{}")</f>
        <v>{"Hp":186963,"Atk":12960}</v>
      </c>
      <c r="G147" s="19" t="str">
        <f>IF(B147=4,_xlfn.XLOOKUP($D147,养成中转!$D$17:$D$1000,养成中转!$AP$17:$AP$1000,"{}"),_xlfn.XLOOKUP($D147,养成中转!$D$17:$D$1000,养成中转!$AG$17:$AG$1000,"{}"))</f>
        <v>{"CardMulti":48.52,"CostReduce":5}</v>
      </c>
    </row>
    <row r="148" spans="1:7">
      <c r="A148" s="19">
        <v>144</v>
      </c>
      <c r="B148" s="21">
        <v>1</v>
      </c>
      <c r="C148" s="21">
        <v>1</v>
      </c>
      <c r="D148" s="19">
        <v>144</v>
      </c>
      <c r="E148" s="19" t="str">
        <f>_xlfn.XLOOKUP($D148,消耗中转!$O$17:$O$1000,消耗中转!$Y$17:$Y$1000,"[]")</f>
        <v>[{"ItemId":50004,"Num":277626}]</v>
      </c>
      <c r="F148" s="19" t="str">
        <f>_xlfn.XLOOKUP($D148,养成中转!$D$17:$D$1000,_xlfn.XLOOKUP($C148,养成中转!$W$16:$AC$16,养成中转!$W$17:$AC$1000),"{}")</f>
        <v>{"Hp":189075,"Atk":13106}</v>
      </c>
      <c r="G148" s="19" t="str">
        <f>IF(B148=4,_xlfn.XLOOKUP($D148,养成中转!$D$17:$D$1000,养成中转!$AP$17:$AP$1000,"{}"),_xlfn.XLOOKUP($D148,养成中转!$D$17:$D$1000,养成中转!$AG$17:$AG$1000,"{}"))</f>
        <v>{"CardMulti":48.79,"CostReduce":5}</v>
      </c>
    </row>
    <row r="149" spans="1:7">
      <c r="A149" s="19">
        <v>145</v>
      </c>
      <c r="B149" s="19">
        <v>1</v>
      </c>
      <c r="C149" s="19">
        <v>1</v>
      </c>
      <c r="D149" s="19">
        <v>145</v>
      </c>
      <c r="E149" s="19" t="str">
        <f>_xlfn.XLOOKUP($D149,消耗中转!$O$17:$O$1000,消耗中转!$Y$17:$Y$1000,"[]")</f>
        <v>[{"ItemId":50004,"Num":289697}]</v>
      </c>
      <c r="F149" s="19" t="str">
        <f>_xlfn.XLOOKUP($D149,养成中转!$D$17:$D$1000,_xlfn.XLOOKUP($C149,养成中转!$W$16:$AC$16,养成中转!$W$17:$AC$1000),"{}")</f>
        <v>{"Hp":191213,"Atk":13254}</v>
      </c>
      <c r="G149" s="19" t="str">
        <f>IF(B149=4,_xlfn.XLOOKUP($D149,养成中转!$D$17:$D$1000,养成中转!$AP$17:$AP$1000,"{}"),_xlfn.XLOOKUP($D149,养成中转!$D$17:$D$1000,养成中转!$AG$17:$AG$1000,"{}"))</f>
        <v>{"CardMulti":49.06,"CostReduce":5}</v>
      </c>
    </row>
    <row r="150" spans="1:7">
      <c r="A150" s="19">
        <v>146</v>
      </c>
      <c r="B150" s="21">
        <v>1</v>
      </c>
      <c r="C150" s="21">
        <v>1</v>
      </c>
      <c r="D150" s="19">
        <v>146</v>
      </c>
      <c r="E150" s="19" t="str">
        <f>_xlfn.XLOOKUP($D150,消耗中转!$O$17:$O$1000,消耗中转!$Y$17:$Y$1000,"[]")</f>
        <v>[{"ItemId":50004,"Num":301768}]</v>
      </c>
      <c r="F150" s="19" t="str">
        <f>_xlfn.XLOOKUP($D150,养成中转!$D$17:$D$1000,_xlfn.XLOOKUP($C150,养成中转!$W$16:$AC$16,养成中转!$W$17:$AC$1000),"{}")</f>
        <v>{"Hp":193377,"Atk":13404}</v>
      </c>
      <c r="G150" s="19" t="str">
        <f>IF(B150=4,_xlfn.XLOOKUP($D150,养成中转!$D$17:$D$1000,养成中转!$AP$17:$AP$1000,"{}"),_xlfn.XLOOKUP($D150,养成中转!$D$17:$D$1000,养成中转!$AG$17:$AG$1000,"{}"))</f>
        <v>{"CardMulti":49.33,"CostReduce":5}</v>
      </c>
    </row>
    <row r="151" spans="1:7">
      <c r="A151" s="19">
        <v>147</v>
      </c>
      <c r="B151" s="19">
        <v>1</v>
      </c>
      <c r="C151" s="19">
        <v>1</v>
      </c>
      <c r="D151" s="19">
        <v>147</v>
      </c>
      <c r="E151" s="19" t="str">
        <f>_xlfn.XLOOKUP($D151,消耗中转!$O$17:$O$1000,消耗中转!$Y$17:$Y$1000,"[]")</f>
        <v>[{"ItemId":50004,"Num":313839}]</v>
      </c>
      <c r="F151" s="19" t="str">
        <f>_xlfn.XLOOKUP($D151,养成中转!$D$17:$D$1000,_xlfn.XLOOKUP($C151,养成中转!$W$16:$AC$16,养成中转!$W$17:$AC$1000),"{}")</f>
        <v>{"Hp":195567,"Atk":13556}</v>
      </c>
      <c r="G151" s="19" t="str">
        <f>IF(B151=4,_xlfn.XLOOKUP($D151,养成中转!$D$17:$D$1000,养成中转!$AP$17:$AP$1000,"{}"),_xlfn.XLOOKUP($D151,养成中转!$D$17:$D$1000,养成中转!$AG$17:$AG$1000,"{}"))</f>
        <v>{"CardMulti":49.6,"CostReduce":5}</v>
      </c>
    </row>
    <row r="152" spans="1:7">
      <c r="A152" s="19">
        <v>148</v>
      </c>
      <c r="B152" s="21">
        <v>1</v>
      </c>
      <c r="C152" s="21">
        <v>1</v>
      </c>
      <c r="D152" s="19">
        <v>148</v>
      </c>
      <c r="E152" s="19" t="str">
        <f>_xlfn.XLOOKUP($D152,消耗中转!$O$17:$O$1000,消耗中转!$Y$17:$Y$1000,"[]")</f>
        <v>[{"ItemId":50004,"Num":325909}]</v>
      </c>
      <c r="F152" s="19" t="str">
        <f>_xlfn.XLOOKUP($D152,养成中转!$D$17:$D$1000,_xlfn.XLOOKUP($C152,养成中转!$W$16:$AC$16,养成中转!$W$17:$AC$1000),"{}")</f>
        <v>{"Hp":197782,"Atk":13710}</v>
      </c>
      <c r="G152" s="19" t="str">
        <f>IF(B152=4,_xlfn.XLOOKUP($D152,养成中转!$D$17:$D$1000,养成中转!$AP$17:$AP$1000,"{}"),_xlfn.XLOOKUP($D152,养成中转!$D$17:$D$1000,养成中转!$AG$17:$AG$1000,"{}"))</f>
        <v>{"CardMulti":49.87,"CostReduce":5}</v>
      </c>
    </row>
    <row r="153" spans="1:7">
      <c r="A153" s="19">
        <v>149</v>
      </c>
      <c r="B153" s="19">
        <v>1</v>
      </c>
      <c r="C153" s="19">
        <v>1</v>
      </c>
      <c r="D153" s="19">
        <v>149</v>
      </c>
      <c r="E153" s="19" t="str">
        <f>_xlfn.XLOOKUP($D153,消耗中转!$O$17:$O$1000,消耗中转!$Y$17:$Y$1000,"[]")</f>
        <v>[{"ItemId":50004,"Num":337980}]</v>
      </c>
      <c r="F153" s="19" t="str">
        <f>_xlfn.XLOOKUP($D153,养成中转!$D$17:$D$1000,_xlfn.XLOOKUP($C153,养成中转!$W$16:$AC$16,养成中转!$W$17:$AC$1000),"{}")</f>
        <v>{"Hp":200024,"Atk":13865}</v>
      </c>
      <c r="G153" s="19" t="str">
        <f>IF(B153=4,_xlfn.XLOOKUP($D153,养成中转!$D$17:$D$1000,养成中转!$AP$17:$AP$1000,"{}"),_xlfn.XLOOKUP($D153,养成中转!$D$17:$D$1000,养成中转!$AG$17:$AG$1000,"{}"))</f>
        <v>{"CardMulti":50.14,"CostReduce":5}</v>
      </c>
    </row>
    <row r="154" spans="1:7">
      <c r="A154" s="19">
        <v>150</v>
      </c>
      <c r="B154" s="21">
        <v>1</v>
      </c>
      <c r="C154" s="21">
        <v>1</v>
      </c>
      <c r="D154" s="19">
        <v>150</v>
      </c>
      <c r="E154" s="19" t="str">
        <f>_xlfn.XLOOKUP($D154,消耗中转!$O$17:$O$1000,消耗中转!$Y$17:$Y$1000,"[]")</f>
        <v>[{"ItemId":50004,"Num":350051},{"ItemId":50005,"Num":2095}]</v>
      </c>
      <c r="F154" s="19" t="str">
        <f>_xlfn.XLOOKUP($D154,养成中转!$D$17:$D$1000,_xlfn.XLOOKUP($C154,养成中转!$W$16:$AC$16,养成中转!$W$17:$AC$1000),"{}")</f>
        <v>{"Hp":202292,"Atk":14022}</v>
      </c>
      <c r="G154" s="19" t="str">
        <f>IF(B154=4,_xlfn.XLOOKUP($D154,养成中转!$D$17:$D$1000,养成中转!$AP$17:$AP$1000,"{}"),_xlfn.XLOOKUP($D154,养成中转!$D$17:$D$1000,养成中转!$AG$17:$AG$1000,"{}"))</f>
        <v>{"CardMulti":50.41,"CostReduce":5}</v>
      </c>
    </row>
    <row r="155" spans="1:7">
      <c r="A155" s="19">
        <v>151</v>
      </c>
      <c r="B155" s="19">
        <v>1</v>
      </c>
      <c r="C155" s="19">
        <v>1</v>
      </c>
      <c r="D155" s="19">
        <v>151</v>
      </c>
      <c r="E155" s="19" t="str">
        <f>_xlfn.XLOOKUP($D155,消耗中转!$O$17:$O$1000,消耗中转!$Y$17:$Y$1000,"[]")</f>
        <v>[{"ItemId":50004,"Num":258792}]</v>
      </c>
      <c r="F155" s="19" t="str">
        <f>_xlfn.XLOOKUP($D155,养成中转!$D$17:$D$1000,_xlfn.XLOOKUP($C155,养成中转!$W$16:$AC$16,养成中转!$W$17:$AC$1000),"{}")</f>
        <v>{"Hp":218350,"Atk":15135}</v>
      </c>
      <c r="G155" s="19" t="str">
        <f>IF(B155=4,_xlfn.XLOOKUP($D155,养成中转!$D$17:$D$1000,养成中转!$AP$17:$AP$1000,"{}"),_xlfn.XLOOKUP($D155,养成中转!$D$17:$D$1000,养成中转!$AG$17:$AG$1000,"{}"))</f>
        <v>{"CardMulti":51.71,"CostReduce":5}</v>
      </c>
    </row>
    <row r="156" spans="1:7">
      <c r="A156" s="19">
        <v>152</v>
      </c>
      <c r="B156" s="21">
        <v>1</v>
      </c>
      <c r="C156" s="21">
        <v>1</v>
      </c>
      <c r="D156" s="19">
        <v>152</v>
      </c>
      <c r="E156" s="19" t="str">
        <f>_xlfn.XLOOKUP($D156,消耗中转!$O$17:$O$1000,消耗中转!$Y$17:$Y$1000,"[]")</f>
        <v>[{"ItemId":50004,"Num":271732}]</v>
      </c>
      <c r="F156" s="19" t="str">
        <f>_xlfn.XLOOKUP($D156,养成中转!$D$17:$D$1000,_xlfn.XLOOKUP($C156,养成中转!$W$16:$AC$16,养成中转!$W$17:$AC$1000),"{}")</f>
        <v>{"Hp":220670,"Atk":15296}</v>
      </c>
      <c r="G156" s="19" t="str">
        <f>IF(B156=4,_xlfn.XLOOKUP($D156,养成中转!$D$17:$D$1000,养成中转!$AP$17:$AP$1000,"{}"),_xlfn.XLOOKUP($D156,养成中转!$D$17:$D$1000,养成中转!$AG$17:$AG$1000,"{}"))</f>
        <v>{"CardMulti":52.02,"CostReduce":5}</v>
      </c>
    </row>
    <row r="157" spans="1:7">
      <c r="A157" s="19">
        <v>153</v>
      </c>
      <c r="B157" s="19">
        <v>1</v>
      </c>
      <c r="C157" s="19">
        <v>1</v>
      </c>
      <c r="D157" s="19">
        <v>153</v>
      </c>
      <c r="E157" s="19" t="str">
        <f>_xlfn.XLOOKUP($D157,消耗中转!$O$17:$O$1000,消耗中转!$Y$17:$Y$1000,"[]")</f>
        <v>[{"ItemId":50004,"Num":284671}]</v>
      </c>
      <c r="F157" s="19" t="str">
        <f>_xlfn.XLOOKUP($D157,养成中转!$D$17:$D$1000,_xlfn.XLOOKUP($C157,养成中转!$W$16:$AC$16,养成中转!$W$17:$AC$1000),"{}")</f>
        <v>{"Hp":223017,"Atk":15458}</v>
      </c>
      <c r="G157" s="19" t="str">
        <f>IF(B157=4,_xlfn.XLOOKUP($D157,养成中转!$D$17:$D$1000,养成中转!$AP$17:$AP$1000,"{}"),_xlfn.XLOOKUP($D157,养成中转!$D$17:$D$1000,养成中转!$AG$17:$AG$1000,"{}"))</f>
        <v>{"CardMulti":52.33,"CostReduce":5}</v>
      </c>
    </row>
    <row r="158" spans="1:7">
      <c r="A158" s="19">
        <v>154</v>
      </c>
      <c r="B158" s="21">
        <v>1</v>
      </c>
      <c r="C158" s="21">
        <v>1</v>
      </c>
      <c r="D158" s="19">
        <v>154</v>
      </c>
      <c r="E158" s="19" t="str">
        <f>_xlfn.XLOOKUP($D158,消耗中转!$O$17:$O$1000,消耗中转!$Y$17:$Y$1000,"[]")</f>
        <v>[{"ItemId":50004,"Num":297611}]</v>
      </c>
      <c r="F158" s="19" t="str">
        <f>_xlfn.XLOOKUP($D158,养成中转!$D$17:$D$1000,_xlfn.XLOOKUP($C158,养成中转!$W$16:$AC$16,养成中转!$W$17:$AC$1000),"{}")</f>
        <v>{"Hp":225391,"Atk":15623}</v>
      </c>
      <c r="G158" s="19" t="str">
        <f>IF(B158=4,_xlfn.XLOOKUP($D158,养成中转!$D$17:$D$1000,养成中转!$AP$17:$AP$1000,"{}"),_xlfn.XLOOKUP($D158,养成中转!$D$17:$D$1000,养成中转!$AG$17:$AG$1000,"{}"))</f>
        <v>{"CardMulti":52.64,"CostReduce":5}</v>
      </c>
    </row>
    <row r="159" spans="1:7">
      <c r="A159" s="19">
        <v>155</v>
      </c>
      <c r="B159" s="19">
        <v>1</v>
      </c>
      <c r="C159" s="19">
        <v>1</v>
      </c>
      <c r="D159" s="19">
        <v>155</v>
      </c>
      <c r="E159" s="19" t="str">
        <f>_xlfn.XLOOKUP($D159,消耗中转!$O$17:$O$1000,消耗中转!$Y$17:$Y$1000,"[]")</f>
        <v>[{"ItemId":50004,"Num":310551}]</v>
      </c>
      <c r="F159" s="19" t="str">
        <f>_xlfn.XLOOKUP($D159,养成中转!$D$17:$D$1000,_xlfn.XLOOKUP($C159,养成中转!$W$16:$AC$16,养成中转!$W$17:$AC$1000),"{}")</f>
        <v>{"Hp":227791,"Atk":15790}</v>
      </c>
      <c r="G159" s="19" t="str">
        <f>IF(B159=4,_xlfn.XLOOKUP($D159,养成中转!$D$17:$D$1000,养成中转!$AP$17:$AP$1000,"{}"),_xlfn.XLOOKUP($D159,养成中转!$D$17:$D$1000,养成中转!$AG$17:$AG$1000,"{}"))</f>
        <v>{"CardMulti":52.95,"CostReduce":5}</v>
      </c>
    </row>
    <row r="160" spans="1:7">
      <c r="A160" s="19">
        <v>156</v>
      </c>
      <c r="B160" s="21">
        <v>1</v>
      </c>
      <c r="C160" s="21">
        <v>1</v>
      </c>
      <c r="D160" s="19">
        <v>156</v>
      </c>
      <c r="E160" s="19" t="str">
        <f>_xlfn.XLOOKUP($D160,消耗中转!$O$17:$O$1000,消耗中转!$Y$17:$Y$1000,"[]")</f>
        <v>[{"ItemId":50004,"Num":323490}]</v>
      </c>
      <c r="F160" s="19" t="str">
        <f>_xlfn.XLOOKUP($D160,养成中转!$D$17:$D$1000,_xlfn.XLOOKUP($C160,养成中转!$W$16:$AC$16,养成中转!$W$17:$AC$1000),"{}")</f>
        <v>{"Hp":230219,"Atk":15958}</v>
      </c>
      <c r="G160" s="19" t="str">
        <f>IF(B160=4,_xlfn.XLOOKUP($D160,养成中转!$D$17:$D$1000,养成中转!$AP$17:$AP$1000,"{}"),_xlfn.XLOOKUP($D160,养成中转!$D$17:$D$1000,养成中转!$AG$17:$AG$1000,"{}"))</f>
        <v>{"CardMulti":53.26,"CostReduce":5}</v>
      </c>
    </row>
    <row r="161" spans="1:7">
      <c r="A161" s="19">
        <v>157</v>
      </c>
      <c r="B161" s="19">
        <v>1</v>
      </c>
      <c r="C161" s="19">
        <v>1</v>
      </c>
      <c r="D161" s="19">
        <v>157</v>
      </c>
      <c r="E161" s="19" t="str">
        <f>_xlfn.XLOOKUP($D161,消耗中转!$O$17:$O$1000,消耗中转!$Y$17:$Y$1000,"[]")</f>
        <v>[{"ItemId":50004,"Num":336430}]</v>
      </c>
      <c r="F161" s="19" t="str">
        <f>_xlfn.XLOOKUP($D161,养成中转!$D$17:$D$1000,_xlfn.XLOOKUP($C161,养成中转!$W$16:$AC$16,养成中转!$W$17:$AC$1000),"{}")</f>
        <v>{"Hp":232673,"Atk":16128}</v>
      </c>
      <c r="G161" s="19" t="str">
        <f>IF(B161=4,_xlfn.XLOOKUP($D161,养成中转!$D$17:$D$1000,养成中转!$AP$17:$AP$1000,"{}"),_xlfn.XLOOKUP($D161,养成中转!$D$17:$D$1000,养成中转!$AG$17:$AG$1000,"{}"))</f>
        <v>{"CardMulti":53.57,"CostReduce":5}</v>
      </c>
    </row>
    <row r="162" spans="1:7">
      <c r="A162" s="19">
        <v>158</v>
      </c>
      <c r="B162" s="21">
        <v>1</v>
      </c>
      <c r="C162" s="21">
        <v>1</v>
      </c>
      <c r="D162" s="19">
        <v>158</v>
      </c>
      <c r="E162" s="19" t="str">
        <f>_xlfn.XLOOKUP($D162,消耗中转!$O$17:$O$1000,消耗中转!$Y$17:$Y$1000,"[]")</f>
        <v>[{"ItemId":50004,"Num":349370}]</v>
      </c>
      <c r="F162" s="19" t="str">
        <f>_xlfn.XLOOKUP($D162,养成中转!$D$17:$D$1000,_xlfn.XLOOKUP($C162,养成中转!$W$16:$AC$16,养成中转!$W$17:$AC$1000),"{}")</f>
        <v>{"Hp":235156,"Atk":16300}</v>
      </c>
      <c r="G162" s="19" t="str">
        <f>IF(B162=4,_xlfn.XLOOKUP($D162,养成中转!$D$17:$D$1000,养成中转!$AP$17:$AP$1000,"{}"),_xlfn.XLOOKUP($D162,养成中转!$D$17:$D$1000,养成中转!$AG$17:$AG$1000,"{}"))</f>
        <v>{"CardMulti":53.88,"CostReduce":5}</v>
      </c>
    </row>
    <row r="163" spans="1:7">
      <c r="A163" s="19">
        <v>159</v>
      </c>
      <c r="B163" s="19">
        <v>1</v>
      </c>
      <c r="C163" s="19">
        <v>1</v>
      </c>
      <c r="D163" s="19">
        <v>159</v>
      </c>
      <c r="E163" s="19" t="str">
        <f>_xlfn.XLOOKUP($D163,消耗中转!$O$17:$O$1000,消耗中转!$Y$17:$Y$1000,"[]")</f>
        <v>[{"ItemId":50004,"Num":362309}]</v>
      </c>
      <c r="F163" s="19" t="str">
        <f>_xlfn.XLOOKUP($D163,养成中转!$D$17:$D$1000,_xlfn.XLOOKUP($C163,养成中转!$W$16:$AC$16,养成中转!$W$17:$AC$1000),"{}")</f>
        <v>{"Hp":237665,"Atk":16474}</v>
      </c>
      <c r="G163" s="19" t="str">
        <f>IF(B163=4,_xlfn.XLOOKUP($D163,养成中转!$D$17:$D$1000,养成中转!$AP$17:$AP$1000,"{}"),_xlfn.XLOOKUP($D163,养成中转!$D$17:$D$1000,养成中转!$AG$17:$AG$1000,"{}"))</f>
        <v>{"CardMulti":54.19,"CostReduce":5}</v>
      </c>
    </row>
    <row r="164" spans="1:7">
      <c r="A164" s="19">
        <v>160</v>
      </c>
      <c r="B164" s="21">
        <v>1</v>
      </c>
      <c r="C164" s="21">
        <v>1</v>
      </c>
      <c r="D164" s="19">
        <v>160</v>
      </c>
      <c r="E164" s="19" t="str">
        <f>_xlfn.XLOOKUP($D164,消耗中转!$O$17:$O$1000,消耗中转!$Y$17:$Y$1000,"[]")</f>
        <v>[{"ItemId":50004,"Num":375249},{"ItemId":50005,"Num":2286}]</v>
      </c>
      <c r="F164" s="19" t="str">
        <f>_xlfn.XLOOKUP($D164,养成中转!$D$17:$D$1000,_xlfn.XLOOKUP($C164,养成中转!$W$16:$AC$16,养成中转!$W$17:$AC$1000),"{}")</f>
        <v>{"Hp":240202,"Atk":16650}</v>
      </c>
      <c r="G164" s="19" t="str">
        <f>IF(B164=4,_xlfn.XLOOKUP($D164,养成中转!$D$17:$D$1000,养成中转!$AP$17:$AP$1000,"{}"),_xlfn.XLOOKUP($D164,养成中转!$D$17:$D$1000,养成中转!$AG$17:$AG$1000,"{}"))</f>
        <v>{"CardMulti":54.5,"CostReduce":5}</v>
      </c>
    </row>
    <row r="165" spans="1:7">
      <c r="A165" s="19">
        <v>161</v>
      </c>
      <c r="B165" s="19">
        <v>1</v>
      </c>
      <c r="C165" s="19">
        <v>1</v>
      </c>
      <c r="D165" s="19">
        <v>161</v>
      </c>
      <c r="E165" s="19" t="str">
        <f>_xlfn.XLOOKUP($D165,消耗中转!$O$17:$O$1000,消耗中转!$Y$17:$Y$1000,"[]")</f>
        <v>[{"ItemId":50004,"Num":272372}]</v>
      </c>
      <c r="F165" s="19" t="str">
        <f>_xlfn.XLOOKUP($D165,养成中转!$D$17:$D$1000,_xlfn.XLOOKUP($C165,养成中转!$W$16:$AC$16,养成中转!$W$17:$AC$1000),"{}")</f>
        <v>{"Hp":258154,"Atk":17894}</v>
      </c>
      <c r="G165" s="19" t="str">
        <f>IF(B165=4,_xlfn.XLOOKUP($D165,养成中转!$D$17:$D$1000,养成中转!$AP$17:$AP$1000,"{}"),_xlfn.XLOOKUP($D165,养成中转!$D$17:$D$1000,养成中转!$AG$17:$AG$1000,"{}"))</f>
        <v>{"CardMulti":55.85,"CostReduce":5}</v>
      </c>
    </row>
    <row r="166" spans="1:7">
      <c r="A166" s="19">
        <v>162</v>
      </c>
      <c r="B166" s="21">
        <v>1</v>
      </c>
      <c r="C166" s="21">
        <v>1</v>
      </c>
      <c r="D166" s="19">
        <v>162</v>
      </c>
      <c r="E166" s="19" t="str">
        <f>_xlfn.XLOOKUP($D166,消耗中转!$O$17:$O$1000,消耗中转!$Y$17:$Y$1000,"[]")</f>
        <v>[{"ItemId":50004,"Num":285990}]</v>
      </c>
      <c r="F166" s="19" t="str">
        <f>_xlfn.XLOOKUP($D166,养成中转!$D$17:$D$1000,_xlfn.XLOOKUP($C166,养成中转!$W$16:$AC$16,养成中转!$W$17:$AC$1000),"{}")</f>
        <v>{"Hp":260746,"Atk":18074}</v>
      </c>
      <c r="G166" s="19" t="str">
        <f>IF(B166=4,_xlfn.XLOOKUP($D166,养成中转!$D$17:$D$1000,养成中转!$AP$17:$AP$1000,"{}"),_xlfn.XLOOKUP($D166,养成中转!$D$17:$D$1000,养成中转!$AG$17:$AG$1000,"{}"))</f>
        <v>{"CardMulti":56.2,"CostReduce":5}</v>
      </c>
    </row>
    <row r="167" spans="1:7">
      <c r="A167" s="19">
        <v>163</v>
      </c>
      <c r="B167" s="19">
        <v>1</v>
      </c>
      <c r="C167" s="19">
        <v>1</v>
      </c>
      <c r="D167" s="19">
        <v>163</v>
      </c>
      <c r="E167" s="19" t="str">
        <f>_xlfn.XLOOKUP($D167,消耗中转!$O$17:$O$1000,消耗中转!$Y$17:$Y$1000,"[]")</f>
        <v>[{"ItemId":50004,"Num":299609}]</v>
      </c>
      <c r="F167" s="19" t="str">
        <f>_xlfn.XLOOKUP($D167,养成中转!$D$17:$D$1000,_xlfn.XLOOKUP($C167,养成中转!$W$16:$AC$16,养成中转!$W$17:$AC$1000),"{}")</f>
        <v>{"Hp":263367,"Atk":18256}</v>
      </c>
      <c r="G167" s="19" t="str">
        <f>IF(B167=4,_xlfn.XLOOKUP($D167,养成中转!$D$17:$D$1000,养成中转!$AP$17:$AP$1000,"{}"),_xlfn.XLOOKUP($D167,养成中转!$D$17:$D$1000,养成中转!$AG$17:$AG$1000,"{}"))</f>
        <v>{"CardMulti":56.55,"CostReduce":5}</v>
      </c>
    </row>
    <row r="168" spans="1:7">
      <c r="A168" s="19">
        <v>164</v>
      </c>
      <c r="B168" s="21">
        <v>1</v>
      </c>
      <c r="C168" s="21">
        <v>1</v>
      </c>
      <c r="D168" s="19">
        <v>164</v>
      </c>
      <c r="E168" s="19" t="str">
        <f>_xlfn.XLOOKUP($D168,消耗中转!$O$17:$O$1000,消耗中转!$Y$17:$Y$1000,"[]")</f>
        <v>[{"ItemId":50004,"Num":313228}]</v>
      </c>
      <c r="F168" s="19" t="str">
        <f>_xlfn.XLOOKUP($D168,养成中转!$D$17:$D$1000,_xlfn.XLOOKUP($C168,养成中转!$W$16:$AC$16,养成中转!$W$17:$AC$1000),"{}")</f>
        <v>{"Hp":266015,"Atk":18440}</v>
      </c>
      <c r="G168" s="19" t="str">
        <f>IF(B168=4,_xlfn.XLOOKUP($D168,养成中转!$D$17:$D$1000,养成中转!$AP$17:$AP$1000,"{}"),_xlfn.XLOOKUP($D168,养成中转!$D$17:$D$1000,养成中转!$AG$17:$AG$1000,"{}"))</f>
        <v>{"CardMulti":56.9,"CostReduce":5}</v>
      </c>
    </row>
    <row r="169" spans="1:7">
      <c r="A169" s="19">
        <v>165</v>
      </c>
      <c r="B169" s="19">
        <v>1</v>
      </c>
      <c r="C169" s="19">
        <v>1</v>
      </c>
      <c r="D169" s="19">
        <v>165</v>
      </c>
      <c r="E169" s="19" t="str">
        <f>_xlfn.XLOOKUP($D169,消耗中转!$O$17:$O$1000,消耗中转!$Y$17:$Y$1000,"[]")</f>
        <v>[{"ItemId":50004,"Num":326846}]</v>
      </c>
      <c r="F169" s="19" t="str">
        <f>_xlfn.XLOOKUP($D169,养成中转!$D$17:$D$1000,_xlfn.XLOOKUP($C169,养成中转!$W$16:$AC$16,养成中转!$W$17:$AC$1000),"{}")</f>
        <v>{"Hp":268692,"Atk":18625}</v>
      </c>
      <c r="G169" s="19" t="str">
        <f>IF(B169=4,_xlfn.XLOOKUP($D169,养成中转!$D$17:$D$1000,养成中转!$AP$17:$AP$1000,"{}"),_xlfn.XLOOKUP($D169,养成中转!$D$17:$D$1000,养成中转!$AG$17:$AG$1000,"{}"))</f>
        <v>{"CardMulti":57.25,"CostReduce":5}</v>
      </c>
    </row>
    <row r="170" spans="1:7">
      <c r="A170" s="19">
        <v>166</v>
      </c>
      <c r="B170" s="21">
        <v>1</v>
      </c>
      <c r="C170" s="21">
        <v>1</v>
      </c>
      <c r="D170" s="19">
        <v>166</v>
      </c>
      <c r="E170" s="19" t="str">
        <f>_xlfn.XLOOKUP($D170,消耗中转!$O$17:$O$1000,消耗中转!$Y$17:$Y$1000,"[]")</f>
        <v>[{"ItemId":50004,"Num":340465}]</v>
      </c>
      <c r="F170" s="19" t="str">
        <f>_xlfn.XLOOKUP($D170,养成中转!$D$17:$D$1000,_xlfn.XLOOKUP($C170,养成中转!$W$16:$AC$16,养成中转!$W$17:$AC$1000),"{}")</f>
        <v>{"Hp":271397,"Atk":18812}</v>
      </c>
      <c r="G170" s="19" t="str">
        <f>IF(B170=4,_xlfn.XLOOKUP($D170,养成中转!$D$17:$D$1000,养成中转!$AP$17:$AP$1000,"{}"),_xlfn.XLOOKUP($D170,养成中转!$D$17:$D$1000,养成中转!$AG$17:$AG$1000,"{}"))</f>
        <v>{"CardMulti":57.6,"CostReduce":5}</v>
      </c>
    </row>
    <row r="171" spans="1:7">
      <c r="A171" s="19">
        <v>167</v>
      </c>
      <c r="B171" s="19">
        <v>1</v>
      </c>
      <c r="C171" s="19">
        <v>1</v>
      </c>
      <c r="D171" s="19">
        <v>167</v>
      </c>
      <c r="E171" s="19" t="str">
        <f>_xlfn.XLOOKUP($D171,消耗中转!$O$17:$O$1000,消耗中转!$Y$17:$Y$1000,"[]")</f>
        <v>[{"ItemId":50004,"Num":354083}]</v>
      </c>
      <c r="F171" s="19" t="str">
        <f>_xlfn.XLOOKUP($D171,养成中转!$D$17:$D$1000,_xlfn.XLOOKUP($C171,养成中转!$W$16:$AC$16,养成中转!$W$17:$AC$1000),"{}")</f>
        <v>{"Hp":274130,"Atk":19002}</v>
      </c>
      <c r="G171" s="19" t="str">
        <f>IF(B171=4,_xlfn.XLOOKUP($D171,养成中转!$D$17:$D$1000,养成中转!$AP$17:$AP$1000,"{}"),_xlfn.XLOOKUP($D171,养成中转!$D$17:$D$1000,养成中转!$AG$17:$AG$1000,"{}"))</f>
        <v>{"CardMulti":57.95,"CostReduce":5}</v>
      </c>
    </row>
    <row r="172" spans="1:7">
      <c r="A172" s="19">
        <v>168</v>
      </c>
      <c r="B172" s="21">
        <v>1</v>
      </c>
      <c r="C172" s="21">
        <v>1</v>
      </c>
      <c r="D172" s="19">
        <v>168</v>
      </c>
      <c r="E172" s="19" t="str">
        <f>_xlfn.XLOOKUP($D172,消耗中转!$O$17:$O$1000,消耗中转!$Y$17:$Y$1000,"[]")</f>
        <v>[{"ItemId":50004,"Num":367702}]</v>
      </c>
      <c r="F172" s="19" t="str">
        <f>_xlfn.XLOOKUP($D172,养成中转!$D$17:$D$1000,_xlfn.XLOOKUP($C172,养成中转!$W$16:$AC$16,养成中转!$W$17:$AC$1000),"{}")</f>
        <v>{"Hp":276892,"Atk":19194}</v>
      </c>
      <c r="G172" s="19" t="str">
        <f>IF(B172=4,_xlfn.XLOOKUP($D172,养成中转!$D$17:$D$1000,养成中转!$AP$17:$AP$1000,"{}"),_xlfn.XLOOKUP($D172,养成中转!$D$17:$D$1000,养成中转!$AG$17:$AG$1000,"{}"))</f>
        <v>{"CardMulti":58.3,"CostReduce":5}</v>
      </c>
    </row>
    <row r="173" spans="1:7">
      <c r="A173" s="19">
        <v>169</v>
      </c>
      <c r="B173" s="19">
        <v>1</v>
      </c>
      <c r="C173" s="19">
        <v>1</v>
      </c>
      <c r="D173" s="19">
        <v>169</v>
      </c>
      <c r="E173" s="19" t="str">
        <f>_xlfn.XLOOKUP($D173,消耗中转!$O$17:$O$1000,消耗中转!$Y$17:$Y$1000,"[]")</f>
        <v>[{"ItemId":50004,"Num":381321}]</v>
      </c>
      <c r="F173" s="19" t="str">
        <f>_xlfn.XLOOKUP($D173,养成中转!$D$17:$D$1000,_xlfn.XLOOKUP($C173,养成中转!$W$16:$AC$16,养成中转!$W$17:$AC$1000),"{}")</f>
        <v>{"Hp":279683,"Atk":19387}</v>
      </c>
      <c r="G173" s="19" t="str">
        <f>IF(B173=4,_xlfn.XLOOKUP($D173,养成中转!$D$17:$D$1000,养成中转!$AP$17:$AP$1000,"{}"),_xlfn.XLOOKUP($D173,养成中转!$D$17:$D$1000,养成中转!$AG$17:$AG$1000,"{}"))</f>
        <v>{"CardMulti":58.65,"CostReduce":5}</v>
      </c>
    </row>
    <row r="174" spans="1:7">
      <c r="A174" s="19">
        <v>170</v>
      </c>
      <c r="B174" s="21">
        <v>1</v>
      </c>
      <c r="C174" s="21">
        <v>1</v>
      </c>
      <c r="D174" s="19">
        <v>170</v>
      </c>
      <c r="E174" s="19" t="str">
        <f>_xlfn.XLOOKUP($D174,消耗中转!$O$17:$O$1000,消耗中转!$Y$17:$Y$1000,"[]")</f>
        <v>[{"ItemId":50004,"Num":394939},{"ItemId":50005,"Num":2476}]</v>
      </c>
      <c r="F174" s="19" t="str">
        <f>_xlfn.XLOOKUP($D174,养成中转!$D$17:$D$1000,_xlfn.XLOOKUP($C174,养成中转!$W$16:$AC$16,养成中转!$W$17:$AC$1000),"{}")</f>
        <v>{"Hp":282503,"Atk":19582}</v>
      </c>
      <c r="G174" s="19" t="str">
        <f>IF(B174=4,_xlfn.XLOOKUP($D174,养成中转!$D$17:$D$1000,养成中转!$AP$17:$AP$1000,"{}"),_xlfn.XLOOKUP($D174,养成中转!$D$17:$D$1000,养成中转!$AG$17:$AG$1000,"{}"))</f>
        <v>{"CardMulti":59,"CostReduce":5}</v>
      </c>
    </row>
    <row r="175" spans="1:7">
      <c r="A175" s="19">
        <v>171</v>
      </c>
      <c r="B175" s="19">
        <v>1</v>
      </c>
      <c r="C175" s="19">
        <v>1</v>
      </c>
      <c r="D175" s="19">
        <v>171</v>
      </c>
      <c r="E175" s="19" t="str">
        <f>_xlfn.XLOOKUP($D175,消耗中转!$O$17:$O$1000,消耗中转!$Y$17:$Y$1000,"[]")</f>
        <v>[{"ItemId":50004,"Num":282098}]</v>
      </c>
      <c r="F175" s="19" t="str">
        <f>_xlfn.XLOOKUP($D175,养成中转!$D$17:$D$1000,_xlfn.XLOOKUP($C175,养成中转!$W$16:$AC$16,养成中转!$W$17:$AC$1000),"{}")</f>
        <v>{"Hp":302445,"Atk":20964}</v>
      </c>
      <c r="G175" s="19" t="str">
        <f>IF(B175=4,_xlfn.XLOOKUP($D175,养成中转!$D$17:$D$1000,养成中转!$AP$17:$AP$1000,"{}"),_xlfn.XLOOKUP($D175,养成中转!$D$17:$D$1000,养成中转!$AG$17:$AG$1000,"{}"))</f>
        <v>{"CardMulti":60.4,"CostReduce":5}</v>
      </c>
    </row>
    <row r="176" spans="1:7">
      <c r="A176" s="19">
        <v>172</v>
      </c>
      <c r="B176" s="21">
        <v>1</v>
      </c>
      <c r="C176" s="21">
        <v>1</v>
      </c>
      <c r="D176" s="19">
        <v>172</v>
      </c>
      <c r="E176" s="19" t="str">
        <f>_xlfn.XLOOKUP($D176,消耗中转!$O$17:$O$1000,消耗中转!$Y$17:$Y$1000,"[]")</f>
        <v>[{"ItemId":50004,"Num":296203}]</v>
      </c>
      <c r="F176" s="19" t="str">
        <f>_xlfn.XLOOKUP($D176,养成中转!$D$17:$D$1000,_xlfn.XLOOKUP($C176,养成中转!$W$16:$AC$16,养成中转!$W$17:$AC$1000),"{}")</f>
        <v>{"Hp":305323,"Atk":21164}</v>
      </c>
      <c r="G176" s="19" t="str">
        <f>IF(B176=4,_xlfn.XLOOKUP($D176,养成中转!$D$17:$D$1000,养成中转!$AP$17:$AP$1000,"{}"),_xlfn.XLOOKUP($D176,养成中转!$D$17:$D$1000,养成中转!$AG$17:$AG$1000,"{}"))</f>
        <v>{"CardMulti":60.79,"CostReduce":5}</v>
      </c>
    </row>
    <row r="177" spans="1:7">
      <c r="A177" s="19">
        <v>173</v>
      </c>
      <c r="B177" s="19">
        <v>1</v>
      </c>
      <c r="C177" s="19">
        <v>1</v>
      </c>
      <c r="D177" s="19">
        <v>173</v>
      </c>
      <c r="E177" s="19" t="str">
        <f>_xlfn.XLOOKUP($D177,消耗中转!$O$17:$O$1000,消耗中转!$Y$17:$Y$1000,"[]")</f>
        <v>[{"ItemId":50004,"Num":310308}]</v>
      </c>
      <c r="F177" s="19" t="str">
        <f>_xlfn.XLOOKUP($D177,养成中转!$D$17:$D$1000,_xlfn.XLOOKUP($C177,养成中转!$W$16:$AC$16,养成中转!$W$17:$AC$1000),"{}")</f>
        <v>{"Hp":308230,"Atk":21365}</v>
      </c>
      <c r="G177" s="19" t="str">
        <f>IF(B177=4,_xlfn.XLOOKUP($D177,养成中转!$D$17:$D$1000,养成中转!$AP$17:$AP$1000,"{}"),_xlfn.XLOOKUP($D177,养成中转!$D$17:$D$1000,养成中转!$AG$17:$AG$1000,"{}"))</f>
        <v>{"CardMulti":61.18,"CostReduce":5}</v>
      </c>
    </row>
    <row r="178" spans="1:7">
      <c r="A178" s="19">
        <v>174</v>
      </c>
      <c r="B178" s="21">
        <v>1</v>
      </c>
      <c r="C178" s="21">
        <v>1</v>
      </c>
      <c r="D178" s="19">
        <v>174</v>
      </c>
      <c r="E178" s="19" t="str">
        <f>_xlfn.XLOOKUP($D178,消耗中转!$O$17:$O$1000,消耗中转!$Y$17:$Y$1000,"[]")</f>
        <v>[{"ItemId":50004,"Num":324413}]</v>
      </c>
      <c r="F178" s="19" t="str">
        <f>_xlfn.XLOOKUP($D178,养成中转!$D$17:$D$1000,_xlfn.XLOOKUP($C178,养成中转!$W$16:$AC$16,养成中转!$W$17:$AC$1000),"{}")</f>
        <v>{"Hp":311167,"Atk":21569}</v>
      </c>
      <c r="G178" s="19" t="str">
        <f>IF(B178=4,_xlfn.XLOOKUP($D178,养成中转!$D$17:$D$1000,养成中转!$AP$17:$AP$1000,"{}"),_xlfn.XLOOKUP($D178,养成中转!$D$17:$D$1000,养成中转!$AG$17:$AG$1000,"{}"))</f>
        <v>{"CardMulti":61.57,"CostReduce":5}</v>
      </c>
    </row>
    <row r="179" spans="1:7">
      <c r="A179" s="19">
        <v>175</v>
      </c>
      <c r="B179" s="19">
        <v>1</v>
      </c>
      <c r="C179" s="19">
        <v>1</v>
      </c>
      <c r="D179" s="19">
        <v>175</v>
      </c>
      <c r="E179" s="19" t="str">
        <f>_xlfn.XLOOKUP($D179,消耗中转!$O$17:$O$1000,消耗中转!$Y$17:$Y$1000,"[]")</f>
        <v>[{"ItemId":50004,"Num":338518}]</v>
      </c>
      <c r="F179" s="19" t="str">
        <f>_xlfn.XLOOKUP($D179,养成中转!$D$17:$D$1000,_xlfn.XLOOKUP($C179,养成中转!$W$16:$AC$16,养成中转!$W$17:$AC$1000),"{}")</f>
        <v>{"Hp":314133,"Atk":21775}</v>
      </c>
      <c r="G179" s="19" t="str">
        <f>IF(B179=4,_xlfn.XLOOKUP($D179,养成中转!$D$17:$D$1000,养成中转!$AP$17:$AP$1000,"{}"),_xlfn.XLOOKUP($D179,养成中转!$D$17:$D$1000,养成中转!$AG$17:$AG$1000,"{}"))</f>
        <v>{"CardMulti":62.96,"CostReduce":6}</v>
      </c>
    </row>
    <row r="180" spans="1:7">
      <c r="A180" s="19">
        <v>176</v>
      </c>
      <c r="B180" s="21">
        <v>1</v>
      </c>
      <c r="C180" s="21">
        <v>1</v>
      </c>
      <c r="D180" s="19">
        <v>176</v>
      </c>
      <c r="E180" s="19" t="str">
        <f>_xlfn.XLOOKUP($D180,消耗中转!$O$17:$O$1000,消耗中转!$Y$17:$Y$1000,"[]")</f>
        <v>[{"ItemId":50004,"Num":352623}]</v>
      </c>
      <c r="F180" s="19" t="str">
        <f>_xlfn.XLOOKUP($D180,养成中转!$D$17:$D$1000,_xlfn.XLOOKUP($C180,养成中转!$W$16:$AC$16,养成中转!$W$17:$AC$1000),"{}")</f>
        <v>{"Hp":317130,"Atk":21983}</v>
      </c>
      <c r="G180" s="19" t="str">
        <f>IF(B180=4,_xlfn.XLOOKUP($D180,养成中转!$D$17:$D$1000,养成中转!$AP$17:$AP$1000,"{}"),_xlfn.XLOOKUP($D180,养成中转!$D$17:$D$1000,养成中转!$AG$17:$AG$1000,"{}"))</f>
        <v>{"CardMulti":63.35,"CostReduce":6}</v>
      </c>
    </row>
    <row r="181" spans="1:7">
      <c r="A181" s="19">
        <v>177</v>
      </c>
      <c r="B181" s="19">
        <v>1</v>
      </c>
      <c r="C181" s="19">
        <v>1</v>
      </c>
      <c r="D181" s="19">
        <v>177</v>
      </c>
      <c r="E181" s="19" t="str">
        <f>_xlfn.XLOOKUP($D181,消耗中转!$O$17:$O$1000,消耗中转!$Y$17:$Y$1000,"[]")</f>
        <v>[{"ItemId":50004,"Num":366728}]</v>
      </c>
      <c r="F181" s="19" t="str">
        <f>_xlfn.XLOOKUP($D181,养成中转!$D$17:$D$1000,_xlfn.XLOOKUP($C181,养成中转!$W$16:$AC$16,养成中转!$W$17:$AC$1000),"{}")</f>
        <v>{"Hp":320156,"Atk":22193}</v>
      </c>
      <c r="G181" s="19" t="str">
        <f>IF(B181=4,_xlfn.XLOOKUP($D181,养成中转!$D$17:$D$1000,养成中转!$AP$17:$AP$1000,"{}"),_xlfn.XLOOKUP($D181,养成中转!$D$17:$D$1000,养成中转!$AG$17:$AG$1000,"{}"))</f>
        <v>{"CardMulti":63.74,"CostReduce":6}</v>
      </c>
    </row>
    <row r="182" spans="1:7">
      <c r="A182" s="19">
        <v>178</v>
      </c>
      <c r="B182" s="21">
        <v>1</v>
      </c>
      <c r="C182" s="21">
        <v>1</v>
      </c>
      <c r="D182" s="19">
        <v>178</v>
      </c>
      <c r="E182" s="19" t="str">
        <f>_xlfn.XLOOKUP($D182,消耗中转!$O$17:$O$1000,消耗中转!$Y$17:$Y$1000,"[]")</f>
        <v>[{"ItemId":50004,"Num":380833}]</v>
      </c>
      <c r="F182" s="19" t="str">
        <f>_xlfn.XLOOKUP($D182,养成中转!$D$17:$D$1000,_xlfn.XLOOKUP($C182,养成中转!$W$16:$AC$16,养成中转!$W$17:$AC$1000),"{}")</f>
        <v>{"Hp":323211,"Atk":22404}</v>
      </c>
      <c r="G182" s="19" t="str">
        <f>IF(B182=4,_xlfn.XLOOKUP($D182,养成中转!$D$17:$D$1000,养成中转!$AP$17:$AP$1000,"{}"),_xlfn.XLOOKUP($D182,养成中转!$D$17:$D$1000,养成中转!$AG$17:$AG$1000,"{}"))</f>
        <v>{"CardMulti":64.13,"CostReduce":6}</v>
      </c>
    </row>
    <row r="183" spans="1:7">
      <c r="A183" s="19">
        <v>179</v>
      </c>
      <c r="B183" s="19">
        <v>1</v>
      </c>
      <c r="C183" s="19">
        <v>1</v>
      </c>
      <c r="D183" s="19">
        <v>179</v>
      </c>
      <c r="E183" s="19" t="str">
        <f>_xlfn.XLOOKUP($D183,消耗中转!$O$17:$O$1000,消耗中转!$Y$17:$Y$1000,"[]")</f>
        <v>[{"ItemId":50004,"Num":394938}]</v>
      </c>
      <c r="F183" s="19" t="str">
        <f>_xlfn.XLOOKUP($D183,养成中转!$D$17:$D$1000,_xlfn.XLOOKUP($C183,养成中转!$W$16:$AC$16,养成中转!$W$17:$AC$1000),"{}")</f>
        <v>{"Hp":326297,"Atk":22618}</v>
      </c>
      <c r="G183" s="19" t="str">
        <f>IF(B183=4,_xlfn.XLOOKUP($D183,养成中转!$D$17:$D$1000,养成中转!$AP$17:$AP$1000,"{}"),_xlfn.XLOOKUP($D183,养成中转!$D$17:$D$1000,养成中转!$AG$17:$AG$1000,"{}"))</f>
        <v>{"CardMulti":64.52,"CostReduce":6}</v>
      </c>
    </row>
    <row r="184" spans="1:7">
      <c r="A184" s="19">
        <v>180</v>
      </c>
      <c r="B184" s="21">
        <v>1</v>
      </c>
      <c r="C184" s="21">
        <v>1</v>
      </c>
      <c r="D184" s="19">
        <v>180</v>
      </c>
      <c r="E184" s="19" t="str">
        <f>_xlfn.XLOOKUP($D184,消耗中转!$O$17:$O$1000,消耗中转!$Y$17:$Y$1000,"[]")</f>
        <v>[{"ItemId":50004,"Num":409043},{"ItemId":50005,"Num":2668}]</v>
      </c>
      <c r="F184" s="19" t="str">
        <f>_xlfn.XLOOKUP($D184,养成中转!$D$17:$D$1000,_xlfn.XLOOKUP($C184,养成中转!$W$16:$AC$16,养成中转!$W$17:$AC$1000),"{}")</f>
        <v>{"Hp":329413,"Atk":22834}</v>
      </c>
      <c r="G184" s="19" t="str">
        <f>IF(B184=4,_xlfn.XLOOKUP($D184,养成中转!$D$17:$D$1000,养成中转!$AP$17:$AP$1000,"{}"),_xlfn.XLOOKUP($D184,养成中转!$D$17:$D$1000,养成中转!$AG$17:$AG$1000,"{}"))</f>
        <v>{"CardMulti":64.91,"CostReduce":6}</v>
      </c>
    </row>
    <row r="185" spans="1:7">
      <c r="A185" s="19">
        <v>181</v>
      </c>
      <c r="B185" s="19">
        <v>1</v>
      </c>
      <c r="C185" s="19">
        <v>1</v>
      </c>
      <c r="D185" s="19">
        <v>181</v>
      </c>
      <c r="E185" s="19" t="str">
        <f>_xlfn.XLOOKUP($D185,消耗中转!$O$17:$O$1000,消耗中转!$Y$17:$Y$1000,"[]")</f>
        <v>[{"ItemId":50004,"Num":288282}]</v>
      </c>
      <c r="F185" s="19" t="str">
        <f>_xlfn.XLOOKUP($D185,养成中转!$D$17:$D$1000,_xlfn.XLOOKUP($C185,养成中转!$W$16:$AC$16,养成中转!$W$17:$AC$1000),"{}")</f>
        <v>{"Hp":351441,"Atk":24360}</v>
      </c>
      <c r="G185" s="19" t="str">
        <f>IF(B185=4,_xlfn.XLOOKUP($D185,养成中转!$D$17:$D$1000,养成中转!$AP$17:$AP$1000,"{}"),_xlfn.XLOOKUP($D185,养成中转!$D$17:$D$1000,养成中转!$AG$17:$AG$1000,"{}"))</f>
        <v>{"CardMulti":66.36,"CostReduce":6}</v>
      </c>
    </row>
    <row r="186" spans="1:7">
      <c r="A186" s="19">
        <v>182</v>
      </c>
      <c r="B186" s="21">
        <v>1</v>
      </c>
      <c r="C186" s="21">
        <v>1</v>
      </c>
      <c r="D186" s="19">
        <v>182</v>
      </c>
      <c r="E186" s="19" t="str">
        <f>_xlfn.XLOOKUP($D186,消耗中转!$O$17:$O$1000,消耗中转!$Y$17:$Y$1000,"[]")</f>
        <v>[{"ItemId":50004,"Num":302696}]</v>
      </c>
      <c r="F186" s="19" t="str">
        <f>_xlfn.XLOOKUP($D186,养成中转!$D$17:$D$1000,_xlfn.XLOOKUP($C186,养成中转!$W$16:$AC$16,养成中转!$W$17:$AC$1000),"{}")</f>
        <v>{"Hp":354618,"Atk":24581}</v>
      </c>
      <c r="G186" s="19" t="str">
        <f>IF(B186=4,_xlfn.XLOOKUP($D186,养成中转!$D$17:$D$1000,养成中转!$AP$17:$AP$1000,"{}"),_xlfn.XLOOKUP($D186,养成中转!$D$17:$D$1000,养成中转!$AG$17:$AG$1000,"{}"))</f>
        <v>{"CardMulti":66.79,"CostReduce":6}</v>
      </c>
    </row>
    <row r="187" spans="1:7">
      <c r="A187" s="19">
        <v>183</v>
      </c>
      <c r="B187" s="19">
        <v>1</v>
      </c>
      <c r="C187" s="19">
        <v>1</v>
      </c>
      <c r="D187" s="19">
        <v>183</v>
      </c>
      <c r="E187" s="19" t="str">
        <f>_xlfn.XLOOKUP($D187,消耗中转!$O$17:$O$1000,消耗中转!$Y$17:$Y$1000,"[]")</f>
        <v>[{"ItemId":50004,"Num":317110}]</v>
      </c>
      <c r="F187" s="19" t="str">
        <f>_xlfn.XLOOKUP($D187,养成中转!$D$17:$D$1000,_xlfn.XLOOKUP($C187,养成中转!$W$16:$AC$16,养成中转!$W$17:$AC$1000),"{}")</f>
        <v>{"Hp":357826,"Atk":24803}</v>
      </c>
      <c r="G187" s="19" t="str">
        <f>IF(B187=4,_xlfn.XLOOKUP($D187,养成中转!$D$17:$D$1000,养成中转!$AP$17:$AP$1000,"{}"),_xlfn.XLOOKUP($D187,养成中转!$D$17:$D$1000,养成中转!$AG$17:$AG$1000,"{}"))</f>
        <v>{"CardMulti":67.22,"CostReduce":6}</v>
      </c>
    </row>
    <row r="188" spans="1:7">
      <c r="A188" s="19">
        <v>184</v>
      </c>
      <c r="B188" s="21">
        <v>1</v>
      </c>
      <c r="C188" s="21">
        <v>1</v>
      </c>
      <c r="D188" s="19">
        <v>184</v>
      </c>
      <c r="E188" s="19" t="str">
        <f>_xlfn.XLOOKUP($D188,消耗中转!$O$17:$O$1000,消耗中转!$Y$17:$Y$1000,"[]")</f>
        <v>[{"ItemId":50004,"Num":331524}]</v>
      </c>
      <c r="F188" s="19" t="str">
        <f>_xlfn.XLOOKUP($D188,养成中转!$D$17:$D$1000,_xlfn.XLOOKUP($C188,养成中转!$W$16:$AC$16,养成中转!$W$17:$AC$1000),"{}")</f>
        <v>{"Hp":361064,"Atk":25028}</v>
      </c>
      <c r="G188" s="19" t="str">
        <f>IF(B188=4,_xlfn.XLOOKUP($D188,养成中转!$D$17:$D$1000,养成中转!$AP$17:$AP$1000,"{}"),_xlfn.XLOOKUP($D188,养成中转!$D$17:$D$1000,养成中转!$AG$17:$AG$1000,"{}"))</f>
        <v>{"CardMulti":67.65,"CostReduce":6}</v>
      </c>
    </row>
    <row r="189" spans="1:7">
      <c r="A189" s="19">
        <v>185</v>
      </c>
      <c r="B189" s="19">
        <v>1</v>
      </c>
      <c r="C189" s="19">
        <v>1</v>
      </c>
      <c r="D189" s="19">
        <v>185</v>
      </c>
      <c r="E189" s="19" t="str">
        <f>_xlfn.XLOOKUP($D189,消耗中转!$O$17:$O$1000,消耗中转!$Y$17:$Y$1000,"[]")</f>
        <v>[{"ItemId":50004,"Num":345938}]</v>
      </c>
      <c r="F189" s="19" t="str">
        <f>_xlfn.XLOOKUP($D189,养成中转!$D$17:$D$1000,_xlfn.XLOOKUP($C189,养成中转!$W$16:$AC$16,养成中转!$W$17:$AC$1000),"{}")</f>
        <v>{"Hp":364334,"Atk":25255}</v>
      </c>
      <c r="G189" s="19" t="str">
        <f>IF(B189=4,_xlfn.XLOOKUP($D189,养成中转!$D$17:$D$1000,养成中转!$AP$17:$AP$1000,"{}"),_xlfn.XLOOKUP($D189,养成中转!$D$17:$D$1000,养成中转!$AG$17:$AG$1000,"{}"))</f>
        <v>{"CardMulti":68.08,"CostReduce":6}</v>
      </c>
    </row>
    <row r="190" spans="1:7">
      <c r="A190" s="19">
        <v>186</v>
      </c>
      <c r="B190" s="21">
        <v>1</v>
      </c>
      <c r="C190" s="21">
        <v>1</v>
      </c>
      <c r="D190" s="19">
        <v>186</v>
      </c>
      <c r="E190" s="19" t="str">
        <f>_xlfn.XLOOKUP($D190,消耗中转!$O$17:$O$1000,消耗中转!$Y$17:$Y$1000,"[]")</f>
        <v>[{"ItemId":50004,"Num":360353}]</v>
      </c>
      <c r="F190" s="19" t="str">
        <f>_xlfn.XLOOKUP($D190,养成中转!$D$17:$D$1000,_xlfn.XLOOKUP($C190,养成中转!$W$16:$AC$16,养成中转!$W$17:$AC$1000),"{}")</f>
        <v>{"Hp":367635,"Atk":25483}</v>
      </c>
      <c r="G190" s="19" t="str">
        <f>IF(B190=4,_xlfn.XLOOKUP($D190,养成中转!$D$17:$D$1000,养成中转!$AP$17:$AP$1000,"{}"),_xlfn.XLOOKUP($D190,养成中转!$D$17:$D$1000,养成中转!$AG$17:$AG$1000,"{}"))</f>
        <v>{"CardMulti":68.51,"CostReduce":6}</v>
      </c>
    </row>
    <row r="191" spans="1:7">
      <c r="A191" s="19">
        <v>187</v>
      </c>
      <c r="B191" s="19">
        <v>1</v>
      </c>
      <c r="C191" s="19">
        <v>1</v>
      </c>
      <c r="D191" s="19">
        <v>187</v>
      </c>
      <c r="E191" s="19" t="str">
        <f>_xlfn.XLOOKUP($D191,消耗中转!$O$17:$O$1000,消耗中转!$Y$17:$Y$1000,"[]")</f>
        <v>[{"ItemId":50004,"Num":374767}]</v>
      </c>
      <c r="F191" s="19" t="str">
        <f>_xlfn.XLOOKUP($D191,养成中转!$D$17:$D$1000,_xlfn.XLOOKUP($C191,养成中转!$W$16:$AC$16,养成中转!$W$17:$AC$1000),"{}")</f>
        <v>{"Hp":370967,"Atk":25715}</v>
      </c>
      <c r="G191" s="19" t="str">
        <f>IF(B191=4,_xlfn.XLOOKUP($D191,养成中转!$D$17:$D$1000,养成中转!$AP$17:$AP$1000,"{}"),_xlfn.XLOOKUP($D191,养成中转!$D$17:$D$1000,养成中转!$AG$17:$AG$1000,"{}"))</f>
        <v>{"CardMulti":68.94,"CostReduce":6}</v>
      </c>
    </row>
    <row r="192" spans="1:7">
      <c r="A192" s="19">
        <v>188</v>
      </c>
      <c r="B192" s="21">
        <v>1</v>
      </c>
      <c r="C192" s="21">
        <v>1</v>
      </c>
      <c r="D192" s="19">
        <v>188</v>
      </c>
      <c r="E192" s="19" t="str">
        <f>_xlfn.XLOOKUP($D192,消耗中转!$O$17:$O$1000,消耗中转!$Y$17:$Y$1000,"[]")</f>
        <v>[{"ItemId":50004,"Num":389181}]</v>
      </c>
      <c r="F192" s="19" t="str">
        <f>_xlfn.XLOOKUP($D192,养成中转!$D$17:$D$1000,_xlfn.XLOOKUP($C192,养成中转!$W$16:$AC$16,养成中转!$W$17:$AC$1000),"{}")</f>
        <v>{"Hp":374330,"Atk":25948}</v>
      </c>
      <c r="G192" s="19" t="str">
        <f>IF(B192=4,_xlfn.XLOOKUP($D192,养成中转!$D$17:$D$1000,养成中转!$AP$17:$AP$1000,"{}"),_xlfn.XLOOKUP($D192,养成中转!$D$17:$D$1000,养成中转!$AG$17:$AG$1000,"{}"))</f>
        <v>{"CardMulti":69.37,"CostReduce":6}</v>
      </c>
    </row>
    <row r="193" spans="1:7">
      <c r="A193" s="19">
        <v>189</v>
      </c>
      <c r="B193" s="19">
        <v>1</v>
      </c>
      <c r="C193" s="19">
        <v>1</v>
      </c>
      <c r="D193" s="19">
        <v>189</v>
      </c>
      <c r="E193" s="19" t="str">
        <f>_xlfn.XLOOKUP($D193,消耗中转!$O$17:$O$1000,消耗中转!$Y$17:$Y$1000,"[]")</f>
        <v>[{"ItemId":50004,"Num":403595}]</v>
      </c>
      <c r="F193" s="19" t="str">
        <f>_xlfn.XLOOKUP($D193,养成中转!$D$17:$D$1000,_xlfn.XLOOKUP($C193,养成中转!$W$16:$AC$16,养成中转!$W$17:$AC$1000),"{}")</f>
        <v>{"Hp":377725,"Atk":26183}</v>
      </c>
      <c r="G193" s="19" t="str">
        <f>IF(B193=4,_xlfn.XLOOKUP($D193,养成中转!$D$17:$D$1000,养成中转!$AP$17:$AP$1000,"{}"),_xlfn.XLOOKUP($D193,养成中转!$D$17:$D$1000,养成中转!$AG$17:$AG$1000,"{}"))</f>
        <v>{"CardMulti":69.8,"CostReduce":6}</v>
      </c>
    </row>
    <row r="194" spans="1:7">
      <c r="A194" s="19">
        <v>190</v>
      </c>
      <c r="B194" s="21">
        <v>1</v>
      </c>
      <c r="C194" s="21">
        <v>1</v>
      </c>
      <c r="D194" s="19">
        <v>190</v>
      </c>
      <c r="E194" s="19" t="str">
        <f>_xlfn.XLOOKUP($D194,消耗中转!$O$17:$O$1000,消耗中转!$Y$17:$Y$1000,"[]")</f>
        <v>[{"ItemId":50004,"Num":418009},{"ItemId":50005,"Num":2860}]</v>
      </c>
      <c r="F194" s="19" t="str">
        <f>_xlfn.XLOOKUP($D194,养成中转!$D$17:$D$1000,_xlfn.XLOOKUP($C194,养成中转!$W$16:$AC$16,养成中转!$W$17:$AC$1000),"{}")</f>
        <v>{"Hp":381151,"Atk":26420}</v>
      </c>
      <c r="G194" s="19" t="str">
        <f>IF(B194=4,_xlfn.XLOOKUP($D194,养成中转!$D$17:$D$1000,养成中转!$AP$17:$AP$1000,"{}"),_xlfn.XLOOKUP($D194,养成中转!$D$17:$D$1000,养成中转!$AG$17:$AG$1000,"{}"))</f>
        <v>{"CardMulti":70.23,"CostReduce":6}</v>
      </c>
    </row>
    <row r="195" spans="1:7">
      <c r="A195" s="19">
        <v>191</v>
      </c>
      <c r="B195" s="19">
        <v>1</v>
      </c>
      <c r="C195" s="19">
        <v>1</v>
      </c>
      <c r="D195" s="19">
        <v>191</v>
      </c>
      <c r="E195" s="19" t="str">
        <f>_xlfn.XLOOKUP($D195,消耗中转!$O$17:$O$1000,消耗中转!$Y$17:$Y$1000,"[]")</f>
        <v>[{"ItemId":50004,"Num":291660}]</v>
      </c>
      <c r="F195" s="19" t="str">
        <f>_xlfn.XLOOKUP($D195,养成中转!$D$17:$D$1000,_xlfn.XLOOKUP($C195,养成中转!$W$16:$AC$16,养成中转!$W$17:$AC$1000),"{}")</f>
        <v>{"Hp":405357,"Atk":28099}</v>
      </c>
      <c r="G195" s="19" t="str">
        <f>IF(B195=4,_xlfn.XLOOKUP($D195,养成中转!$D$17:$D$1000,养成中转!$AP$17:$AP$1000,"{}"),_xlfn.XLOOKUP($D195,养成中转!$D$17:$D$1000,养成中转!$AG$17:$AG$1000,"{}"))</f>
        <v>{"CardMulti":71.73,"CostReduce":6}</v>
      </c>
    </row>
    <row r="196" spans="1:7">
      <c r="A196" s="19">
        <v>192</v>
      </c>
      <c r="B196" s="21">
        <v>1</v>
      </c>
      <c r="C196" s="21">
        <v>1</v>
      </c>
      <c r="D196" s="19">
        <v>192</v>
      </c>
      <c r="E196" s="19" t="str">
        <f>_xlfn.XLOOKUP($D196,消耗中转!$O$17:$O$1000,消耗中转!$Y$17:$Y$1000,"[]")</f>
        <v>[{"ItemId":50004,"Num":306243}]</v>
      </c>
      <c r="F196" s="19" t="str">
        <f>_xlfn.XLOOKUP($D196,养成中转!$D$17:$D$1000,_xlfn.XLOOKUP($C196,养成中转!$W$16:$AC$16,养成中转!$W$17:$AC$1000),"{}")</f>
        <v>{"Hp":408847,"Atk":28340}</v>
      </c>
      <c r="G196" s="19" t="str">
        <f>IF(B196=4,_xlfn.XLOOKUP($D196,养成中转!$D$17:$D$1000,养成中转!$AP$17:$AP$1000,"{}"),_xlfn.XLOOKUP($D196,养成中转!$D$17:$D$1000,养成中转!$AG$17:$AG$1000,"{}"))</f>
        <v>{"CardMulti":72.2,"CostReduce":6}</v>
      </c>
    </row>
    <row r="197" spans="1:7">
      <c r="A197" s="19">
        <v>193</v>
      </c>
      <c r="B197" s="19">
        <v>1</v>
      </c>
      <c r="C197" s="19">
        <v>1</v>
      </c>
      <c r="D197" s="19">
        <v>193</v>
      </c>
      <c r="E197" s="19" t="str">
        <f>_xlfn.XLOOKUP($D197,消耗中转!$O$17:$O$1000,消耗中转!$Y$17:$Y$1000,"[]")</f>
        <v>[{"ItemId":50004,"Num":320826}]</v>
      </c>
      <c r="F197" s="19" t="str">
        <f>_xlfn.XLOOKUP($D197,养成中转!$D$17:$D$1000,_xlfn.XLOOKUP($C197,养成中转!$W$16:$AC$16,养成中转!$W$17:$AC$1000),"{}")</f>
        <v>{"Hp":412368,"Atk":28584}</v>
      </c>
      <c r="G197" s="19" t="str">
        <f>IF(B197=4,_xlfn.XLOOKUP($D197,养成中转!$D$17:$D$1000,养成中转!$AP$17:$AP$1000,"{}"),_xlfn.XLOOKUP($D197,养成中转!$D$17:$D$1000,养成中转!$AG$17:$AG$1000,"{}"))</f>
        <v>{"CardMulti":72.67,"CostReduce":6}</v>
      </c>
    </row>
    <row r="198" spans="1:7">
      <c r="A198" s="19">
        <v>194</v>
      </c>
      <c r="B198" s="21">
        <v>1</v>
      </c>
      <c r="C198" s="21">
        <v>1</v>
      </c>
      <c r="D198" s="19">
        <v>194</v>
      </c>
      <c r="E198" s="19" t="str">
        <f>_xlfn.XLOOKUP($D198,消耗中转!$O$17:$O$1000,消耗中转!$Y$17:$Y$1000,"[]")</f>
        <v>[{"ItemId":50004,"Num":335409}]</v>
      </c>
      <c r="F198" s="19" t="str">
        <f>_xlfn.XLOOKUP($D198,养成中转!$D$17:$D$1000,_xlfn.XLOOKUP($C198,养成中转!$W$16:$AC$16,养成中转!$W$17:$AC$1000),"{}")</f>
        <v>{"Hp":415923,"Atk":28831}</v>
      </c>
      <c r="G198" s="19" t="str">
        <f>IF(B198=4,_xlfn.XLOOKUP($D198,养成中转!$D$17:$D$1000,养成中转!$AP$17:$AP$1000,"{}"),_xlfn.XLOOKUP($D198,养成中转!$D$17:$D$1000,养成中转!$AG$17:$AG$1000,"{}"))</f>
        <v>{"CardMulti":73.14,"CostReduce":6}</v>
      </c>
    </row>
    <row r="199" spans="1:7">
      <c r="A199" s="19">
        <v>195</v>
      </c>
      <c r="B199" s="19">
        <v>1</v>
      </c>
      <c r="C199" s="19">
        <v>1</v>
      </c>
      <c r="D199" s="19">
        <v>195</v>
      </c>
      <c r="E199" s="19" t="str">
        <f>_xlfn.XLOOKUP($D199,消耗中转!$O$17:$O$1000,消耗中转!$Y$17:$Y$1000,"[]")</f>
        <v>[{"ItemId":50004,"Num":349992}]</v>
      </c>
      <c r="F199" s="19" t="str">
        <f>_xlfn.XLOOKUP($D199,养成中转!$D$17:$D$1000,_xlfn.XLOOKUP($C199,养成中转!$W$16:$AC$16,养成中转!$W$17:$AC$1000),"{}")</f>
        <v>{"Hp":419509,"Atk":29079}</v>
      </c>
      <c r="G199" s="19" t="str">
        <f>IF(B199=4,_xlfn.XLOOKUP($D199,养成中转!$D$17:$D$1000,养成中转!$AP$17:$AP$1000,"{}"),_xlfn.XLOOKUP($D199,养成中转!$D$17:$D$1000,养成中转!$AG$17:$AG$1000,"{}"))</f>
        <v>{"CardMulti":73.61,"CostReduce":6}</v>
      </c>
    </row>
    <row r="200" spans="1:7">
      <c r="A200" s="19">
        <v>196</v>
      </c>
      <c r="B200" s="21">
        <v>1</v>
      </c>
      <c r="C200" s="21">
        <v>1</v>
      </c>
      <c r="D200" s="19">
        <v>196</v>
      </c>
      <c r="E200" s="19" t="str">
        <f>_xlfn.XLOOKUP($D200,消耗中转!$O$17:$O$1000,消耗中转!$Y$17:$Y$1000,"[]")</f>
        <v>[{"ItemId":50004,"Num":364575}]</v>
      </c>
      <c r="F200" s="19" t="str">
        <f>_xlfn.XLOOKUP($D200,养成中转!$D$17:$D$1000,_xlfn.XLOOKUP($C200,养成中转!$W$16:$AC$16,养成中转!$W$17:$AC$1000),"{}")</f>
        <v>{"Hp":423127,"Atk":29330}</v>
      </c>
      <c r="G200" s="19" t="str">
        <f>IF(B200=4,_xlfn.XLOOKUP($D200,养成中转!$D$17:$D$1000,养成中转!$AP$17:$AP$1000,"{}"),_xlfn.XLOOKUP($D200,养成中转!$D$17:$D$1000,养成中转!$AG$17:$AG$1000,"{}"))</f>
        <v>{"CardMulti":74.08,"CostReduce":6}</v>
      </c>
    </row>
    <row r="201" spans="1:7">
      <c r="A201" s="19">
        <v>197</v>
      </c>
      <c r="B201" s="19">
        <v>1</v>
      </c>
      <c r="C201" s="19">
        <v>1</v>
      </c>
      <c r="D201" s="19">
        <v>197</v>
      </c>
      <c r="E201" s="19" t="str">
        <f>_xlfn.XLOOKUP($D201,消耗中转!$O$17:$O$1000,消耗中转!$Y$17:$Y$1000,"[]")</f>
        <v>[{"ItemId":50004,"Num":379158}]</v>
      </c>
      <c r="F201" s="19" t="str">
        <f>_xlfn.XLOOKUP($D201,养成中转!$D$17:$D$1000,_xlfn.XLOOKUP($C201,养成中转!$W$16:$AC$16,养成中转!$W$17:$AC$1000),"{}")</f>
        <v>{"Hp":426778,"Atk":29583}</v>
      </c>
      <c r="G201" s="19" t="str">
        <f>IF(B201=4,_xlfn.XLOOKUP($D201,养成中转!$D$17:$D$1000,养成中转!$AP$17:$AP$1000,"{}"),_xlfn.XLOOKUP($D201,养成中转!$D$17:$D$1000,养成中转!$AG$17:$AG$1000,"{}"))</f>
        <v>{"CardMulti":74.55,"CostReduce":6}</v>
      </c>
    </row>
    <row r="202" spans="1:7">
      <c r="A202" s="19">
        <v>198</v>
      </c>
      <c r="B202" s="21">
        <v>1</v>
      </c>
      <c r="C202" s="21">
        <v>1</v>
      </c>
      <c r="D202" s="19">
        <v>198</v>
      </c>
      <c r="E202" s="19" t="str">
        <f>_xlfn.XLOOKUP($D202,消耗中转!$O$17:$O$1000,消耗中转!$Y$17:$Y$1000,"[]")</f>
        <v>[{"ItemId":50004,"Num":393741}]</v>
      </c>
      <c r="F202" s="19" t="str">
        <f>_xlfn.XLOOKUP($D202,养成中转!$D$17:$D$1000,_xlfn.XLOOKUP($C202,养成中转!$W$16:$AC$16,养成中转!$W$17:$AC$1000),"{}")</f>
        <v>{"Hp":430462,"Atk":29838}</v>
      </c>
      <c r="G202" s="19" t="str">
        <f>IF(B202=4,_xlfn.XLOOKUP($D202,养成中转!$D$17:$D$1000,养成中转!$AP$17:$AP$1000,"{}"),_xlfn.XLOOKUP($D202,养成中转!$D$17:$D$1000,养成中转!$AG$17:$AG$1000,"{}"))</f>
        <v>{"CardMulti":75.02,"CostReduce":6}</v>
      </c>
    </row>
    <row r="203" spans="1:7">
      <c r="A203" s="19">
        <v>199</v>
      </c>
      <c r="B203" s="19">
        <v>1</v>
      </c>
      <c r="C203" s="19">
        <v>1</v>
      </c>
      <c r="D203" s="19">
        <v>199</v>
      </c>
      <c r="E203" s="19" t="str">
        <f>_xlfn.XLOOKUP($D203,消耗中转!$O$17:$O$1000,消耗中转!$Y$17:$Y$1000,"[]")</f>
        <v>[{"ItemId":50004,"Num":408324}]</v>
      </c>
      <c r="F203" s="19" t="str">
        <f>_xlfn.XLOOKUP($D203,养成中转!$D$17:$D$1000,_xlfn.XLOOKUP($C203,养成中转!$W$16:$AC$16,养成中转!$W$17:$AC$1000),"{}")</f>
        <v>{"Hp":434179,"Atk":30096}</v>
      </c>
      <c r="G203" s="19" t="str">
        <f>IF(B203=4,_xlfn.XLOOKUP($D203,养成中转!$D$17:$D$1000,养成中转!$AP$17:$AP$1000,"{}"),_xlfn.XLOOKUP($D203,养成中转!$D$17:$D$1000,养成中转!$AG$17:$AG$1000,"{}"))</f>
        <v>{"CardMulti":75.49,"CostReduce":6}</v>
      </c>
    </row>
    <row r="204" spans="1:7">
      <c r="A204" s="19">
        <v>200</v>
      </c>
      <c r="B204" s="21">
        <v>1</v>
      </c>
      <c r="C204" s="21">
        <v>1</v>
      </c>
      <c r="D204" s="19">
        <v>200</v>
      </c>
      <c r="E204" s="19" t="str">
        <f>_xlfn.XLOOKUP($D204,消耗中转!$O$17:$O$1000,消耗中转!$Y$17:$Y$1000,"[]")</f>
        <v>[{"ItemId":50004,"Num":422907},{"ItemId":50005,"Num":3052}]</v>
      </c>
      <c r="F204" s="19" t="str">
        <f>_xlfn.XLOOKUP($D204,养成中转!$D$17:$D$1000,_xlfn.XLOOKUP($C204,养成中转!$W$16:$AC$16,养成中转!$W$17:$AC$1000),"{}")</f>
        <v>{"Hp":437928,"Atk":30356}</v>
      </c>
      <c r="G204" s="19" t="str">
        <f>IF(B204=4,_xlfn.XLOOKUP($D204,养成中转!$D$17:$D$1000,养成中转!$AP$17:$AP$1000,"{}"),_xlfn.XLOOKUP($D204,养成中转!$D$17:$D$1000,养成中转!$AG$17:$AG$1000,"{}"))</f>
        <v>{"CardMulti":75.96,"CostReduce":6}</v>
      </c>
    </row>
    <row r="205" spans="1:7">
      <c r="A205" s="19">
        <v>201</v>
      </c>
      <c r="B205" s="19">
        <v>1</v>
      </c>
      <c r="C205" s="19">
        <v>1</v>
      </c>
      <c r="D205" s="19">
        <v>201</v>
      </c>
      <c r="E205" s="19" t="str">
        <f>_xlfn.XLOOKUP($D205,消耗中转!$O$17:$O$1000,消耗中转!$Y$17:$Y$1000,"[]")</f>
        <v>[{"ItemId":50004,"Num":293456}]</v>
      </c>
      <c r="F205" s="19" t="str">
        <f>_xlfn.XLOOKUP($D205,养成中转!$D$17:$D$1000,_xlfn.XLOOKUP($C205,养成中转!$W$16:$AC$16,养成中转!$W$17:$AC$1000),"{}")</f>
        <v>{"Hp":464406,"Atk":32192}</v>
      </c>
      <c r="G205" s="19" t="str">
        <f>IF(B205=4,_xlfn.XLOOKUP($D205,养成中转!$D$17:$D$1000,养成中转!$AP$17:$AP$1000,"{}"),_xlfn.XLOOKUP($D205,养成中转!$D$17:$D$1000,养成中转!$AG$17:$AG$1000,"{}"))</f>
        <v>{"CardMulti":77.51,"CostReduce":6}</v>
      </c>
    </row>
    <row r="206" spans="1:7">
      <c r="A206" s="19">
        <v>202</v>
      </c>
      <c r="B206" s="21">
        <v>1</v>
      </c>
      <c r="C206" s="21">
        <v>1</v>
      </c>
      <c r="D206" s="19">
        <v>202</v>
      </c>
      <c r="E206" s="19" t="str">
        <f>_xlfn.XLOOKUP($D206,消耗中转!$O$17:$O$1000,消耗中转!$Y$17:$Y$1000,"[]")</f>
        <v>[{"ItemId":50004,"Num":308129}]</v>
      </c>
      <c r="F206" s="19" t="str">
        <f>_xlfn.XLOOKUP($D206,养成中转!$D$17:$D$1000,_xlfn.XLOOKUP($C206,养成中转!$W$16:$AC$16,养成中转!$W$17:$AC$1000),"{}")</f>
        <v>{"Hp":468222,"Atk":32456}</v>
      </c>
      <c r="G206" s="19" t="str">
        <f>IF(B206=4,_xlfn.XLOOKUP($D206,养成中转!$D$17:$D$1000,养成中转!$AP$17:$AP$1000,"{}"),_xlfn.XLOOKUP($D206,养成中转!$D$17:$D$1000,养成中转!$AG$17:$AG$1000,"{}"))</f>
        <v>{"CardMulti":78.02,"CostReduce":6}</v>
      </c>
    </row>
    <row r="207" spans="1:7">
      <c r="A207" s="19">
        <v>203</v>
      </c>
      <c r="B207" s="19">
        <v>1</v>
      </c>
      <c r="C207" s="19">
        <v>1</v>
      </c>
      <c r="D207" s="19">
        <v>203</v>
      </c>
      <c r="E207" s="19" t="str">
        <f>_xlfn.XLOOKUP($D207,消耗中转!$O$17:$O$1000,消耗中转!$Y$17:$Y$1000,"[]")</f>
        <v>[{"ItemId":50004,"Num":322801}]</v>
      </c>
      <c r="F207" s="19" t="str">
        <f>_xlfn.XLOOKUP($D207,养成中转!$D$17:$D$1000,_xlfn.XLOOKUP($C207,养成中转!$W$16:$AC$16,养成中转!$W$17:$AC$1000),"{}")</f>
        <v>{"Hp":472071,"Atk":32722}</v>
      </c>
      <c r="G207" s="19" t="str">
        <f>IF(B207=4,_xlfn.XLOOKUP($D207,养成中转!$D$17:$D$1000,养成中转!$AP$17:$AP$1000,"{}"),_xlfn.XLOOKUP($D207,养成中转!$D$17:$D$1000,养成中转!$AG$17:$AG$1000,"{}"))</f>
        <v>{"CardMulti":78.53,"CostReduce":6}</v>
      </c>
    </row>
    <row r="208" spans="1:7">
      <c r="A208" s="19">
        <v>204</v>
      </c>
      <c r="B208" s="21">
        <v>1</v>
      </c>
      <c r="C208" s="21">
        <v>1</v>
      </c>
      <c r="D208" s="19">
        <v>204</v>
      </c>
      <c r="E208" s="19" t="str">
        <f>_xlfn.XLOOKUP($D208,消耗中转!$O$17:$O$1000,消耗中转!$Y$17:$Y$1000,"[]")</f>
        <v>[{"ItemId":50004,"Num":337474}]</v>
      </c>
      <c r="F208" s="19" t="str">
        <f>_xlfn.XLOOKUP($D208,养成中转!$D$17:$D$1000,_xlfn.XLOOKUP($C208,养成中转!$W$16:$AC$16,养成中转!$W$17:$AC$1000),"{}")</f>
        <v>{"Hp":475954,"Atk":32992}</v>
      </c>
      <c r="G208" s="19" t="str">
        <f>IF(B208=4,_xlfn.XLOOKUP($D208,养成中转!$D$17:$D$1000,养成中转!$AP$17:$AP$1000,"{}"),_xlfn.XLOOKUP($D208,养成中转!$D$17:$D$1000,养成中转!$AG$17:$AG$1000,"{}"))</f>
        <v>{"CardMulti":79.04,"CostReduce":6}</v>
      </c>
    </row>
    <row r="209" spans="1:7">
      <c r="A209" s="19">
        <v>205</v>
      </c>
      <c r="B209" s="19">
        <v>1</v>
      </c>
      <c r="C209" s="19">
        <v>1</v>
      </c>
      <c r="D209" s="19">
        <v>205</v>
      </c>
      <c r="E209" s="19" t="str">
        <f>_xlfn.XLOOKUP($D209,消耗中转!$O$17:$O$1000,消耗中转!$Y$17:$Y$1000,"[]")</f>
        <v>[{"ItemId":50004,"Num":352147}]</v>
      </c>
      <c r="F209" s="19" t="str">
        <f>_xlfn.XLOOKUP($D209,养成中转!$D$17:$D$1000,_xlfn.XLOOKUP($C209,养成中转!$W$16:$AC$16,养成中转!$W$17:$AC$1000),"{}")</f>
        <v>{"Hp":479870,"Atk":33263}</v>
      </c>
      <c r="G209" s="19" t="str">
        <f>IF(B209=4,_xlfn.XLOOKUP($D209,养成中转!$D$17:$D$1000,养成中转!$AP$17:$AP$1000,"{}"),_xlfn.XLOOKUP($D209,养成中转!$D$17:$D$1000,养成中转!$AG$17:$AG$1000,"{}"))</f>
        <v>{"CardMulti":79.55,"CostReduce":6}</v>
      </c>
    </row>
    <row r="210" spans="1:7">
      <c r="A210" s="19">
        <v>206</v>
      </c>
      <c r="B210" s="21">
        <v>1</v>
      </c>
      <c r="C210" s="21">
        <v>1</v>
      </c>
      <c r="D210" s="19">
        <v>206</v>
      </c>
      <c r="E210" s="19" t="str">
        <f>_xlfn.XLOOKUP($D210,消耗中转!$O$17:$O$1000,消耗中转!$Y$17:$Y$1000,"[]")</f>
        <v>[{"ItemId":50004,"Num":366820}]</v>
      </c>
      <c r="F210" s="19" t="str">
        <f>_xlfn.XLOOKUP($D210,养成中转!$D$17:$D$1000,_xlfn.XLOOKUP($C210,养成中转!$W$16:$AC$16,养成中转!$W$17:$AC$1000),"{}")</f>
        <v>{"Hp":483819,"Atk":33537}</v>
      </c>
      <c r="G210" s="19" t="str">
        <f>IF(B210=4,_xlfn.XLOOKUP($D210,养成中转!$D$17:$D$1000,养成中转!$AP$17:$AP$1000,"{}"),_xlfn.XLOOKUP($D210,养成中转!$D$17:$D$1000,养成中转!$AG$17:$AG$1000,"{}"))</f>
        <v>{"CardMulti":80.06,"CostReduce":6}</v>
      </c>
    </row>
    <row r="211" spans="1:7">
      <c r="A211" s="19">
        <v>207</v>
      </c>
      <c r="B211" s="19">
        <v>1</v>
      </c>
      <c r="C211" s="19">
        <v>1</v>
      </c>
      <c r="D211" s="19">
        <v>207</v>
      </c>
      <c r="E211" s="19" t="str">
        <f>_xlfn.XLOOKUP($D211,消耗中转!$O$17:$O$1000,消耗中转!$Y$17:$Y$1000,"[]")</f>
        <v>[{"ItemId":50004,"Num":381493}]</v>
      </c>
      <c r="F211" s="19" t="str">
        <f>_xlfn.XLOOKUP($D211,养成中转!$D$17:$D$1000,_xlfn.XLOOKUP($C211,养成中转!$W$16:$AC$16,养成中转!$W$17:$AC$1000),"{}")</f>
        <v>{"Hp":487803,"Atk":33813}</v>
      </c>
      <c r="G211" s="19" t="str">
        <f>IF(B211=4,_xlfn.XLOOKUP($D211,养成中转!$D$17:$D$1000,养成中转!$AP$17:$AP$1000,"{}"),_xlfn.XLOOKUP($D211,养成中转!$D$17:$D$1000,养成中转!$AG$17:$AG$1000,"{}"))</f>
        <v>{"CardMulti":80.57,"CostReduce":6}</v>
      </c>
    </row>
    <row r="212" spans="1:7">
      <c r="A212" s="19">
        <v>208</v>
      </c>
      <c r="B212" s="21">
        <v>1</v>
      </c>
      <c r="C212" s="21">
        <v>1</v>
      </c>
      <c r="D212" s="19">
        <v>208</v>
      </c>
      <c r="E212" s="19" t="str">
        <f>_xlfn.XLOOKUP($D212,消耗中转!$O$17:$O$1000,消耗中转!$Y$17:$Y$1000,"[]")</f>
        <v>[{"ItemId":50004,"Num":396166}]</v>
      </c>
      <c r="F212" s="19" t="str">
        <f>_xlfn.XLOOKUP($D212,养成中转!$D$17:$D$1000,_xlfn.XLOOKUP($C212,养成中转!$W$16:$AC$16,养成中转!$W$17:$AC$1000),"{}")</f>
        <v>{"Hp":491820,"Atk":34091}</v>
      </c>
      <c r="G212" s="19" t="str">
        <f>IF(B212=4,_xlfn.XLOOKUP($D212,养成中转!$D$17:$D$1000,养成中转!$AP$17:$AP$1000,"{}"),_xlfn.XLOOKUP($D212,养成中转!$D$17:$D$1000,养成中转!$AG$17:$AG$1000,"{}"))</f>
        <v>{"CardMulti":81.08,"CostReduce":6}</v>
      </c>
    </row>
    <row r="213" spans="1:7">
      <c r="A213" s="19">
        <v>209</v>
      </c>
      <c r="B213" s="19">
        <v>1</v>
      </c>
      <c r="C213" s="19">
        <v>1</v>
      </c>
      <c r="D213" s="19">
        <v>209</v>
      </c>
      <c r="E213" s="19" t="str">
        <f>_xlfn.XLOOKUP($D213,消耗中转!$O$17:$O$1000,消耗中转!$Y$17:$Y$1000,"[]")</f>
        <v>[{"ItemId":50004,"Num":410838}]</v>
      </c>
      <c r="F213" s="19" t="str">
        <f>_xlfn.XLOOKUP($D213,养成中转!$D$17:$D$1000,_xlfn.XLOOKUP($C213,养成中转!$W$16:$AC$16,养成中转!$W$17:$AC$1000),"{}")</f>
        <v>{"Hp":495872,"Atk":34373}</v>
      </c>
      <c r="G213" s="19" t="str">
        <f>IF(B213=4,_xlfn.XLOOKUP($D213,养成中转!$D$17:$D$1000,养成中转!$AP$17:$AP$1000,"{}"),_xlfn.XLOOKUP($D213,养成中转!$D$17:$D$1000,养成中转!$AG$17:$AG$1000,"{}"))</f>
        <v>{"CardMulti":81.59,"CostReduce":6}</v>
      </c>
    </row>
    <row r="214" spans="1:7">
      <c r="A214" s="19">
        <v>210</v>
      </c>
      <c r="B214" s="21">
        <v>1</v>
      </c>
      <c r="C214" s="21">
        <v>1</v>
      </c>
      <c r="D214" s="19">
        <v>210</v>
      </c>
      <c r="E214" s="19" t="str">
        <f>_xlfn.XLOOKUP($D214,消耗中转!$O$17:$O$1000,消耗中转!$Y$17:$Y$1000,"[]")</f>
        <v>[{"ItemId":50004,"Num":425511},{"ItemId":50005,"Num":3245}]</v>
      </c>
      <c r="F214" s="19" t="str">
        <f>_xlfn.XLOOKUP($D214,养成中转!$D$17:$D$1000,_xlfn.XLOOKUP($C214,养成中转!$W$16:$AC$16,养成中转!$W$17:$AC$1000),"{}")</f>
        <v>{"Hp":499957,"Atk":34656}</v>
      </c>
      <c r="G214" s="19" t="str">
        <f>IF(B214=4,_xlfn.XLOOKUP($D214,养成中转!$D$17:$D$1000,养成中转!$AP$17:$AP$1000,"{}"),_xlfn.XLOOKUP($D214,养成中转!$D$17:$D$1000,养成中转!$AG$17:$AG$1000,"{}"))</f>
        <v>{"CardMulti":82.1,"CostReduce":6}</v>
      </c>
    </row>
    <row r="215" spans="1:7">
      <c r="A215" s="19">
        <v>211</v>
      </c>
      <c r="B215" s="19">
        <v>1</v>
      </c>
      <c r="C215" s="19">
        <v>1</v>
      </c>
      <c r="D215" s="19">
        <v>211</v>
      </c>
      <c r="E215" s="19" t="str">
        <f>_xlfn.XLOOKUP($D215,消耗中转!$O$17:$O$1000,消耗中转!$Y$17:$Y$1000,"[]")</f>
        <v>[{"ItemId":50004,"Num":295433}]</v>
      </c>
      <c r="F215" s="19" t="str">
        <f>_xlfn.XLOOKUP($D215,养成中转!$D$17:$D$1000,_xlfn.XLOOKUP($C215,养成中转!$W$16:$AC$16,养成中转!$W$17:$AC$1000),"{}")</f>
        <v>{"Hp":528799,"Atk":36654}</v>
      </c>
      <c r="G215" s="19" t="str">
        <f>IF(B215=4,_xlfn.XLOOKUP($D215,养成中转!$D$17:$D$1000,养成中转!$AP$17:$AP$1000,"{}"),_xlfn.XLOOKUP($D215,养成中转!$D$17:$D$1000,养成中转!$AG$17:$AG$1000,"{}"))</f>
        <v>{"CardMulti":83.7,"CostReduce":6}</v>
      </c>
    </row>
    <row r="216" spans="1:7">
      <c r="A216" s="19">
        <v>212</v>
      </c>
      <c r="B216" s="21">
        <v>1</v>
      </c>
      <c r="C216" s="21">
        <v>1</v>
      </c>
      <c r="D216" s="19">
        <v>212</v>
      </c>
      <c r="E216" s="19" t="str">
        <f>_xlfn.XLOOKUP($D216,消耗中转!$O$17:$O$1000,消耗中转!$Y$17:$Y$1000,"[]")</f>
        <v>[{"ItemId":50004,"Num":310205}]</v>
      </c>
      <c r="F216" s="19" t="str">
        <f>_xlfn.XLOOKUP($D216,养成中转!$D$17:$D$1000,_xlfn.XLOOKUP($C216,养成中转!$W$16:$AC$16,养成中转!$W$17:$AC$1000),"{}")</f>
        <v>{"Hp":532954,"Atk":36944}</v>
      </c>
      <c r="G216" s="19" t="str">
        <f>IF(B216=4,_xlfn.XLOOKUP($D216,养成中转!$D$17:$D$1000,养成中转!$AP$17:$AP$1000,"{}"),_xlfn.XLOOKUP($D216,养成中转!$D$17:$D$1000,养成中转!$AG$17:$AG$1000,"{}"))</f>
        <v>{"CardMulti":84.25,"CostReduce":6}</v>
      </c>
    </row>
    <row r="217" spans="1:7">
      <c r="A217" s="19">
        <v>213</v>
      </c>
      <c r="B217" s="19">
        <v>1</v>
      </c>
      <c r="C217" s="19">
        <v>1</v>
      </c>
      <c r="D217" s="19">
        <v>213</v>
      </c>
      <c r="E217" s="19" t="str">
        <f>_xlfn.XLOOKUP($D217,消耗中转!$O$17:$O$1000,消耗中转!$Y$17:$Y$1000,"[]")</f>
        <v>[{"ItemId":50004,"Num":324976}]</v>
      </c>
      <c r="F217" s="19" t="str">
        <f>_xlfn.XLOOKUP($D217,养成中转!$D$17:$D$1000,_xlfn.XLOOKUP($C217,养成中转!$W$16:$AC$16,养成中转!$W$17:$AC$1000),"{}")</f>
        <v>{"Hp":537144,"Atk":37234}</v>
      </c>
      <c r="G217" s="19" t="str">
        <f>IF(B217=4,_xlfn.XLOOKUP($D217,养成中转!$D$17:$D$1000,养成中转!$AP$17:$AP$1000,"{}"),_xlfn.XLOOKUP($D217,养成中转!$D$17:$D$1000,养成中转!$AG$17:$AG$1000,"{}"))</f>
        <v>{"CardMulti":84.8,"CostReduce":6}</v>
      </c>
    </row>
    <row r="218" spans="1:7">
      <c r="A218" s="19">
        <v>214</v>
      </c>
      <c r="B218" s="21">
        <v>1</v>
      </c>
      <c r="C218" s="21">
        <v>1</v>
      </c>
      <c r="D218" s="19">
        <v>214</v>
      </c>
      <c r="E218" s="19" t="str">
        <f>_xlfn.XLOOKUP($D218,消耗中转!$O$17:$O$1000,消耗中转!$Y$17:$Y$1000,"[]")</f>
        <v>[{"ItemId":50004,"Num":339748}]</v>
      </c>
      <c r="F218" s="19" t="str">
        <f>_xlfn.XLOOKUP($D218,养成中转!$D$17:$D$1000,_xlfn.XLOOKUP($C218,养成中转!$W$16:$AC$16,养成中转!$W$17:$AC$1000),"{}")</f>
        <v>{"Hp":541368,"Atk":37527}</v>
      </c>
      <c r="G218" s="19" t="str">
        <f>IF(B218=4,_xlfn.XLOOKUP($D218,养成中转!$D$17:$D$1000,养成中转!$AP$17:$AP$1000,"{}"),_xlfn.XLOOKUP($D218,养成中转!$D$17:$D$1000,养成中转!$AG$17:$AG$1000,"{}"))</f>
        <v>{"CardMulti":85.35,"CostReduce":6}</v>
      </c>
    </row>
    <row r="219" spans="1:7">
      <c r="A219" s="19">
        <v>215</v>
      </c>
      <c r="B219" s="19">
        <v>1</v>
      </c>
      <c r="C219" s="19">
        <v>1</v>
      </c>
      <c r="D219" s="19">
        <v>215</v>
      </c>
      <c r="E219" s="19" t="str">
        <f>_xlfn.XLOOKUP($D219,消耗中转!$O$17:$O$1000,消耗中转!$Y$17:$Y$1000,"[]")</f>
        <v>[{"ItemId":50004,"Num":354520}]</v>
      </c>
      <c r="F219" s="19" t="str">
        <f>_xlfn.XLOOKUP($D219,养成中转!$D$17:$D$1000,_xlfn.XLOOKUP($C219,养成中转!$W$16:$AC$16,养成中转!$W$17:$AC$1000),"{}")</f>
        <v>{"Hp":545627,"Atk":37822}</v>
      </c>
      <c r="G219" s="19" t="str">
        <f>IF(B219=4,_xlfn.XLOOKUP($D219,养成中转!$D$17:$D$1000,养成中转!$AP$17:$AP$1000,"{}"),_xlfn.XLOOKUP($D219,养成中转!$D$17:$D$1000,养成中转!$AG$17:$AG$1000,"{}"))</f>
        <v>{"CardMulti":85.9,"CostReduce":6}</v>
      </c>
    </row>
    <row r="220" spans="1:7">
      <c r="A220" s="19">
        <v>216</v>
      </c>
      <c r="B220" s="21">
        <v>1</v>
      </c>
      <c r="C220" s="21">
        <v>1</v>
      </c>
      <c r="D220" s="19">
        <v>216</v>
      </c>
      <c r="E220" s="19" t="str">
        <f>_xlfn.XLOOKUP($D220,消耗中转!$O$17:$O$1000,消耗中转!$Y$17:$Y$1000,"[]")</f>
        <v>[{"ItemId":50004,"Num":369291}]</v>
      </c>
      <c r="F220" s="19" t="str">
        <f>_xlfn.XLOOKUP($D220,养成中转!$D$17:$D$1000,_xlfn.XLOOKUP($C220,养成中转!$W$16:$AC$16,养成中转!$W$17:$AC$1000),"{}")</f>
        <v>{"Hp":549920,"Atk":38120}</v>
      </c>
      <c r="G220" s="19" t="str">
        <f>IF(B220=4,_xlfn.XLOOKUP($D220,养成中转!$D$17:$D$1000,养成中转!$AP$17:$AP$1000,"{}"),_xlfn.XLOOKUP($D220,养成中转!$D$17:$D$1000,养成中转!$AG$17:$AG$1000,"{}"))</f>
        <v>{"CardMulti":86.45,"CostReduce":6}</v>
      </c>
    </row>
    <row r="221" spans="1:7">
      <c r="A221" s="19">
        <v>217</v>
      </c>
      <c r="B221" s="19">
        <v>1</v>
      </c>
      <c r="C221" s="19">
        <v>1</v>
      </c>
      <c r="D221" s="19">
        <v>217</v>
      </c>
      <c r="E221" s="19" t="str">
        <f>_xlfn.XLOOKUP($D221,消耗中转!$O$17:$O$1000,消耗中转!$Y$17:$Y$1000,"[]")</f>
        <v>[{"ItemId":50004,"Num":384063}]</v>
      </c>
      <c r="F221" s="19" t="str">
        <f>_xlfn.XLOOKUP($D221,养成中转!$D$17:$D$1000,_xlfn.XLOOKUP($C221,养成中转!$W$16:$AC$16,养成中转!$W$17:$AC$1000),"{}")</f>
        <v>{"Hp":554250,"Atk":38419}</v>
      </c>
      <c r="G221" s="19" t="str">
        <f>IF(B221=4,_xlfn.XLOOKUP($D221,养成中转!$D$17:$D$1000,养成中转!$AP$17:$AP$1000,"{}"),_xlfn.XLOOKUP($D221,养成中转!$D$17:$D$1000,养成中转!$AG$17:$AG$1000,"{}"))</f>
        <v>{"CardMulti":87,"CostReduce":6}</v>
      </c>
    </row>
    <row r="222" spans="1:7">
      <c r="A222" s="19">
        <v>218</v>
      </c>
      <c r="B222" s="21">
        <v>1</v>
      </c>
      <c r="C222" s="21">
        <v>1</v>
      </c>
      <c r="D222" s="19">
        <v>218</v>
      </c>
      <c r="E222" s="19" t="str">
        <f>_xlfn.XLOOKUP($D222,消耗中转!$O$17:$O$1000,消耗中转!$Y$17:$Y$1000,"[]")</f>
        <v>[{"ItemId":50004,"Num":398835}]</v>
      </c>
      <c r="F222" s="19" t="str">
        <f>_xlfn.XLOOKUP($D222,养成中转!$D$17:$D$1000,_xlfn.XLOOKUP($C222,养成中转!$W$16:$AC$16,养成中转!$W$17:$AC$1000),"{}")</f>
        <v>{"Hp":558614,"Atk":38721}</v>
      </c>
      <c r="G222" s="19" t="str">
        <f>IF(B222=4,_xlfn.XLOOKUP($D222,养成中转!$D$17:$D$1000,养成中转!$AP$17:$AP$1000,"{}"),_xlfn.XLOOKUP($D222,养成中转!$D$17:$D$1000,养成中转!$AG$17:$AG$1000,"{}"))</f>
        <v>{"CardMulti":87.55,"CostReduce":6}</v>
      </c>
    </row>
    <row r="223" spans="1:7">
      <c r="A223" s="19">
        <v>219</v>
      </c>
      <c r="B223" s="19">
        <v>1</v>
      </c>
      <c r="C223" s="19">
        <v>1</v>
      </c>
      <c r="D223" s="19">
        <v>219</v>
      </c>
      <c r="E223" s="19" t="str">
        <f>_xlfn.XLOOKUP($D223,消耗中转!$O$17:$O$1000,消耗中转!$Y$17:$Y$1000,"[]")</f>
        <v>[{"ItemId":50004,"Num":413606}]</v>
      </c>
      <c r="F223" s="19" t="str">
        <f>_xlfn.XLOOKUP($D223,养成中转!$D$17:$D$1000,_xlfn.XLOOKUP($C223,养成中转!$W$16:$AC$16,养成中转!$W$17:$AC$1000),"{}")</f>
        <v>{"Hp":563014,"Atk":39026}</v>
      </c>
      <c r="G223" s="19" t="str">
        <f>IF(B223=4,_xlfn.XLOOKUP($D223,养成中转!$D$17:$D$1000,养成中转!$AP$17:$AP$1000,"{}"),_xlfn.XLOOKUP($D223,养成中转!$D$17:$D$1000,养成中转!$AG$17:$AG$1000,"{}"))</f>
        <v>{"CardMulti":88.1,"CostReduce":6}</v>
      </c>
    </row>
    <row r="224" spans="1:7">
      <c r="A224" s="19">
        <v>220</v>
      </c>
      <c r="B224" s="21">
        <v>1</v>
      </c>
      <c r="C224" s="21">
        <v>1</v>
      </c>
      <c r="D224" s="19">
        <v>220</v>
      </c>
      <c r="E224" s="19" t="str">
        <f>_xlfn.XLOOKUP($D224,消耗中转!$O$17:$O$1000,消耗中转!$Y$17:$Y$1000,"[]")</f>
        <v>[{"ItemId":50004,"Num":428378},{"ItemId":50005,"Num":3438}]</v>
      </c>
      <c r="F224" s="19" t="str">
        <f>_xlfn.XLOOKUP($D224,养成中转!$D$17:$D$1000,_xlfn.XLOOKUP($C224,养成中转!$W$16:$AC$16,养成中转!$W$17:$AC$1000),"{}")</f>
        <v>{"Hp":567449,"Atk":39334}</v>
      </c>
      <c r="G224" s="19" t="str">
        <f>IF(B224=4,_xlfn.XLOOKUP($D224,养成中转!$D$17:$D$1000,养成中转!$AP$17:$AP$1000,"{}"),_xlfn.XLOOKUP($D224,养成中转!$D$17:$D$1000,养成中转!$AG$17:$AG$1000,"{}"))</f>
        <v>{"CardMulti":88.65,"CostReduce":6}</v>
      </c>
    </row>
    <row r="225" spans="1:7">
      <c r="A225" s="19">
        <v>221</v>
      </c>
      <c r="B225" s="19">
        <v>1</v>
      </c>
      <c r="C225" s="19">
        <v>1</v>
      </c>
      <c r="D225" s="19">
        <v>221</v>
      </c>
      <c r="E225" s="19" t="str">
        <f>_xlfn.XLOOKUP($D225,消耗中转!$O$17:$O$1000,消耗中转!$Y$17:$Y$1000,"[]")</f>
        <v>[{"ItemId":50004,"Num":299961}]</v>
      </c>
      <c r="F225" s="19" t="str">
        <f>_xlfn.XLOOKUP($D225,养成中转!$D$17:$D$1000,_xlfn.XLOOKUP($C225,养成中转!$W$16:$AC$16,养成中转!$W$17:$AC$1000),"{}")</f>
        <v>{"Hp":598746,"Atk":41504}</v>
      </c>
      <c r="G225" s="19" t="str">
        <f>IF(B225=4,_xlfn.XLOOKUP($D225,养成中转!$D$17:$D$1000,养成中转!$AP$17:$AP$1000,"{}"),_xlfn.XLOOKUP($D225,养成中转!$D$17:$D$1000,养成中转!$AG$17:$AG$1000,"{}"))</f>
        <v>{"CardMulti":90.3,"CostReduce":6}</v>
      </c>
    </row>
    <row r="226" spans="1:7">
      <c r="A226" s="19">
        <v>222</v>
      </c>
      <c r="B226" s="21">
        <v>1</v>
      </c>
      <c r="C226" s="21">
        <v>1</v>
      </c>
      <c r="D226" s="19">
        <v>222</v>
      </c>
      <c r="E226" s="19" t="str">
        <f>_xlfn.XLOOKUP($D226,消耗中转!$O$17:$O$1000,消耗中转!$Y$17:$Y$1000,"[]")</f>
        <v>[{"ItemId":50004,"Num":314959}]</v>
      </c>
      <c r="F226" s="19" t="str">
        <f>_xlfn.XLOOKUP($D226,养成中转!$D$17:$D$1000,_xlfn.XLOOKUP($C226,养成中转!$W$16:$AC$16,养成中转!$W$17:$AC$1000),"{}")</f>
        <v>{"Hp":603253,"Atk":41816}</v>
      </c>
      <c r="G226" s="19" t="str">
        <f>IF(B226=4,_xlfn.XLOOKUP($D226,养成中转!$D$17:$D$1000,养成中转!$AP$17:$AP$1000,"{}"),_xlfn.XLOOKUP($D226,养成中转!$D$17:$D$1000,养成中转!$AG$17:$AG$1000,"{}"))</f>
        <v>{"CardMulti":90.89,"CostReduce":6}</v>
      </c>
    </row>
    <row r="227" spans="1:7">
      <c r="A227" s="19">
        <v>223</v>
      </c>
      <c r="B227" s="19">
        <v>1</v>
      </c>
      <c r="C227" s="19">
        <v>1</v>
      </c>
      <c r="D227" s="19">
        <v>223</v>
      </c>
      <c r="E227" s="19" t="str">
        <f>_xlfn.XLOOKUP($D227,消耗中转!$O$17:$O$1000,消耗中转!$Y$17:$Y$1000,"[]")</f>
        <v>[{"ItemId":50004,"Num":329957}]</v>
      </c>
      <c r="F227" s="19" t="str">
        <f>_xlfn.XLOOKUP($D227,养成中转!$D$17:$D$1000,_xlfn.XLOOKUP($C227,养成中转!$W$16:$AC$16,养成中转!$W$17:$AC$1000),"{}")</f>
        <v>{"Hp":607795,"Atk":42131}</v>
      </c>
      <c r="G227" s="19" t="str">
        <f>IF(B227=4,_xlfn.XLOOKUP($D227,养成中转!$D$17:$D$1000,养成中转!$AP$17:$AP$1000,"{}"),_xlfn.XLOOKUP($D227,养成中转!$D$17:$D$1000,养成中转!$AG$17:$AG$1000,"{}"))</f>
        <v>{"CardMulti":91.48,"CostReduce":6}</v>
      </c>
    </row>
    <row r="228" spans="1:7">
      <c r="A228" s="19">
        <v>224</v>
      </c>
      <c r="B228" s="21">
        <v>1</v>
      </c>
      <c r="C228" s="21">
        <v>1</v>
      </c>
      <c r="D228" s="19">
        <v>224</v>
      </c>
      <c r="E228" s="19" t="str">
        <f>_xlfn.XLOOKUP($D228,消耗中转!$O$17:$O$1000,消耗中转!$Y$17:$Y$1000,"[]")</f>
        <v>[{"ItemId":50004,"Num":344955}]</v>
      </c>
      <c r="F228" s="19" t="str">
        <f>_xlfn.XLOOKUP($D228,养成中转!$D$17:$D$1000,_xlfn.XLOOKUP($C228,养成中转!$W$16:$AC$16,养成中转!$W$17:$AC$1000),"{}")</f>
        <v>{"Hp":612374,"Atk":42448}</v>
      </c>
      <c r="G228" s="19" t="str">
        <f>IF(B228=4,_xlfn.XLOOKUP($D228,养成中转!$D$17:$D$1000,养成中转!$AP$17:$AP$1000,"{}"),_xlfn.XLOOKUP($D228,养成中转!$D$17:$D$1000,养成中转!$AG$17:$AG$1000,"{}"))</f>
        <v>{"CardMulti":92.07,"CostReduce":6}</v>
      </c>
    </row>
    <row r="229" spans="1:7">
      <c r="A229" s="19">
        <v>225</v>
      </c>
      <c r="B229" s="19">
        <v>1</v>
      </c>
      <c r="C229" s="19">
        <v>1</v>
      </c>
      <c r="D229" s="19">
        <v>225</v>
      </c>
      <c r="E229" s="19" t="str">
        <f>_xlfn.XLOOKUP($D229,消耗中转!$O$17:$O$1000,消耗中转!$Y$17:$Y$1000,"[]")</f>
        <v>[{"ItemId":50004,"Num":359953}]</v>
      </c>
      <c r="F229" s="19" t="str">
        <f>_xlfn.XLOOKUP($D229,养成中转!$D$17:$D$1000,_xlfn.XLOOKUP($C229,养成中转!$W$16:$AC$16,养成中转!$W$17:$AC$1000),"{}")</f>
        <v>{"Hp":616989,"Atk":42768}</v>
      </c>
      <c r="G229" s="19" t="str">
        <f>IF(B229=4,_xlfn.XLOOKUP($D229,养成中转!$D$17:$D$1000,养成中转!$AP$17:$AP$1000,"{}"),_xlfn.XLOOKUP($D229,养成中转!$D$17:$D$1000,养成中转!$AG$17:$AG$1000,"{}"))</f>
        <v>{"CardMulti":93.66,"CostReduce":7}</v>
      </c>
    </row>
    <row r="230" spans="1:7">
      <c r="A230" s="19">
        <v>226</v>
      </c>
      <c r="B230" s="21">
        <v>1</v>
      </c>
      <c r="C230" s="21">
        <v>1</v>
      </c>
      <c r="D230" s="19">
        <v>226</v>
      </c>
      <c r="E230" s="19" t="str">
        <f>_xlfn.XLOOKUP($D230,消耗中转!$O$17:$O$1000,消耗中转!$Y$17:$Y$1000,"[]")</f>
        <v>[{"ItemId":50004,"Num":374952}]</v>
      </c>
      <c r="F230" s="19" t="str">
        <f>_xlfn.XLOOKUP($D230,养成中转!$D$17:$D$1000,_xlfn.XLOOKUP($C230,养成中转!$W$16:$AC$16,养成中转!$W$17:$AC$1000),"{}")</f>
        <v>{"Hp":621640,"Atk":43090}</v>
      </c>
      <c r="G230" s="19" t="str">
        <f>IF(B230=4,_xlfn.XLOOKUP($D230,养成中转!$D$17:$D$1000,养成中转!$AP$17:$AP$1000,"{}"),_xlfn.XLOOKUP($D230,养成中转!$D$17:$D$1000,养成中转!$AG$17:$AG$1000,"{}"))</f>
        <v>{"CardMulti":94.25,"CostReduce":7}</v>
      </c>
    </row>
    <row r="231" spans="1:7">
      <c r="A231" s="19">
        <v>227</v>
      </c>
      <c r="B231" s="19">
        <v>1</v>
      </c>
      <c r="C231" s="19">
        <v>1</v>
      </c>
      <c r="D231" s="19">
        <v>227</v>
      </c>
      <c r="E231" s="19" t="str">
        <f>_xlfn.XLOOKUP($D231,消耗中转!$O$17:$O$1000,消耗中转!$Y$17:$Y$1000,"[]")</f>
        <v>[{"ItemId":50004,"Num":389950}]</v>
      </c>
      <c r="F231" s="19" t="str">
        <f>_xlfn.XLOOKUP($D231,养成中转!$D$17:$D$1000,_xlfn.XLOOKUP($C231,养成中转!$W$16:$AC$16,养成中转!$W$17:$AC$1000),"{}")</f>
        <v>{"Hp":626327,"Atk":43416}</v>
      </c>
      <c r="G231" s="19" t="str">
        <f>IF(B231=4,_xlfn.XLOOKUP($D231,养成中转!$D$17:$D$1000,养成中转!$AP$17:$AP$1000,"{}"),_xlfn.XLOOKUP($D231,养成中转!$D$17:$D$1000,养成中转!$AG$17:$AG$1000,"{}"))</f>
        <v>{"CardMulti":94.84,"CostReduce":7}</v>
      </c>
    </row>
    <row r="232" spans="1:7">
      <c r="A232" s="19">
        <v>228</v>
      </c>
      <c r="B232" s="19">
        <v>1</v>
      </c>
      <c r="C232" s="21">
        <v>1</v>
      </c>
      <c r="D232" s="19">
        <v>228</v>
      </c>
      <c r="E232" s="19" t="str">
        <f>_xlfn.XLOOKUP($D232,消耗中转!$O$17:$O$1000,消耗中转!$Y$17:$Y$1000,"[]")</f>
        <v>[{"ItemId":50004,"Num":404948}]</v>
      </c>
      <c r="F232" s="19" t="str">
        <f>_xlfn.XLOOKUP($D232,养成中转!$D$17:$D$1000,_xlfn.XLOOKUP($C232,养成中转!$W$16:$AC$16,养成中转!$W$17:$AC$1000),"{}")</f>
        <v>{"Hp":631052,"Atk":43743}</v>
      </c>
      <c r="G232" s="19" t="str">
        <f>IF(B232=4,_xlfn.XLOOKUP($D232,养成中转!$D$17:$D$1000,养成中转!$AP$17:$AP$1000,"{}"),_xlfn.XLOOKUP($D232,养成中转!$D$17:$D$1000,养成中转!$AG$17:$AG$1000,"{}"))</f>
        <v>{"CardMulti":95.43,"CostReduce":7}</v>
      </c>
    </row>
    <row r="233" spans="1:7">
      <c r="A233" s="19">
        <v>229</v>
      </c>
      <c r="B233" s="21">
        <v>1</v>
      </c>
      <c r="C233" s="19">
        <v>1</v>
      </c>
      <c r="D233" s="19">
        <v>229</v>
      </c>
      <c r="E233" s="19" t="str">
        <f>_xlfn.XLOOKUP($D233,消耗中转!$O$17:$O$1000,消耗中转!$Y$17:$Y$1000,"[]")</f>
        <v>[{"ItemId":50004,"Num":419946}]</v>
      </c>
      <c r="F233" s="19" t="str">
        <f>_xlfn.XLOOKUP($D233,养成中转!$D$17:$D$1000,_xlfn.XLOOKUP($C233,养成中转!$W$16:$AC$16,养成中转!$W$17:$AC$1000),"{}")</f>
        <v>{"Hp":635813,"Atk":44073}</v>
      </c>
      <c r="G233" s="19" t="str">
        <f>IF(B233=4,_xlfn.XLOOKUP($D233,养成中转!$D$17:$D$1000,养成中转!$AP$17:$AP$1000,"{}"),_xlfn.XLOOKUP($D233,养成中转!$D$17:$D$1000,养成中转!$AG$17:$AG$1000,"{}"))</f>
        <v>{"CardMulti":96.02,"CostReduce":7}</v>
      </c>
    </row>
    <row r="234" spans="1:7">
      <c r="A234" s="19">
        <v>230</v>
      </c>
      <c r="B234" s="19">
        <v>1</v>
      </c>
      <c r="C234" s="21">
        <v>1</v>
      </c>
      <c r="D234" s="19">
        <v>230</v>
      </c>
      <c r="E234" s="19" t="str">
        <f>_xlfn.XLOOKUP($D234,消耗中转!$O$17:$O$1000,消耗中转!$Y$17:$Y$1000,"[]")</f>
        <v>[{"ItemId":50004,"Num":434944},{"ItemId":50005,"Num":3632}]</v>
      </c>
      <c r="F234" s="19" t="str">
        <f>_xlfn.XLOOKUP($D234,养成中转!$D$17:$D$1000,_xlfn.XLOOKUP($C234,养成中转!$W$16:$AC$16,养成中转!$W$17:$AC$1000),"{}")</f>
        <v>{"Hp":640610,"Atk":44405}</v>
      </c>
      <c r="G234" s="19" t="str">
        <f>IF(B234=4,_xlfn.XLOOKUP($D234,养成中转!$D$17:$D$1000,养成中转!$AP$17:$AP$1000,"{}"),_xlfn.XLOOKUP($D234,养成中转!$D$17:$D$1000,养成中转!$AG$17:$AG$1000,"{}"))</f>
        <v>{"CardMulti":96.61,"CostReduce":7}</v>
      </c>
    </row>
    <row r="235" spans="1:7">
      <c r="A235" s="19">
        <v>231</v>
      </c>
      <c r="B235" s="21">
        <v>1</v>
      </c>
      <c r="C235" s="19">
        <v>1</v>
      </c>
      <c r="D235" s="19">
        <v>231</v>
      </c>
      <c r="E235" s="19" t="str">
        <f>_xlfn.XLOOKUP($D235,消耗中转!$O$17:$O$1000,消耗中转!$Y$17:$Y$1000,"[]")</f>
        <v>[{"ItemId":50004,"Num":310067}]</v>
      </c>
      <c r="F235" s="19" t="str">
        <f>_xlfn.XLOOKUP($D235,养成中转!$D$17:$D$1000,_xlfn.XLOOKUP($C235,养成中转!$W$16:$AC$16,养成中转!$W$17:$AC$1000),"{}")</f>
        <v>{"Hp":674452,"Atk":46751}</v>
      </c>
      <c r="G235" s="19" t="str">
        <f>IF(B235=4,_xlfn.XLOOKUP($D235,养成中转!$D$17:$D$1000,养成中转!$AP$17:$AP$1000,"{}"),_xlfn.XLOOKUP($D235,养成中转!$D$17:$D$1000,养成中转!$AG$17:$AG$1000,"{}"))</f>
        <v>{"CardMulti":98.31,"CostReduce":7}</v>
      </c>
    </row>
    <row r="236" spans="1:7">
      <c r="A236" s="19">
        <v>232</v>
      </c>
      <c r="B236" s="19">
        <v>1</v>
      </c>
      <c r="C236" s="21">
        <v>1</v>
      </c>
      <c r="D236" s="19">
        <v>232</v>
      </c>
      <c r="E236" s="19" t="str">
        <f>_xlfn.XLOOKUP($D236,消耗中转!$O$17:$O$1000,消耗中转!$Y$17:$Y$1000,"[]")</f>
        <v>[{"ItemId":50004,"Num":325571}]</v>
      </c>
      <c r="F236" s="19" t="str">
        <f>_xlfn.XLOOKUP($D236,养成中转!$D$17:$D$1000,_xlfn.XLOOKUP($C236,养成中转!$W$16:$AC$16,养成中转!$W$17:$AC$1000),"{}")</f>
        <v>{"Hp":679323,"Atk":47089}</v>
      </c>
      <c r="G236" s="19" t="str">
        <f>IF(B236=4,_xlfn.XLOOKUP($D236,养成中转!$D$17:$D$1000,养成中转!$AP$17:$AP$1000,"{}"),_xlfn.XLOOKUP($D236,养成中转!$D$17:$D$1000,养成中转!$AG$17:$AG$1000,"{}"))</f>
        <v>{"CardMulti":98.94,"CostReduce":7}</v>
      </c>
    </row>
    <row r="237" spans="1:7">
      <c r="A237" s="19">
        <v>233</v>
      </c>
      <c r="B237" s="21">
        <v>1</v>
      </c>
      <c r="C237" s="19">
        <v>1</v>
      </c>
      <c r="D237" s="19">
        <v>233</v>
      </c>
      <c r="E237" s="19" t="str">
        <f>_xlfn.XLOOKUP($D237,消耗中转!$O$17:$O$1000,消耗中转!$Y$17:$Y$1000,"[]")</f>
        <v>[{"ItemId":50004,"Num":341074}]</v>
      </c>
      <c r="F237" s="19" t="str">
        <f>_xlfn.XLOOKUP($D237,养成中转!$D$17:$D$1000,_xlfn.XLOOKUP($C237,养成中转!$W$16:$AC$16,养成中转!$W$17:$AC$1000),"{}")</f>
        <v>{"Hp":684232,"Atk":47429}</v>
      </c>
      <c r="G237" s="19" t="str">
        <f>IF(B237=4,_xlfn.XLOOKUP($D237,养成中转!$D$17:$D$1000,养成中转!$AP$17:$AP$1000,"{}"),_xlfn.XLOOKUP($D237,养成中转!$D$17:$D$1000,养成中转!$AG$17:$AG$1000,"{}"))</f>
        <v>{"CardMulti":99.57,"CostReduce":7}</v>
      </c>
    </row>
    <row r="238" spans="1:7">
      <c r="A238" s="19">
        <v>234</v>
      </c>
      <c r="B238" s="19">
        <v>1</v>
      </c>
      <c r="C238" s="21">
        <v>1</v>
      </c>
      <c r="D238" s="19">
        <v>234</v>
      </c>
      <c r="E238" s="19" t="str">
        <f>_xlfn.XLOOKUP($D238,消耗中转!$O$17:$O$1000,消耗中转!$Y$17:$Y$1000,"[]")</f>
        <v>[{"ItemId":50004,"Num":356577}]</v>
      </c>
      <c r="F238" s="19" t="str">
        <f>_xlfn.XLOOKUP($D238,养成中转!$D$17:$D$1000,_xlfn.XLOOKUP($C238,养成中转!$W$16:$AC$16,养成中转!$W$17:$AC$1000),"{}")</f>
        <v>{"Hp":689179,"Atk":47772}</v>
      </c>
      <c r="G238" s="19" t="str">
        <f>IF(B238=4,_xlfn.XLOOKUP($D238,养成中转!$D$17:$D$1000,养成中转!$AP$17:$AP$1000,"{}"),_xlfn.XLOOKUP($D238,养成中转!$D$17:$D$1000,养成中转!$AG$17:$AG$1000,"{}"))</f>
        <v>{"CardMulti":100.2,"CostReduce":7}</v>
      </c>
    </row>
    <row r="239" spans="1:7">
      <c r="A239" s="19">
        <v>235</v>
      </c>
      <c r="B239" s="21">
        <v>1</v>
      </c>
      <c r="C239" s="19">
        <v>1</v>
      </c>
      <c r="D239" s="19">
        <v>235</v>
      </c>
      <c r="E239" s="19" t="str">
        <f>_xlfn.XLOOKUP($D239,消耗中转!$O$17:$O$1000,消耗中转!$Y$17:$Y$1000,"[]")</f>
        <v>[{"ItemId":50004,"Num":372081}]</v>
      </c>
      <c r="F239" s="19" t="str">
        <f>_xlfn.XLOOKUP($D239,养成中转!$D$17:$D$1000,_xlfn.XLOOKUP($C239,养成中转!$W$16:$AC$16,养成中转!$W$17:$AC$1000),"{}")</f>
        <v>{"Hp":694162,"Atk":48118}</v>
      </c>
      <c r="G239" s="19" t="str">
        <f>IF(B239=4,_xlfn.XLOOKUP($D239,养成中转!$D$17:$D$1000,养成中转!$AP$17:$AP$1000,"{}"),_xlfn.XLOOKUP($D239,养成中转!$D$17:$D$1000,养成中转!$AG$17:$AG$1000,"{}"))</f>
        <v>{"CardMulti":100.83,"CostReduce":7}</v>
      </c>
    </row>
    <row r="240" spans="1:7">
      <c r="A240" s="19">
        <v>236</v>
      </c>
      <c r="B240" s="19">
        <v>1</v>
      </c>
      <c r="C240" s="21">
        <v>1</v>
      </c>
      <c r="D240" s="19">
        <v>236</v>
      </c>
      <c r="E240" s="19" t="str">
        <f>_xlfn.XLOOKUP($D240,消耗中转!$O$17:$O$1000,消耗中转!$Y$17:$Y$1000,"[]")</f>
        <v>[{"ItemId":50004,"Num":387584}]</v>
      </c>
      <c r="F240" s="19" t="str">
        <f>_xlfn.XLOOKUP($D240,养成中转!$D$17:$D$1000,_xlfn.XLOOKUP($C240,养成中转!$W$16:$AC$16,养成中转!$W$17:$AC$1000),"{}")</f>
        <v>{"Hp":699183,"Atk":48465}</v>
      </c>
      <c r="G240" s="19" t="str">
        <f>IF(B240=4,_xlfn.XLOOKUP($D240,养成中转!$D$17:$D$1000,养成中转!$AP$17:$AP$1000,"{}"),_xlfn.XLOOKUP($D240,养成中转!$D$17:$D$1000,养成中转!$AG$17:$AG$1000,"{}"))</f>
        <v>{"CardMulti":101.46,"CostReduce":7}</v>
      </c>
    </row>
    <row r="241" spans="1:7">
      <c r="A241" s="19">
        <v>237</v>
      </c>
      <c r="B241" s="21">
        <v>1</v>
      </c>
      <c r="C241" s="19">
        <v>1</v>
      </c>
      <c r="D241" s="19">
        <v>237</v>
      </c>
      <c r="E241" s="19" t="str">
        <f>_xlfn.XLOOKUP($D241,消耗中转!$O$17:$O$1000,消耗中转!$Y$17:$Y$1000,"[]")</f>
        <v>[{"ItemId":50004,"Num":403088}]</v>
      </c>
      <c r="F241" s="19" t="str">
        <f>_xlfn.XLOOKUP($D241,养成中转!$D$17:$D$1000,_xlfn.XLOOKUP($C241,养成中转!$W$16:$AC$16,养成中转!$W$17:$AC$1000),"{}")</f>
        <v>{"Hp":704242,"Atk":48817}</v>
      </c>
      <c r="G241" s="19" t="str">
        <f>IF(B241=4,_xlfn.XLOOKUP($D241,养成中转!$D$17:$D$1000,养成中转!$AP$17:$AP$1000,"{}"),_xlfn.XLOOKUP($D241,养成中转!$D$17:$D$1000,养成中转!$AG$17:$AG$1000,"{}"))</f>
        <v>{"CardMulti":102.09,"CostReduce":7}</v>
      </c>
    </row>
    <row r="242" spans="1:7">
      <c r="A242" s="19">
        <v>238</v>
      </c>
      <c r="B242" s="19">
        <v>1</v>
      </c>
      <c r="C242" s="21">
        <v>1</v>
      </c>
      <c r="D242" s="19">
        <v>238</v>
      </c>
      <c r="E242" s="19" t="str">
        <f>_xlfn.XLOOKUP($D242,消耗中转!$O$17:$O$1000,消耗中转!$Y$17:$Y$1000,"[]")</f>
        <v>[{"ItemId":50004,"Num":418591}]</v>
      </c>
      <c r="F242" s="19" t="str">
        <f>_xlfn.XLOOKUP($D242,养成中转!$D$17:$D$1000,_xlfn.XLOOKUP($C242,养成中转!$W$16:$AC$16,养成中转!$W$17:$AC$1000),"{}")</f>
        <v>{"Hp":709339,"Atk":49169}</v>
      </c>
      <c r="G242" s="19" t="str">
        <f>IF(B242=4,_xlfn.XLOOKUP($D242,养成中转!$D$17:$D$1000,养成中转!$AP$17:$AP$1000,"{}"),_xlfn.XLOOKUP($D242,养成中转!$D$17:$D$1000,养成中转!$AG$17:$AG$1000,"{}"))</f>
        <v>{"CardMulti":102.72,"CostReduce":7}</v>
      </c>
    </row>
    <row r="243" spans="1:7">
      <c r="A243" s="19">
        <v>239</v>
      </c>
      <c r="B243" s="21">
        <v>1</v>
      </c>
      <c r="C243" s="19">
        <v>1</v>
      </c>
      <c r="D243" s="19">
        <v>239</v>
      </c>
      <c r="E243" s="19" t="str">
        <f>_xlfn.XLOOKUP($D243,消耗中转!$O$17:$O$1000,消耗中转!$Y$17:$Y$1000,"[]")</f>
        <v>[{"ItemId":50004,"Num":434094}]</v>
      </c>
      <c r="F243" s="19" t="str">
        <f>_xlfn.XLOOKUP($D243,养成中转!$D$17:$D$1000,_xlfn.XLOOKUP($C243,养成中转!$W$16:$AC$16,养成中转!$W$17:$AC$1000),"{}")</f>
        <v>{"Hp":714473,"Atk":49525}</v>
      </c>
      <c r="G243" s="19" t="str">
        <f>IF(B243=4,_xlfn.XLOOKUP($D243,养成中转!$D$17:$D$1000,养成中转!$AP$17:$AP$1000,"{}"),_xlfn.XLOOKUP($D243,养成中转!$D$17:$D$1000,养成中转!$AG$17:$AG$1000,"{}"))</f>
        <v>{"CardMulti":103.35,"CostReduce":7}</v>
      </c>
    </row>
    <row r="244" spans="1:7">
      <c r="A244" s="19">
        <v>240</v>
      </c>
      <c r="B244" s="19">
        <v>1</v>
      </c>
      <c r="C244" s="21">
        <v>1</v>
      </c>
      <c r="D244" s="19">
        <v>240</v>
      </c>
      <c r="E244" s="19" t="str">
        <f>_xlfn.XLOOKUP($D244,消耗中转!$O$17:$O$1000,消耗中转!$Y$17:$Y$1000,"[]")</f>
        <v>[{"ItemId":50004,"Num":449598},{"ItemId":50005,"Num":3827}]</v>
      </c>
      <c r="F244" s="19" t="str">
        <f>_xlfn.XLOOKUP($D244,养成中转!$D$17:$D$1000,_xlfn.XLOOKUP($C244,养成中转!$W$16:$AC$16,养成中转!$W$17:$AC$1000),"{}")</f>
        <v>{"Hp":719646,"Atk":49884}</v>
      </c>
      <c r="G244" s="19" t="str">
        <f>IF(B244=4,_xlfn.XLOOKUP($D244,养成中转!$D$17:$D$1000,养成中转!$AP$17:$AP$1000,"{}"),_xlfn.XLOOKUP($D244,养成中转!$D$17:$D$1000,养成中转!$AG$17:$AG$1000,"{}"))</f>
        <v>{"CardMulti":103.98,"CostReduce":7}</v>
      </c>
    </row>
    <row r="245" spans="1:7">
      <c r="A245" s="19">
        <v>241</v>
      </c>
      <c r="B245" s="21">
        <v>1</v>
      </c>
      <c r="C245" s="19">
        <v>1</v>
      </c>
      <c r="D245" s="19">
        <v>241</v>
      </c>
      <c r="E245" s="19" t="str">
        <f>_xlfn.XLOOKUP($D245,消耗中转!$O$17:$O$1000,消耗中转!$Y$17:$Y$1000,"[]")</f>
        <v>[{"ItemId":50004,"Num":329501}]</v>
      </c>
      <c r="F245" s="19" t="str">
        <f>_xlfn.XLOOKUP($D245,养成中转!$D$17:$D$1000,_xlfn.XLOOKUP($C245,养成中转!$W$16:$AC$16,养成中转!$W$17:$AC$1000),"{}")</f>
        <v>{"Hp":756123,"Atk":52413}</v>
      </c>
      <c r="G245" s="19" t="str">
        <f>IF(B245=4,_xlfn.XLOOKUP($D245,养成中转!$D$17:$D$1000,养成中转!$AP$17:$AP$1000,"{}"),_xlfn.XLOOKUP($D245,养成中转!$D$17:$D$1000,养成中转!$AG$17:$AG$1000,"{}"))</f>
        <v>{"CardMulti":105.73,"CostReduce":7}</v>
      </c>
    </row>
    <row r="246" spans="1:7">
      <c r="A246" s="19">
        <v>242</v>
      </c>
      <c r="B246" s="19">
        <v>1</v>
      </c>
      <c r="C246" s="21">
        <v>1</v>
      </c>
      <c r="D246" s="19">
        <v>242</v>
      </c>
      <c r="E246" s="19" t="str">
        <f>_xlfn.XLOOKUP($D246,消耗中转!$O$17:$O$1000,消耗中转!$Y$17:$Y$1000,"[]")</f>
        <v>[{"ItemId":50004,"Num":345976}]</v>
      </c>
      <c r="F246" s="19" t="str">
        <f>_xlfn.XLOOKUP($D246,养成中转!$D$17:$D$1000,_xlfn.XLOOKUP($C246,养成中转!$W$16:$AC$16,养成中转!$W$17:$AC$1000),"{}")</f>
        <v>{"Hp":761372,"Atk":52777}</v>
      </c>
      <c r="G246" s="19" t="str">
        <f>IF(B246=4,_xlfn.XLOOKUP($D246,养成中转!$D$17:$D$1000,养成中转!$AP$17:$AP$1000,"{}"),_xlfn.XLOOKUP($D246,养成中转!$D$17:$D$1000,养成中转!$AG$17:$AG$1000,"{}"))</f>
        <v>{"CardMulti":106.4,"CostReduce":7}</v>
      </c>
    </row>
    <row r="247" spans="1:7">
      <c r="A247" s="19">
        <v>243</v>
      </c>
      <c r="B247" s="21">
        <v>1</v>
      </c>
      <c r="C247" s="19">
        <v>1</v>
      </c>
      <c r="D247" s="19">
        <v>243</v>
      </c>
      <c r="E247" s="19" t="str">
        <f>_xlfn.XLOOKUP($D247,消耗中转!$O$17:$O$1000,消耗中转!$Y$17:$Y$1000,"[]")</f>
        <v>[{"ItemId":50004,"Num":362451}]</v>
      </c>
      <c r="F247" s="19" t="str">
        <f>_xlfn.XLOOKUP($D247,养成中转!$D$17:$D$1000,_xlfn.XLOOKUP($C247,养成中转!$W$16:$AC$16,养成中转!$W$17:$AC$1000),"{}")</f>
        <v>{"Hp":766660,"Atk":53143}</v>
      </c>
      <c r="G247" s="19" t="str">
        <f>IF(B247=4,_xlfn.XLOOKUP($D247,养成中转!$D$17:$D$1000,养成中转!$AP$17:$AP$1000,"{}"),_xlfn.XLOOKUP($D247,养成中转!$D$17:$D$1000,养成中转!$AG$17:$AG$1000,"{}"))</f>
        <v>{"CardMulti":107.07,"CostReduce":7}</v>
      </c>
    </row>
    <row r="248" spans="1:7">
      <c r="A248" s="19">
        <v>244</v>
      </c>
      <c r="B248" s="19">
        <v>1</v>
      </c>
      <c r="C248" s="21">
        <v>1</v>
      </c>
      <c r="D248" s="19">
        <v>244</v>
      </c>
      <c r="E248" s="19" t="str">
        <f>_xlfn.XLOOKUP($D248,消耗中转!$O$17:$O$1000,消耗中转!$Y$17:$Y$1000,"[]")</f>
        <v>[{"ItemId":50004,"Num":378926}]</v>
      </c>
      <c r="F248" s="19" t="str">
        <f>_xlfn.XLOOKUP($D248,养成中转!$D$17:$D$1000,_xlfn.XLOOKUP($C248,养成中转!$W$16:$AC$16,养成中转!$W$17:$AC$1000),"{}")</f>
        <v>{"Hp":771987,"Atk":53512}</v>
      </c>
      <c r="G248" s="19" t="str">
        <f>IF(B248=4,_xlfn.XLOOKUP($D248,养成中转!$D$17:$D$1000,养成中转!$AP$17:$AP$1000,"{}"),_xlfn.XLOOKUP($D248,养成中转!$D$17:$D$1000,养成中转!$AG$17:$AG$1000,"{}"))</f>
        <v>{"CardMulti":107.74,"CostReduce":7}</v>
      </c>
    </row>
    <row r="249" spans="1:7">
      <c r="A249" s="19">
        <v>245</v>
      </c>
      <c r="B249" s="21">
        <v>1</v>
      </c>
      <c r="C249" s="19">
        <v>1</v>
      </c>
      <c r="D249" s="19">
        <v>245</v>
      </c>
      <c r="E249" s="19" t="str">
        <f>_xlfn.XLOOKUP($D249,消耗中转!$O$17:$O$1000,消耗中转!$Y$17:$Y$1000,"[]")</f>
        <v>[{"ItemId":50004,"Num":395401}]</v>
      </c>
      <c r="F249" s="19" t="str">
        <f>_xlfn.XLOOKUP($D249,养成中转!$D$17:$D$1000,_xlfn.XLOOKUP($C249,养成中转!$W$16:$AC$16,养成中转!$W$17:$AC$1000),"{}")</f>
        <v>{"Hp":777352,"Atk":53884}</v>
      </c>
      <c r="G249" s="19" t="str">
        <f>IF(B249=4,_xlfn.XLOOKUP($D249,养成中转!$D$17:$D$1000,养成中转!$AP$17:$AP$1000,"{}"),_xlfn.XLOOKUP($D249,养成中转!$D$17:$D$1000,养成中转!$AG$17:$AG$1000,"{}"))</f>
        <v>{"CardMulti":108.41,"CostReduce":7}</v>
      </c>
    </row>
    <row r="250" spans="1:7">
      <c r="A250" s="19">
        <v>246</v>
      </c>
      <c r="B250" s="19">
        <v>1</v>
      </c>
      <c r="C250" s="21">
        <v>1</v>
      </c>
      <c r="D250" s="19">
        <v>246</v>
      </c>
      <c r="E250" s="19" t="str">
        <f>_xlfn.XLOOKUP($D250,消耗中转!$O$17:$O$1000,消耗中转!$Y$17:$Y$1000,"[]")</f>
        <v>[{"ItemId":50004,"Num":411876}]</v>
      </c>
      <c r="F250" s="19" t="str">
        <f>_xlfn.XLOOKUP($D250,养成中转!$D$17:$D$1000,_xlfn.XLOOKUP($C250,养成中转!$W$16:$AC$16,养成中转!$W$17:$AC$1000),"{}")</f>
        <v>{"Hp":782755,"Atk":54259}</v>
      </c>
      <c r="G250" s="19" t="str">
        <f>IF(B250=4,_xlfn.XLOOKUP($D250,养成中转!$D$17:$D$1000,养成中转!$AP$17:$AP$1000,"{}"),_xlfn.XLOOKUP($D250,养成中转!$D$17:$D$1000,养成中转!$AG$17:$AG$1000,"{}"))</f>
        <v>{"CardMulti":109.08,"CostReduce":7}</v>
      </c>
    </row>
    <row r="251" spans="1:7">
      <c r="A251" s="19">
        <v>247</v>
      </c>
      <c r="B251" s="21">
        <v>1</v>
      </c>
      <c r="C251" s="19">
        <v>1</v>
      </c>
      <c r="D251" s="19">
        <v>247</v>
      </c>
      <c r="E251" s="19" t="str">
        <f>_xlfn.XLOOKUP($D251,消耗中转!$O$17:$O$1000,消耗中转!$Y$17:$Y$1000,"[]")</f>
        <v>[{"ItemId":50004,"Num":428351}]</v>
      </c>
      <c r="F251" s="19" t="str">
        <f>_xlfn.XLOOKUP($D251,养成中转!$D$17:$D$1000,_xlfn.XLOOKUP($C251,养成中转!$W$16:$AC$16,养成中转!$W$17:$AC$1000),"{}")</f>
        <v>{"Hp":788199,"Atk":54636}</v>
      </c>
      <c r="G251" s="19" t="str">
        <f>IF(B251=4,_xlfn.XLOOKUP($D251,养成中转!$D$17:$D$1000,养成中转!$AP$17:$AP$1000,"{}"),_xlfn.XLOOKUP($D251,养成中转!$D$17:$D$1000,养成中转!$AG$17:$AG$1000,"{}"))</f>
        <v>{"CardMulti":109.75,"CostReduce":7}</v>
      </c>
    </row>
    <row r="252" spans="1:7">
      <c r="A252" s="19">
        <v>248</v>
      </c>
      <c r="B252" s="19">
        <v>1</v>
      </c>
      <c r="C252" s="21">
        <v>1</v>
      </c>
      <c r="D252" s="19">
        <v>248</v>
      </c>
      <c r="E252" s="19" t="str">
        <f>_xlfn.XLOOKUP($D252,消耗中转!$O$17:$O$1000,消耗中转!$Y$17:$Y$1000,"[]")</f>
        <v>[{"ItemId":50004,"Num":444826}]</v>
      </c>
      <c r="F252" s="19" t="str">
        <f>_xlfn.XLOOKUP($D252,养成中转!$D$17:$D$1000,_xlfn.XLOOKUP($C252,养成中转!$W$16:$AC$16,养成中转!$W$17:$AC$1000),"{}")</f>
        <v>{"Hp":793680,"Atk":55017}</v>
      </c>
      <c r="G252" s="19" t="str">
        <f>IF(B252=4,_xlfn.XLOOKUP($D252,养成中转!$D$17:$D$1000,养成中转!$AP$17:$AP$1000,"{}"),_xlfn.XLOOKUP($D252,养成中转!$D$17:$D$1000,养成中转!$AG$17:$AG$1000,"{}"))</f>
        <v>{"CardMulti":110.42,"CostReduce":7}</v>
      </c>
    </row>
    <row r="253" spans="1:7">
      <c r="A253" s="19">
        <v>249</v>
      </c>
      <c r="B253" s="21">
        <v>1</v>
      </c>
      <c r="C253" s="19">
        <v>1</v>
      </c>
      <c r="D253" s="19">
        <v>249</v>
      </c>
      <c r="E253" s="19" t="str">
        <f>_xlfn.XLOOKUP($D253,消耗中转!$O$17:$O$1000,消耗中转!$Y$17:$Y$1000,"[]")</f>
        <v>[{"ItemId":50004,"Num":461301}]</v>
      </c>
      <c r="F253" s="19" t="str">
        <f>_xlfn.XLOOKUP($D253,养成中转!$D$17:$D$1000,_xlfn.XLOOKUP($C253,养成中转!$W$16:$AC$16,养成中转!$W$17:$AC$1000),"{}")</f>
        <v>{"Hp":799201,"Atk":55398}</v>
      </c>
      <c r="G253" s="19" t="str">
        <f>IF(B253=4,_xlfn.XLOOKUP($D253,养成中转!$D$17:$D$1000,养成中转!$AP$17:$AP$1000,"{}"),_xlfn.XLOOKUP($D253,养成中转!$D$17:$D$1000,养成中转!$AG$17:$AG$1000,"{}"))</f>
        <v>{"CardMulti":111.09,"CostReduce":7}</v>
      </c>
    </row>
    <row r="254" spans="1:7">
      <c r="A254" s="19">
        <v>250</v>
      </c>
      <c r="B254" s="19">
        <v>1</v>
      </c>
      <c r="C254" s="21">
        <v>1</v>
      </c>
      <c r="D254" s="19">
        <v>250</v>
      </c>
      <c r="E254" s="19" t="str">
        <f>_xlfn.XLOOKUP($D254,消耗中转!$O$17:$O$1000,消耗中转!$Y$17:$Y$1000,"[]")</f>
        <v>[]</v>
      </c>
      <c r="F254" s="19" t="str">
        <f>_xlfn.XLOOKUP($D254,养成中转!$D$17:$D$1000,_xlfn.XLOOKUP($C254,养成中转!$W$16:$AC$16,养成中转!$W$17:$AC$1000),"{}")</f>
        <v>{"Hp":804762,"Atk":55784}</v>
      </c>
      <c r="G254" s="19" t="str">
        <f>IF(B254=4,_xlfn.XLOOKUP($D254,养成中转!$D$17:$D$1000,养成中转!$AP$17:$AP$1000,"{}"),_xlfn.XLOOKUP($D254,养成中转!$D$17:$D$1000,养成中转!$AG$17:$AG$1000,"{}"))</f>
        <v>{"CardMulti":111.76,"CostReduce":7}</v>
      </c>
    </row>
    <row r="255" spans="1:7">
      <c r="A255" s="19">
        <v>251</v>
      </c>
      <c r="B255" s="21">
        <f>B5+1</f>
        <v>2</v>
      </c>
      <c r="C255" s="19">
        <v>1</v>
      </c>
      <c r="D255" s="19">
        <f>D5</f>
        <v>1</v>
      </c>
      <c r="E255" s="19" t="str">
        <f>_xlfn.XLOOKUP($D255,消耗中转!$O$17:$O$1000,消耗中转!$Y$17:$Y$1000,"[]")</f>
        <v>[{"ItemId":50004,"Num":5}]</v>
      </c>
      <c r="F255" s="19" t="str">
        <f>_xlfn.XLOOKUP($D255,养成中转!$D$17:$D$1000,_xlfn.XLOOKUP($C255,养成中转!$W$16:$AC$16,养成中转!$W$17:$AC$1000),"{}")</f>
        <v>{"Hp":902,"Atk":62}</v>
      </c>
      <c r="G255" s="19" t="str">
        <f>IF(B255=4,_xlfn.XLOOKUP($D255,养成中转!$D$17:$D$1000,养成中转!$AP$17:$AP$1000,"{}"),_xlfn.XLOOKUP($D255,养成中转!$D$17:$D$1000,养成中转!$AG$17:$AG$1000,"{}"))</f>
        <v>{"CardMulti":0.6,"CostReduce":0}</v>
      </c>
    </row>
    <row r="256" spans="1:7">
      <c r="A256" s="19">
        <v>252</v>
      </c>
      <c r="B256" s="21">
        <f t="shared" ref="B256:B263" si="0">B6+1</f>
        <v>2</v>
      </c>
      <c r="C256" s="21">
        <v>1</v>
      </c>
      <c r="D256" s="19">
        <f t="shared" ref="D256:D263" si="1">D6</f>
        <v>2</v>
      </c>
      <c r="E256" s="19" t="str">
        <f>_xlfn.XLOOKUP($D256,消耗中转!$O$17:$O$1000,消耗中转!$Y$17:$Y$1000,"[]")</f>
        <v>[{"ItemId":50004,"Num":85}]</v>
      </c>
      <c r="F256" s="19" t="str">
        <f>_xlfn.XLOOKUP($D256,养成中转!$D$17:$D$1000,_xlfn.XLOOKUP($C256,养成中转!$W$16:$AC$16,养成中转!$W$17:$AC$1000),"{}")</f>
        <v>{"Hp":959,"Atk":67}</v>
      </c>
      <c r="G256" s="19" t="str">
        <f>IF(B256=4,_xlfn.XLOOKUP($D256,养成中转!$D$17:$D$1000,养成中转!$AP$17:$AP$1000,"{}"),_xlfn.XLOOKUP($D256,养成中转!$D$17:$D$1000,养成中转!$AG$17:$AG$1000,"{}"))</f>
        <v>{"CardMulti":1.25,"CostReduce":0}</v>
      </c>
    </row>
    <row r="257" spans="1:7">
      <c r="A257" s="19">
        <v>253</v>
      </c>
      <c r="B257" s="21">
        <f t="shared" si="0"/>
        <v>2</v>
      </c>
      <c r="C257" s="19">
        <v>1</v>
      </c>
      <c r="D257" s="19">
        <f t="shared" si="1"/>
        <v>3</v>
      </c>
      <c r="E257" s="19" t="str">
        <f>_xlfn.XLOOKUP($D257,消耗中转!$O$17:$O$1000,消耗中转!$Y$17:$Y$1000,"[]")</f>
        <v>[{"ItemId":50004,"Num":89}]</v>
      </c>
      <c r="F257" s="19" t="str">
        <f>_xlfn.XLOOKUP($D257,养成中转!$D$17:$D$1000,_xlfn.XLOOKUP($C257,养成中转!$W$16:$AC$16,养成中转!$W$17:$AC$1000),"{}")</f>
        <v>{"Hp":1020,"Atk":70}</v>
      </c>
      <c r="G257" s="19" t="str">
        <f>IF(B257=4,_xlfn.XLOOKUP($D257,养成中转!$D$17:$D$1000,养成中转!$AP$17:$AP$1000,"{}"),_xlfn.XLOOKUP($D257,养成中转!$D$17:$D$1000,养成中转!$AG$17:$AG$1000,"{}"))</f>
        <v>{"CardMulti":1.9,"CostReduce":0}</v>
      </c>
    </row>
    <row r="258" spans="1:7">
      <c r="A258" s="19">
        <v>254</v>
      </c>
      <c r="B258" s="21">
        <f t="shared" si="0"/>
        <v>2</v>
      </c>
      <c r="C258" s="21">
        <v>1</v>
      </c>
      <c r="D258" s="19">
        <f t="shared" si="1"/>
        <v>4</v>
      </c>
      <c r="E258" s="19" t="str">
        <f>_xlfn.XLOOKUP($D258,消耗中转!$O$17:$O$1000,消耗中转!$Y$17:$Y$1000,"[]")</f>
        <v>[{"ItemId":50004,"Num":93}]</v>
      </c>
      <c r="F258" s="19" t="str">
        <f>_xlfn.XLOOKUP($D258,养成中转!$D$17:$D$1000,_xlfn.XLOOKUP($C258,养成中转!$W$16:$AC$16,养成中转!$W$17:$AC$1000),"{}")</f>
        <v>{"Hp":1084,"Atk":75}</v>
      </c>
      <c r="G258" s="19" t="str">
        <f>IF(B258=4,_xlfn.XLOOKUP($D258,养成中转!$D$17:$D$1000,养成中转!$AP$17:$AP$1000,"{}"),_xlfn.XLOOKUP($D258,养成中转!$D$17:$D$1000,养成中转!$AG$17:$AG$1000,"{}"))</f>
        <v>{"CardMulti":2.55,"CostReduce":0}</v>
      </c>
    </row>
    <row r="259" spans="1:7">
      <c r="A259" s="19">
        <v>255</v>
      </c>
      <c r="B259" s="21">
        <f t="shared" si="0"/>
        <v>2</v>
      </c>
      <c r="C259" s="19">
        <v>1</v>
      </c>
      <c r="D259" s="19">
        <f t="shared" si="1"/>
        <v>5</v>
      </c>
      <c r="E259" s="19" t="str">
        <f>_xlfn.XLOOKUP($D259,消耗中转!$O$17:$O$1000,消耗中转!$Y$17:$Y$1000,"[]")</f>
        <v>[{"ItemId":50004,"Num":97}]</v>
      </c>
      <c r="F259" s="19" t="str">
        <f>_xlfn.XLOOKUP($D259,养成中转!$D$17:$D$1000,_xlfn.XLOOKUP($C259,养成中转!$W$16:$AC$16,养成中转!$W$17:$AC$1000),"{}")</f>
        <v>{"Hp":1151,"Atk":79}</v>
      </c>
      <c r="G259" s="19" t="str">
        <f>IF(B259=4,_xlfn.XLOOKUP($D259,养成中转!$D$17:$D$1000,养成中转!$AP$17:$AP$1000,"{}"),_xlfn.XLOOKUP($D259,养成中转!$D$17:$D$1000,养成中转!$AG$17:$AG$1000,"{}"))</f>
        <v>{"CardMulti":3.2,"CostReduce":0}</v>
      </c>
    </row>
    <row r="260" spans="1:7">
      <c r="A260" s="19">
        <v>256</v>
      </c>
      <c r="B260" s="21">
        <f t="shared" si="0"/>
        <v>2</v>
      </c>
      <c r="C260" s="21">
        <v>1</v>
      </c>
      <c r="D260" s="19">
        <f t="shared" si="1"/>
        <v>6</v>
      </c>
      <c r="E260" s="19" t="str">
        <f>_xlfn.XLOOKUP($D260,消耗中转!$O$17:$O$1000,消耗中转!$Y$17:$Y$1000,"[]")</f>
        <v>[{"ItemId":50004,"Num":102}]</v>
      </c>
      <c r="F260" s="19" t="str">
        <f>_xlfn.XLOOKUP($D260,养成中转!$D$17:$D$1000,_xlfn.XLOOKUP($C260,养成中转!$W$16:$AC$16,养成中转!$W$17:$AC$1000),"{}")</f>
        <v>{"Hp":1220,"Atk":84}</v>
      </c>
      <c r="G260" s="19" t="str">
        <f>IF(B260=4,_xlfn.XLOOKUP($D260,养成中转!$D$17:$D$1000,养成中转!$AP$17:$AP$1000,"{}"),_xlfn.XLOOKUP($D260,养成中转!$D$17:$D$1000,养成中转!$AG$17:$AG$1000,"{}"))</f>
        <v>{"CardMulti":3.85,"CostReduce":0}</v>
      </c>
    </row>
    <row r="261" spans="1:7">
      <c r="A261" s="19">
        <v>257</v>
      </c>
      <c r="B261" s="21">
        <f t="shared" si="0"/>
        <v>2</v>
      </c>
      <c r="C261" s="19">
        <v>1</v>
      </c>
      <c r="D261" s="19">
        <f t="shared" si="1"/>
        <v>7</v>
      </c>
      <c r="E261" s="19" t="str">
        <f>_xlfn.XLOOKUP($D261,消耗中转!$O$17:$O$1000,消耗中转!$Y$17:$Y$1000,"[]")</f>
        <v>[{"ItemId":50004,"Num":106}]</v>
      </c>
      <c r="F261" s="19" t="str">
        <f>_xlfn.XLOOKUP($D261,养成中转!$D$17:$D$1000,_xlfn.XLOOKUP($C261,养成中转!$W$16:$AC$16,养成中转!$W$17:$AC$1000),"{}")</f>
        <v>{"Hp":1293,"Atk":90}</v>
      </c>
      <c r="G261" s="19" t="str">
        <f>IF(B261=4,_xlfn.XLOOKUP($D261,养成中转!$D$17:$D$1000,养成中转!$AP$17:$AP$1000,"{}"),_xlfn.XLOOKUP($D261,养成中转!$D$17:$D$1000,养成中转!$AG$17:$AG$1000,"{}"))</f>
        <v>{"CardMulti":4.5,"CostReduce":0}</v>
      </c>
    </row>
    <row r="262" spans="1:7">
      <c r="A262" s="19">
        <v>258</v>
      </c>
      <c r="B262" s="21">
        <f t="shared" si="0"/>
        <v>2</v>
      </c>
      <c r="C262" s="21">
        <v>1</v>
      </c>
      <c r="D262" s="19">
        <f t="shared" si="1"/>
        <v>8</v>
      </c>
      <c r="E262" s="19" t="str">
        <f>_xlfn.XLOOKUP($D262,消耗中转!$O$17:$O$1000,消耗中转!$Y$17:$Y$1000,"[]")</f>
        <v>[{"ItemId":50004,"Num":110}]</v>
      </c>
      <c r="F262" s="19" t="str">
        <f>_xlfn.XLOOKUP($D262,养成中转!$D$17:$D$1000,_xlfn.XLOOKUP($C262,养成中转!$W$16:$AC$16,养成中转!$W$17:$AC$1000),"{}")</f>
        <v>{"Hp":1370,"Atk":95}</v>
      </c>
      <c r="G262" s="19" t="str">
        <f>IF(B262=4,_xlfn.XLOOKUP($D262,养成中转!$D$17:$D$1000,养成中转!$AP$17:$AP$1000,"{}"),_xlfn.XLOOKUP($D262,养成中转!$D$17:$D$1000,养成中转!$AG$17:$AG$1000,"{}"))</f>
        <v>{"CardMulti":5.15,"CostReduce":0}</v>
      </c>
    </row>
    <row r="263" spans="1:7">
      <c r="A263" s="19">
        <v>259</v>
      </c>
      <c r="B263" s="21">
        <f t="shared" si="0"/>
        <v>2</v>
      </c>
      <c r="C263" s="19">
        <v>1</v>
      </c>
      <c r="D263" s="19">
        <f t="shared" si="1"/>
        <v>9</v>
      </c>
      <c r="E263" s="19" t="str">
        <f>_xlfn.XLOOKUP($D263,消耗中转!$O$17:$O$1000,消耗中转!$Y$17:$Y$1000,"[]")</f>
        <v>[{"ItemId":50004,"Num":114}]</v>
      </c>
      <c r="F263" s="19" t="str">
        <f>_xlfn.XLOOKUP($D263,养成中转!$D$17:$D$1000,_xlfn.XLOOKUP($C263,养成中转!$W$16:$AC$16,养成中转!$W$17:$AC$1000),"{}")</f>
        <v>{"Hp":1449,"Atk":100}</v>
      </c>
      <c r="G263" s="19" t="str">
        <f>IF(B263=4,_xlfn.XLOOKUP($D263,养成中转!$D$17:$D$1000,养成中转!$AP$17:$AP$1000,"{}"),_xlfn.XLOOKUP($D263,养成中转!$D$17:$D$1000,养成中转!$AG$17:$AG$1000,"{}"))</f>
        <v>{"CardMulti":5.8,"CostReduce":0}</v>
      </c>
    </row>
    <row r="264" spans="1:7">
      <c r="A264" s="19">
        <v>260</v>
      </c>
      <c r="B264" s="21">
        <f t="shared" ref="B264:B327" si="2">B14+1</f>
        <v>2</v>
      </c>
      <c r="C264" s="21">
        <v>1</v>
      </c>
      <c r="D264" s="19">
        <f t="shared" ref="D264:D327" si="3">D14</f>
        <v>10</v>
      </c>
      <c r="E264" s="19" t="str">
        <f>_xlfn.XLOOKUP($D264,消耗中转!$O$17:$O$1000,消耗中转!$Y$17:$Y$1000,"[]")</f>
        <v>[{"ItemId":50004,"Num":118},{"ItemId":50005,"Num":10}]</v>
      </c>
      <c r="F264" s="19" t="str">
        <f>_xlfn.XLOOKUP($D264,养成中转!$D$17:$D$1000,_xlfn.XLOOKUP($C264,养成中转!$W$16:$AC$16,养成中转!$W$17:$AC$1000),"{}")</f>
        <v>{"Hp":1532,"Atk":106}</v>
      </c>
      <c r="G264" s="19" t="str">
        <f>IF(B264=4,_xlfn.XLOOKUP($D264,养成中转!$D$17:$D$1000,养成中转!$AP$17:$AP$1000,"{}"),_xlfn.XLOOKUP($D264,养成中转!$D$17:$D$1000,养成中转!$AG$17:$AG$1000,"{}"))</f>
        <v>{"CardMulti":6.45,"CostReduce":0}</v>
      </c>
    </row>
    <row r="265" spans="1:7">
      <c r="A265" s="19">
        <v>261</v>
      </c>
      <c r="B265" s="21">
        <f t="shared" si="2"/>
        <v>2</v>
      </c>
      <c r="C265" s="19">
        <v>1</v>
      </c>
      <c r="D265" s="19">
        <f t="shared" si="3"/>
        <v>11</v>
      </c>
      <c r="E265" s="19" t="str">
        <f>_xlfn.XLOOKUP($D265,消耗中转!$O$17:$O$1000,消耗中转!$Y$17:$Y$1000,"[]")</f>
        <v>[{"ItemId":50004,"Num":1224}]</v>
      </c>
      <c r="F265" s="19" t="str">
        <f>_xlfn.XLOOKUP($D265,养成中转!$D$17:$D$1000,_xlfn.XLOOKUP($C265,养成中转!$W$16:$AC$16,养成中转!$W$17:$AC$1000),"{}")</f>
        <v>{"Hp":2141,"Atk":148}</v>
      </c>
      <c r="G265" s="19" t="str">
        <f>IF(B265=4,_xlfn.XLOOKUP($D265,养成中转!$D$17:$D$1000,养成中转!$AP$17:$AP$1000,"{}"),_xlfn.XLOOKUP($D265,养成中转!$D$17:$D$1000,养成中转!$AG$17:$AG$1000,"{}"))</f>
        <v>{"CardMulti":7.05,"CostReduce":0}</v>
      </c>
    </row>
    <row r="266" spans="1:7">
      <c r="A266" s="19">
        <v>262</v>
      </c>
      <c r="B266" s="21">
        <f t="shared" si="2"/>
        <v>2</v>
      </c>
      <c r="C266" s="21">
        <v>1</v>
      </c>
      <c r="D266" s="19">
        <f t="shared" si="3"/>
        <v>12</v>
      </c>
      <c r="E266" s="19" t="str">
        <f>_xlfn.XLOOKUP($D266,消耗中转!$O$17:$O$1000,消耗中转!$Y$17:$Y$1000,"[]")</f>
        <v>[{"ItemId":50004,"Num":1285}]</v>
      </c>
      <c r="F266" s="19" t="str">
        <f>_xlfn.XLOOKUP($D266,养成中转!$D$17:$D$1000,_xlfn.XLOOKUP($C266,养成中转!$W$16:$AC$16,养成中转!$W$17:$AC$1000),"{}")</f>
        <v>{"Hp":2231,"Atk":154}</v>
      </c>
      <c r="G266" s="19" t="str">
        <f>IF(B266=4,_xlfn.XLOOKUP($D266,养成中转!$D$17:$D$1000,养成中转!$AP$17:$AP$1000,"{}"),_xlfn.XLOOKUP($D266,养成中转!$D$17:$D$1000,养成中转!$AG$17:$AG$1000,"{}"))</f>
        <v>{"CardMulti":7.3,"CostReduce":0}</v>
      </c>
    </row>
    <row r="267" spans="1:7">
      <c r="A267" s="19">
        <v>263</v>
      </c>
      <c r="B267" s="21">
        <f t="shared" si="2"/>
        <v>2</v>
      </c>
      <c r="C267" s="19">
        <v>1</v>
      </c>
      <c r="D267" s="19">
        <f t="shared" si="3"/>
        <v>13</v>
      </c>
      <c r="E267" s="19" t="str">
        <f>_xlfn.XLOOKUP($D267,消耗中转!$O$17:$O$1000,消耗中转!$Y$17:$Y$1000,"[]")</f>
        <v>[{"ItemId":50004,"Num":1346}]</v>
      </c>
      <c r="F267" s="19" t="str">
        <f>_xlfn.XLOOKUP($D267,养成中转!$D$17:$D$1000,_xlfn.XLOOKUP($C267,养成中转!$W$16:$AC$16,养成中转!$W$17:$AC$1000),"{}")</f>
        <v>{"Hp":2326,"Atk":161}</v>
      </c>
      <c r="G267" s="19" t="str">
        <f>IF(B267=4,_xlfn.XLOOKUP($D267,养成中转!$D$17:$D$1000,养成中转!$AP$17:$AP$1000,"{}"),_xlfn.XLOOKUP($D267,养成中转!$D$17:$D$1000,养成中转!$AG$17:$AG$1000,"{}"))</f>
        <v>{"CardMulti":7.55,"CostReduce":0}</v>
      </c>
    </row>
    <row r="268" spans="1:7">
      <c r="A268" s="19">
        <v>264</v>
      </c>
      <c r="B268" s="21">
        <f t="shared" si="2"/>
        <v>2</v>
      </c>
      <c r="C268" s="21">
        <v>1</v>
      </c>
      <c r="D268" s="19">
        <f t="shared" si="3"/>
        <v>14</v>
      </c>
      <c r="E268" s="19" t="str">
        <f>_xlfn.XLOOKUP($D268,消耗中转!$O$17:$O$1000,消耗中转!$Y$17:$Y$1000,"[]")</f>
        <v>[{"ItemId":50004,"Num":1408}]</v>
      </c>
      <c r="F268" s="19" t="str">
        <f>_xlfn.XLOOKUP($D268,养成中转!$D$17:$D$1000,_xlfn.XLOOKUP($C268,养成中转!$W$16:$AC$16,养成中转!$W$17:$AC$1000),"{}")</f>
        <v>{"Hp":2426,"Atk":168}</v>
      </c>
      <c r="G268" s="19" t="str">
        <f>IF(B268=4,_xlfn.XLOOKUP($D268,养成中转!$D$17:$D$1000,养成中转!$AP$17:$AP$1000,"{}"),_xlfn.XLOOKUP($D268,养成中转!$D$17:$D$1000,养成中转!$AG$17:$AG$1000,"{}"))</f>
        <v>{"CardMulti":7.8,"CostReduce":0}</v>
      </c>
    </row>
    <row r="269" spans="1:7">
      <c r="A269" s="19">
        <v>265</v>
      </c>
      <c r="B269" s="21">
        <f t="shared" si="2"/>
        <v>2</v>
      </c>
      <c r="C269" s="19">
        <v>1</v>
      </c>
      <c r="D269" s="19">
        <f t="shared" si="3"/>
        <v>15</v>
      </c>
      <c r="E269" s="19" t="str">
        <f>_xlfn.XLOOKUP($D269,消耗中转!$O$17:$O$1000,消耗中转!$Y$17:$Y$1000,"[]")</f>
        <v>[{"ItemId":50004,"Num":1469}]</v>
      </c>
      <c r="F269" s="19" t="str">
        <f>_xlfn.XLOOKUP($D269,养成中转!$D$17:$D$1000,_xlfn.XLOOKUP($C269,养成中转!$W$16:$AC$16,养成中转!$W$17:$AC$1000),"{}")</f>
        <v>{"Hp":2530,"Atk":175}</v>
      </c>
      <c r="G269" s="19" t="str">
        <f>IF(B269=4,_xlfn.XLOOKUP($D269,养成中转!$D$17:$D$1000,养成中转!$AP$17:$AP$1000,"{}"),_xlfn.XLOOKUP($D269,养成中转!$D$17:$D$1000,养成中转!$AG$17:$AG$1000,"{}"))</f>
        <v>{"CardMulti":8.05,"CostReduce":0}</v>
      </c>
    </row>
    <row r="270" spans="1:7">
      <c r="A270" s="19">
        <v>266</v>
      </c>
      <c r="B270" s="21">
        <f t="shared" si="2"/>
        <v>2</v>
      </c>
      <c r="C270" s="21">
        <v>1</v>
      </c>
      <c r="D270" s="19">
        <f t="shared" si="3"/>
        <v>16</v>
      </c>
      <c r="E270" s="19" t="str">
        <f>_xlfn.XLOOKUP($D270,消耗中转!$O$17:$O$1000,消耗中转!$Y$17:$Y$1000,"[]")</f>
        <v>[{"ItemId":50004,"Num":1530}]</v>
      </c>
      <c r="F270" s="19" t="str">
        <f>_xlfn.XLOOKUP($D270,养成中转!$D$17:$D$1000,_xlfn.XLOOKUP($C270,养成中转!$W$16:$AC$16,养成中转!$W$17:$AC$1000),"{}")</f>
        <v>{"Hp":2638,"Atk":183}</v>
      </c>
      <c r="G270" s="19" t="str">
        <f>IF(B270=4,_xlfn.XLOOKUP($D270,养成中转!$D$17:$D$1000,养成中转!$AP$17:$AP$1000,"{}"),_xlfn.XLOOKUP($D270,养成中转!$D$17:$D$1000,养成中转!$AG$17:$AG$1000,"{}"))</f>
        <v>{"CardMulti":8.3,"CostReduce":0}</v>
      </c>
    </row>
    <row r="271" spans="1:7">
      <c r="A271" s="19">
        <v>267</v>
      </c>
      <c r="B271" s="21">
        <f t="shared" si="2"/>
        <v>2</v>
      </c>
      <c r="C271" s="19">
        <v>1</v>
      </c>
      <c r="D271" s="19">
        <f t="shared" si="3"/>
        <v>17</v>
      </c>
      <c r="E271" s="19" t="str">
        <f>_xlfn.XLOOKUP($D271,消耗中转!$O$17:$O$1000,消耗中转!$Y$17:$Y$1000,"[]")</f>
        <v>[{"ItemId":50004,"Num":1591}]</v>
      </c>
      <c r="F271" s="19" t="str">
        <f>_xlfn.XLOOKUP($D271,养成中转!$D$17:$D$1000,_xlfn.XLOOKUP($C271,养成中转!$W$16:$AC$16,养成中转!$W$17:$AC$1000),"{}")</f>
        <v>{"Hp":2751,"Atk":190}</v>
      </c>
      <c r="G271" s="19" t="str">
        <f>IF(B271=4,_xlfn.XLOOKUP($D271,养成中转!$D$17:$D$1000,养成中转!$AP$17:$AP$1000,"{}"),_xlfn.XLOOKUP($D271,养成中转!$D$17:$D$1000,养成中转!$AG$17:$AG$1000,"{}"))</f>
        <v>{"CardMulti":8.55,"CostReduce":0}</v>
      </c>
    </row>
    <row r="272" spans="1:7">
      <c r="A272" s="19">
        <v>268</v>
      </c>
      <c r="B272" s="21">
        <f t="shared" si="2"/>
        <v>2</v>
      </c>
      <c r="C272" s="21">
        <v>1</v>
      </c>
      <c r="D272" s="19">
        <f t="shared" si="3"/>
        <v>18</v>
      </c>
      <c r="E272" s="19" t="str">
        <f>_xlfn.XLOOKUP($D272,消耗中转!$O$17:$O$1000,消耗中转!$Y$17:$Y$1000,"[]")</f>
        <v>[{"ItemId":50004,"Num":1653}]</v>
      </c>
      <c r="F272" s="19" t="str">
        <f>_xlfn.XLOOKUP($D272,养成中转!$D$17:$D$1000,_xlfn.XLOOKUP($C272,养成中转!$W$16:$AC$16,养成中转!$W$17:$AC$1000),"{}")</f>
        <v>{"Hp":2869,"Atk":198}</v>
      </c>
      <c r="G272" s="19" t="str">
        <f>IF(B272=4,_xlfn.XLOOKUP($D272,养成中转!$D$17:$D$1000,养成中转!$AP$17:$AP$1000,"{}"),_xlfn.XLOOKUP($D272,养成中转!$D$17:$D$1000,养成中转!$AG$17:$AG$1000,"{}"))</f>
        <v>{"CardMulti":8.8,"CostReduce":0}</v>
      </c>
    </row>
    <row r="273" spans="1:7">
      <c r="A273" s="19">
        <v>269</v>
      </c>
      <c r="B273" s="21">
        <f t="shared" si="2"/>
        <v>2</v>
      </c>
      <c r="C273" s="19">
        <v>1</v>
      </c>
      <c r="D273" s="19">
        <f t="shared" si="3"/>
        <v>19</v>
      </c>
      <c r="E273" s="19" t="str">
        <f>_xlfn.XLOOKUP($D273,消耗中转!$O$17:$O$1000,消耗中转!$Y$17:$Y$1000,"[]")</f>
        <v>[{"ItemId":50004,"Num":1714}]</v>
      </c>
      <c r="F273" s="19" t="str">
        <f>_xlfn.XLOOKUP($D273,养成中转!$D$17:$D$1000,_xlfn.XLOOKUP($C273,养成中转!$W$16:$AC$16,养成中转!$W$17:$AC$1000),"{}")</f>
        <v>{"Hp":2993,"Atk":207}</v>
      </c>
      <c r="G273" s="19" t="str">
        <f>IF(B273=4,_xlfn.XLOOKUP($D273,养成中转!$D$17:$D$1000,养成中转!$AP$17:$AP$1000,"{}"),_xlfn.XLOOKUP($D273,养成中转!$D$17:$D$1000,养成中转!$AG$17:$AG$1000,"{}"))</f>
        <v>{"CardMulti":9.05,"CostReduce":0}</v>
      </c>
    </row>
    <row r="274" spans="1:7">
      <c r="A274" s="19">
        <v>270</v>
      </c>
      <c r="B274" s="21">
        <f t="shared" si="2"/>
        <v>2</v>
      </c>
      <c r="C274" s="21">
        <v>1</v>
      </c>
      <c r="D274" s="19">
        <f t="shared" si="3"/>
        <v>20</v>
      </c>
      <c r="E274" s="19" t="str">
        <f>_xlfn.XLOOKUP($D274,消耗中转!$O$17:$O$1000,消耗中转!$Y$17:$Y$1000,"[]")</f>
        <v>[{"ItemId":50004,"Num":1775},{"ItemId":50005,"Num":30}]</v>
      </c>
      <c r="F274" s="19" t="str">
        <f>_xlfn.XLOOKUP($D274,养成中转!$D$17:$D$1000,_xlfn.XLOOKUP($C274,养成中转!$W$16:$AC$16,养成中转!$W$17:$AC$1000),"{}")</f>
        <v>{"Hp":3123,"Atk":215}</v>
      </c>
      <c r="G274" s="19" t="str">
        <f>IF(B274=4,_xlfn.XLOOKUP($D274,养成中转!$D$17:$D$1000,养成中转!$AP$17:$AP$1000,"{}"),_xlfn.XLOOKUP($D274,养成中转!$D$17:$D$1000,养成中转!$AG$17:$AG$1000,"{}"))</f>
        <v>{"CardMulti":9.3,"CostReduce":0}</v>
      </c>
    </row>
    <row r="275" spans="1:7">
      <c r="A275" s="19">
        <v>271</v>
      </c>
      <c r="B275" s="21">
        <f t="shared" si="2"/>
        <v>2</v>
      </c>
      <c r="C275" s="19">
        <v>1</v>
      </c>
      <c r="D275" s="19">
        <f t="shared" si="3"/>
        <v>21</v>
      </c>
      <c r="E275" s="19" t="str">
        <f>_xlfn.XLOOKUP($D275,消耗中转!$O$17:$O$1000,消耗中转!$Y$17:$Y$1000,"[]")</f>
        <v>[{"ItemId":50004,"Num":2448}]</v>
      </c>
      <c r="F275" s="19" t="str">
        <f>_xlfn.XLOOKUP($D275,养成中转!$D$17:$D$1000,_xlfn.XLOOKUP($C275,养成中转!$W$16:$AC$16,养成中转!$W$17:$AC$1000),"{}")</f>
        <v>{"Hp":4067,"Atk":281}</v>
      </c>
      <c r="G275" s="19" t="str">
        <f>IF(B275=4,_xlfn.XLOOKUP($D275,养成中转!$D$17:$D$1000,养成中转!$AP$17:$AP$1000,"{}"),_xlfn.XLOOKUP($D275,养成中转!$D$17:$D$1000,养成中转!$AG$17:$AG$1000,"{}"))</f>
        <v>{"CardMulti":9.95,"CostReduce":0}</v>
      </c>
    </row>
    <row r="276" spans="1:7">
      <c r="A276" s="19">
        <v>272</v>
      </c>
      <c r="B276" s="21">
        <f t="shared" si="2"/>
        <v>2</v>
      </c>
      <c r="C276" s="21">
        <v>1</v>
      </c>
      <c r="D276" s="19">
        <f t="shared" si="3"/>
        <v>22</v>
      </c>
      <c r="E276" s="19" t="str">
        <f>_xlfn.XLOOKUP($D276,消耗中转!$O$17:$O$1000,消耗中转!$Y$17:$Y$1000,"[]")</f>
        <v>[{"ItemId":50004,"Num":2571}]</v>
      </c>
      <c r="F276" s="19" t="str">
        <f>_xlfn.XLOOKUP($D276,养成中转!$D$17:$D$1000,_xlfn.XLOOKUP($C276,养成中转!$W$16:$AC$16,养成中转!$W$17:$AC$1000),"{}")</f>
        <v>{"Hp":4208,"Atk":291}</v>
      </c>
      <c r="G276" s="19" t="str">
        <f>IF(B276=4,_xlfn.XLOOKUP($D276,养成中转!$D$17:$D$1000,养成中转!$AP$17:$AP$1000,"{}"),_xlfn.XLOOKUP($D276,养成中转!$D$17:$D$1000,养成中转!$AG$17:$AG$1000,"{}"))</f>
        <v>{"CardMulti":10.19,"CostReduce":0}</v>
      </c>
    </row>
    <row r="277" spans="1:7">
      <c r="A277" s="19">
        <v>273</v>
      </c>
      <c r="B277" s="21">
        <f t="shared" si="2"/>
        <v>2</v>
      </c>
      <c r="C277" s="19">
        <v>1</v>
      </c>
      <c r="D277" s="19">
        <f t="shared" si="3"/>
        <v>23</v>
      </c>
      <c r="E277" s="19" t="str">
        <f>_xlfn.XLOOKUP($D277,消耗中转!$O$17:$O$1000,消耗中转!$Y$17:$Y$1000,"[]")</f>
        <v>[{"ItemId":50004,"Num":2693}]</v>
      </c>
      <c r="F277" s="19" t="str">
        <f>_xlfn.XLOOKUP($D277,养成中转!$D$17:$D$1000,_xlfn.XLOOKUP($C277,养成中转!$W$16:$AC$16,养成中转!$W$17:$AC$1000),"{}")</f>
        <v>{"Hp":4355,"Atk":301}</v>
      </c>
      <c r="G277" s="19" t="str">
        <f>IF(B277=4,_xlfn.XLOOKUP($D277,养成中转!$D$17:$D$1000,养成中转!$AP$17:$AP$1000,"{}"),_xlfn.XLOOKUP($D277,养成中转!$D$17:$D$1000,养成中转!$AG$17:$AG$1000,"{}"))</f>
        <v>{"CardMulti":10.43,"CostReduce":0}</v>
      </c>
    </row>
    <row r="278" spans="1:7">
      <c r="A278" s="19">
        <v>274</v>
      </c>
      <c r="B278" s="21">
        <f t="shared" si="2"/>
        <v>2</v>
      </c>
      <c r="C278" s="21">
        <v>1</v>
      </c>
      <c r="D278" s="19">
        <f t="shared" si="3"/>
        <v>24</v>
      </c>
      <c r="E278" s="19" t="str">
        <f>_xlfn.XLOOKUP($D278,消耗中转!$O$17:$O$1000,消耗中转!$Y$17:$Y$1000,"[]")</f>
        <v>[{"ItemId":50004,"Num":2816}]</v>
      </c>
      <c r="F278" s="19" t="str">
        <f>_xlfn.XLOOKUP($D278,养成中转!$D$17:$D$1000,_xlfn.XLOOKUP($C278,养成中转!$W$16:$AC$16,养成中转!$W$17:$AC$1000),"{}")</f>
        <v>{"Hp":4508,"Atk":312}</v>
      </c>
      <c r="G278" s="19" t="str">
        <f>IF(B278=4,_xlfn.XLOOKUP($D278,养成中转!$D$17:$D$1000,养成中转!$AP$17:$AP$1000,"{}"),_xlfn.XLOOKUP($D278,养成中转!$D$17:$D$1000,养成中转!$AG$17:$AG$1000,"{}"))</f>
        <v>{"CardMulti":10.67,"CostReduce":0}</v>
      </c>
    </row>
    <row r="279" spans="1:7">
      <c r="A279" s="19">
        <v>275</v>
      </c>
      <c r="B279" s="21">
        <f t="shared" si="2"/>
        <v>2</v>
      </c>
      <c r="C279" s="19">
        <v>1</v>
      </c>
      <c r="D279" s="19">
        <f t="shared" si="3"/>
        <v>25</v>
      </c>
      <c r="E279" s="19" t="str">
        <f>_xlfn.XLOOKUP($D279,消耗中转!$O$17:$O$1000,消耗中转!$Y$17:$Y$1000,"[]")</f>
        <v>[{"ItemId":50004,"Num":2938}]</v>
      </c>
      <c r="F279" s="19" t="str">
        <f>_xlfn.XLOOKUP($D279,养成中转!$D$17:$D$1000,_xlfn.XLOOKUP($C279,养成中转!$W$16:$AC$16,养成中转!$W$17:$AC$1000),"{}")</f>
        <v>{"Hp":4667,"Atk":323}</v>
      </c>
      <c r="G279" s="19" t="str">
        <f>IF(B279=4,_xlfn.XLOOKUP($D279,养成中转!$D$17:$D$1000,养成中转!$AP$17:$AP$1000,"{}"),_xlfn.XLOOKUP($D279,养成中转!$D$17:$D$1000,养成中转!$AG$17:$AG$1000,"{}"))</f>
        <v>{"CardMulti":11.91,"CostReduce":1}</v>
      </c>
    </row>
    <row r="280" spans="1:7">
      <c r="A280" s="19">
        <v>276</v>
      </c>
      <c r="B280" s="21">
        <f t="shared" si="2"/>
        <v>2</v>
      </c>
      <c r="C280" s="21">
        <v>1</v>
      </c>
      <c r="D280" s="19">
        <f t="shared" si="3"/>
        <v>26</v>
      </c>
      <c r="E280" s="19" t="str">
        <f>_xlfn.XLOOKUP($D280,消耗中转!$O$17:$O$1000,消耗中转!$Y$17:$Y$1000,"[]")</f>
        <v>[{"ItemId":50004,"Num":3061}]</v>
      </c>
      <c r="F280" s="19" t="str">
        <f>_xlfn.XLOOKUP($D280,养成中转!$D$17:$D$1000,_xlfn.XLOOKUP($C280,养成中转!$W$16:$AC$16,养成中转!$W$17:$AC$1000),"{}")</f>
        <v>{"Hp":4833,"Atk":335}</v>
      </c>
      <c r="G280" s="19" t="str">
        <f>IF(B280=4,_xlfn.XLOOKUP($D280,养成中转!$D$17:$D$1000,养成中转!$AP$17:$AP$1000,"{}"),_xlfn.XLOOKUP($D280,养成中转!$D$17:$D$1000,养成中转!$AG$17:$AG$1000,"{}"))</f>
        <v>{"CardMulti":12.15,"CostReduce":1}</v>
      </c>
    </row>
    <row r="281" spans="1:7">
      <c r="A281" s="19">
        <v>277</v>
      </c>
      <c r="B281" s="21">
        <f t="shared" si="2"/>
        <v>2</v>
      </c>
      <c r="C281" s="19">
        <v>1</v>
      </c>
      <c r="D281" s="19">
        <f t="shared" si="3"/>
        <v>27</v>
      </c>
      <c r="E281" s="19" t="str">
        <f>_xlfn.XLOOKUP($D281,消耗中转!$O$17:$O$1000,消耗中转!$Y$17:$Y$1000,"[]")</f>
        <v>[{"ItemId":50004,"Num":3183}]</v>
      </c>
      <c r="F281" s="19" t="str">
        <f>_xlfn.XLOOKUP($D281,养成中转!$D$17:$D$1000,_xlfn.XLOOKUP($C281,养成中转!$W$16:$AC$16,养成中转!$W$17:$AC$1000),"{}")</f>
        <v>{"Hp":5007,"Atk":346}</v>
      </c>
      <c r="G281" s="19" t="str">
        <f>IF(B281=4,_xlfn.XLOOKUP($D281,养成中转!$D$17:$D$1000,养成中转!$AP$17:$AP$1000,"{}"),_xlfn.XLOOKUP($D281,养成中转!$D$17:$D$1000,养成中转!$AG$17:$AG$1000,"{}"))</f>
        <v>{"CardMulti":12.39,"CostReduce":1}</v>
      </c>
    </row>
    <row r="282" spans="1:7">
      <c r="A282" s="19">
        <v>278</v>
      </c>
      <c r="B282" s="21">
        <f t="shared" si="2"/>
        <v>2</v>
      </c>
      <c r="C282" s="21">
        <v>1</v>
      </c>
      <c r="D282" s="19">
        <f t="shared" si="3"/>
        <v>28</v>
      </c>
      <c r="E282" s="19" t="str">
        <f>_xlfn.XLOOKUP($D282,消耗中转!$O$17:$O$1000,消耗中转!$Y$17:$Y$1000,"[]")</f>
        <v>[{"ItemId":50004,"Num":3306}]</v>
      </c>
      <c r="F282" s="19" t="str">
        <f>_xlfn.XLOOKUP($D282,养成中转!$D$17:$D$1000,_xlfn.XLOOKUP($C282,养成中转!$W$16:$AC$16,养成中转!$W$17:$AC$1000),"{}")</f>
        <v>{"Hp":5186,"Atk":359}</v>
      </c>
      <c r="G282" s="19" t="str">
        <f>IF(B282=4,_xlfn.XLOOKUP($D282,养成中转!$D$17:$D$1000,养成中转!$AP$17:$AP$1000,"{}"),_xlfn.XLOOKUP($D282,养成中转!$D$17:$D$1000,养成中转!$AG$17:$AG$1000,"{}"))</f>
        <v>{"CardMulti":12.63,"CostReduce":1}</v>
      </c>
    </row>
    <row r="283" spans="1:7">
      <c r="A283" s="19">
        <v>279</v>
      </c>
      <c r="B283" s="21">
        <f t="shared" si="2"/>
        <v>2</v>
      </c>
      <c r="C283" s="19">
        <v>1</v>
      </c>
      <c r="D283" s="19">
        <f t="shared" si="3"/>
        <v>29</v>
      </c>
      <c r="E283" s="19" t="str">
        <f>_xlfn.XLOOKUP($D283,消耗中转!$O$17:$O$1000,消耗中转!$Y$17:$Y$1000,"[]")</f>
        <v>[{"ItemId":50004,"Num":3428}]</v>
      </c>
      <c r="F283" s="19" t="str">
        <f>_xlfn.XLOOKUP($D283,养成中转!$D$17:$D$1000,_xlfn.XLOOKUP($C283,养成中转!$W$16:$AC$16,养成中转!$W$17:$AC$1000),"{}")</f>
        <v>{"Hp":5374,"Atk":372}</v>
      </c>
      <c r="G283" s="19" t="str">
        <f>IF(B283=4,_xlfn.XLOOKUP($D283,养成中转!$D$17:$D$1000,养成中转!$AP$17:$AP$1000,"{}"),_xlfn.XLOOKUP($D283,养成中转!$D$17:$D$1000,养成中转!$AG$17:$AG$1000,"{}"))</f>
        <v>{"CardMulti":12.87,"CostReduce":1}</v>
      </c>
    </row>
    <row r="284" spans="1:7">
      <c r="A284" s="19">
        <v>280</v>
      </c>
      <c r="B284" s="21">
        <f t="shared" si="2"/>
        <v>2</v>
      </c>
      <c r="C284" s="21">
        <v>1</v>
      </c>
      <c r="D284" s="19">
        <f t="shared" si="3"/>
        <v>30</v>
      </c>
      <c r="E284" s="19" t="str">
        <f>_xlfn.XLOOKUP($D284,消耗中转!$O$17:$O$1000,消耗中转!$Y$17:$Y$1000,"[]")</f>
        <v>[{"ItemId":50004,"Num":3551},{"ItemId":50005,"Num":130}]</v>
      </c>
      <c r="F284" s="19" t="str">
        <f>_xlfn.XLOOKUP($D284,养成中转!$D$17:$D$1000,_xlfn.XLOOKUP($C284,养成中转!$W$16:$AC$16,养成中转!$W$17:$AC$1000),"{}")</f>
        <v>{"Hp":5568,"Atk":385}</v>
      </c>
      <c r="G284" s="19" t="str">
        <f>IF(B284=4,_xlfn.XLOOKUP($D284,养成中转!$D$17:$D$1000,养成中转!$AP$17:$AP$1000,"{}"),_xlfn.XLOOKUP($D284,养成中转!$D$17:$D$1000,养成中转!$AG$17:$AG$1000,"{}"))</f>
        <v>{"CardMulti":13.11,"CostReduce":1}</v>
      </c>
    </row>
    <row r="285" spans="1:7">
      <c r="A285" s="19">
        <v>281</v>
      </c>
      <c r="B285" s="21">
        <f t="shared" si="2"/>
        <v>2</v>
      </c>
      <c r="C285" s="19">
        <v>1</v>
      </c>
      <c r="D285" s="19">
        <f t="shared" si="3"/>
        <v>31</v>
      </c>
      <c r="E285" s="19" t="str">
        <f>_xlfn.XLOOKUP($D285,消耗中转!$O$17:$O$1000,消耗中转!$Y$17:$Y$1000,"[]")</f>
        <v>[{"ItemId":50004,"Num":7347}]</v>
      </c>
      <c r="F285" s="19" t="str">
        <f>_xlfn.XLOOKUP($D285,养成中转!$D$17:$D$1000,_xlfn.XLOOKUP($C285,养成中转!$W$16:$AC$16,养成中转!$W$17:$AC$1000),"{}")</f>
        <v>{"Hp":6982,"Atk":484}</v>
      </c>
      <c r="G285" s="19" t="str">
        <f>IF(B285=4,_xlfn.XLOOKUP($D285,养成中转!$D$17:$D$1000,养成中转!$AP$17:$AP$1000,"{}"),_xlfn.XLOOKUP($D285,养成中转!$D$17:$D$1000,养成中转!$AG$17:$AG$1000,"{}"))</f>
        <v>{"CardMulti":13.81,"CostReduce":1}</v>
      </c>
    </row>
    <row r="286" spans="1:7">
      <c r="A286" s="19">
        <v>282</v>
      </c>
      <c r="B286" s="21">
        <f t="shared" si="2"/>
        <v>2</v>
      </c>
      <c r="C286" s="21">
        <v>1</v>
      </c>
      <c r="D286" s="19">
        <f t="shared" si="3"/>
        <v>32</v>
      </c>
      <c r="E286" s="19" t="str">
        <f>_xlfn.XLOOKUP($D286,消耗中转!$O$17:$O$1000,消耗中转!$Y$17:$Y$1000,"[]")</f>
        <v>[{"ItemId":50004,"Num":7715}]</v>
      </c>
      <c r="F286" s="19" t="str">
        <f>_xlfn.XLOOKUP($D286,养成中转!$D$17:$D$1000,_xlfn.XLOOKUP($C286,养成中转!$W$16:$AC$16,养成中转!$W$17:$AC$1000),"{}")</f>
        <v>{"Hp":7193,"Atk":498}</v>
      </c>
      <c r="G286" s="19" t="str">
        <f>IF(B286=4,_xlfn.XLOOKUP($D286,养成中转!$D$17:$D$1000,养成中转!$AP$17:$AP$1000,"{}"),_xlfn.XLOOKUP($D286,养成中转!$D$17:$D$1000,养成中转!$AG$17:$AG$1000,"{}"))</f>
        <v>{"CardMulti":14.04,"CostReduce":1}</v>
      </c>
    </row>
    <row r="287" spans="1:7">
      <c r="A287" s="19">
        <v>283</v>
      </c>
      <c r="B287" s="21">
        <f t="shared" si="2"/>
        <v>2</v>
      </c>
      <c r="C287" s="19">
        <v>1</v>
      </c>
      <c r="D287" s="19">
        <f t="shared" si="3"/>
        <v>33</v>
      </c>
      <c r="E287" s="19" t="str">
        <f>_xlfn.XLOOKUP($D287,消耗中转!$O$17:$O$1000,消耗中转!$Y$17:$Y$1000,"[]")</f>
        <v>[{"ItemId":50004,"Num":8082}]</v>
      </c>
      <c r="F287" s="19" t="str">
        <f>_xlfn.XLOOKUP($D287,养成中转!$D$17:$D$1000,_xlfn.XLOOKUP($C287,养成中转!$W$16:$AC$16,养成中转!$W$17:$AC$1000),"{}")</f>
        <v>{"Hp":7410,"Atk":513}</v>
      </c>
      <c r="G287" s="19" t="str">
        <f>IF(B287=4,_xlfn.XLOOKUP($D287,养成中转!$D$17:$D$1000,养成中转!$AP$17:$AP$1000,"{}"),_xlfn.XLOOKUP($D287,养成中转!$D$17:$D$1000,养成中转!$AG$17:$AG$1000,"{}"))</f>
        <v>{"CardMulti":14.27,"CostReduce":1}</v>
      </c>
    </row>
    <row r="288" spans="1:7">
      <c r="A288" s="19">
        <v>284</v>
      </c>
      <c r="B288" s="21">
        <f t="shared" si="2"/>
        <v>2</v>
      </c>
      <c r="C288" s="21">
        <v>1</v>
      </c>
      <c r="D288" s="19">
        <f t="shared" si="3"/>
        <v>34</v>
      </c>
      <c r="E288" s="19" t="str">
        <f>_xlfn.XLOOKUP($D288,消耗中转!$O$17:$O$1000,消耗中转!$Y$17:$Y$1000,"[]")</f>
        <v>[{"ItemId":50004,"Num":8449}]</v>
      </c>
      <c r="F288" s="19" t="str">
        <f>_xlfn.XLOOKUP($D288,养成中转!$D$17:$D$1000,_xlfn.XLOOKUP($C288,养成中转!$W$16:$AC$16,养成中转!$W$17:$AC$1000),"{}")</f>
        <v>{"Hp":7636,"Atk":529}</v>
      </c>
      <c r="G288" s="19" t="str">
        <f>IF(B288=4,_xlfn.XLOOKUP($D288,养成中转!$D$17:$D$1000,养成中转!$AP$17:$AP$1000,"{}"),_xlfn.XLOOKUP($D288,养成中转!$D$17:$D$1000,养成中转!$AG$17:$AG$1000,"{}"))</f>
        <v>{"CardMulti":14.5,"CostReduce":1}</v>
      </c>
    </row>
    <row r="289" spans="1:7">
      <c r="A289" s="19">
        <v>285</v>
      </c>
      <c r="B289" s="21">
        <f t="shared" si="2"/>
        <v>2</v>
      </c>
      <c r="C289" s="19">
        <v>1</v>
      </c>
      <c r="D289" s="19">
        <f t="shared" si="3"/>
        <v>35</v>
      </c>
      <c r="E289" s="19" t="str">
        <f>_xlfn.XLOOKUP($D289,消耗中转!$O$17:$O$1000,消耗中转!$Y$17:$Y$1000,"[]")</f>
        <v>[{"ItemId":50004,"Num":8817}]</v>
      </c>
      <c r="F289" s="19" t="str">
        <f>_xlfn.XLOOKUP($D289,养成中转!$D$17:$D$1000,_xlfn.XLOOKUP($C289,养成中转!$W$16:$AC$16,养成中转!$W$17:$AC$1000),"{}")</f>
        <v>{"Hp":7870,"Atk":545}</v>
      </c>
      <c r="G289" s="19" t="str">
        <f>IF(B289=4,_xlfn.XLOOKUP($D289,养成中转!$D$17:$D$1000,养成中转!$AP$17:$AP$1000,"{}"),_xlfn.XLOOKUP($D289,养成中转!$D$17:$D$1000,养成中转!$AG$17:$AG$1000,"{}"))</f>
        <v>{"CardMulti":14.73,"CostReduce":1}</v>
      </c>
    </row>
    <row r="290" spans="1:7">
      <c r="A290" s="19">
        <v>286</v>
      </c>
      <c r="B290" s="21">
        <f t="shared" si="2"/>
        <v>2</v>
      </c>
      <c r="C290" s="21">
        <v>1</v>
      </c>
      <c r="D290" s="19">
        <f t="shared" si="3"/>
        <v>36</v>
      </c>
      <c r="E290" s="19" t="str">
        <f>_xlfn.XLOOKUP($D290,消耗中转!$O$17:$O$1000,消耗中转!$Y$17:$Y$1000,"[]")</f>
        <v>[{"ItemId":50004,"Num":9184}]</v>
      </c>
      <c r="F290" s="19" t="str">
        <f>_xlfn.XLOOKUP($D290,养成中转!$D$17:$D$1000,_xlfn.XLOOKUP($C290,养成中转!$W$16:$AC$16,养成中转!$W$17:$AC$1000),"{}")</f>
        <v>{"Hp":8113,"Atk":562}</v>
      </c>
      <c r="G290" s="19" t="str">
        <f>IF(B290=4,_xlfn.XLOOKUP($D290,养成中转!$D$17:$D$1000,养成中转!$AP$17:$AP$1000,"{}"),_xlfn.XLOOKUP($D290,养成中转!$D$17:$D$1000,养成中转!$AG$17:$AG$1000,"{}"))</f>
        <v>{"CardMulti":14.96,"CostReduce":1}</v>
      </c>
    </row>
    <row r="291" spans="1:7">
      <c r="A291" s="19">
        <v>287</v>
      </c>
      <c r="B291" s="21">
        <f t="shared" si="2"/>
        <v>2</v>
      </c>
      <c r="C291" s="19">
        <v>1</v>
      </c>
      <c r="D291" s="19">
        <f t="shared" si="3"/>
        <v>37</v>
      </c>
      <c r="E291" s="19" t="str">
        <f>_xlfn.XLOOKUP($D291,消耗中转!$O$17:$O$1000,消耗中转!$Y$17:$Y$1000,"[]")</f>
        <v>[{"ItemId":50004,"Num":9552}]</v>
      </c>
      <c r="F291" s="19" t="str">
        <f>_xlfn.XLOOKUP($D291,养成中转!$D$17:$D$1000,_xlfn.XLOOKUP($C291,养成中转!$W$16:$AC$16,养成中转!$W$17:$AC$1000),"{}")</f>
        <v>{"Hp":8364,"Atk":579}</v>
      </c>
      <c r="G291" s="19" t="str">
        <f>IF(B291=4,_xlfn.XLOOKUP($D291,养成中转!$D$17:$D$1000,养成中转!$AP$17:$AP$1000,"{}"),_xlfn.XLOOKUP($D291,养成中转!$D$17:$D$1000,养成中转!$AG$17:$AG$1000,"{}"))</f>
        <v>{"CardMulti":15.19,"CostReduce":1}</v>
      </c>
    </row>
    <row r="292" spans="1:7">
      <c r="A292" s="19">
        <v>288</v>
      </c>
      <c r="B292" s="21">
        <f t="shared" si="2"/>
        <v>2</v>
      </c>
      <c r="C292" s="21">
        <v>1</v>
      </c>
      <c r="D292" s="19">
        <f t="shared" si="3"/>
        <v>38</v>
      </c>
      <c r="E292" s="19" t="str">
        <f>_xlfn.XLOOKUP($D292,消耗中转!$O$17:$O$1000,消耗中转!$Y$17:$Y$1000,"[]")</f>
        <v>[{"ItemId":50004,"Num":9919}]</v>
      </c>
      <c r="F292" s="19" t="str">
        <f>_xlfn.XLOOKUP($D292,养成中转!$D$17:$D$1000,_xlfn.XLOOKUP($C292,养成中转!$W$16:$AC$16,养成中转!$W$17:$AC$1000),"{}")</f>
        <v>{"Hp":8624,"Atk":597}</v>
      </c>
      <c r="G292" s="19" t="str">
        <f>IF(B292=4,_xlfn.XLOOKUP($D292,养成中转!$D$17:$D$1000,养成中转!$AP$17:$AP$1000,"{}"),_xlfn.XLOOKUP($D292,养成中转!$D$17:$D$1000,养成中转!$AG$17:$AG$1000,"{}"))</f>
        <v>{"CardMulti":15.42,"CostReduce":1}</v>
      </c>
    </row>
    <row r="293" spans="1:7">
      <c r="A293" s="19">
        <v>289</v>
      </c>
      <c r="B293" s="21">
        <f t="shared" si="2"/>
        <v>2</v>
      </c>
      <c r="C293" s="19">
        <v>1</v>
      </c>
      <c r="D293" s="19">
        <f t="shared" si="3"/>
        <v>39</v>
      </c>
      <c r="E293" s="19" t="str">
        <f>_xlfn.XLOOKUP($D293,消耗中转!$O$17:$O$1000,消耗中转!$Y$17:$Y$1000,"[]")</f>
        <v>[{"ItemId":50004,"Num":10286}]</v>
      </c>
      <c r="F293" s="19" t="str">
        <f>_xlfn.XLOOKUP($D293,养成中转!$D$17:$D$1000,_xlfn.XLOOKUP($C293,养成中转!$W$16:$AC$16,养成中转!$W$17:$AC$1000),"{}")</f>
        <v>{"Hp":8894,"Atk":616}</v>
      </c>
      <c r="G293" s="19" t="str">
        <f>IF(B293=4,_xlfn.XLOOKUP($D293,养成中转!$D$17:$D$1000,养成中转!$AP$17:$AP$1000,"{}"),_xlfn.XLOOKUP($D293,养成中转!$D$17:$D$1000,养成中转!$AG$17:$AG$1000,"{}"))</f>
        <v>{"CardMulti":15.65,"CostReduce":1}</v>
      </c>
    </row>
    <row r="294" spans="1:7">
      <c r="A294" s="19">
        <v>290</v>
      </c>
      <c r="B294" s="21">
        <f t="shared" si="2"/>
        <v>2</v>
      </c>
      <c r="C294" s="21">
        <v>1</v>
      </c>
      <c r="D294" s="19">
        <f t="shared" si="3"/>
        <v>40</v>
      </c>
      <c r="E294" s="19" t="str">
        <f>_xlfn.XLOOKUP($D294,消耗中转!$O$17:$O$1000,消耗中转!$Y$17:$Y$1000,"[]")</f>
        <v>[{"ItemId":50004,"Num":10654},{"ItemId":50005,"Num":200}]</v>
      </c>
      <c r="F294" s="19" t="str">
        <f>_xlfn.XLOOKUP($D294,养成中转!$D$17:$D$1000,_xlfn.XLOOKUP($C294,养成中转!$W$16:$AC$16,养成中转!$W$17:$AC$1000),"{}")</f>
        <v>{"Hp":9172,"Atk":635}</v>
      </c>
      <c r="G294" s="19" t="str">
        <f>IF(B294=4,_xlfn.XLOOKUP($D294,养成中转!$D$17:$D$1000,养成中转!$AP$17:$AP$1000,"{}"),_xlfn.XLOOKUP($D294,养成中转!$D$17:$D$1000,养成中转!$AG$17:$AG$1000,"{}"))</f>
        <v>{"CardMulti":15.88,"CostReduce":1}</v>
      </c>
    </row>
    <row r="295" spans="1:7">
      <c r="A295" s="19">
        <v>291</v>
      </c>
      <c r="B295" s="21">
        <f t="shared" si="2"/>
        <v>2</v>
      </c>
      <c r="C295" s="19">
        <v>1</v>
      </c>
      <c r="D295" s="19">
        <f t="shared" si="3"/>
        <v>41</v>
      </c>
      <c r="E295" s="19" t="str">
        <f>_xlfn.XLOOKUP($D295,消耗中转!$O$17:$O$1000,消耗中转!$Y$17:$Y$1000,"[]")</f>
        <v>[{"ItemId":50004,"Num":16426}]</v>
      </c>
      <c r="F295" s="19" t="str">
        <f>_xlfn.XLOOKUP($D295,养成中转!$D$17:$D$1000,_xlfn.XLOOKUP($C295,养成中转!$W$16:$AC$16,养成中转!$W$17:$AC$1000),"{}")</f>
        <v>{"Hp":11186,"Atk":775}</v>
      </c>
      <c r="G295" s="19" t="str">
        <f>IF(B295=4,_xlfn.XLOOKUP($D295,养成中转!$D$17:$D$1000,养成中转!$AP$17:$AP$1000,"{}"),_xlfn.XLOOKUP($D295,养成中转!$D$17:$D$1000,养成中转!$AG$17:$AG$1000,"{}"))</f>
        <v>{"CardMulti":16.63,"CostReduce":1}</v>
      </c>
    </row>
    <row r="296" spans="1:7">
      <c r="A296" s="19">
        <v>292</v>
      </c>
      <c r="B296" s="21">
        <f t="shared" si="2"/>
        <v>2</v>
      </c>
      <c r="C296" s="21">
        <v>1</v>
      </c>
      <c r="D296" s="19">
        <f t="shared" si="3"/>
        <v>42</v>
      </c>
      <c r="E296" s="19" t="str">
        <f>_xlfn.XLOOKUP($D296,消耗中转!$O$17:$O$1000,消耗中转!$Y$17:$Y$1000,"[]")</f>
        <v>[{"ItemId":50004,"Num":17248}]</v>
      </c>
      <c r="F296" s="19" t="str">
        <f>_xlfn.XLOOKUP($D296,养成中转!$D$17:$D$1000,_xlfn.XLOOKUP($C296,养成中转!$W$16:$AC$16,养成中转!$W$17:$AC$1000),"{}")</f>
        <v>{"Hp":11483,"Atk":795}</v>
      </c>
      <c r="G296" s="19" t="str">
        <f>IF(B296=4,_xlfn.XLOOKUP($D296,养成中转!$D$17:$D$1000,养成中转!$AP$17:$AP$1000,"{}"),_xlfn.XLOOKUP($D296,养成中转!$D$17:$D$1000,养成中转!$AG$17:$AG$1000,"{}"))</f>
        <v>{"CardMulti":16.85,"CostReduce":1}</v>
      </c>
    </row>
    <row r="297" spans="1:7">
      <c r="A297" s="19">
        <v>293</v>
      </c>
      <c r="B297" s="21">
        <f t="shared" si="2"/>
        <v>2</v>
      </c>
      <c r="C297" s="19">
        <v>1</v>
      </c>
      <c r="D297" s="19">
        <f t="shared" si="3"/>
        <v>43</v>
      </c>
      <c r="E297" s="19" t="str">
        <f>_xlfn.XLOOKUP($D297,消耗中转!$O$17:$O$1000,消耗中转!$Y$17:$Y$1000,"[]")</f>
        <v>[{"ItemId":50004,"Num":18069}]</v>
      </c>
      <c r="F297" s="19" t="str">
        <f>_xlfn.XLOOKUP($D297,养成中转!$D$17:$D$1000,_xlfn.XLOOKUP($C297,养成中转!$W$16:$AC$16,养成中转!$W$17:$AC$1000),"{}")</f>
        <v>{"Hp":11790,"Atk":817}</v>
      </c>
      <c r="G297" s="19" t="str">
        <f>IF(B297=4,_xlfn.XLOOKUP($D297,养成中转!$D$17:$D$1000,养成中转!$AP$17:$AP$1000,"{}"),_xlfn.XLOOKUP($D297,养成中转!$D$17:$D$1000,养成中转!$AG$17:$AG$1000,"{}"))</f>
        <v>{"CardMulti":17.07,"CostReduce":1}</v>
      </c>
    </row>
    <row r="298" spans="1:7">
      <c r="A298" s="19">
        <v>294</v>
      </c>
      <c r="B298" s="21">
        <f t="shared" si="2"/>
        <v>2</v>
      </c>
      <c r="C298" s="21">
        <v>1</v>
      </c>
      <c r="D298" s="19">
        <f t="shared" si="3"/>
        <v>44</v>
      </c>
      <c r="E298" s="19" t="str">
        <f>_xlfn.XLOOKUP($D298,消耗中转!$O$17:$O$1000,消耗中转!$Y$17:$Y$1000,"[]")</f>
        <v>[{"ItemId":50004,"Num":18890}]</v>
      </c>
      <c r="F298" s="19" t="str">
        <f>_xlfn.XLOOKUP($D298,养成中转!$D$17:$D$1000,_xlfn.XLOOKUP($C298,养成中转!$W$16:$AC$16,养成中转!$W$17:$AC$1000),"{}")</f>
        <v>{"Hp":12107,"Atk":839}</v>
      </c>
      <c r="G298" s="19" t="str">
        <f>IF(B298=4,_xlfn.XLOOKUP($D298,养成中转!$D$17:$D$1000,养成中转!$AP$17:$AP$1000,"{}"),_xlfn.XLOOKUP($D298,养成中转!$D$17:$D$1000,养成中转!$AG$17:$AG$1000,"{}"))</f>
        <v>{"CardMulti":17.29,"CostReduce":1}</v>
      </c>
    </row>
    <row r="299" spans="1:7">
      <c r="A299" s="19">
        <v>295</v>
      </c>
      <c r="B299" s="21">
        <f t="shared" si="2"/>
        <v>2</v>
      </c>
      <c r="C299" s="19">
        <v>1</v>
      </c>
      <c r="D299" s="19">
        <f t="shared" si="3"/>
        <v>45</v>
      </c>
      <c r="E299" s="19" t="str">
        <f>_xlfn.XLOOKUP($D299,消耗中转!$O$17:$O$1000,消耗中转!$Y$17:$Y$1000,"[]")</f>
        <v>[{"ItemId":50004,"Num":19712}]</v>
      </c>
      <c r="F299" s="19" t="str">
        <f>_xlfn.XLOOKUP($D299,养成中转!$D$17:$D$1000,_xlfn.XLOOKUP($C299,养成中转!$W$16:$AC$16,养成中转!$W$17:$AC$1000),"{}")</f>
        <v>{"Hp":12434,"Atk":861}</v>
      </c>
      <c r="G299" s="19" t="str">
        <f>IF(B299=4,_xlfn.XLOOKUP($D299,养成中转!$D$17:$D$1000,养成中转!$AP$17:$AP$1000,"{}"),_xlfn.XLOOKUP($D299,养成中转!$D$17:$D$1000,养成中转!$AG$17:$AG$1000,"{}"))</f>
        <v>{"CardMulti":17.51,"CostReduce":1}</v>
      </c>
    </row>
    <row r="300" spans="1:7">
      <c r="A300" s="19">
        <v>296</v>
      </c>
      <c r="B300" s="21">
        <f t="shared" si="2"/>
        <v>2</v>
      </c>
      <c r="C300" s="21">
        <v>1</v>
      </c>
      <c r="D300" s="19">
        <f t="shared" si="3"/>
        <v>46</v>
      </c>
      <c r="E300" s="19" t="str">
        <f>_xlfn.XLOOKUP($D300,消耗中转!$O$17:$O$1000,消耗中转!$Y$17:$Y$1000,"[]")</f>
        <v>[{"ItemId":50004,"Num":20533}]</v>
      </c>
      <c r="F300" s="19" t="str">
        <f>_xlfn.XLOOKUP($D300,养成中转!$D$17:$D$1000,_xlfn.XLOOKUP($C300,养成中转!$W$16:$AC$16,养成中转!$W$17:$AC$1000),"{}")</f>
        <v>{"Hp":12771,"Atk":885}</v>
      </c>
      <c r="G300" s="19" t="str">
        <f>IF(B300=4,_xlfn.XLOOKUP($D300,养成中转!$D$17:$D$1000,养成中转!$AP$17:$AP$1000,"{}"),_xlfn.XLOOKUP($D300,养成中转!$D$17:$D$1000,养成中转!$AG$17:$AG$1000,"{}"))</f>
        <v>{"CardMulti":17.73,"CostReduce":1}</v>
      </c>
    </row>
    <row r="301" spans="1:7">
      <c r="A301" s="19">
        <v>297</v>
      </c>
      <c r="B301" s="21">
        <f t="shared" si="2"/>
        <v>2</v>
      </c>
      <c r="C301" s="19">
        <v>1</v>
      </c>
      <c r="D301" s="19">
        <f t="shared" si="3"/>
        <v>47</v>
      </c>
      <c r="E301" s="19" t="str">
        <f>_xlfn.XLOOKUP($D301,消耗中转!$O$17:$O$1000,消耗中转!$Y$17:$Y$1000,"[]")</f>
        <v>[{"ItemId":50004,"Num":21355}]</v>
      </c>
      <c r="F301" s="19" t="str">
        <f>_xlfn.XLOOKUP($D301,养成中转!$D$17:$D$1000,_xlfn.XLOOKUP($C301,养成中转!$W$16:$AC$16,养成中转!$W$17:$AC$1000),"{}")</f>
        <v>{"Hp":13119,"Atk":908}</v>
      </c>
      <c r="G301" s="19" t="str">
        <f>IF(B301=4,_xlfn.XLOOKUP($D301,养成中转!$D$17:$D$1000,养成中转!$AP$17:$AP$1000,"{}"),_xlfn.XLOOKUP($D301,养成中转!$D$17:$D$1000,养成中转!$AG$17:$AG$1000,"{}"))</f>
        <v>{"CardMulti":17.95,"CostReduce":1}</v>
      </c>
    </row>
    <row r="302" spans="1:7">
      <c r="A302" s="19">
        <v>298</v>
      </c>
      <c r="B302" s="21">
        <f t="shared" si="2"/>
        <v>2</v>
      </c>
      <c r="C302" s="21">
        <v>1</v>
      </c>
      <c r="D302" s="19">
        <f t="shared" si="3"/>
        <v>48</v>
      </c>
      <c r="E302" s="19" t="str">
        <f>_xlfn.XLOOKUP($D302,消耗中转!$O$17:$O$1000,消耗中转!$Y$17:$Y$1000,"[]")</f>
        <v>[{"ItemId":50004,"Num":22176}]</v>
      </c>
      <c r="F302" s="19" t="str">
        <f>_xlfn.XLOOKUP($D302,养成中转!$D$17:$D$1000,_xlfn.XLOOKUP($C302,养成中转!$W$16:$AC$16,养成中转!$W$17:$AC$1000),"{}")</f>
        <v>{"Hp":13477,"Atk":934}</v>
      </c>
      <c r="G302" s="19" t="str">
        <f>IF(B302=4,_xlfn.XLOOKUP($D302,养成中转!$D$17:$D$1000,养成中转!$AP$17:$AP$1000,"{}"),_xlfn.XLOOKUP($D302,养成中转!$D$17:$D$1000,养成中转!$AG$17:$AG$1000,"{}"))</f>
        <v>{"CardMulti":18.17,"CostReduce":1}</v>
      </c>
    </row>
    <row r="303" spans="1:7">
      <c r="A303" s="19">
        <v>299</v>
      </c>
      <c r="B303" s="21">
        <f t="shared" si="2"/>
        <v>2</v>
      </c>
      <c r="C303" s="19">
        <v>1</v>
      </c>
      <c r="D303" s="19">
        <f t="shared" si="3"/>
        <v>49</v>
      </c>
      <c r="E303" s="19" t="str">
        <f>_xlfn.XLOOKUP($D303,消耗中转!$O$17:$O$1000,消耗中转!$Y$17:$Y$1000,"[]")</f>
        <v>[{"ItemId":50004,"Num":22997}]</v>
      </c>
      <c r="F303" s="19" t="str">
        <f>_xlfn.XLOOKUP($D303,养成中转!$D$17:$D$1000,_xlfn.XLOOKUP($C303,养成中转!$W$16:$AC$16,养成中转!$W$17:$AC$1000),"{}")</f>
        <v>{"Hp":13845,"Atk":960}</v>
      </c>
      <c r="G303" s="19" t="str">
        <f>IF(B303=4,_xlfn.XLOOKUP($D303,养成中转!$D$17:$D$1000,养成中转!$AP$17:$AP$1000,"{}"),_xlfn.XLOOKUP($D303,养成中转!$D$17:$D$1000,养成中转!$AG$17:$AG$1000,"{}"))</f>
        <v>{"CardMulti":18.39,"CostReduce":1}</v>
      </c>
    </row>
    <row r="304" spans="1:7">
      <c r="A304" s="19">
        <v>300</v>
      </c>
      <c r="B304" s="21">
        <f t="shared" si="2"/>
        <v>2</v>
      </c>
      <c r="C304" s="21">
        <v>1</v>
      </c>
      <c r="D304" s="19">
        <f t="shared" si="3"/>
        <v>50</v>
      </c>
      <c r="E304" s="19" t="str">
        <f>_xlfn.XLOOKUP($D304,消耗中转!$O$17:$O$1000,消耗中转!$Y$17:$Y$1000,"[]")</f>
        <v>[{"ItemId":50004,"Num":23819},{"ItemId":50005,"Num":300}]</v>
      </c>
      <c r="F304" s="19" t="str">
        <f>_xlfn.XLOOKUP($D304,养成中转!$D$17:$D$1000,_xlfn.XLOOKUP($C304,养成中转!$W$16:$AC$16,养成中转!$W$17:$AC$1000),"{}")</f>
        <v>{"Hp":14226,"Atk":985}</v>
      </c>
      <c r="G304" s="19" t="str">
        <f>IF(B304=4,_xlfn.XLOOKUP($D304,养成中转!$D$17:$D$1000,养成中转!$AP$17:$AP$1000,"{}"),_xlfn.XLOOKUP($D304,养成中转!$D$17:$D$1000,养成中转!$AG$17:$AG$1000,"{}"))</f>
        <v>{"CardMulti":18.61,"CostReduce":1}</v>
      </c>
    </row>
    <row r="305" spans="1:7">
      <c r="A305" s="19">
        <v>301</v>
      </c>
      <c r="B305" s="21">
        <f t="shared" si="2"/>
        <v>2</v>
      </c>
      <c r="C305" s="19">
        <v>1</v>
      </c>
      <c r="D305" s="19">
        <f t="shared" si="3"/>
        <v>51</v>
      </c>
      <c r="E305" s="19" t="str">
        <f>_xlfn.XLOOKUP($D305,消耗中转!$O$17:$O$1000,消耗中转!$Y$17:$Y$1000,"[]")</f>
        <v>[{"ItemId":50004,"Num":29796}]</v>
      </c>
      <c r="F305" s="19" t="str">
        <f>_xlfn.XLOOKUP($D305,养成中转!$D$17:$D$1000,_xlfn.XLOOKUP($C305,养成中转!$W$16:$AC$16,养成中转!$W$17:$AC$1000),"{}")</f>
        <v>{"Hp":16962,"Atk":1176}</v>
      </c>
      <c r="G305" s="19" t="str">
        <f>IF(B305=4,_xlfn.XLOOKUP($D305,养成中转!$D$17:$D$1000,养成中转!$AP$17:$AP$1000,"{}"),_xlfn.XLOOKUP($D305,养成中转!$D$17:$D$1000,养成中转!$AG$17:$AG$1000,"{}"))</f>
        <v>{"CardMulti":19.41,"CostReduce":1}</v>
      </c>
    </row>
    <row r="306" spans="1:7">
      <c r="A306" s="19">
        <v>302</v>
      </c>
      <c r="B306" s="21">
        <f t="shared" si="2"/>
        <v>2</v>
      </c>
      <c r="C306" s="21">
        <v>1</v>
      </c>
      <c r="D306" s="19">
        <f t="shared" si="3"/>
        <v>52</v>
      </c>
      <c r="E306" s="19" t="str">
        <f>_xlfn.XLOOKUP($D306,消耗中转!$O$17:$O$1000,消耗中转!$Y$17:$Y$1000,"[]")</f>
        <v>[{"ItemId":50004,"Num":31286}]</v>
      </c>
      <c r="F306" s="19" t="str">
        <f>_xlfn.XLOOKUP($D306,养成中转!$D$17:$D$1000,_xlfn.XLOOKUP($C306,养成中转!$W$16:$AC$16,养成中转!$W$17:$AC$1000),"{}")</f>
        <v>{"Hp":17365,"Atk":1204}</v>
      </c>
      <c r="G306" s="19" t="str">
        <f>IF(B306=4,_xlfn.XLOOKUP($D306,养成中转!$D$17:$D$1000,养成中转!$AP$17:$AP$1000,"{}"),_xlfn.XLOOKUP($D306,养成中转!$D$17:$D$1000,养成中转!$AG$17:$AG$1000,"{}"))</f>
        <v>{"CardMulti":19.62,"CostReduce":1}</v>
      </c>
    </row>
    <row r="307" spans="1:7">
      <c r="A307" s="19">
        <v>303</v>
      </c>
      <c r="B307" s="21">
        <f t="shared" si="2"/>
        <v>2</v>
      </c>
      <c r="C307" s="19">
        <v>1</v>
      </c>
      <c r="D307" s="19">
        <f t="shared" si="3"/>
        <v>53</v>
      </c>
      <c r="E307" s="19" t="str">
        <f>_xlfn.XLOOKUP($D307,消耗中转!$O$17:$O$1000,消耗中转!$Y$17:$Y$1000,"[]")</f>
        <v>[{"ItemId":50004,"Num":32776}]</v>
      </c>
      <c r="F307" s="19" t="str">
        <f>_xlfn.XLOOKUP($D307,养成中转!$D$17:$D$1000,_xlfn.XLOOKUP($C307,养成中转!$W$16:$AC$16,养成中转!$W$17:$AC$1000),"{}")</f>
        <v>{"Hp":17779,"Atk":1232}</v>
      </c>
      <c r="G307" s="19" t="str">
        <f>IF(B307=4,_xlfn.XLOOKUP($D307,养成中转!$D$17:$D$1000,养成中转!$AP$17:$AP$1000,"{}"),_xlfn.XLOOKUP($D307,养成中转!$D$17:$D$1000,养成中转!$AG$17:$AG$1000,"{}"))</f>
        <v>{"CardMulti":19.83,"CostReduce":1}</v>
      </c>
    </row>
    <row r="308" spans="1:7">
      <c r="A308" s="19">
        <v>304</v>
      </c>
      <c r="B308" s="21">
        <f t="shared" si="2"/>
        <v>2</v>
      </c>
      <c r="C308" s="21">
        <v>1</v>
      </c>
      <c r="D308" s="19">
        <f t="shared" si="3"/>
        <v>54</v>
      </c>
      <c r="E308" s="19" t="str">
        <f>_xlfn.XLOOKUP($D308,消耗中转!$O$17:$O$1000,消耗中转!$Y$17:$Y$1000,"[]")</f>
        <v>[{"ItemId":50004,"Num":34266}]</v>
      </c>
      <c r="F308" s="19" t="str">
        <f>_xlfn.XLOOKUP($D308,养成中转!$D$17:$D$1000,_xlfn.XLOOKUP($C308,养成中转!$W$16:$AC$16,养成中转!$W$17:$AC$1000),"{}")</f>
        <v>{"Hp":18204,"Atk":1261}</v>
      </c>
      <c r="G308" s="19" t="str">
        <f>IF(B308=4,_xlfn.XLOOKUP($D308,养成中转!$D$17:$D$1000,养成中转!$AP$17:$AP$1000,"{}"),_xlfn.XLOOKUP($D308,养成中转!$D$17:$D$1000,养成中转!$AG$17:$AG$1000,"{}"))</f>
        <v>{"CardMulti":20.04,"CostReduce":1}</v>
      </c>
    </row>
    <row r="309" spans="1:7">
      <c r="A309" s="19">
        <v>305</v>
      </c>
      <c r="B309" s="21">
        <f t="shared" si="2"/>
        <v>2</v>
      </c>
      <c r="C309" s="19">
        <v>1</v>
      </c>
      <c r="D309" s="19">
        <f t="shared" si="3"/>
        <v>55</v>
      </c>
      <c r="E309" s="19" t="str">
        <f>_xlfn.XLOOKUP($D309,消耗中转!$O$17:$O$1000,消耗中转!$Y$17:$Y$1000,"[]")</f>
        <v>[{"ItemId":50004,"Num":35756}]</v>
      </c>
      <c r="F309" s="19" t="str">
        <f>_xlfn.XLOOKUP($D309,养成中转!$D$17:$D$1000,_xlfn.XLOOKUP($C309,养成中转!$W$16:$AC$16,养成中转!$W$17:$AC$1000),"{}")</f>
        <v>{"Hp":18641,"Atk":1291}</v>
      </c>
      <c r="G309" s="19" t="str">
        <f>IF(B309=4,_xlfn.XLOOKUP($D309,养成中转!$D$17:$D$1000,养成中转!$AP$17:$AP$1000,"{}"),_xlfn.XLOOKUP($D309,养成中转!$D$17:$D$1000,养成中转!$AG$17:$AG$1000,"{}"))</f>
        <v>{"CardMulti":20.25,"CostReduce":1}</v>
      </c>
    </row>
    <row r="310" spans="1:7">
      <c r="A310" s="19">
        <v>306</v>
      </c>
      <c r="B310" s="21">
        <f t="shared" si="2"/>
        <v>2</v>
      </c>
      <c r="C310" s="21">
        <v>1</v>
      </c>
      <c r="D310" s="19">
        <f t="shared" si="3"/>
        <v>56</v>
      </c>
      <c r="E310" s="19" t="str">
        <f>_xlfn.XLOOKUP($D310,消耗中转!$O$17:$O$1000,消耗中转!$Y$17:$Y$1000,"[]")</f>
        <v>[{"ItemId":50004,"Num":37245}]</v>
      </c>
      <c r="F310" s="19" t="str">
        <f>_xlfn.XLOOKUP($D310,养成中转!$D$17:$D$1000,_xlfn.XLOOKUP($C310,养成中转!$W$16:$AC$16,养成中转!$W$17:$AC$1000),"{}")</f>
        <v>{"Hp":19090,"Atk":1323}</v>
      </c>
      <c r="G310" s="19" t="str">
        <f>IF(B310=4,_xlfn.XLOOKUP($D310,养成中转!$D$17:$D$1000,养成中转!$AP$17:$AP$1000,"{}"),_xlfn.XLOOKUP($D310,养成中转!$D$17:$D$1000,养成中转!$AG$17:$AG$1000,"{}"))</f>
        <v>{"CardMulti":20.46,"CostReduce":1}</v>
      </c>
    </row>
    <row r="311" spans="1:7">
      <c r="A311" s="19">
        <v>307</v>
      </c>
      <c r="B311" s="21">
        <f t="shared" si="2"/>
        <v>2</v>
      </c>
      <c r="C311" s="19">
        <v>1</v>
      </c>
      <c r="D311" s="19">
        <f t="shared" si="3"/>
        <v>57</v>
      </c>
      <c r="E311" s="19" t="str">
        <f>_xlfn.XLOOKUP($D311,消耗中转!$O$17:$O$1000,消耗中转!$Y$17:$Y$1000,"[]")</f>
        <v>[{"ItemId":50004,"Num":38735}]</v>
      </c>
      <c r="F311" s="19" t="str">
        <f>_xlfn.XLOOKUP($D311,养成中转!$D$17:$D$1000,_xlfn.XLOOKUP($C311,养成中转!$W$16:$AC$16,养成中转!$W$17:$AC$1000),"{}")</f>
        <v>{"Hp":19551,"Atk":1355}</v>
      </c>
      <c r="G311" s="19" t="str">
        <f>IF(B311=4,_xlfn.XLOOKUP($D311,养成中转!$D$17:$D$1000,养成中转!$AP$17:$AP$1000,"{}"),_xlfn.XLOOKUP($D311,养成中转!$D$17:$D$1000,养成中转!$AG$17:$AG$1000,"{}"))</f>
        <v>{"CardMulti":20.67,"CostReduce":1}</v>
      </c>
    </row>
    <row r="312" spans="1:7">
      <c r="A312" s="19">
        <v>308</v>
      </c>
      <c r="B312" s="21">
        <f t="shared" si="2"/>
        <v>2</v>
      </c>
      <c r="C312" s="21">
        <v>1</v>
      </c>
      <c r="D312" s="19">
        <f t="shared" si="3"/>
        <v>58</v>
      </c>
      <c r="E312" s="19" t="str">
        <f>_xlfn.XLOOKUP($D312,消耗中转!$O$17:$O$1000,消耗中转!$Y$17:$Y$1000,"[]")</f>
        <v>[{"ItemId":50004,"Num":40225}]</v>
      </c>
      <c r="F312" s="19" t="str">
        <f>_xlfn.XLOOKUP($D312,养成中转!$D$17:$D$1000,_xlfn.XLOOKUP($C312,养成中转!$W$16:$AC$16,养成中转!$W$17:$AC$1000),"{}")</f>
        <v>{"Hp":20025,"Atk":1388}</v>
      </c>
      <c r="G312" s="19" t="str">
        <f>IF(B312=4,_xlfn.XLOOKUP($D312,养成中转!$D$17:$D$1000,养成中转!$AP$17:$AP$1000,"{}"),_xlfn.XLOOKUP($D312,养成中转!$D$17:$D$1000,养成中转!$AG$17:$AG$1000,"{}"))</f>
        <v>{"CardMulti":20.88,"CostReduce":1}</v>
      </c>
    </row>
    <row r="313" spans="1:7">
      <c r="A313" s="19">
        <v>309</v>
      </c>
      <c r="B313" s="21">
        <f t="shared" si="2"/>
        <v>2</v>
      </c>
      <c r="C313" s="19">
        <v>1</v>
      </c>
      <c r="D313" s="19">
        <f t="shared" si="3"/>
        <v>59</v>
      </c>
      <c r="E313" s="19" t="str">
        <f>_xlfn.XLOOKUP($D313,消耗中转!$O$17:$O$1000,消耗中转!$Y$17:$Y$1000,"[]")</f>
        <v>[{"ItemId":50004,"Num":41715}]</v>
      </c>
      <c r="F313" s="19" t="str">
        <f>_xlfn.XLOOKUP($D313,养成中转!$D$17:$D$1000,_xlfn.XLOOKUP($C313,养成中转!$W$16:$AC$16,养成中转!$W$17:$AC$1000),"{}")</f>
        <v>{"Hp":20511,"Atk":1421}</v>
      </c>
      <c r="G313" s="19" t="str">
        <f>IF(B313=4,_xlfn.XLOOKUP($D313,养成中转!$D$17:$D$1000,养成中转!$AP$17:$AP$1000,"{}"),_xlfn.XLOOKUP($D313,养成中转!$D$17:$D$1000,养成中转!$AG$17:$AG$1000,"{}"))</f>
        <v>{"CardMulti":21.09,"CostReduce":1}</v>
      </c>
    </row>
    <row r="314" spans="1:7">
      <c r="A314" s="19">
        <v>310</v>
      </c>
      <c r="B314" s="21">
        <f t="shared" si="2"/>
        <v>2</v>
      </c>
      <c r="C314" s="21">
        <v>1</v>
      </c>
      <c r="D314" s="19">
        <f t="shared" si="3"/>
        <v>60</v>
      </c>
      <c r="E314" s="19" t="str">
        <f>_xlfn.XLOOKUP($D314,消耗中转!$O$17:$O$1000,消耗中转!$Y$17:$Y$1000,"[]")</f>
        <v>[{"ItemId":50004,"Num":43205},{"ItemId":50005,"Num":420}]</v>
      </c>
      <c r="F314" s="19" t="str">
        <f>_xlfn.XLOOKUP($D314,养成中转!$D$17:$D$1000,_xlfn.XLOOKUP($C314,养成中转!$W$16:$AC$16,养成中转!$W$17:$AC$1000),"{}")</f>
        <v>{"Hp":21010,"Atk":1456}</v>
      </c>
      <c r="G314" s="19" t="str">
        <f>IF(B314=4,_xlfn.XLOOKUP($D314,养成中转!$D$17:$D$1000,养成中转!$AP$17:$AP$1000,"{}"),_xlfn.XLOOKUP($D314,养成中转!$D$17:$D$1000,养成中转!$AG$17:$AG$1000,"{}"))</f>
        <v>{"CardMulti":21.3,"CostReduce":1}</v>
      </c>
    </row>
    <row r="315" spans="1:7">
      <c r="A315" s="19">
        <v>311</v>
      </c>
      <c r="B315" s="21">
        <f t="shared" si="2"/>
        <v>2</v>
      </c>
      <c r="C315" s="19">
        <v>1</v>
      </c>
      <c r="D315" s="19">
        <f t="shared" si="3"/>
        <v>61</v>
      </c>
      <c r="E315" s="19" t="str">
        <f>_xlfn.XLOOKUP($D315,消耗中转!$O$17:$O$1000,消耗中转!$Y$17:$Y$1000,"[]")</f>
        <v>[{"ItemId":50004,"Num":47233}]</v>
      </c>
      <c r="F315" s="19" t="str">
        <f>_xlfn.XLOOKUP($D315,养成中转!$D$17:$D$1000,_xlfn.XLOOKUP($C315,养成中转!$W$16:$AC$16,养成中转!$W$17:$AC$1000),"{}")</f>
        <v>{"Hp":24589,"Atk":1704}</v>
      </c>
      <c r="G315" s="19" t="str">
        <f>IF(B315=4,_xlfn.XLOOKUP($D315,养成中转!$D$17:$D$1000,养成中转!$AP$17:$AP$1000,"{}"),_xlfn.XLOOKUP($D315,养成中转!$D$17:$D$1000,养成中转!$AG$17:$AG$1000,"{}"))</f>
        <v>{"CardMulti":22.15,"CostReduce":1}</v>
      </c>
    </row>
    <row r="316" spans="1:7">
      <c r="A316" s="19">
        <v>312</v>
      </c>
      <c r="B316" s="21">
        <f t="shared" si="2"/>
        <v>2</v>
      </c>
      <c r="C316" s="21">
        <v>1</v>
      </c>
      <c r="D316" s="19">
        <f t="shared" si="3"/>
        <v>62</v>
      </c>
      <c r="E316" s="19" t="str">
        <f>_xlfn.XLOOKUP($D316,消耗中转!$O$17:$O$1000,消耗中转!$Y$17:$Y$1000,"[]")</f>
        <v>[{"ItemId":50004,"Num":49595}]</v>
      </c>
      <c r="F316" s="19" t="str">
        <f>_xlfn.XLOOKUP($D316,养成中转!$D$17:$D$1000,_xlfn.XLOOKUP($C316,养成中转!$W$16:$AC$16,养成中转!$W$17:$AC$1000),"{}")</f>
        <v>{"Hp":25113,"Atk":1740}</v>
      </c>
      <c r="G316" s="19" t="str">
        <f>IF(B316=4,_xlfn.XLOOKUP($D316,养成中转!$D$17:$D$1000,养成中转!$AP$17:$AP$1000,"{}"),_xlfn.XLOOKUP($D316,养成中转!$D$17:$D$1000,养成中转!$AG$17:$AG$1000,"{}"))</f>
        <v>{"CardMulti":22.35,"CostReduce":1}</v>
      </c>
    </row>
    <row r="317" spans="1:7">
      <c r="A317" s="19">
        <v>313</v>
      </c>
      <c r="B317" s="21">
        <f t="shared" si="2"/>
        <v>2</v>
      </c>
      <c r="C317" s="19">
        <v>1</v>
      </c>
      <c r="D317" s="19">
        <f t="shared" si="3"/>
        <v>63</v>
      </c>
      <c r="E317" s="19" t="str">
        <f>_xlfn.XLOOKUP($D317,消耗中转!$O$17:$O$1000,消耗中转!$Y$17:$Y$1000,"[]")</f>
        <v>[{"ItemId":50004,"Num":51956}]</v>
      </c>
      <c r="F317" s="19" t="str">
        <f>_xlfn.XLOOKUP($D317,养成中转!$D$17:$D$1000,_xlfn.XLOOKUP($C317,养成中转!$W$16:$AC$16,养成中转!$W$17:$AC$1000),"{}")</f>
        <v>{"Hp":25651,"Atk":1777}</v>
      </c>
      <c r="G317" s="19" t="str">
        <f>IF(B317=4,_xlfn.XLOOKUP($D317,养成中转!$D$17:$D$1000,养成中转!$AP$17:$AP$1000,"{}"),_xlfn.XLOOKUP($D317,养成中转!$D$17:$D$1000,养成中转!$AG$17:$AG$1000,"{}"))</f>
        <v>{"CardMulti":22.55,"CostReduce":1}</v>
      </c>
    </row>
    <row r="318" spans="1:7">
      <c r="A318" s="19">
        <v>314</v>
      </c>
      <c r="B318" s="21">
        <f t="shared" si="2"/>
        <v>2</v>
      </c>
      <c r="C318" s="21">
        <v>1</v>
      </c>
      <c r="D318" s="19">
        <f t="shared" si="3"/>
        <v>64</v>
      </c>
      <c r="E318" s="19" t="str">
        <f>_xlfn.XLOOKUP($D318,消耗中转!$O$17:$O$1000,消耗中转!$Y$17:$Y$1000,"[]")</f>
        <v>[{"ItemId":50004,"Num":54318}]</v>
      </c>
      <c r="F318" s="19" t="str">
        <f>_xlfn.XLOOKUP($D318,养成中转!$D$17:$D$1000,_xlfn.XLOOKUP($C318,养成中转!$W$16:$AC$16,养成中转!$W$17:$AC$1000),"{}")</f>
        <v>{"Hp":26202,"Atk":1816}</v>
      </c>
      <c r="G318" s="19" t="str">
        <f>IF(B318=4,_xlfn.XLOOKUP($D318,养成中转!$D$17:$D$1000,养成中转!$AP$17:$AP$1000,"{}"),_xlfn.XLOOKUP($D318,养成中转!$D$17:$D$1000,养成中转!$AG$17:$AG$1000,"{}"))</f>
        <v>{"CardMulti":22.75,"CostReduce":1}</v>
      </c>
    </row>
    <row r="319" spans="1:7">
      <c r="A319" s="19">
        <v>315</v>
      </c>
      <c r="B319" s="21">
        <f t="shared" si="2"/>
        <v>2</v>
      </c>
      <c r="C319" s="19">
        <v>1</v>
      </c>
      <c r="D319" s="19">
        <f t="shared" si="3"/>
        <v>65</v>
      </c>
      <c r="E319" s="19" t="str">
        <f>_xlfn.XLOOKUP($D319,消耗中转!$O$17:$O$1000,消耗中转!$Y$17:$Y$1000,"[]")</f>
        <v>[{"ItemId":50004,"Num":56680}]</v>
      </c>
      <c r="F319" s="19" t="str">
        <f>_xlfn.XLOOKUP($D319,养成中转!$D$17:$D$1000,_xlfn.XLOOKUP($C319,养成中转!$W$16:$AC$16,养成中转!$W$17:$AC$1000),"{}")</f>
        <v>{"Hp":26766,"Atk":1855}</v>
      </c>
      <c r="G319" s="19" t="str">
        <f>IF(B319=4,_xlfn.XLOOKUP($D319,养成中转!$D$17:$D$1000,养成中转!$AP$17:$AP$1000,"{}"),_xlfn.XLOOKUP($D319,养成中转!$D$17:$D$1000,养成中转!$AG$17:$AG$1000,"{}"))</f>
        <v>{"CardMulti":22.95,"CostReduce":1}</v>
      </c>
    </row>
    <row r="320" spans="1:7">
      <c r="A320" s="19">
        <v>316</v>
      </c>
      <c r="B320" s="21">
        <f t="shared" si="2"/>
        <v>2</v>
      </c>
      <c r="C320" s="21">
        <v>1</v>
      </c>
      <c r="D320" s="19">
        <f t="shared" si="3"/>
        <v>66</v>
      </c>
      <c r="E320" s="19" t="str">
        <f>_xlfn.XLOOKUP($D320,消耗中转!$O$17:$O$1000,消耗中转!$Y$17:$Y$1000,"[]")</f>
        <v>[{"ItemId":50004,"Num":59041}]</v>
      </c>
      <c r="F320" s="19" t="str">
        <f>_xlfn.XLOOKUP($D320,养成中转!$D$17:$D$1000,_xlfn.XLOOKUP($C320,养成中转!$W$16:$AC$16,养成中转!$W$17:$AC$1000),"{}")</f>
        <v>{"Hp":27344,"Atk":1895}</v>
      </c>
      <c r="G320" s="19" t="str">
        <f>IF(B320=4,_xlfn.XLOOKUP($D320,养成中转!$D$17:$D$1000,养成中转!$AP$17:$AP$1000,"{}"),_xlfn.XLOOKUP($D320,养成中转!$D$17:$D$1000,养成中转!$AG$17:$AG$1000,"{}"))</f>
        <v>{"CardMulti":23.15,"CostReduce":1}</v>
      </c>
    </row>
    <row r="321" spans="1:7">
      <c r="A321" s="19">
        <v>317</v>
      </c>
      <c r="B321" s="21">
        <f t="shared" si="2"/>
        <v>2</v>
      </c>
      <c r="C321" s="19">
        <v>1</v>
      </c>
      <c r="D321" s="19">
        <f t="shared" si="3"/>
        <v>67</v>
      </c>
      <c r="E321" s="19" t="str">
        <f>_xlfn.XLOOKUP($D321,消耗中转!$O$17:$O$1000,消耗中转!$Y$17:$Y$1000,"[]")</f>
        <v>[{"ItemId":50004,"Num":61403}]</v>
      </c>
      <c r="F321" s="19" t="str">
        <f>_xlfn.XLOOKUP($D321,养成中转!$D$17:$D$1000,_xlfn.XLOOKUP($C321,养成中转!$W$16:$AC$16,养成中转!$W$17:$AC$1000),"{}")</f>
        <v>{"Hp":27935,"Atk":1936}</v>
      </c>
      <c r="G321" s="19" t="str">
        <f>IF(B321=4,_xlfn.XLOOKUP($D321,养成中转!$D$17:$D$1000,养成中转!$AP$17:$AP$1000,"{}"),_xlfn.XLOOKUP($D321,养成中转!$D$17:$D$1000,养成中转!$AG$17:$AG$1000,"{}"))</f>
        <v>{"CardMulti":23.35,"CostReduce":1}</v>
      </c>
    </row>
    <row r="322" spans="1:7">
      <c r="A322" s="19">
        <v>318</v>
      </c>
      <c r="B322" s="21">
        <f t="shared" si="2"/>
        <v>2</v>
      </c>
      <c r="C322" s="21">
        <v>1</v>
      </c>
      <c r="D322" s="19">
        <f t="shared" si="3"/>
        <v>68</v>
      </c>
      <c r="E322" s="19" t="str">
        <f>_xlfn.XLOOKUP($D322,消耗中转!$O$17:$O$1000,消耗中转!$Y$17:$Y$1000,"[]")</f>
        <v>[{"ItemId":50004,"Num":63765}]</v>
      </c>
      <c r="F322" s="19" t="str">
        <f>_xlfn.XLOOKUP($D322,养成中转!$D$17:$D$1000,_xlfn.XLOOKUP($C322,养成中转!$W$16:$AC$16,养成中转!$W$17:$AC$1000),"{}")</f>
        <v>{"Hp":28541,"Atk":1978}</v>
      </c>
      <c r="G322" s="19" t="str">
        <f>IF(B322=4,_xlfn.XLOOKUP($D322,养成中转!$D$17:$D$1000,养成中转!$AP$17:$AP$1000,"{}"),_xlfn.XLOOKUP($D322,养成中转!$D$17:$D$1000,养成中转!$AG$17:$AG$1000,"{}"))</f>
        <v>{"CardMulti":23.55,"CostReduce":1}</v>
      </c>
    </row>
    <row r="323" spans="1:7">
      <c r="A323" s="19">
        <v>319</v>
      </c>
      <c r="B323" s="21">
        <f t="shared" si="2"/>
        <v>2</v>
      </c>
      <c r="C323" s="19">
        <v>1</v>
      </c>
      <c r="D323" s="19">
        <f t="shared" si="3"/>
        <v>69</v>
      </c>
      <c r="E323" s="19" t="str">
        <f>_xlfn.XLOOKUP($D323,消耗中转!$O$17:$O$1000,消耗中转!$Y$17:$Y$1000,"[]")</f>
        <v>[{"ItemId":50004,"Num":66126}]</v>
      </c>
      <c r="F323" s="19" t="str">
        <f>_xlfn.XLOOKUP($D323,养成中转!$D$17:$D$1000,_xlfn.XLOOKUP($C323,养成中转!$W$16:$AC$16,养成中转!$W$17:$AC$1000),"{}")</f>
        <v>{"Hp":29160,"Atk":2021}</v>
      </c>
      <c r="G323" s="19" t="str">
        <f>IF(B323=4,_xlfn.XLOOKUP($D323,养成中转!$D$17:$D$1000,养成中转!$AP$17:$AP$1000,"{}"),_xlfn.XLOOKUP($D323,养成中转!$D$17:$D$1000,养成中转!$AG$17:$AG$1000,"{}"))</f>
        <v>{"CardMulti":23.75,"CostReduce":1}</v>
      </c>
    </row>
    <row r="324" spans="1:7">
      <c r="A324" s="19">
        <v>320</v>
      </c>
      <c r="B324" s="21">
        <f t="shared" si="2"/>
        <v>2</v>
      </c>
      <c r="C324" s="21">
        <v>1</v>
      </c>
      <c r="D324" s="19">
        <f t="shared" si="3"/>
        <v>70</v>
      </c>
      <c r="E324" s="19" t="str">
        <f>_xlfn.XLOOKUP($D324,消耗中转!$O$17:$O$1000,消耗中转!$Y$17:$Y$1000,"[]")</f>
        <v>[{"ItemId":50004,"Num":68488},{"ItemId":50005,"Num":602}]</v>
      </c>
      <c r="F324" s="19" t="str">
        <f>_xlfn.XLOOKUP($D324,养成中转!$D$17:$D$1000,_xlfn.XLOOKUP($C324,养成中转!$W$16:$AC$16,养成中转!$W$17:$AC$1000),"{}")</f>
        <v>{"Hp":29794,"Atk":2065}</v>
      </c>
      <c r="G324" s="19" t="str">
        <f>IF(B324=4,_xlfn.XLOOKUP($D324,养成中转!$D$17:$D$1000,养成中转!$AP$17:$AP$1000,"{}"),_xlfn.XLOOKUP($D324,养成中转!$D$17:$D$1000,养成中转!$AG$17:$AG$1000,"{}"))</f>
        <v>{"CardMulti":23.95,"CostReduce":1}</v>
      </c>
    </row>
    <row r="325" spans="1:7">
      <c r="A325" s="19">
        <v>321</v>
      </c>
      <c r="B325" s="21">
        <f t="shared" si="2"/>
        <v>2</v>
      </c>
      <c r="C325" s="19">
        <v>1</v>
      </c>
      <c r="D325" s="19">
        <f t="shared" si="3"/>
        <v>71</v>
      </c>
      <c r="E325" s="19" t="str">
        <f>_xlfn.XLOOKUP($D325,消耗中转!$O$17:$O$1000,消耗中转!$Y$17:$Y$1000,"[]")</f>
        <v>[{"ItemId":50004,"Num":68232}]</v>
      </c>
      <c r="F325" s="19" t="str">
        <f>_xlfn.XLOOKUP($D325,养成中转!$D$17:$D$1000,_xlfn.XLOOKUP($C325,养成中转!$W$16:$AC$16,养成中转!$W$17:$AC$1000),"{}")</f>
        <v>{"Hp":34332,"Atk":2380}</v>
      </c>
      <c r="G325" s="19" t="str">
        <f>IF(B325=4,_xlfn.XLOOKUP($D325,养成中转!$D$17:$D$1000,养成中转!$AP$17:$AP$1000,"{}"),_xlfn.XLOOKUP($D325,养成中转!$D$17:$D$1000,养成中转!$AG$17:$AG$1000,"{}"))</f>
        <v>{"CardMulti":24.85,"CostReduce":1}</v>
      </c>
    </row>
    <row r="326" spans="1:7">
      <c r="A326" s="19">
        <v>322</v>
      </c>
      <c r="B326" s="21">
        <f t="shared" si="2"/>
        <v>2</v>
      </c>
      <c r="C326" s="21">
        <v>1</v>
      </c>
      <c r="D326" s="19">
        <f t="shared" si="3"/>
        <v>72</v>
      </c>
      <c r="E326" s="19" t="str">
        <f>_xlfn.XLOOKUP($D326,消耗中转!$O$17:$O$1000,消耗中转!$Y$17:$Y$1000,"[]")</f>
        <v>[{"ItemId":50004,"Num":71644}]</v>
      </c>
      <c r="F326" s="19" t="str">
        <f>_xlfn.XLOOKUP($D326,养成中转!$D$17:$D$1000,_xlfn.XLOOKUP($C326,养成中转!$W$16:$AC$16,养成中转!$W$17:$AC$1000),"{}")</f>
        <v>{"Hp":34994,"Atk":2425}</v>
      </c>
      <c r="G326" s="19" t="str">
        <f>IF(B326=4,_xlfn.XLOOKUP($D326,养成中转!$D$17:$D$1000,养成中转!$AP$17:$AP$1000,"{}"),_xlfn.XLOOKUP($D326,养成中转!$D$17:$D$1000,养成中转!$AG$17:$AG$1000,"{}"))</f>
        <v>{"CardMulti":25.04,"CostReduce":1}</v>
      </c>
    </row>
    <row r="327" spans="1:7">
      <c r="A327" s="19">
        <v>323</v>
      </c>
      <c r="B327" s="21">
        <f t="shared" si="2"/>
        <v>2</v>
      </c>
      <c r="C327" s="19">
        <v>1</v>
      </c>
      <c r="D327" s="19">
        <f t="shared" si="3"/>
        <v>73</v>
      </c>
      <c r="E327" s="19" t="str">
        <f>_xlfn.XLOOKUP($D327,消耗中转!$O$17:$O$1000,消耗中转!$Y$17:$Y$1000,"[]")</f>
        <v>[{"ItemId":50004,"Num":75055}]</v>
      </c>
      <c r="F327" s="19" t="str">
        <f>_xlfn.XLOOKUP($D327,养成中转!$D$17:$D$1000,_xlfn.XLOOKUP($C327,养成中转!$W$16:$AC$16,养成中转!$W$17:$AC$1000),"{}")</f>
        <v>{"Hp":35672,"Atk":2472}</v>
      </c>
      <c r="G327" s="19" t="str">
        <f>IF(B327=4,_xlfn.XLOOKUP($D327,养成中转!$D$17:$D$1000,养成中转!$AP$17:$AP$1000,"{}"),_xlfn.XLOOKUP($D327,养成中转!$D$17:$D$1000,养成中转!$AG$17:$AG$1000,"{}"))</f>
        <v>{"CardMulti":25.23,"CostReduce":1}</v>
      </c>
    </row>
    <row r="328" spans="1:7">
      <c r="A328" s="19">
        <v>324</v>
      </c>
      <c r="B328" s="21">
        <f t="shared" ref="B328:B391" si="4">B78+1</f>
        <v>2</v>
      </c>
      <c r="C328" s="21">
        <v>1</v>
      </c>
      <c r="D328" s="19">
        <f t="shared" ref="D328:D391" si="5">D78</f>
        <v>74</v>
      </c>
      <c r="E328" s="19" t="str">
        <f>_xlfn.XLOOKUP($D328,消耗中转!$O$17:$O$1000,消耗中转!$Y$17:$Y$1000,"[]")</f>
        <v>[{"ItemId":50004,"Num":78467}]</v>
      </c>
      <c r="F328" s="19" t="str">
        <f>_xlfn.XLOOKUP($D328,养成中转!$D$17:$D$1000,_xlfn.XLOOKUP($C328,养成中转!$W$16:$AC$16,养成中转!$W$17:$AC$1000),"{}")</f>
        <v>{"Hp":36365,"Atk":2520}</v>
      </c>
      <c r="G328" s="19" t="str">
        <f>IF(B328=4,_xlfn.XLOOKUP($D328,养成中转!$D$17:$D$1000,养成中转!$AP$17:$AP$1000,"{}"),_xlfn.XLOOKUP($D328,养成中转!$D$17:$D$1000,养成中转!$AG$17:$AG$1000,"{}"))</f>
        <v>{"CardMulti":25.42,"CostReduce":1}</v>
      </c>
    </row>
    <row r="329" spans="1:7">
      <c r="A329" s="19">
        <v>325</v>
      </c>
      <c r="B329" s="21">
        <f t="shared" si="4"/>
        <v>2</v>
      </c>
      <c r="C329" s="19">
        <v>1</v>
      </c>
      <c r="D329" s="19">
        <f t="shared" si="5"/>
        <v>75</v>
      </c>
      <c r="E329" s="19" t="str">
        <f>_xlfn.XLOOKUP($D329,消耗中转!$O$17:$O$1000,消耗中转!$Y$17:$Y$1000,"[]")</f>
        <v>[{"ItemId":50004,"Num":81879}]</v>
      </c>
      <c r="F329" s="19" t="str">
        <f>_xlfn.XLOOKUP($D329,养成中转!$D$17:$D$1000,_xlfn.XLOOKUP($C329,养成中转!$W$16:$AC$16,养成中转!$W$17:$AC$1000),"{}")</f>
        <v>{"Hp":37072,"Atk":2569}</v>
      </c>
      <c r="G329" s="19" t="str">
        <f>IF(B329=4,_xlfn.XLOOKUP($D329,养成中转!$D$17:$D$1000,养成中转!$AP$17:$AP$1000,"{}"),_xlfn.XLOOKUP($D329,养成中转!$D$17:$D$1000,养成中转!$AG$17:$AG$1000,"{}"))</f>
        <v>{"CardMulti":27.61,"CostReduce":3}</v>
      </c>
    </row>
    <row r="330" spans="1:7">
      <c r="A330" s="19">
        <v>326</v>
      </c>
      <c r="B330" s="21">
        <f t="shared" si="4"/>
        <v>2</v>
      </c>
      <c r="C330" s="21">
        <v>1</v>
      </c>
      <c r="D330" s="19">
        <f t="shared" si="5"/>
        <v>76</v>
      </c>
      <c r="E330" s="19" t="str">
        <f>_xlfn.XLOOKUP($D330,消耗中转!$O$17:$O$1000,消耗中转!$Y$17:$Y$1000,"[]")</f>
        <v>[{"ItemId":50004,"Num":85290}]</v>
      </c>
      <c r="F330" s="19" t="str">
        <f>_xlfn.XLOOKUP($D330,养成中转!$D$17:$D$1000,_xlfn.XLOOKUP($C330,养成中转!$W$16:$AC$16,养成中转!$W$17:$AC$1000),"{}")</f>
        <v>{"Hp":37795,"Atk":2619}</v>
      </c>
      <c r="G330" s="19" t="str">
        <f>IF(B330=4,_xlfn.XLOOKUP($D330,养成中转!$D$17:$D$1000,养成中转!$AP$17:$AP$1000,"{}"),_xlfn.XLOOKUP($D330,养成中转!$D$17:$D$1000,养成中转!$AG$17:$AG$1000,"{}"))</f>
        <v>{"CardMulti":27.8,"CostReduce":3}</v>
      </c>
    </row>
    <row r="331" spans="1:7">
      <c r="A331" s="19">
        <v>327</v>
      </c>
      <c r="B331" s="21">
        <f t="shared" si="4"/>
        <v>2</v>
      </c>
      <c r="C331" s="19">
        <v>1</v>
      </c>
      <c r="D331" s="19">
        <f t="shared" si="5"/>
        <v>77</v>
      </c>
      <c r="E331" s="19" t="str">
        <f>_xlfn.XLOOKUP($D331,消耗中转!$O$17:$O$1000,消耗中转!$Y$17:$Y$1000,"[]")</f>
        <v>[{"ItemId":50004,"Num":88702}]</v>
      </c>
      <c r="F331" s="19" t="str">
        <f>_xlfn.XLOOKUP($D331,养成中转!$D$17:$D$1000,_xlfn.XLOOKUP($C331,养成中转!$W$16:$AC$16,养成中转!$W$17:$AC$1000),"{}")</f>
        <v>{"Hp":38533,"Atk":2670}</v>
      </c>
      <c r="G331" s="19" t="str">
        <f>IF(B331=4,_xlfn.XLOOKUP($D331,养成中转!$D$17:$D$1000,养成中转!$AP$17:$AP$1000,"{}"),_xlfn.XLOOKUP($D331,养成中转!$D$17:$D$1000,养成中转!$AG$17:$AG$1000,"{}"))</f>
        <v>{"CardMulti":27.99,"CostReduce":3}</v>
      </c>
    </row>
    <row r="332" spans="1:7">
      <c r="A332" s="19">
        <v>328</v>
      </c>
      <c r="B332" s="21">
        <f t="shared" si="4"/>
        <v>2</v>
      </c>
      <c r="C332" s="21">
        <v>1</v>
      </c>
      <c r="D332" s="19">
        <f t="shared" si="5"/>
        <v>78</v>
      </c>
      <c r="E332" s="19" t="str">
        <f>_xlfn.XLOOKUP($D332,消耗中转!$O$17:$O$1000,消耗中转!$Y$17:$Y$1000,"[]")</f>
        <v>[{"ItemId":50004,"Num":92114}]</v>
      </c>
      <c r="F332" s="19" t="str">
        <f>_xlfn.XLOOKUP($D332,养成中转!$D$17:$D$1000,_xlfn.XLOOKUP($C332,养成中转!$W$16:$AC$16,养成中转!$W$17:$AC$1000),"{}")</f>
        <v>{"Hp":39286,"Atk":2723}</v>
      </c>
      <c r="G332" s="19" t="str">
        <f>IF(B332=4,_xlfn.XLOOKUP($D332,养成中转!$D$17:$D$1000,养成中转!$AP$17:$AP$1000,"{}"),_xlfn.XLOOKUP($D332,养成中转!$D$17:$D$1000,养成中转!$AG$17:$AG$1000,"{}"))</f>
        <v>{"CardMulti":28.18,"CostReduce":3}</v>
      </c>
    </row>
    <row r="333" spans="1:7">
      <c r="A333" s="19">
        <v>329</v>
      </c>
      <c r="B333" s="21">
        <f t="shared" si="4"/>
        <v>2</v>
      </c>
      <c r="C333" s="19">
        <v>1</v>
      </c>
      <c r="D333" s="19">
        <f t="shared" si="5"/>
        <v>79</v>
      </c>
      <c r="E333" s="19" t="str">
        <f>_xlfn.XLOOKUP($D333,消耗中转!$O$17:$O$1000,消耗中转!$Y$17:$Y$1000,"[]")</f>
        <v>[{"ItemId":50004,"Num":95525}]</v>
      </c>
      <c r="F333" s="19" t="str">
        <f>_xlfn.XLOOKUP($D333,养成中转!$D$17:$D$1000,_xlfn.XLOOKUP($C333,养成中转!$W$16:$AC$16,养成中转!$W$17:$AC$1000),"{}")</f>
        <v>{"Hp":40055,"Atk":2776}</v>
      </c>
      <c r="G333" s="19" t="str">
        <f>IF(B333=4,_xlfn.XLOOKUP($D333,养成中转!$D$17:$D$1000,养成中转!$AP$17:$AP$1000,"{}"),_xlfn.XLOOKUP($D333,养成中转!$D$17:$D$1000,养成中转!$AG$17:$AG$1000,"{}"))</f>
        <v>{"CardMulti":28.37,"CostReduce":3}</v>
      </c>
    </row>
    <row r="334" spans="1:7">
      <c r="A334" s="19">
        <v>330</v>
      </c>
      <c r="B334" s="21">
        <f t="shared" si="4"/>
        <v>2</v>
      </c>
      <c r="C334" s="21">
        <v>1</v>
      </c>
      <c r="D334" s="19">
        <f t="shared" si="5"/>
        <v>80</v>
      </c>
      <c r="E334" s="19" t="str">
        <f>_xlfn.XLOOKUP($D334,消耗中转!$O$17:$O$1000,消耗中转!$Y$17:$Y$1000,"[]")</f>
        <v>[{"ItemId":50004,"Num":98937},{"ItemId":50005,"Num":785}]</v>
      </c>
      <c r="F334" s="19" t="str">
        <f>_xlfn.XLOOKUP($D334,养成中转!$D$17:$D$1000,_xlfn.XLOOKUP($C334,养成中转!$W$16:$AC$16,养成中转!$W$17:$AC$1000),"{}")</f>
        <v>{"Hp":40841,"Atk":2831}</v>
      </c>
      <c r="G334" s="19" t="str">
        <f>IF(B334=4,_xlfn.XLOOKUP($D334,养成中转!$D$17:$D$1000,养成中转!$AP$17:$AP$1000,"{}"),_xlfn.XLOOKUP($D334,养成中转!$D$17:$D$1000,养成中转!$AG$17:$AG$1000,"{}"))</f>
        <v>{"CardMulti":28.56,"CostReduce":3}</v>
      </c>
    </row>
    <row r="335" spans="1:7">
      <c r="A335" s="19">
        <v>331</v>
      </c>
      <c r="B335" s="21">
        <f t="shared" si="4"/>
        <v>2</v>
      </c>
      <c r="C335" s="19">
        <v>1</v>
      </c>
      <c r="D335" s="19">
        <f t="shared" si="5"/>
        <v>81</v>
      </c>
      <c r="E335" s="19" t="str">
        <f>_xlfn.XLOOKUP($D335,消耗中转!$O$17:$O$1000,消耗中转!$Y$17:$Y$1000,"[]")</f>
        <v>[{"ItemId":50004,"Num":92071}]</v>
      </c>
      <c r="F335" s="19" t="str">
        <f>_xlfn.XLOOKUP($D335,养成中转!$D$17:$D$1000,_xlfn.XLOOKUP($C335,养成中转!$W$16:$AC$16,养成中转!$W$17:$AC$1000),"{}")</f>
        <v>{"Hp":46449,"Atk":3219}</v>
      </c>
      <c r="G335" s="19" t="str">
        <f>IF(B335=4,_xlfn.XLOOKUP($D335,养成中转!$D$17:$D$1000,养成中转!$AP$17:$AP$1000,"{}"),_xlfn.XLOOKUP($D335,养成中转!$D$17:$D$1000,养成中转!$AG$17:$AG$1000,"{}"))</f>
        <v>{"CardMulti":29.51,"CostReduce":3}</v>
      </c>
    </row>
    <row r="336" spans="1:7">
      <c r="A336" s="19">
        <v>332</v>
      </c>
      <c r="B336" s="21">
        <f t="shared" si="4"/>
        <v>2</v>
      </c>
      <c r="C336" s="21">
        <v>1</v>
      </c>
      <c r="D336" s="19">
        <f t="shared" si="5"/>
        <v>82</v>
      </c>
      <c r="E336" s="19" t="str">
        <f>_xlfn.XLOOKUP($D336,消耗中转!$O$17:$O$1000,消耗中转!$Y$17:$Y$1000,"[]")</f>
        <v>[{"ItemId":50004,"Num":96675}]</v>
      </c>
      <c r="F336" s="19" t="str">
        <f>_xlfn.XLOOKUP($D336,养成中转!$D$17:$D$1000,_xlfn.XLOOKUP($C336,养成中转!$W$16:$AC$16,养成中转!$W$17:$AC$1000),"{}")</f>
        <v>{"Hp":47266,"Atk":3276}</v>
      </c>
      <c r="G336" s="19" t="str">
        <f>IF(B336=4,_xlfn.XLOOKUP($D336,养成中转!$D$17:$D$1000,养成中转!$AP$17:$AP$1000,"{}"),_xlfn.XLOOKUP($D336,养成中转!$D$17:$D$1000,养成中转!$AG$17:$AG$1000,"{}"))</f>
        <v>{"CardMulti":29.69,"CostReduce":3}</v>
      </c>
    </row>
    <row r="337" spans="1:7">
      <c r="A337" s="19">
        <v>333</v>
      </c>
      <c r="B337" s="21">
        <f t="shared" si="4"/>
        <v>2</v>
      </c>
      <c r="C337" s="19">
        <v>1</v>
      </c>
      <c r="D337" s="19">
        <f t="shared" si="5"/>
        <v>83</v>
      </c>
      <c r="E337" s="19" t="str">
        <f>_xlfn.XLOOKUP($D337,消耗中转!$O$17:$O$1000,消耗中转!$Y$17:$Y$1000,"[]")</f>
        <v>[{"ItemId":50004,"Num":101279}]</v>
      </c>
      <c r="F337" s="19" t="str">
        <f>_xlfn.XLOOKUP($D337,养成中转!$D$17:$D$1000,_xlfn.XLOOKUP($C337,养成中转!$W$16:$AC$16,养成中转!$W$17:$AC$1000),"{}")</f>
        <v>{"Hp":48100,"Atk":3334}</v>
      </c>
      <c r="G337" s="19" t="str">
        <f>IF(B337=4,_xlfn.XLOOKUP($D337,养成中转!$D$17:$D$1000,养成中转!$AP$17:$AP$1000,"{}"),_xlfn.XLOOKUP($D337,养成中转!$D$17:$D$1000,养成中转!$AG$17:$AG$1000,"{}"))</f>
        <v>{"CardMulti":29.87,"CostReduce":3}</v>
      </c>
    </row>
    <row r="338" spans="1:7">
      <c r="A338" s="19">
        <v>334</v>
      </c>
      <c r="B338" s="21">
        <f t="shared" si="4"/>
        <v>2</v>
      </c>
      <c r="C338" s="21">
        <v>1</v>
      </c>
      <c r="D338" s="19">
        <f t="shared" si="5"/>
        <v>84</v>
      </c>
      <c r="E338" s="19" t="str">
        <f>_xlfn.XLOOKUP($D338,消耗中转!$O$17:$O$1000,消耗中转!$Y$17:$Y$1000,"[]")</f>
        <v>[{"ItemId":50004,"Num":105882}]</v>
      </c>
      <c r="F338" s="19" t="str">
        <f>_xlfn.XLOOKUP($D338,养成中转!$D$17:$D$1000,_xlfn.XLOOKUP($C338,养成中转!$W$16:$AC$16,养成中转!$W$17:$AC$1000),"{}")</f>
        <v>{"Hp":48950,"Atk":3392}</v>
      </c>
      <c r="G338" s="19" t="str">
        <f>IF(B338=4,_xlfn.XLOOKUP($D338,养成中转!$D$17:$D$1000,养成中转!$AP$17:$AP$1000,"{}"),_xlfn.XLOOKUP($D338,养成中转!$D$17:$D$1000,养成中转!$AG$17:$AG$1000,"{}"))</f>
        <v>{"CardMulti":30.05,"CostReduce":3}</v>
      </c>
    </row>
    <row r="339" spans="1:7">
      <c r="A339" s="19">
        <v>335</v>
      </c>
      <c r="B339" s="21">
        <f t="shared" si="4"/>
        <v>2</v>
      </c>
      <c r="C339" s="19">
        <v>1</v>
      </c>
      <c r="D339" s="19">
        <f t="shared" si="5"/>
        <v>85</v>
      </c>
      <c r="E339" s="19" t="str">
        <f>_xlfn.XLOOKUP($D339,消耗中转!$O$17:$O$1000,消耗中转!$Y$17:$Y$1000,"[]")</f>
        <v>[{"ItemId":50004,"Num":110486}]</v>
      </c>
      <c r="F339" s="19" t="str">
        <f>_xlfn.XLOOKUP($D339,养成中转!$D$17:$D$1000,_xlfn.XLOOKUP($C339,养成中转!$W$16:$AC$16,养成中转!$W$17:$AC$1000),"{}")</f>
        <v>{"Hp":49817,"Atk":3453}</v>
      </c>
      <c r="G339" s="19" t="str">
        <f>IF(B339=4,_xlfn.XLOOKUP($D339,养成中转!$D$17:$D$1000,养成中转!$AP$17:$AP$1000,"{}"),_xlfn.XLOOKUP($D339,养成中转!$D$17:$D$1000,养成中转!$AG$17:$AG$1000,"{}"))</f>
        <v>{"CardMulti":30.23,"CostReduce":3}</v>
      </c>
    </row>
    <row r="340" spans="1:7">
      <c r="A340" s="19">
        <v>336</v>
      </c>
      <c r="B340" s="21">
        <f t="shared" si="4"/>
        <v>2</v>
      </c>
      <c r="C340" s="21">
        <v>1</v>
      </c>
      <c r="D340" s="19">
        <f t="shared" si="5"/>
        <v>86</v>
      </c>
      <c r="E340" s="19" t="str">
        <f>_xlfn.XLOOKUP($D340,消耗中转!$O$17:$O$1000,消耗中转!$Y$17:$Y$1000,"[]")</f>
        <v>[{"ItemId":50004,"Num":115089}]</v>
      </c>
      <c r="F340" s="19" t="str">
        <f>_xlfn.XLOOKUP($D340,养成中转!$D$17:$D$1000,_xlfn.XLOOKUP($C340,养成中转!$W$16:$AC$16,养成中转!$W$17:$AC$1000),"{}")</f>
        <v>{"Hp":50701,"Atk":3514}</v>
      </c>
      <c r="G340" s="19" t="str">
        <f>IF(B340=4,_xlfn.XLOOKUP($D340,养成中转!$D$17:$D$1000,养成中转!$AP$17:$AP$1000,"{}"),_xlfn.XLOOKUP($D340,养成中转!$D$17:$D$1000,养成中转!$AG$17:$AG$1000,"{}"))</f>
        <v>{"CardMulti":30.41,"CostReduce":3}</v>
      </c>
    </row>
    <row r="341" spans="1:7">
      <c r="A341" s="19">
        <v>337</v>
      </c>
      <c r="B341" s="21">
        <f t="shared" si="4"/>
        <v>2</v>
      </c>
      <c r="C341" s="19">
        <v>1</v>
      </c>
      <c r="D341" s="19">
        <f t="shared" si="5"/>
        <v>87</v>
      </c>
      <c r="E341" s="19" t="str">
        <f>_xlfn.XLOOKUP($D341,消耗中转!$O$17:$O$1000,消耗中转!$Y$17:$Y$1000,"[]")</f>
        <v>[{"ItemId":50004,"Num":119693}]</v>
      </c>
      <c r="F341" s="19" t="str">
        <f>_xlfn.XLOOKUP($D341,养成中转!$D$17:$D$1000,_xlfn.XLOOKUP($C341,养成中转!$W$16:$AC$16,养成中转!$W$17:$AC$1000),"{}")</f>
        <v>{"Hp":51601,"Atk":3577}</v>
      </c>
      <c r="G341" s="19" t="str">
        <f>IF(B341=4,_xlfn.XLOOKUP($D341,养成中转!$D$17:$D$1000,养成中转!$AP$17:$AP$1000,"{}"),_xlfn.XLOOKUP($D341,养成中转!$D$17:$D$1000,养成中转!$AG$17:$AG$1000,"{}"))</f>
        <v>{"CardMulti":30.59,"CostReduce":3}</v>
      </c>
    </row>
    <row r="342" spans="1:7">
      <c r="A342" s="19">
        <v>338</v>
      </c>
      <c r="B342" s="21">
        <f t="shared" si="4"/>
        <v>2</v>
      </c>
      <c r="C342" s="21">
        <v>1</v>
      </c>
      <c r="D342" s="19">
        <f t="shared" si="5"/>
        <v>88</v>
      </c>
      <c r="E342" s="19" t="str">
        <f>_xlfn.XLOOKUP($D342,消耗中转!$O$17:$O$1000,消耗中转!$Y$17:$Y$1000,"[]")</f>
        <v>[{"ItemId":50004,"Num":124296}]</v>
      </c>
      <c r="F342" s="19" t="str">
        <f>_xlfn.XLOOKUP($D342,养成中转!$D$17:$D$1000,_xlfn.XLOOKUP($C342,养成中转!$W$16:$AC$16,养成中转!$W$17:$AC$1000),"{}")</f>
        <v>{"Hp":52519,"Atk":3640}</v>
      </c>
      <c r="G342" s="19" t="str">
        <f>IF(B342=4,_xlfn.XLOOKUP($D342,养成中转!$D$17:$D$1000,养成中转!$AP$17:$AP$1000,"{}"),_xlfn.XLOOKUP($D342,养成中转!$D$17:$D$1000,养成中转!$AG$17:$AG$1000,"{}"))</f>
        <v>{"CardMulti":30.77,"CostReduce":3}</v>
      </c>
    </row>
    <row r="343" spans="1:7">
      <c r="A343" s="19">
        <v>339</v>
      </c>
      <c r="B343" s="21">
        <f t="shared" si="4"/>
        <v>2</v>
      </c>
      <c r="C343" s="19">
        <v>1</v>
      </c>
      <c r="D343" s="19">
        <f t="shared" si="5"/>
        <v>89</v>
      </c>
      <c r="E343" s="19" t="str">
        <f>_xlfn.XLOOKUP($D343,消耗中转!$O$17:$O$1000,消耗中转!$Y$17:$Y$1000,"[]")</f>
        <v>[{"ItemId":50004,"Num":128900}]</v>
      </c>
      <c r="F343" s="19" t="str">
        <f>_xlfn.XLOOKUP($D343,养成中转!$D$17:$D$1000,_xlfn.XLOOKUP($C343,养成中转!$W$16:$AC$16,养成中转!$W$17:$AC$1000),"{}")</f>
        <v>{"Hp":53453,"Atk":3705}</v>
      </c>
      <c r="G343" s="19" t="str">
        <f>IF(B343=4,_xlfn.XLOOKUP($D343,养成中转!$D$17:$D$1000,养成中转!$AP$17:$AP$1000,"{}"),_xlfn.XLOOKUP($D343,养成中转!$D$17:$D$1000,养成中转!$AG$17:$AG$1000,"{}"))</f>
        <v>{"CardMulti":30.95,"CostReduce":3}</v>
      </c>
    </row>
    <row r="344" spans="1:7">
      <c r="A344" s="19">
        <v>340</v>
      </c>
      <c r="B344" s="21">
        <f t="shared" si="4"/>
        <v>2</v>
      </c>
      <c r="C344" s="21">
        <v>1</v>
      </c>
      <c r="D344" s="19">
        <f t="shared" si="5"/>
        <v>90</v>
      </c>
      <c r="E344" s="19" t="str">
        <f>_xlfn.XLOOKUP($D344,消耗中转!$O$17:$O$1000,消耗中转!$Y$17:$Y$1000,"[]")</f>
        <v>[{"ItemId":50004,"Num":133504},{"ItemId":50005,"Num":970}]</v>
      </c>
      <c r="F344" s="19" t="str">
        <f>_xlfn.XLOOKUP($D344,养成中转!$D$17:$D$1000,_xlfn.XLOOKUP($C344,养成中转!$W$16:$AC$16,养成中转!$W$17:$AC$1000),"{}")</f>
        <v>{"Hp":54406,"Atk":3771}</v>
      </c>
      <c r="G344" s="19" t="str">
        <f>IF(B344=4,_xlfn.XLOOKUP($D344,养成中转!$D$17:$D$1000,养成中转!$AP$17:$AP$1000,"{}"),_xlfn.XLOOKUP($D344,养成中转!$D$17:$D$1000,养成中转!$AG$17:$AG$1000,"{}"))</f>
        <v>{"CardMulti":31.13,"CostReduce":3}</v>
      </c>
    </row>
    <row r="345" spans="1:7">
      <c r="A345" s="19">
        <v>341</v>
      </c>
      <c r="B345" s="21">
        <f t="shared" si="4"/>
        <v>2</v>
      </c>
      <c r="C345" s="19">
        <v>1</v>
      </c>
      <c r="D345" s="19">
        <f t="shared" si="5"/>
        <v>91</v>
      </c>
      <c r="E345" s="19" t="str">
        <f>_xlfn.XLOOKUP($D345,消耗中转!$O$17:$O$1000,消耗中转!$Y$17:$Y$1000,"[]")</f>
        <v>[{"ItemId":50004,"Num":117866}]</v>
      </c>
      <c r="F345" s="19" t="str">
        <f>_xlfn.XLOOKUP($D345,养成中转!$D$17:$D$1000,_xlfn.XLOOKUP($C345,养成中转!$W$16:$AC$16,养成中转!$W$17:$AC$1000),"{}")</f>
        <v>{"Hp":61195,"Atk":4241}</v>
      </c>
      <c r="G345" s="19" t="str">
        <f>IF(B345=4,_xlfn.XLOOKUP($D345,养成中转!$D$17:$D$1000,养成中转!$AP$17:$AP$1000,"{}"),_xlfn.XLOOKUP($D345,养成中转!$D$17:$D$1000,养成中转!$AG$17:$AG$1000,"{}"))</f>
        <v>{"CardMulti":32.13,"CostReduce":3}</v>
      </c>
    </row>
    <row r="346" spans="1:7">
      <c r="A346" s="19">
        <v>342</v>
      </c>
      <c r="B346" s="21">
        <f t="shared" si="4"/>
        <v>2</v>
      </c>
      <c r="C346" s="21">
        <v>1</v>
      </c>
      <c r="D346" s="19">
        <f t="shared" si="5"/>
        <v>92</v>
      </c>
      <c r="E346" s="19" t="str">
        <f>_xlfn.XLOOKUP($D346,消耗中转!$O$17:$O$1000,消耗中转!$Y$17:$Y$1000,"[]")</f>
        <v>[{"ItemId":50004,"Num":123760}]</v>
      </c>
      <c r="F346" s="19" t="str">
        <f>_xlfn.XLOOKUP($D346,养成中转!$D$17:$D$1000,_xlfn.XLOOKUP($C346,养成中转!$W$16:$AC$16,养成中转!$W$17:$AC$1000),"{}")</f>
        <v>{"Hp":62182,"Atk":4310}</v>
      </c>
      <c r="G346" s="19" t="str">
        <f>IF(B346=4,_xlfn.XLOOKUP($D346,养成中转!$D$17:$D$1000,养成中转!$AP$17:$AP$1000,"{}"),_xlfn.XLOOKUP($D346,养成中转!$D$17:$D$1000,养成中转!$AG$17:$AG$1000,"{}"))</f>
        <v>{"CardMulti":32.3,"CostReduce":3}</v>
      </c>
    </row>
    <row r="347" spans="1:7">
      <c r="A347" s="19">
        <v>343</v>
      </c>
      <c r="B347" s="21">
        <f t="shared" si="4"/>
        <v>2</v>
      </c>
      <c r="C347" s="19">
        <v>1</v>
      </c>
      <c r="D347" s="19">
        <f t="shared" si="5"/>
        <v>93</v>
      </c>
      <c r="E347" s="19" t="str">
        <f>_xlfn.XLOOKUP($D347,消耗中转!$O$17:$O$1000,消耗中转!$Y$17:$Y$1000,"[]")</f>
        <v>[{"ItemId":50004,"Num":129653}]</v>
      </c>
      <c r="F347" s="19" t="str">
        <f>_xlfn.XLOOKUP($D347,养成中转!$D$17:$D$1000,_xlfn.XLOOKUP($C347,养成中转!$W$16:$AC$16,养成中转!$W$17:$AC$1000),"{}")</f>
        <v>{"Hp":63187,"Atk":4379}</v>
      </c>
      <c r="G347" s="19" t="str">
        <f>IF(B347=4,_xlfn.XLOOKUP($D347,养成中转!$D$17:$D$1000,养成中转!$AP$17:$AP$1000,"{}"),_xlfn.XLOOKUP($D347,养成中转!$D$17:$D$1000,养成中转!$AG$17:$AG$1000,"{}"))</f>
        <v>{"CardMulti":32.47,"CostReduce":3}</v>
      </c>
    </row>
    <row r="348" spans="1:7">
      <c r="A348" s="19">
        <v>344</v>
      </c>
      <c r="B348" s="21">
        <f t="shared" si="4"/>
        <v>2</v>
      </c>
      <c r="C348" s="21">
        <v>1</v>
      </c>
      <c r="D348" s="19">
        <f t="shared" si="5"/>
        <v>94</v>
      </c>
      <c r="E348" s="19" t="str">
        <f>_xlfn.XLOOKUP($D348,消耗中转!$O$17:$O$1000,消耗中转!$Y$17:$Y$1000,"[]")</f>
        <v>[{"ItemId":50004,"Num":135546}]</v>
      </c>
      <c r="F348" s="19" t="str">
        <f>_xlfn.XLOOKUP($D348,养成中转!$D$17:$D$1000,_xlfn.XLOOKUP($C348,养成中转!$W$16:$AC$16,养成中转!$W$17:$AC$1000),"{}")</f>
        <v>{"Hp":64210,"Atk":4450}</v>
      </c>
      <c r="G348" s="19" t="str">
        <f>IF(B348=4,_xlfn.XLOOKUP($D348,养成中转!$D$17:$D$1000,养成中转!$AP$17:$AP$1000,"{}"),_xlfn.XLOOKUP($D348,养成中转!$D$17:$D$1000,养成中转!$AG$17:$AG$1000,"{}"))</f>
        <v>{"CardMulti":32.64,"CostReduce":3}</v>
      </c>
    </row>
    <row r="349" spans="1:7">
      <c r="A349" s="19">
        <v>345</v>
      </c>
      <c r="B349" s="21">
        <f t="shared" si="4"/>
        <v>2</v>
      </c>
      <c r="C349" s="19">
        <v>1</v>
      </c>
      <c r="D349" s="19">
        <f t="shared" si="5"/>
        <v>95</v>
      </c>
      <c r="E349" s="19" t="str">
        <f>_xlfn.XLOOKUP($D349,消耗中转!$O$17:$O$1000,消耗中转!$Y$17:$Y$1000,"[]")</f>
        <v>[{"ItemId":50004,"Num":141440}]</v>
      </c>
      <c r="F349" s="19" t="str">
        <f>_xlfn.XLOOKUP($D349,养成中转!$D$17:$D$1000,_xlfn.XLOOKUP($C349,养成中转!$W$16:$AC$16,养成中转!$W$17:$AC$1000),"{}")</f>
        <v>{"Hp":65252,"Atk":4523}</v>
      </c>
      <c r="G349" s="19" t="str">
        <f>IF(B349=4,_xlfn.XLOOKUP($D349,养成中转!$D$17:$D$1000,养成中转!$AP$17:$AP$1000,"{}"),_xlfn.XLOOKUP($D349,养成中转!$D$17:$D$1000,养成中转!$AG$17:$AG$1000,"{}"))</f>
        <v>{"CardMulti":32.81,"CostReduce":3}</v>
      </c>
    </row>
    <row r="350" spans="1:7">
      <c r="A350" s="19">
        <v>346</v>
      </c>
      <c r="B350" s="21">
        <f t="shared" si="4"/>
        <v>2</v>
      </c>
      <c r="C350" s="21">
        <v>1</v>
      </c>
      <c r="D350" s="19">
        <f t="shared" si="5"/>
        <v>96</v>
      </c>
      <c r="E350" s="19" t="str">
        <f>_xlfn.XLOOKUP($D350,消耗中转!$O$17:$O$1000,消耗中转!$Y$17:$Y$1000,"[]")</f>
        <v>[{"ItemId":50004,"Num":147333}]</v>
      </c>
      <c r="F350" s="19" t="str">
        <f>_xlfn.XLOOKUP($D350,养成中转!$D$17:$D$1000,_xlfn.XLOOKUP($C350,养成中转!$W$16:$AC$16,养成中转!$W$17:$AC$1000),"{}")</f>
        <v>{"Hp":66312,"Atk":4596}</v>
      </c>
      <c r="G350" s="19" t="str">
        <f>IF(B350=4,_xlfn.XLOOKUP($D350,养成中转!$D$17:$D$1000,养成中转!$AP$17:$AP$1000,"{}"),_xlfn.XLOOKUP($D350,养成中转!$D$17:$D$1000,养成中转!$AG$17:$AG$1000,"{}"))</f>
        <v>{"CardMulti":32.98,"CostReduce":3}</v>
      </c>
    </row>
    <row r="351" spans="1:7">
      <c r="A351" s="19">
        <v>347</v>
      </c>
      <c r="B351" s="21">
        <f t="shared" si="4"/>
        <v>2</v>
      </c>
      <c r="C351" s="19">
        <v>1</v>
      </c>
      <c r="D351" s="19">
        <f t="shared" si="5"/>
        <v>97</v>
      </c>
      <c r="E351" s="19" t="str">
        <f>_xlfn.XLOOKUP($D351,消耗中转!$O$17:$O$1000,消耗中转!$Y$17:$Y$1000,"[]")</f>
        <v>[{"ItemId":50004,"Num":153227}]</v>
      </c>
      <c r="F351" s="19" t="str">
        <f>_xlfn.XLOOKUP($D351,养成中转!$D$17:$D$1000,_xlfn.XLOOKUP($C351,养成中转!$W$16:$AC$16,养成中转!$W$17:$AC$1000),"{}")</f>
        <v>{"Hp":67391,"Atk":4671}</v>
      </c>
      <c r="G351" s="19" t="str">
        <f>IF(B351=4,_xlfn.XLOOKUP($D351,养成中转!$D$17:$D$1000,养成中转!$AP$17:$AP$1000,"{}"),_xlfn.XLOOKUP($D351,养成中转!$D$17:$D$1000,养成中转!$AG$17:$AG$1000,"{}"))</f>
        <v>{"CardMulti":33.15,"CostReduce":3}</v>
      </c>
    </row>
    <row r="352" spans="1:7">
      <c r="A352" s="19">
        <v>348</v>
      </c>
      <c r="B352" s="21">
        <f t="shared" si="4"/>
        <v>2</v>
      </c>
      <c r="C352" s="21">
        <v>1</v>
      </c>
      <c r="D352" s="19">
        <f t="shared" si="5"/>
        <v>98</v>
      </c>
      <c r="E352" s="19" t="str">
        <f>_xlfn.XLOOKUP($D352,消耗中转!$O$17:$O$1000,消耗中转!$Y$17:$Y$1000,"[]")</f>
        <v>[{"ItemId":50004,"Num":159120}]</v>
      </c>
      <c r="F352" s="19" t="str">
        <f>_xlfn.XLOOKUP($D352,养成中转!$D$17:$D$1000,_xlfn.XLOOKUP($C352,养成中转!$W$16:$AC$16,养成中转!$W$17:$AC$1000),"{}")</f>
        <v>{"Hp":68487,"Atk":4747}</v>
      </c>
      <c r="G352" s="19" t="str">
        <f>IF(B352=4,_xlfn.XLOOKUP($D352,养成中转!$D$17:$D$1000,养成中转!$AP$17:$AP$1000,"{}"),_xlfn.XLOOKUP($D352,养成中转!$D$17:$D$1000,养成中转!$AG$17:$AG$1000,"{}"))</f>
        <v>{"CardMulti":33.32,"CostReduce":3}</v>
      </c>
    </row>
    <row r="353" spans="1:7">
      <c r="A353" s="19">
        <v>349</v>
      </c>
      <c r="B353" s="21">
        <f t="shared" si="4"/>
        <v>2</v>
      </c>
      <c r="C353" s="19">
        <v>1</v>
      </c>
      <c r="D353" s="19">
        <f t="shared" si="5"/>
        <v>99</v>
      </c>
      <c r="E353" s="19" t="str">
        <f>_xlfn.XLOOKUP($D353,消耗中转!$O$17:$O$1000,消耗中转!$Y$17:$Y$1000,"[]")</f>
        <v>[{"ItemId":50004,"Num":165013}]</v>
      </c>
      <c r="F353" s="19" t="str">
        <f>_xlfn.XLOOKUP($D353,养成中转!$D$17:$D$1000,_xlfn.XLOOKUP($C353,养成中转!$W$16:$AC$16,养成中转!$W$17:$AC$1000),"{}")</f>
        <v>{"Hp":69603,"Atk":4825}</v>
      </c>
      <c r="G353" s="19" t="str">
        <f>IF(B353=4,_xlfn.XLOOKUP($D353,养成中转!$D$17:$D$1000,养成中转!$AP$17:$AP$1000,"{}"),_xlfn.XLOOKUP($D353,养成中转!$D$17:$D$1000,养成中转!$AG$17:$AG$1000,"{}"))</f>
        <v>{"CardMulti":33.49,"CostReduce":3}</v>
      </c>
    </row>
    <row r="354" spans="1:7">
      <c r="A354" s="19">
        <v>350</v>
      </c>
      <c r="B354" s="21">
        <f t="shared" si="4"/>
        <v>2</v>
      </c>
      <c r="C354" s="21">
        <v>1</v>
      </c>
      <c r="D354" s="19">
        <f t="shared" si="5"/>
        <v>100</v>
      </c>
      <c r="E354" s="19" t="str">
        <f>_xlfn.XLOOKUP($D354,消耗中转!$O$17:$O$1000,消耗中转!$Y$17:$Y$1000,"[]")</f>
        <v>[{"ItemId":50004,"Num":170907},{"ItemId":50005,"Num":1155}]</v>
      </c>
      <c r="F354" s="19" t="str">
        <f>_xlfn.XLOOKUP($D354,养成中转!$D$17:$D$1000,_xlfn.XLOOKUP($C354,养成中转!$W$16:$AC$16,养成中转!$W$17:$AC$1000),"{}")</f>
        <v>{"Hp":70738,"Atk":4903}</v>
      </c>
      <c r="G354" s="19" t="str">
        <f>IF(B354=4,_xlfn.XLOOKUP($D354,养成中转!$D$17:$D$1000,养成中转!$AP$17:$AP$1000,"{}"),_xlfn.XLOOKUP($D354,养成中转!$D$17:$D$1000,养成中转!$AG$17:$AG$1000,"{}"))</f>
        <v>{"CardMulti":33.66,"CostReduce":3}</v>
      </c>
    </row>
    <row r="355" spans="1:7">
      <c r="A355" s="19">
        <v>351</v>
      </c>
      <c r="B355" s="21">
        <f t="shared" si="4"/>
        <v>2</v>
      </c>
      <c r="C355" s="19">
        <v>1</v>
      </c>
      <c r="D355" s="19">
        <f t="shared" si="5"/>
        <v>101</v>
      </c>
      <c r="E355" s="19" t="str">
        <f>_xlfn.XLOOKUP($D355,消耗中转!$O$17:$O$1000,消耗中转!$Y$17:$Y$1000,"[]")</f>
        <v>[{"ItemId":50004,"Num":144633}]</v>
      </c>
      <c r="F355" s="19" t="str">
        <f>_xlfn.XLOOKUP($D355,养成中转!$D$17:$D$1000,_xlfn.XLOOKUP($C355,养成中转!$W$16:$AC$16,养成中转!$W$17:$AC$1000),"{}")</f>
        <v>{"Hp":78814,"Atk":5463}</v>
      </c>
      <c r="G355" s="19" t="str">
        <f>IF(B355=4,_xlfn.XLOOKUP($D355,养成中转!$D$17:$D$1000,养成中转!$AP$17:$AP$1000,"{}"),_xlfn.XLOOKUP($D355,养成中转!$D$17:$D$1000,养成中转!$AG$17:$AG$1000,"{}"))</f>
        <v>{"CardMulti":34.71,"CostReduce":3}</v>
      </c>
    </row>
    <row r="356" spans="1:7">
      <c r="A356" s="19">
        <v>352</v>
      </c>
      <c r="B356" s="21">
        <f t="shared" si="4"/>
        <v>2</v>
      </c>
      <c r="C356" s="21">
        <v>1</v>
      </c>
      <c r="D356" s="19">
        <f t="shared" si="5"/>
        <v>102</v>
      </c>
      <c r="E356" s="19" t="str">
        <f>_xlfn.XLOOKUP($D356,消耗中转!$O$17:$O$1000,消耗中转!$Y$17:$Y$1000,"[]")</f>
        <v>[{"ItemId":50004,"Num":151865}]</v>
      </c>
      <c r="F356" s="19" t="str">
        <f>_xlfn.XLOOKUP($D356,养成中转!$D$17:$D$1000,_xlfn.XLOOKUP($C356,养成中转!$W$16:$AC$16,养成中转!$W$17:$AC$1000),"{}")</f>
        <v>{"Hp":79987,"Atk":5544}</v>
      </c>
      <c r="G356" s="19" t="str">
        <f>IF(B356=4,_xlfn.XLOOKUP($D356,养成中转!$D$17:$D$1000,养成中转!$AP$17:$AP$1000,"{}"),_xlfn.XLOOKUP($D356,养成中转!$D$17:$D$1000,养成中转!$AG$17:$AG$1000,"{}"))</f>
        <v>{"CardMulti":34.87,"CostReduce":3}</v>
      </c>
    </row>
    <row r="357" spans="1:7">
      <c r="A357" s="19">
        <v>353</v>
      </c>
      <c r="B357" s="21">
        <f t="shared" si="4"/>
        <v>2</v>
      </c>
      <c r="C357" s="19">
        <v>1</v>
      </c>
      <c r="D357" s="19">
        <f t="shared" si="5"/>
        <v>103</v>
      </c>
      <c r="E357" s="19" t="str">
        <f>_xlfn.XLOOKUP($D357,消耗中转!$O$17:$O$1000,消耗中转!$Y$17:$Y$1000,"[]")</f>
        <v>[{"ItemId":50004,"Num":159096}]</v>
      </c>
      <c r="F357" s="19" t="str">
        <f>_xlfn.XLOOKUP($D357,养成中转!$D$17:$D$1000,_xlfn.XLOOKUP($C357,养成中转!$W$16:$AC$16,养成中转!$W$17:$AC$1000),"{}")</f>
        <v>{"Hp":81180,"Atk":5627}</v>
      </c>
      <c r="G357" s="19" t="str">
        <f>IF(B357=4,_xlfn.XLOOKUP($D357,养成中转!$D$17:$D$1000,养成中转!$AP$17:$AP$1000,"{}"),_xlfn.XLOOKUP($D357,养成中转!$D$17:$D$1000,养成中转!$AG$17:$AG$1000,"{}"))</f>
        <v>{"CardMulti":35.03,"CostReduce":3}</v>
      </c>
    </row>
    <row r="358" spans="1:7">
      <c r="A358" s="19">
        <v>354</v>
      </c>
      <c r="B358" s="21">
        <f t="shared" si="4"/>
        <v>2</v>
      </c>
      <c r="C358" s="21">
        <v>1</v>
      </c>
      <c r="D358" s="19">
        <f t="shared" si="5"/>
        <v>104</v>
      </c>
      <c r="E358" s="19" t="str">
        <f>_xlfn.XLOOKUP($D358,消耗中转!$O$17:$O$1000,消耗中转!$Y$17:$Y$1000,"[]")</f>
        <v>[{"ItemId":50004,"Num":166328}]</v>
      </c>
      <c r="F358" s="19" t="str">
        <f>_xlfn.XLOOKUP($D358,养成中转!$D$17:$D$1000,_xlfn.XLOOKUP($C358,养成中转!$W$16:$AC$16,养成中转!$W$17:$AC$1000),"{}")</f>
        <v>{"Hp":82391,"Atk":5710}</v>
      </c>
      <c r="G358" s="19" t="str">
        <f>IF(B358=4,_xlfn.XLOOKUP($D358,养成中转!$D$17:$D$1000,养成中转!$AP$17:$AP$1000,"{}"),_xlfn.XLOOKUP($D358,养成中转!$D$17:$D$1000,养成中转!$AG$17:$AG$1000,"{}"))</f>
        <v>{"CardMulti":35.19,"CostReduce":3}</v>
      </c>
    </row>
    <row r="359" spans="1:7">
      <c r="A359" s="19">
        <v>355</v>
      </c>
      <c r="B359" s="21">
        <f t="shared" si="4"/>
        <v>2</v>
      </c>
      <c r="C359" s="19">
        <v>1</v>
      </c>
      <c r="D359" s="19">
        <f t="shared" si="5"/>
        <v>105</v>
      </c>
      <c r="E359" s="19" t="str">
        <f>_xlfn.XLOOKUP($D359,消耗中转!$O$17:$O$1000,消耗中转!$Y$17:$Y$1000,"[]")</f>
        <v>[{"ItemId":50004,"Num":173560}]</v>
      </c>
      <c r="F359" s="19" t="str">
        <f>_xlfn.XLOOKUP($D359,养成中转!$D$17:$D$1000,_xlfn.XLOOKUP($C359,养成中转!$W$16:$AC$16,养成中转!$W$17:$AC$1000),"{}")</f>
        <v>{"Hp":83623,"Atk":5796}</v>
      </c>
      <c r="G359" s="19" t="str">
        <f>IF(B359=4,_xlfn.XLOOKUP($D359,养成中转!$D$17:$D$1000,养成中转!$AP$17:$AP$1000,"{}"),_xlfn.XLOOKUP($D359,养成中转!$D$17:$D$1000,养成中转!$AG$17:$AG$1000,"{}"))</f>
        <v>{"CardMulti":35.35,"CostReduce":3}</v>
      </c>
    </row>
    <row r="360" spans="1:7">
      <c r="A360" s="19">
        <v>356</v>
      </c>
      <c r="B360" s="21">
        <f t="shared" si="4"/>
        <v>2</v>
      </c>
      <c r="C360" s="21">
        <v>1</v>
      </c>
      <c r="D360" s="19">
        <f t="shared" si="5"/>
        <v>106</v>
      </c>
      <c r="E360" s="19" t="str">
        <f>_xlfn.XLOOKUP($D360,消耗中转!$O$17:$O$1000,消耗中转!$Y$17:$Y$1000,"[]")</f>
        <v>[{"ItemId":50004,"Num":180791}]</v>
      </c>
      <c r="F360" s="19" t="str">
        <f>_xlfn.XLOOKUP($D360,养成中转!$D$17:$D$1000,_xlfn.XLOOKUP($C360,养成中转!$W$16:$AC$16,养成中转!$W$17:$AC$1000),"{}")</f>
        <v>{"Hp":84875,"Atk":5882}</v>
      </c>
      <c r="G360" s="19" t="str">
        <f>IF(B360=4,_xlfn.XLOOKUP($D360,养成中转!$D$17:$D$1000,养成中转!$AP$17:$AP$1000,"{}"),_xlfn.XLOOKUP($D360,养成中转!$D$17:$D$1000,养成中转!$AG$17:$AG$1000,"{}"))</f>
        <v>{"CardMulti":35.51,"CostReduce":3}</v>
      </c>
    </row>
    <row r="361" spans="1:7">
      <c r="A361" s="19">
        <v>357</v>
      </c>
      <c r="B361" s="21">
        <f t="shared" si="4"/>
        <v>2</v>
      </c>
      <c r="C361" s="19">
        <v>1</v>
      </c>
      <c r="D361" s="19">
        <f t="shared" si="5"/>
        <v>107</v>
      </c>
      <c r="E361" s="19" t="str">
        <f>_xlfn.XLOOKUP($D361,消耗中转!$O$17:$O$1000,消耗中转!$Y$17:$Y$1000,"[]")</f>
        <v>[{"ItemId":50004,"Num":188023}]</v>
      </c>
      <c r="F361" s="19" t="str">
        <f>_xlfn.XLOOKUP($D361,养成中转!$D$17:$D$1000,_xlfn.XLOOKUP($C361,养成中转!$W$16:$AC$16,养成中转!$W$17:$AC$1000),"{}")</f>
        <v>{"Hp":86146,"Atk":5971}</v>
      </c>
      <c r="G361" s="19" t="str">
        <f>IF(B361=4,_xlfn.XLOOKUP($D361,养成中转!$D$17:$D$1000,养成中转!$AP$17:$AP$1000,"{}"),_xlfn.XLOOKUP($D361,养成中转!$D$17:$D$1000,养成中转!$AG$17:$AG$1000,"{}"))</f>
        <v>{"CardMulti":35.67,"CostReduce":3}</v>
      </c>
    </row>
    <row r="362" spans="1:7">
      <c r="A362" s="19">
        <v>358</v>
      </c>
      <c r="B362" s="21">
        <f t="shared" si="4"/>
        <v>2</v>
      </c>
      <c r="C362" s="21">
        <v>1</v>
      </c>
      <c r="D362" s="19">
        <f t="shared" si="5"/>
        <v>108</v>
      </c>
      <c r="E362" s="19" t="str">
        <f>_xlfn.XLOOKUP($D362,消耗中转!$O$17:$O$1000,消耗中转!$Y$17:$Y$1000,"[]")</f>
        <v>[{"ItemId":50004,"Num":195255}]</v>
      </c>
      <c r="F362" s="19" t="str">
        <f>_xlfn.XLOOKUP($D362,养成中转!$D$17:$D$1000,_xlfn.XLOOKUP($C362,养成中转!$W$16:$AC$16,养成中转!$W$17:$AC$1000),"{}")</f>
        <v>{"Hp":87437,"Atk":6060}</v>
      </c>
      <c r="G362" s="19" t="str">
        <f>IF(B362=4,_xlfn.XLOOKUP($D362,养成中转!$D$17:$D$1000,养成中转!$AP$17:$AP$1000,"{}"),_xlfn.XLOOKUP($D362,养成中转!$D$17:$D$1000,养成中转!$AG$17:$AG$1000,"{}"))</f>
        <v>{"CardMulti":35.83,"CostReduce":3}</v>
      </c>
    </row>
    <row r="363" spans="1:7">
      <c r="A363" s="19">
        <v>359</v>
      </c>
      <c r="B363" s="21">
        <f t="shared" si="4"/>
        <v>2</v>
      </c>
      <c r="C363" s="19">
        <v>1</v>
      </c>
      <c r="D363" s="19">
        <f t="shared" si="5"/>
        <v>109</v>
      </c>
      <c r="E363" s="19" t="str">
        <f>_xlfn.XLOOKUP($D363,消耗中转!$O$17:$O$1000,消耗中转!$Y$17:$Y$1000,"[]")</f>
        <v>[{"ItemId":50004,"Num":202486}]</v>
      </c>
      <c r="F363" s="19" t="str">
        <f>_xlfn.XLOOKUP($D363,养成中转!$D$17:$D$1000,_xlfn.XLOOKUP($C363,养成中转!$W$16:$AC$16,养成中转!$W$17:$AC$1000),"{}")</f>
        <v>{"Hp":88749,"Atk":6152}</v>
      </c>
      <c r="G363" s="19" t="str">
        <f>IF(B363=4,_xlfn.XLOOKUP($D363,养成中转!$D$17:$D$1000,养成中转!$AP$17:$AP$1000,"{}"),_xlfn.XLOOKUP($D363,养成中转!$D$17:$D$1000,养成中转!$AG$17:$AG$1000,"{}"))</f>
        <v>{"CardMulti":35.99,"CostReduce":3}</v>
      </c>
    </row>
    <row r="364" spans="1:7">
      <c r="A364" s="19">
        <v>360</v>
      </c>
      <c r="B364" s="21">
        <f t="shared" si="4"/>
        <v>2</v>
      </c>
      <c r="C364" s="21">
        <v>1</v>
      </c>
      <c r="D364" s="19">
        <f t="shared" si="5"/>
        <v>110</v>
      </c>
      <c r="E364" s="19" t="str">
        <f>_xlfn.XLOOKUP($D364,消耗中转!$O$17:$O$1000,消耗中转!$Y$17:$Y$1000,"[]")</f>
        <v>[{"ItemId":50004,"Num":209718},{"ItemId":50005,"Num":1342}]</v>
      </c>
      <c r="F364" s="19" t="str">
        <f>_xlfn.XLOOKUP($D364,养成中转!$D$17:$D$1000,_xlfn.XLOOKUP($C364,养成中转!$W$16:$AC$16,养成中转!$W$17:$AC$1000),"{}")</f>
        <v>{"Hp":90082,"Atk":6243}</v>
      </c>
      <c r="G364" s="19" t="str">
        <f>IF(B364=4,_xlfn.XLOOKUP($D364,养成中转!$D$17:$D$1000,养成中转!$AP$17:$AP$1000,"{}"),_xlfn.XLOOKUP($D364,养成中转!$D$17:$D$1000,养成中转!$AG$17:$AG$1000,"{}"))</f>
        <v>{"CardMulti":36.15,"CostReduce":3}</v>
      </c>
    </row>
    <row r="365" spans="1:7">
      <c r="A365" s="19">
        <v>361</v>
      </c>
      <c r="B365" s="21">
        <f t="shared" si="4"/>
        <v>2</v>
      </c>
      <c r="C365" s="19">
        <v>1</v>
      </c>
      <c r="D365" s="19">
        <f t="shared" si="5"/>
        <v>111</v>
      </c>
      <c r="E365" s="19" t="str">
        <f>_xlfn.XLOOKUP($D365,消耗中转!$O$17:$O$1000,消耗中转!$Y$17:$Y$1000,"[]")</f>
        <v>[{"ItemId":50004,"Num":171342}]</v>
      </c>
      <c r="F365" s="19" t="str">
        <f>_xlfn.XLOOKUP($D365,养成中转!$D$17:$D$1000,_xlfn.XLOOKUP($C365,养成中转!$W$16:$AC$16,养成中转!$W$17:$AC$1000),"{}")</f>
        <v>{"Hp":99550,"Atk":6900}</v>
      </c>
      <c r="G365" s="19" t="str">
        <f>IF(B365=4,_xlfn.XLOOKUP($D365,养成中转!$D$17:$D$1000,养成中转!$AP$17:$AP$1000,"{}"),_xlfn.XLOOKUP($D365,养成中转!$D$17:$D$1000,养成中转!$AG$17:$AG$1000,"{}"))</f>
        <v>{"CardMulti":37.25,"CostReduce":3}</v>
      </c>
    </row>
    <row r="366" spans="1:7">
      <c r="A366" s="19">
        <v>362</v>
      </c>
      <c r="B366" s="21">
        <f t="shared" si="4"/>
        <v>2</v>
      </c>
      <c r="C366" s="21">
        <v>1</v>
      </c>
      <c r="D366" s="19">
        <f t="shared" si="5"/>
        <v>112</v>
      </c>
      <c r="E366" s="19" t="str">
        <f>_xlfn.XLOOKUP($D366,消耗中转!$O$17:$O$1000,消耗中转!$Y$17:$Y$1000,"[]")</f>
        <v>[{"ItemId":50004,"Num":179909}]</v>
      </c>
      <c r="F366" s="19" t="str">
        <f>_xlfn.XLOOKUP($D366,养成中转!$D$17:$D$1000,_xlfn.XLOOKUP($C366,养成中转!$W$16:$AC$16,养成中转!$W$17:$AC$1000),"{}")</f>
        <v>{"Hp":100924,"Atk":6995}</v>
      </c>
      <c r="G366" s="19" t="str">
        <f>IF(B366=4,_xlfn.XLOOKUP($D366,养成中转!$D$17:$D$1000,养成中转!$AP$17:$AP$1000,"{}"),_xlfn.XLOOKUP($D366,养成中转!$D$17:$D$1000,养成中转!$AG$17:$AG$1000,"{}"))</f>
        <v>{"CardMulti":37.4,"CostReduce":3}</v>
      </c>
    </row>
    <row r="367" spans="1:7">
      <c r="A367" s="19">
        <v>363</v>
      </c>
      <c r="B367" s="21">
        <f t="shared" si="4"/>
        <v>2</v>
      </c>
      <c r="C367" s="19">
        <v>1</v>
      </c>
      <c r="D367" s="19">
        <f t="shared" si="5"/>
        <v>113</v>
      </c>
      <c r="E367" s="19" t="str">
        <f>_xlfn.XLOOKUP($D367,消耗中转!$O$17:$O$1000,消耗中转!$Y$17:$Y$1000,"[]")</f>
        <v>[{"ItemId":50004,"Num":188476}]</v>
      </c>
      <c r="F367" s="19" t="str">
        <f>_xlfn.XLOOKUP($D367,养成中转!$D$17:$D$1000,_xlfn.XLOOKUP($C367,养成中转!$W$16:$AC$16,养成中转!$W$17:$AC$1000),"{}")</f>
        <v>{"Hp":102318,"Atk":7093}</v>
      </c>
      <c r="G367" s="19" t="str">
        <f>IF(B367=4,_xlfn.XLOOKUP($D367,养成中转!$D$17:$D$1000,养成中转!$AP$17:$AP$1000,"{}"),_xlfn.XLOOKUP($D367,养成中转!$D$17:$D$1000,养成中转!$AG$17:$AG$1000,"{}"))</f>
        <v>{"CardMulti":37.55,"CostReduce":3}</v>
      </c>
    </row>
    <row r="368" spans="1:7">
      <c r="A368" s="19">
        <v>364</v>
      </c>
      <c r="B368" s="21">
        <f t="shared" si="4"/>
        <v>2</v>
      </c>
      <c r="C368" s="21">
        <v>1</v>
      </c>
      <c r="D368" s="19">
        <f t="shared" si="5"/>
        <v>114</v>
      </c>
      <c r="E368" s="19" t="str">
        <f>_xlfn.XLOOKUP($D368,消耗中转!$O$17:$O$1000,消耗中转!$Y$17:$Y$1000,"[]")</f>
        <v>[{"ItemId":50004,"Num":197043}]</v>
      </c>
      <c r="F368" s="19" t="str">
        <f>_xlfn.XLOOKUP($D368,养成中转!$D$17:$D$1000,_xlfn.XLOOKUP($C368,养成中转!$W$16:$AC$16,养成中转!$W$17:$AC$1000),"{}")</f>
        <v>{"Hp":103734,"Atk":7190}</v>
      </c>
      <c r="G368" s="19" t="str">
        <f>IF(B368=4,_xlfn.XLOOKUP($D368,养成中转!$D$17:$D$1000,养成中转!$AP$17:$AP$1000,"{}"),_xlfn.XLOOKUP($D368,养成中转!$D$17:$D$1000,养成中转!$AG$17:$AG$1000,"{}"))</f>
        <v>{"CardMulti":37.7,"CostReduce":3}</v>
      </c>
    </row>
    <row r="369" spans="1:7">
      <c r="A369" s="19">
        <v>365</v>
      </c>
      <c r="B369" s="21">
        <f t="shared" si="4"/>
        <v>2</v>
      </c>
      <c r="C369" s="19">
        <v>1</v>
      </c>
      <c r="D369" s="19">
        <f t="shared" si="5"/>
        <v>115</v>
      </c>
      <c r="E369" s="19" t="str">
        <f>_xlfn.XLOOKUP($D369,消耗中转!$O$17:$O$1000,消耗中转!$Y$17:$Y$1000,"[]")</f>
        <v>[{"ItemId":50004,"Num":205610}]</v>
      </c>
      <c r="F369" s="19" t="str">
        <f>_xlfn.XLOOKUP($D369,养成中转!$D$17:$D$1000,_xlfn.XLOOKUP($C369,养成中转!$W$16:$AC$16,养成中转!$W$17:$AC$1000),"{}")</f>
        <v>{"Hp":105170,"Atk":7290}</v>
      </c>
      <c r="G369" s="19" t="str">
        <f>IF(B369=4,_xlfn.XLOOKUP($D369,养成中转!$D$17:$D$1000,养成中转!$AP$17:$AP$1000,"{}"),_xlfn.XLOOKUP($D369,养成中转!$D$17:$D$1000,养成中转!$AG$17:$AG$1000,"{}"))</f>
        <v>{"CardMulti":37.85,"CostReduce":3}</v>
      </c>
    </row>
    <row r="370" spans="1:7">
      <c r="A370" s="19">
        <v>366</v>
      </c>
      <c r="B370" s="21">
        <f t="shared" si="4"/>
        <v>2</v>
      </c>
      <c r="C370" s="21">
        <v>1</v>
      </c>
      <c r="D370" s="19">
        <f t="shared" si="5"/>
        <v>116</v>
      </c>
      <c r="E370" s="19" t="str">
        <f>_xlfn.XLOOKUP($D370,消耗中转!$O$17:$O$1000,消耗中转!$Y$17:$Y$1000,"[]")</f>
        <v>[{"ItemId":50004,"Num":214177}]</v>
      </c>
      <c r="F370" s="19" t="str">
        <f>_xlfn.XLOOKUP($D370,养成中转!$D$17:$D$1000,_xlfn.XLOOKUP($C370,养成中转!$W$16:$AC$16,养成中转!$W$17:$AC$1000),"{}")</f>
        <v>{"Hp":106628,"Atk":7390}</v>
      </c>
      <c r="G370" s="19" t="str">
        <f>IF(B370=4,_xlfn.XLOOKUP($D370,养成中转!$D$17:$D$1000,养成中转!$AP$17:$AP$1000,"{}"),_xlfn.XLOOKUP($D370,养成中转!$D$17:$D$1000,养成中转!$AG$17:$AG$1000,"{}"))</f>
        <v>{"CardMulti":38,"CostReduce":3}</v>
      </c>
    </row>
    <row r="371" spans="1:7">
      <c r="A371" s="19">
        <v>367</v>
      </c>
      <c r="B371" s="21">
        <f t="shared" si="4"/>
        <v>2</v>
      </c>
      <c r="C371" s="19">
        <v>1</v>
      </c>
      <c r="D371" s="19">
        <f t="shared" si="5"/>
        <v>117</v>
      </c>
      <c r="E371" s="19" t="str">
        <f>_xlfn.XLOOKUP($D371,消耗中转!$O$17:$O$1000,消耗中转!$Y$17:$Y$1000,"[]")</f>
        <v>[{"ItemId":50004,"Num":222744}]</v>
      </c>
      <c r="F371" s="19" t="str">
        <f>_xlfn.XLOOKUP($D371,养成中转!$D$17:$D$1000,_xlfn.XLOOKUP($C371,养成中转!$W$16:$AC$16,养成中转!$W$17:$AC$1000),"{}")</f>
        <v>{"Hp":108108,"Atk":7493}</v>
      </c>
      <c r="G371" s="19" t="str">
        <f>IF(B371=4,_xlfn.XLOOKUP($D371,养成中转!$D$17:$D$1000,养成中转!$AP$17:$AP$1000,"{}"),_xlfn.XLOOKUP($D371,养成中转!$D$17:$D$1000,养成中转!$AG$17:$AG$1000,"{}"))</f>
        <v>{"CardMulti":38.15,"CostReduce":3}</v>
      </c>
    </row>
    <row r="372" spans="1:7">
      <c r="A372" s="19">
        <v>368</v>
      </c>
      <c r="B372" s="21">
        <f t="shared" si="4"/>
        <v>2</v>
      </c>
      <c r="C372" s="21">
        <v>1</v>
      </c>
      <c r="D372" s="19">
        <f t="shared" si="5"/>
        <v>118</v>
      </c>
      <c r="E372" s="19" t="str">
        <f>_xlfn.XLOOKUP($D372,消耗中转!$O$17:$O$1000,消耗中转!$Y$17:$Y$1000,"[]")</f>
        <v>[{"ItemId":50004,"Num":231311}]</v>
      </c>
      <c r="F372" s="19" t="str">
        <f>_xlfn.XLOOKUP($D372,养成中转!$D$17:$D$1000,_xlfn.XLOOKUP($C372,养成中转!$W$16:$AC$16,养成中转!$W$17:$AC$1000),"{}")</f>
        <v>{"Hp":109608,"Atk":7598}</v>
      </c>
      <c r="G372" s="19" t="str">
        <f>IF(B372=4,_xlfn.XLOOKUP($D372,养成中转!$D$17:$D$1000,养成中转!$AP$17:$AP$1000,"{}"),_xlfn.XLOOKUP($D372,养成中转!$D$17:$D$1000,养成中转!$AG$17:$AG$1000,"{}"))</f>
        <v>{"CardMulti":38.3,"CostReduce":3}</v>
      </c>
    </row>
    <row r="373" spans="1:7">
      <c r="A373" s="19">
        <v>369</v>
      </c>
      <c r="B373" s="21">
        <f t="shared" si="4"/>
        <v>2</v>
      </c>
      <c r="C373" s="19">
        <v>1</v>
      </c>
      <c r="D373" s="19">
        <f t="shared" si="5"/>
        <v>119</v>
      </c>
      <c r="E373" s="19" t="str">
        <f>_xlfn.XLOOKUP($D373,消耗中转!$O$17:$O$1000,消耗中转!$Y$17:$Y$1000,"[]")</f>
        <v>[{"ItemId":50004,"Num":239878}]</v>
      </c>
      <c r="F373" s="19" t="str">
        <f>_xlfn.XLOOKUP($D373,养成中转!$D$17:$D$1000,_xlfn.XLOOKUP($C373,养成中转!$W$16:$AC$16,养成中转!$W$17:$AC$1000),"{}")</f>
        <v>{"Hp":111130,"Atk":7703}</v>
      </c>
      <c r="G373" s="19" t="str">
        <f>IF(B373=4,_xlfn.XLOOKUP($D373,养成中转!$D$17:$D$1000,养成中转!$AP$17:$AP$1000,"{}"),_xlfn.XLOOKUP($D373,养成中转!$D$17:$D$1000,养成中转!$AG$17:$AG$1000,"{}"))</f>
        <v>{"CardMulti":38.45,"CostReduce":3}</v>
      </c>
    </row>
    <row r="374" spans="1:7">
      <c r="A374" s="19">
        <v>370</v>
      </c>
      <c r="B374" s="21">
        <f t="shared" si="4"/>
        <v>2</v>
      </c>
      <c r="C374" s="21">
        <v>1</v>
      </c>
      <c r="D374" s="19">
        <f t="shared" si="5"/>
        <v>120</v>
      </c>
      <c r="E374" s="19" t="str">
        <f>_xlfn.XLOOKUP($D374,消耗中转!$O$17:$O$1000,消耗中转!$Y$17:$Y$1000,"[]")</f>
        <v>[{"ItemId":50004,"Num":248445},{"ItemId":50005,"Num":1529}]</v>
      </c>
      <c r="F374" s="19" t="str">
        <f>_xlfn.XLOOKUP($D374,养成中转!$D$17:$D$1000,_xlfn.XLOOKUP($C374,养成中转!$W$16:$AC$16,养成中转!$W$17:$AC$1000),"{}")</f>
        <v>{"Hp":112675,"Atk":7810}</v>
      </c>
      <c r="G374" s="19" t="str">
        <f>IF(B374=4,_xlfn.XLOOKUP($D374,养成中转!$D$17:$D$1000,养成中转!$AP$17:$AP$1000,"{}"),_xlfn.XLOOKUP($D374,养成中转!$D$17:$D$1000,养成中转!$AG$17:$AG$1000,"{}"))</f>
        <v>{"CardMulti":38.6,"CostReduce":3}</v>
      </c>
    </row>
    <row r="375" spans="1:7">
      <c r="A375" s="19">
        <v>371</v>
      </c>
      <c r="B375" s="21">
        <f t="shared" si="4"/>
        <v>2</v>
      </c>
      <c r="C375" s="19">
        <v>1</v>
      </c>
      <c r="D375" s="19">
        <f t="shared" si="5"/>
        <v>121</v>
      </c>
      <c r="E375" s="19" t="str">
        <f>_xlfn.XLOOKUP($D375,消耗中转!$O$17:$O$1000,消耗中转!$Y$17:$Y$1000,"[]")</f>
        <v>[{"ItemId":50004,"Num":196978}]</v>
      </c>
      <c r="F375" s="19" t="str">
        <f>_xlfn.XLOOKUP($D375,养成中转!$D$17:$D$1000,_xlfn.XLOOKUP($C375,养成中转!$W$16:$AC$16,养成中转!$W$17:$AC$1000),"{}")</f>
        <v>{"Hp":123640,"Atk":8570}</v>
      </c>
      <c r="G375" s="19" t="str">
        <f>IF(B375=4,_xlfn.XLOOKUP($D375,养成中转!$D$17:$D$1000,养成中转!$AP$17:$AP$1000,"{}"),_xlfn.XLOOKUP($D375,养成中转!$D$17:$D$1000,养成中转!$AG$17:$AG$1000,"{}"))</f>
        <v>{"CardMulti":39.75,"CostReduce":3}</v>
      </c>
    </row>
    <row r="376" spans="1:7">
      <c r="A376" s="19">
        <v>372</v>
      </c>
      <c r="B376" s="21">
        <f t="shared" si="4"/>
        <v>2</v>
      </c>
      <c r="C376" s="21">
        <v>1</v>
      </c>
      <c r="D376" s="19">
        <f t="shared" si="5"/>
        <v>122</v>
      </c>
      <c r="E376" s="19" t="str">
        <f>_xlfn.XLOOKUP($D376,消耗中转!$O$17:$O$1000,消耗中转!$Y$17:$Y$1000,"[]")</f>
        <v>[{"ItemId":50004,"Num":206827}]</v>
      </c>
      <c r="F376" s="19" t="str">
        <f>_xlfn.XLOOKUP($D376,养成中转!$D$17:$D$1000,_xlfn.XLOOKUP($C376,养成中转!$W$16:$AC$16,养成中转!$W$17:$AC$1000),"{}")</f>
        <v>{"Hp":125230,"Atk":8680}</v>
      </c>
      <c r="G376" s="19" t="str">
        <f>IF(B376=4,_xlfn.XLOOKUP($D376,养成中转!$D$17:$D$1000,养成中转!$AP$17:$AP$1000,"{}"),_xlfn.XLOOKUP($D376,养成中转!$D$17:$D$1000,养成中转!$AG$17:$AG$1000,"{}"))</f>
        <v>{"CardMulti":39.94,"CostReduce":3}</v>
      </c>
    </row>
    <row r="377" spans="1:7">
      <c r="A377" s="19">
        <v>373</v>
      </c>
      <c r="B377" s="21">
        <f t="shared" si="4"/>
        <v>2</v>
      </c>
      <c r="C377" s="19">
        <v>1</v>
      </c>
      <c r="D377" s="19">
        <f t="shared" si="5"/>
        <v>123</v>
      </c>
      <c r="E377" s="19" t="str">
        <f>_xlfn.XLOOKUP($D377,消耗中转!$O$17:$O$1000,消耗中转!$Y$17:$Y$1000,"[]")</f>
        <v>[{"ItemId":50004,"Num":216676}]</v>
      </c>
      <c r="F377" s="19" t="str">
        <f>_xlfn.XLOOKUP($D377,养成中转!$D$17:$D$1000,_xlfn.XLOOKUP($C377,养成中转!$W$16:$AC$16,养成中转!$W$17:$AC$1000),"{}")</f>
        <v>{"Hp":126840,"Atk":8792}</v>
      </c>
      <c r="G377" s="19" t="str">
        <f>IF(B377=4,_xlfn.XLOOKUP($D377,养成中转!$D$17:$D$1000,养成中转!$AP$17:$AP$1000,"{}"),_xlfn.XLOOKUP($D377,养成中转!$D$17:$D$1000,养成中转!$AG$17:$AG$1000,"{}"))</f>
        <v>{"CardMulti":40.13,"CostReduce":3}</v>
      </c>
    </row>
    <row r="378" spans="1:7">
      <c r="A378" s="19">
        <v>374</v>
      </c>
      <c r="B378" s="21">
        <f t="shared" si="4"/>
        <v>2</v>
      </c>
      <c r="C378" s="21">
        <v>1</v>
      </c>
      <c r="D378" s="19">
        <f t="shared" si="5"/>
        <v>124</v>
      </c>
      <c r="E378" s="19" t="str">
        <f>_xlfn.XLOOKUP($D378,消耗中转!$O$17:$O$1000,消耗中转!$Y$17:$Y$1000,"[]")</f>
        <v>[{"ItemId":50004,"Num":226525}]</v>
      </c>
      <c r="F378" s="19" t="str">
        <f>_xlfn.XLOOKUP($D378,养成中转!$D$17:$D$1000,_xlfn.XLOOKUP($C378,养成中转!$W$16:$AC$16,养成中转!$W$17:$AC$1000),"{}")</f>
        <v>{"Hp":128474,"Atk":8906}</v>
      </c>
      <c r="G378" s="19" t="str">
        <f>IF(B378=4,_xlfn.XLOOKUP($D378,养成中转!$D$17:$D$1000,养成中转!$AP$17:$AP$1000,"{}"),_xlfn.XLOOKUP($D378,养成中转!$D$17:$D$1000,养成中转!$AG$17:$AG$1000,"{}"))</f>
        <v>{"CardMulti":40.32,"CostReduce":3}</v>
      </c>
    </row>
    <row r="379" spans="1:7">
      <c r="A379" s="19">
        <v>375</v>
      </c>
      <c r="B379" s="21">
        <f t="shared" si="4"/>
        <v>2</v>
      </c>
      <c r="C379" s="19">
        <v>1</v>
      </c>
      <c r="D379" s="19">
        <f t="shared" si="5"/>
        <v>125</v>
      </c>
      <c r="E379" s="19" t="str">
        <f>_xlfn.XLOOKUP($D379,消耗中转!$O$17:$O$1000,消耗中转!$Y$17:$Y$1000,"[]")</f>
        <v>[{"ItemId":50004,"Num":236374}]</v>
      </c>
      <c r="F379" s="19" t="str">
        <f>_xlfn.XLOOKUP($D379,养成中转!$D$17:$D$1000,_xlfn.XLOOKUP($C379,养成中转!$W$16:$AC$16,养成中转!$W$17:$AC$1000),"{}")</f>
        <v>{"Hp":130130,"Atk":9020}</v>
      </c>
      <c r="G379" s="19" t="str">
        <f>IF(B379=4,_xlfn.XLOOKUP($D379,养成中转!$D$17:$D$1000,养成中转!$AP$17:$AP$1000,"{}"),_xlfn.XLOOKUP($D379,养成中转!$D$17:$D$1000,养成中转!$AG$17:$AG$1000,"{}"))</f>
        <v>{"CardMulti":42.51,"CostReduce":5}</v>
      </c>
    </row>
    <row r="380" spans="1:7">
      <c r="A380" s="19">
        <v>376</v>
      </c>
      <c r="B380" s="21">
        <f t="shared" si="4"/>
        <v>2</v>
      </c>
      <c r="C380" s="21">
        <v>1</v>
      </c>
      <c r="D380" s="19">
        <f t="shared" si="5"/>
        <v>126</v>
      </c>
      <c r="E380" s="19" t="str">
        <f>_xlfn.XLOOKUP($D380,消耗中转!$O$17:$O$1000,消耗中转!$Y$17:$Y$1000,"[]")</f>
        <v>[{"ItemId":50004,"Num":246223}]</v>
      </c>
      <c r="F380" s="19" t="str">
        <f>_xlfn.XLOOKUP($D380,养成中转!$D$17:$D$1000,_xlfn.XLOOKUP($C380,养成中转!$W$16:$AC$16,养成中转!$W$17:$AC$1000),"{}")</f>
        <v>{"Hp":131809,"Atk":9136}</v>
      </c>
      <c r="G380" s="19" t="str">
        <f>IF(B380=4,_xlfn.XLOOKUP($D380,养成中转!$D$17:$D$1000,养成中转!$AP$17:$AP$1000,"{}"),_xlfn.XLOOKUP($D380,养成中转!$D$17:$D$1000,养成中转!$AG$17:$AG$1000,"{}"))</f>
        <v>{"CardMulti":42.7,"CostReduce":5}</v>
      </c>
    </row>
    <row r="381" spans="1:7">
      <c r="A381" s="19">
        <v>377</v>
      </c>
      <c r="B381" s="21">
        <f t="shared" si="4"/>
        <v>2</v>
      </c>
      <c r="C381" s="19">
        <v>1</v>
      </c>
      <c r="D381" s="19">
        <f t="shared" si="5"/>
        <v>127</v>
      </c>
      <c r="E381" s="19" t="str">
        <f>_xlfn.XLOOKUP($D381,消耗中转!$O$17:$O$1000,消耗中转!$Y$17:$Y$1000,"[]")</f>
        <v>[{"ItemId":50004,"Num":256072}]</v>
      </c>
      <c r="F381" s="19" t="str">
        <f>_xlfn.XLOOKUP($D381,养成中转!$D$17:$D$1000,_xlfn.XLOOKUP($C381,养成中转!$W$16:$AC$16,养成中转!$W$17:$AC$1000),"{}")</f>
        <v>{"Hp":133510,"Atk":9254}</v>
      </c>
      <c r="G381" s="19" t="str">
        <f>IF(B381=4,_xlfn.XLOOKUP($D381,养成中转!$D$17:$D$1000,养成中转!$AP$17:$AP$1000,"{}"),_xlfn.XLOOKUP($D381,养成中转!$D$17:$D$1000,养成中转!$AG$17:$AG$1000,"{}"))</f>
        <v>{"CardMulti":42.89,"CostReduce":5}</v>
      </c>
    </row>
    <row r="382" spans="1:7">
      <c r="A382" s="19">
        <v>378</v>
      </c>
      <c r="B382" s="21">
        <f t="shared" si="4"/>
        <v>2</v>
      </c>
      <c r="C382" s="21">
        <v>1</v>
      </c>
      <c r="D382" s="19">
        <f t="shared" si="5"/>
        <v>128</v>
      </c>
      <c r="E382" s="19" t="str">
        <f>_xlfn.XLOOKUP($D382,消耗中转!$O$17:$O$1000,消耗中转!$Y$17:$Y$1000,"[]")</f>
        <v>[{"ItemId":50004,"Num":265921}]</v>
      </c>
      <c r="F382" s="19" t="str">
        <f>_xlfn.XLOOKUP($D382,养成中转!$D$17:$D$1000,_xlfn.XLOOKUP($C382,养成中转!$W$16:$AC$16,养成中转!$W$17:$AC$1000),"{}")</f>
        <v>{"Hp":135235,"Atk":9374}</v>
      </c>
      <c r="G382" s="19" t="str">
        <f>IF(B382=4,_xlfn.XLOOKUP($D382,养成中转!$D$17:$D$1000,养成中转!$AP$17:$AP$1000,"{}"),_xlfn.XLOOKUP($D382,养成中转!$D$17:$D$1000,养成中转!$AG$17:$AG$1000,"{}"))</f>
        <v>{"CardMulti":43.08,"CostReduce":5}</v>
      </c>
    </row>
    <row r="383" spans="1:7">
      <c r="A383" s="19">
        <v>379</v>
      </c>
      <c r="B383" s="21">
        <f t="shared" si="4"/>
        <v>2</v>
      </c>
      <c r="C383" s="19">
        <v>1</v>
      </c>
      <c r="D383" s="19">
        <f t="shared" si="5"/>
        <v>129</v>
      </c>
      <c r="E383" s="19" t="str">
        <f>_xlfn.XLOOKUP($D383,消耗中转!$O$17:$O$1000,消耗中转!$Y$17:$Y$1000,"[]")</f>
        <v>[{"ItemId":50004,"Num":275770}]</v>
      </c>
      <c r="F383" s="19" t="str">
        <f>_xlfn.XLOOKUP($D383,养成中转!$D$17:$D$1000,_xlfn.XLOOKUP($C383,养成中转!$W$16:$AC$16,养成中转!$W$17:$AC$1000),"{}")</f>
        <v>{"Hp":136983,"Atk":9495}</v>
      </c>
      <c r="G383" s="19" t="str">
        <f>IF(B383=4,_xlfn.XLOOKUP($D383,养成中转!$D$17:$D$1000,养成中转!$AP$17:$AP$1000,"{}"),_xlfn.XLOOKUP($D383,养成中转!$D$17:$D$1000,养成中转!$AG$17:$AG$1000,"{}"))</f>
        <v>{"CardMulti":43.27,"CostReduce":5}</v>
      </c>
    </row>
    <row r="384" spans="1:7">
      <c r="A384" s="19">
        <v>380</v>
      </c>
      <c r="B384" s="21">
        <f t="shared" si="4"/>
        <v>2</v>
      </c>
      <c r="C384" s="21">
        <v>1</v>
      </c>
      <c r="D384" s="19">
        <f t="shared" si="5"/>
        <v>130</v>
      </c>
      <c r="E384" s="19" t="str">
        <f>_xlfn.XLOOKUP($D384,消耗中转!$O$17:$O$1000,消耗中转!$Y$17:$Y$1000,"[]")</f>
        <v>[{"ItemId":50004,"Num":285619},{"ItemId":50005,"Num":1717}]</v>
      </c>
      <c r="F384" s="19" t="str">
        <f>_xlfn.XLOOKUP($D384,养成中转!$D$17:$D$1000,_xlfn.XLOOKUP($C384,养成中转!$W$16:$AC$16,养成中转!$W$17:$AC$1000),"{}")</f>
        <v>{"Hp":138754,"Atk":9618}</v>
      </c>
      <c r="G384" s="19" t="str">
        <f>IF(B384=4,_xlfn.XLOOKUP($D384,养成中转!$D$17:$D$1000,养成中转!$AP$17:$AP$1000,"{}"),_xlfn.XLOOKUP($D384,养成中转!$D$17:$D$1000,养成中转!$AG$17:$AG$1000,"{}"))</f>
        <v>{"CardMulti":43.46,"CostReduce":5}</v>
      </c>
    </row>
    <row r="385" spans="1:7">
      <c r="A385" s="19">
        <v>381</v>
      </c>
      <c r="B385" s="21">
        <f t="shared" si="4"/>
        <v>2</v>
      </c>
      <c r="C385" s="19">
        <v>1</v>
      </c>
      <c r="D385" s="19">
        <f t="shared" si="5"/>
        <v>131</v>
      </c>
      <c r="E385" s="19" t="str">
        <f>_xlfn.XLOOKUP($D385,消耗中转!$O$17:$O$1000,消耗中转!$Y$17:$Y$1000,"[]")</f>
        <v>[{"ItemId":50004,"Num":220605}]</v>
      </c>
      <c r="F385" s="19" t="str">
        <f>_xlfn.XLOOKUP($D385,养成中转!$D$17:$D$1000,_xlfn.XLOOKUP($C385,养成中转!$W$16:$AC$16,养成中转!$W$17:$AC$1000),"{}")</f>
        <v>{"Hp":151318,"Atk":10489}</v>
      </c>
      <c r="G385" s="19" t="str">
        <f>IF(B385=4,_xlfn.XLOOKUP($D385,养成中转!$D$17:$D$1000,养成中转!$AP$17:$AP$1000,"{}"),_xlfn.XLOOKUP($D385,养成中转!$D$17:$D$1000,养成中转!$AG$17:$AG$1000,"{}"))</f>
        <v>{"CardMulti":44.66,"CostReduce":5}</v>
      </c>
    </row>
    <row r="386" spans="1:7">
      <c r="A386" s="19">
        <v>382</v>
      </c>
      <c r="B386" s="21">
        <f t="shared" si="4"/>
        <v>2</v>
      </c>
      <c r="C386" s="21">
        <v>1</v>
      </c>
      <c r="D386" s="19">
        <f t="shared" si="5"/>
        <v>132</v>
      </c>
      <c r="E386" s="19" t="str">
        <f>_xlfn.XLOOKUP($D386,消耗中转!$O$17:$O$1000,消耗中转!$Y$17:$Y$1000,"[]")</f>
        <v>[{"ItemId":50004,"Num":231636}]</v>
      </c>
      <c r="F386" s="19" t="str">
        <f>_xlfn.XLOOKUP($D386,养成中转!$D$17:$D$1000,_xlfn.XLOOKUP($C386,养成中转!$W$16:$AC$16,养成中转!$W$17:$AC$1000),"{}")</f>
        <v>{"Hp":153136,"Atk":10615}</v>
      </c>
      <c r="G386" s="19" t="str">
        <f>IF(B386=4,_xlfn.XLOOKUP($D386,养成中转!$D$17:$D$1000,养成中转!$AP$17:$AP$1000,"{}"),_xlfn.XLOOKUP($D386,养成中转!$D$17:$D$1000,养成中转!$AG$17:$AG$1000,"{}"))</f>
        <v>{"CardMulti":44.89,"CostReduce":5}</v>
      </c>
    </row>
    <row r="387" spans="1:7">
      <c r="A387" s="19">
        <v>383</v>
      </c>
      <c r="B387" s="21">
        <f t="shared" si="4"/>
        <v>2</v>
      </c>
      <c r="C387" s="19">
        <v>1</v>
      </c>
      <c r="D387" s="19">
        <f t="shared" si="5"/>
        <v>133</v>
      </c>
      <c r="E387" s="19" t="str">
        <f>_xlfn.XLOOKUP($D387,消耗中转!$O$17:$O$1000,消耗中转!$Y$17:$Y$1000,"[]")</f>
        <v>[{"ItemId":50004,"Num":242666}]</v>
      </c>
      <c r="F387" s="19" t="str">
        <f>_xlfn.XLOOKUP($D387,养成中转!$D$17:$D$1000,_xlfn.XLOOKUP($C387,养成中转!$W$16:$AC$16,养成中转!$W$17:$AC$1000),"{}")</f>
        <v>{"Hp":154979,"Atk":10743}</v>
      </c>
      <c r="G387" s="19" t="str">
        <f>IF(B387=4,_xlfn.XLOOKUP($D387,养成中转!$D$17:$D$1000,养成中转!$AP$17:$AP$1000,"{}"),_xlfn.XLOOKUP($D387,养成中转!$D$17:$D$1000,养成中转!$AG$17:$AG$1000,"{}"))</f>
        <v>{"CardMulti":45.12,"CostReduce":5}</v>
      </c>
    </row>
    <row r="388" spans="1:7">
      <c r="A388" s="19">
        <v>384</v>
      </c>
      <c r="B388" s="21">
        <f t="shared" si="4"/>
        <v>2</v>
      </c>
      <c r="C388" s="21">
        <v>1</v>
      </c>
      <c r="D388" s="19">
        <f t="shared" si="5"/>
        <v>134</v>
      </c>
      <c r="E388" s="19" t="str">
        <f>_xlfn.XLOOKUP($D388,消耗中转!$O$17:$O$1000,消耗中转!$Y$17:$Y$1000,"[]")</f>
        <v>[{"ItemId":50004,"Num":253696}]</v>
      </c>
      <c r="F388" s="19" t="str">
        <f>_xlfn.XLOOKUP($D388,养成中转!$D$17:$D$1000,_xlfn.XLOOKUP($C388,养成中转!$W$16:$AC$16,养成中转!$W$17:$AC$1000),"{}")</f>
        <v>{"Hp":156845,"Atk":10872}</v>
      </c>
      <c r="G388" s="19" t="str">
        <f>IF(B388=4,_xlfn.XLOOKUP($D388,养成中转!$D$17:$D$1000,养成中转!$AP$17:$AP$1000,"{}"),_xlfn.XLOOKUP($D388,养成中转!$D$17:$D$1000,养成中转!$AG$17:$AG$1000,"{}"))</f>
        <v>{"CardMulti":45.35,"CostReduce":5}</v>
      </c>
    </row>
    <row r="389" spans="1:7">
      <c r="A389" s="19">
        <v>385</v>
      </c>
      <c r="B389" s="21">
        <f t="shared" si="4"/>
        <v>2</v>
      </c>
      <c r="C389" s="19">
        <v>1</v>
      </c>
      <c r="D389" s="19">
        <f t="shared" si="5"/>
        <v>135</v>
      </c>
      <c r="E389" s="19" t="str">
        <f>_xlfn.XLOOKUP($D389,消耗中转!$O$17:$O$1000,消耗中转!$Y$17:$Y$1000,"[]")</f>
        <v>[{"ItemId":50004,"Num":264726}]</v>
      </c>
      <c r="F389" s="19" t="str">
        <f>_xlfn.XLOOKUP($D389,养成中转!$D$17:$D$1000,_xlfn.XLOOKUP($C389,养成中转!$W$16:$AC$16,养成中转!$W$17:$AC$1000),"{}")</f>
        <v>{"Hp":158735,"Atk":11003}</v>
      </c>
      <c r="G389" s="19" t="str">
        <f>IF(B389=4,_xlfn.XLOOKUP($D389,养成中转!$D$17:$D$1000,养成中转!$AP$17:$AP$1000,"{}"),_xlfn.XLOOKUP($D389,养成中转!$D$17:$D$1000,养成中转!$AG$17:$AG$1000,"{}"))</f>
        <v>{"CardMulti":45.58,"CostReduce":5}</v>
      </c>
    </row>
    <row r="390" spans="1:7">
      <c r="A390" s="19">
        <v>386</v>
      </c>
      <c r="B390" s="21">
        <f t="shared" si="4"/>
        <v>2</v>
      </c>
      <c r="C390" s="21">
        <v>1</v>
      </c>
      <c r="D390" s="19">
        <f t="shared" si="5"/>
        <v>136</v>
      </c>
      <c r="E390" s="19" t="str">
        <f>_xlfn.XLOOKUP($D390,消耗中转!$O$17:$O$1000,消耗中转!$Y$17:$Y$1000,"[]")</f>
        <v>[{"ItemId":50004,"Num":275757}]</v>
      </c>
      <c r="F390" s="19" t="str">
        <f>_xlfn.XLOOKUP($D390,养成中转!$D$17:$D$1000,_xlfn.XLOOKUP($C390,养成中转!$W$16:$AC$16,养成中转!$W$17:$AC$1000),"{}")</f>
        <v>{"Hp":160649,"Atk":11136}</v>
      </c>
      <c r="G390" s="19" t="str">
        <f>IF(B390=4,_xlfn.XLOOKUP($D390,养成中转!$D$17:$D$1000,养成中转!$AP$17:$AP$1000,"{}"),_xlfn.XLOOKUP($D390,养成中转!$D$17:$D$1000,养成中转!$AG$17:$AG$1000,"{}"))</f>
        <v>{"CardMulti":45.81,"CostReduce":5}</v>
      </c>
    </row>
    <row r="391" spans="1:7">
      <c r="A391" s="19">
        <v>387</v>
      </c>
      <c r="B391" s="21">
        <f t="shared" si="4"/>
        <v>2</v>
      </c>
      <c r="C391" s="19">
        <v>1</v>
      </c>
      <c r="D391" s="19">
        <f t="shared" si="5"/>
        <v>137</v>
      </c>
      <c r="E391" s="19" t="str">
        <f>_xlfn.XLOOKUP($D391,消耗中转!$O$17:$O$1000,消耗中转!$Y$17:$Y$1000,"[]")</f>
        <v>[{"ItemId":50004,"Num":286787}]</v>
      </c>
      <c r="F391" s="19" t="str">
        <f>_xlfn.XLOOKUP($D391,养成中转!$D$17:$D$1000,_xlfn.XLOOKUP($C391,养成中转!$W$16:$AC$16,养成中转!$W$17:$AC$1000),"{}")</f>
        <v>{"Hp":162587,"Atk":11270}</v>
      </c>
      <c r="G391" s="19" t="str">
        <f>IF(B391=4,_xlfn.XLOOKUP($D391,养成中转!$D$17:$D$1000,养成中转!$AP$17:$AP$1000,"{}"),_xlfn.XLOOKUP($D391,养成中转!$D$17:$D$1000,养成中转!$AG$17:$AG$1000,"{}"))</f>
        <v>{"CardMulti":46.04,"CostReduce":5}</v>
      </c>
    </row>
    <row r="392" spans="1:7">
      <c r="A392" s="19">
        <v>388</v>
      </c>
      <c r="B392" s="21">
        <f t="shared" ref="B392:B455" si="6">B142+1</f>
        <v>2</v>
      </c>
      <c r="C392" s="21">
        <v>1</v>
      </c>
      <c r="D392" s="19">
        <f t="shared" ref="D392:D455" si="7">D142</f>
        <v>138</v>
      </c>
      <c r="E392" s="19" t="str">
        <f>_xlfn.XLOOKUP($D392,消耗中转!$O$17:$O$1000,消耗中转!$Y$17:$Y$1000,"[]")</f>
        <v>[{"ItemId":50004,"Num":297817}]</v>
      </c>
      <c r="F392" s="19" t="str">
        <f>_xlfn.XLOOKUP($D392,养成中转!$D$17:$D$1000,_xlfn.XLOOKUP($C392,养成中转!$W$16:$AC$16,养成中转!$W$17:$AC$1000),"{}")</f>
        <v>{"Hp":164551,"Atk":11405}</v>
      </c>
      <c r="G392" s="19" t="str">
        <f>IF(B392=4,_xlfn.XLOOKUP($D392,养成中转!$D$17:$D$1000,养成中转!$AP$17:$AP$1000,"{}"),_xlfn.XLOOKUP($D392,养成中转!$D$17:$D$1000,养成中转!$AG$17:$AG$1000,"{}"))</f>
        <v>{"CardMulti":46.27,"CostReduce":5}</v>
      </c>
    </row>
    <row r="393" spans="1:7">
      <c r="A393" s="19">
        <v>389</v>
      </c>
      <c r="B393" s="21">
        <f t="shared" si="6"/>
        <v>2</v>
      </c>
      <c r="C393" s="19">
        <v>1</v>
      </c>
      <c r="D393" s="19">
        <f t="shared" si="7"/>
        <v>139</v>
      </c>
      <c r="E393" s="19" t="str">
        <f>_xlfn.XLOOKUP($D393,消耗中转!$O$17:$O$1000,消耗中转!$Y$17:$Y$1000,"[]")</f>
        <v>[{"ItemId":50004,"Num":308848}]</v>
      </c>
      <c r="F393" s="19" t="str">
        <f>_xlfn.XLOOKUP($D393,养成中转!$D$17:$D$1000,_xlfn.XLOOKUP($C393,养成中转!$W$16:$AC$16,养成中转!$W$17:$AC$1000),"{}")</f>
        <v>{"Hp":166539,"Atk":11543}</v>
      </c>
      <c r="G393" s="19" t="str">
        <f>IF(B393=4,_xlfn.XLOOKUP($D393,养成中转!$D$17:$D$1000,养成中转!$AP$17:$AP$1000,"{}"),_xlfn.XLOOKUP($D393,养成中转!$D$17:$D$1000,养成中转!$AG$17:$AG$1000,"{}"))</f>
        <v>{"CardMulti":46.5,"CostReduce":5}</v>
      </c>
    </row>
    <row r="394" spans="1:7">
      <c r="A394" s="19">
        <v>390</v>
      </c>
      <c r="B394" s="21">
        <f t="shared" si="6"/>
        <v>2</v>
      </c>
      <c r="C394" s="21">
        <v>1</v>
      </c>
      <c r="D394" s="19">
        <f t="shared" si="7"/>
        <v>140</v>
      </c>
      <c r="E394" s="19" t="str">
        <f>_xlfn.XLOOKUP($D394,消耗中转!$O$17:$O$1000,消耗中转!$Y$17:$Y$1000,"[]")</f>
        <v>[{"ItemId":50004,"Num":319878},{"ItemId":50005,"Num":1906}]</v>
      </c>
      <c r="F394" s="19" t="str">
        <f>_xlfn.XLOOKUP($D394,养成中转!$D$17:$D$1000,_xlfn.XLOOKUP($C394,养成中转!$W$16:$AC$16,养成中转!$W$17:$AC$1000),"{}")</f>
        <v>{"Hp":168551,"Atk":11683}</v>
      </c>
      <c r="G394" s="19" t="str">
        <f>IF(B394=4,_xlfn.XLOOKUP($D394,养成中转!$D$17:$D$1000,养成中转!$AP$17:$AP$1000,"{}"),_xlfn.XLOOKUP($D394,养成中转!$D$17:$D$1000,养成中转!$AG$17:$AG$1000,"{}"))</f>
        <v>{"CardMulti":46.73,"CostReduce":5}</v>
      </c>
    </row>
    <row r="395" spans="1:7">
      <c r="A395" s="19">
        <v>391</v>
      </c>
      <c r="B395" s="21">
        <f t="shared" si="6"/>
        <v>2</v>
      </c>
      <c r="C395" s="19">
        <v>1</v>
      </c>
      <c r="D395" s="19">
        <f t="shared" si="7"/>
        <v>141</v>
      </c>
      <c r="E395" s="19" t="str">
        <f>_xlfn.XLOOKUP($D395,消耗中转!$O$17:$O$1000,消耗中转!$Y$17:$Y$1000,"[]")</f>
        <v>[{"ItemId":50004,"Num":241414}]</v>
      </c>
      <c r="F395" s="19" t="str">
        <f>_xlfn.XLOOKUP($D395,养成中转!$D$17:$D$1000,_xlfn.XLOOKUP($C395,养成中转!$W$16:$AC$16,养成中转!$W$17:$AC$1000),"{}")</f>
        <v>{"Hp":182812,"Atk":12672}</v>
      </c>
      <c r="G395" s="19" t="str">
        <f>IF(B395=4,_xlfn.XLOOKUP($D395,养成中转!$D$17:$D$1000,养成中转!$AP$17:$AP$1000,"{}"),_xlfn.XLOOKUP($D395,养成中转!$D$17:$D$1000,养成中转!$AG$17:$AG$1000,"{}"))</f>
        <v>{"CardMulti":47.98,"CostReduce":5}</v>
      </c>
    </row>
    <row r="396" spans="1:7">
      <c r="A396" s="19">
        <v>392</v>
      </c>
      <c r="B396" s="21">
        <f t="shared" si="6"/>
        <v>2</v>
      </c>
      <c r="C396" s="21">
        <v>1</v>
      </c>
      <c r="D396" s="19">
        <f t="shared" si="7"/>
        <v>142</v>
      </c>
      <c r="E396" s="19" t="str">
        <f>_xlfn.XLOOKUP($D396,消耗中转!$O$17:$O$1000,消耗中转!$Y$17:$Y$1000,"[]")</f>
        <v>[{"ItemId":50004,"Num":253485}]</v>
      </c>
      <c r="F396" s="19" t="str">
        <f>_xlfn.XLOOKUP($D396,养成中转!$D$17:$D$1000,_xlfn.XLOOKUP($C396,养成中转!$W$16:$AC$16,养成中转!$W$17:$AC$1000),"{}")</f>
        <v>{"Hp":184874,"Atk":12814}</v>
      </c>
      <c r="G396" s="19" t="str">
        <f>IF(B396=4,_xlfn.XLOOKUP($D396,养成中转!$D$17:$D$1000,养成中转!$AP$17:$AP$1000,"{}"),_xlfn.XLOOKUP($D396,养成中转!$D$17:$D$1000,养成中转!$AG$17:$AG$1000,"{}"))</f>
        <v>{"CardMulti":48.25,"CostReduce":5}</v>
      </c>
    </row>
    <row r="397" spans="1:7">
      <c r="A397" s="19">
        <v>393</v>
      </c>
      <c r="B397" s="21">
        <f t="shared" si="6"/>
        <v>2</v>
      </c>
      <c r="C397" s="19">
        <v>1</v>
      </c>
      <c r="D397" s="19">
        <f t="shared" si="7"/>
        <v>143</v>
      </c>
      <c r="E397" s="19" t="str">
        <f>_xlfn.XLOOKUP($D397,消耗中转!$O$17:$O$1000,消耗中转!$Y$17:$Y$1000,"[]")</f>
        <v>[{"ItemId":50004,"Num":265556}]</v>
      </c>
      <c r="F397" s="19" t="str">
        <f>_xlfn.XLOOKUP($D397,养成中转!$D$17:$D$1000,_xlfn.XLOOKUP($C397,养成中转!$W$16:$AC$16,养成中转!$W$17:$AC$1000),"{}")</f>
        <v>{"Hp":186963,"Atk":12960}</v>
      </c>
      <c r="G397" s="19" t="str">
        <f>IF(B397=4,_xlfn.XLOOKUP($D397,养成中转!$D$17:$D$1000,养成中转!$AP$17:$AP$1000,"{}"),_xlfn.XLOOKUP($D397,养成中转!$D$17:$D$1000,养成中转!$AG$17:$AG$1000,"{}"))</f>
        <v>{"CardMulti":48.52,"CostReduce":5}</v>
      </c>
    </row>
    <row r="398" spans="1:7">
      <c r="A398" s="19">
        <v>394</v>
      </c>
      <c r="B398" s="21">
        <f t="shared" si="6"/>
        <v>2</v>
      </c>
      <c r="C398" s="21">
        <v>1</v>
      </c>
      <c r="D398" s="19">
        <f t="shared" si="7"/>
        <v>144</v>
      </c>
      <c r="E398" s="19" t="str">
        <f>_xlfn.XLOOKUP($D398,消耗中转!$O$17:$O$1000,消耗中转!$Y$17:$Y$1000,"[]")</f>
        <v>[{"ItemId":50004,"Num":277626}]</v>
      </c>
      <c r="F398" s="19" t="str">
        <f>_xlfn.XLOOKUP($D398,养成中转!$D$17:$D$1000,_xlfn.XLOOKUP($C398,养成中转!$W$16:$AC$16,养成中转!$W$17:$AC$1000),"{}")</f>
        <v>{"Hp":189075,"Atk":13106}</v>
      </c>
      <c r="G398" s="19" t="str">
        <f>IF(B398=4,_xlfn.XLOOKUP($D398,养成中转!$D$17:$D$1000,养成中转!$AP$17:$AP$1000,"{}"),_xlfn.XLOOKUP($D398,养成中转!$D$17:$D$1000,养成中转!$AG$17:$AG$1000,"{}"))</f>
        <v>{"CardMulti":48.79,"CostReduce":5}</v>
      </c>
    </row>
    <row r="399" spans="1:7">
      <c r="A399" s="19">
        <v>395</v>
      </c>
      <c r="B399" s="21">
        <f t="shared" si="6"/>
        <v>2</v>
      </c>
      <c r="C399" s="19">
        <v>1</v>
      </c>
      <c r="D399" s="19">
        <f t="shared" si="7"/>
        <v>145</v>
      </c>
      <c r="E399" s="19" t="str">
        <f>_xlfn.XLOOKUP($D399,消耗中转!$O$17:$O$1000,消耗中转!$Y$17:$Y$1000,"[]")</f>
        <v>[{"ItemId":50004,"Num":289697}]</v>
      </c>
      <c r="F399" s="19" t="str">
        <f>_xlfn.XLOOKUP($D399,养成中转!$D$17:$D$1000,_xlfn.XLOOKUP($C399,养成中转!$W$16:$AC$16,养成中转!$W$17:$AC$1000),"{}")</f>
        <v>{"Hp":191213,"Atk":13254}</v>
      </c>
      <c r="G399" s="19" t="str">
        <f>IF(B399=4,_xlfn.XLOOKUP($D399,养成中转!$D$17:$D$1000,养成中转!$AP$17:$AP$1000,"{}"),_xlfn.XLOOKUP($D399,养成中转!$D$17:$D$1000,养成中转!$AG$17:$AG$1000,"{}"))</f>
        <v>{"CardMulti":49.06,"CostReduce":5}</v>
      </c>
    </row>
    <row r="400" spans="1:7">
      <c r="A400" s="19">
        <v>396</v>
      </c>
      <c r="B400" s="21">
        <f t="shared" si="6"/>
        <v>2</v>
      </c>
      <c r="C400" s="21">
        <v>1</v>
      </c>
      <c r="D400" s="19">
        <f t="shared" si="7"/>
        <v>146</v>
      </c>
      <c r="E400" s="19" t="str">
        <f>_xlfn.XLOOKUP($D400,消耗中转!$O$17:$O$1000,消耗中转!$Y$17:$Y$1000,"[]")</f>
        <v>[{"ItemId":50004,"Num":301768}]</v>
      </c>
      <c r="F400" s="19" t="str">
        <f>_xlfn.XLOOKUP($D400,养成中转!$D$17:$D$1000,_xlfn.XLOOKUP($C400,养成中转!$W$16:$AC$16,养成中转!$W$17:$AC$1000),"{}")</f>
        <v>{"Hp":193377,"Atk":13404}</v>
      </c>
      <c r="G400" s="19" t="str">
        <f>IF(B400=4,_xlfn.XLOOKUP($D400,养成中转!$D$17:$D$1000,养成中转!$AP$17:$AP$1000,"{}"),_xlfn.XLOOKUP($D400,养成中转!$D$17:$D$1000,养成中转!$AG$17:$AG$1000,"{}"))</f>
        <v>{"CardMulti":49.33,"CostReduce":5}</v>
      </c>
    </row>
    <row r="401" spans="1:7">
      <c r="A401" s="19">
        <v>397</v>
      </c>
      <c r="B401" s="21">
        <f t="shared" si="6"/>
        <v>2</v>
      </c>
      <c r="C401" s="19">
        <v>1</v>
      </c>
      <c r="D401" s="19">
        <f t="shared" si="7"/>
        <v>147</v>
      </c>
      <c r="E401" s="19" t="str">
        <f>_xlfn.XLOOKUP($D401,消耗中转!$O$17:$O$1000,消耗中转!$Y$17:$Y$1000,"[]")</f>
        <v>[{"ItemId":50004,"Num":313839}]</v>
      </c>
      <c r="F401" s="19" t="str">
        <f>_xlfn.XLOOKUP($D401,养成中转!$D$17:$D$1000,_xlfn.XLOOKUP($C401,养成中转!$W$16:$AC$16,养成中转!$W$17:$AC$1000),"{}")</f>
        <v>{"Hp":195567,"Atk":13556}</v>
      </c>
      <c r="G401" s="19" t="str">
        <f>IF(B401=4,_xlfn.XLOOKUP($D401,养成中转!$D$17:$D$1000,养成中转!$AP$17:$AP$1000,"{}"),_xlfn.XLOOKUP($D401,养成中转!$D$17:$D$1000,养成中转!$AG$17:$AG$1000,"{}"))</f>
        <v>{"CardMulti":49.6,"CostReduce":5}</v>
      </c>
    </row>
    <row r="402" spans="1:7">
      <c r="A402" s="19">
        <v>398</v>
      </c>
      <c r="B402" s="21">
        <f t="shared" si="6"/>
        <v>2</v>
      </c>
      <c r="C402" s="21">
        <v>1</v>
      </c>
      <c r="D402" s="19">
        <f t="shared" si="7"/>
        <v>148</v>
      </c>
      <c r="E402" s="19" t="str">
        <f>_xlfn.XLOOKUP($D402,消耗中转!$O$17:$O$1000,消耗中转!$Y$17:$Y$1000,"[]")</f>
        <v>[{"ItemId":50004,"Num":325909}]</v>
      </c>
      <c r="F402" s="19" t="str">
        <f>_xlfn.XLOOKUP($D402,养成中转!$D$17:$D$1000,_xlfn.XLOOKUP($C402,养成中转!$W$16:$AC$16,养成中转!$W$17:$AC$1000),"{}")</f>
        <v>{"Hp":197782,"Atk":13710}</v>
      </c>
      <c r="G402" s="19" t="str">
        <f>IF(B402=4,_xlfn.XLOOKUP($D402,养成中转!$D$17:$D$1000,养成中转!$AP$17:$AP$1000,"{}"),_xlfn.XLOOKUP($D402,养成中转!$D$17:$D$1000,养成中转!$AG$17:$AG$1000,"{}"))</f>
        <v>{"CardMulti":49.87,"CostReduce":5}</v>
      </c>
    </row>
    <row r="403" spans="1:7">
      <c r="A403" s="19">
        <v>399</v>
      </c>
      <c r="B403" s="21">
        <f t="shared" si="6"/>
        <v>2</v>
      </c>
      <c r="C403" s="19">
        <v>1</v>
      </c>
      <c r="D403" s="19">
        <f t="shared" si="7"/>
        <v>149</v>
      </c>
      <c r="E403" s="19" t="str">
        <f>_xlfn.XLOOKUP($D403,消耗中转!$O$17:$O$1000,消耗中转!$Y$17:$Y$1000,"[]")</f>
        <v>[{"ItemId":50004,"Num":337980}]</v>
      </c>
      <c r="F403" s="19" t="str">
        <f>_xlfn.XLOOKUP($D403,养成中转!$D$17:$D$1000,_xlfn.XLOOKUP($C403,养成中转!$W$16:$AC$16,养成中转!$W$17:$AC$1000),"{}")</f>
        <v>{"Hp":200024,"Atk":13865}</v>
      </c>
      <c r="G403" s="19" t="str">
        <f>IF(B403=4,_xlfn.XLOOKUP($D403,养成中转!$D$17:$D$1000,养成中转!$AP$17:$AP$1000,"{}"),_xlfn.XLOOKUP($D403,养成中转!$D$17:$D$1000,养成中转!$AG$17:$AG$1000,"{}"))</f>
        <v>{"CardMulti":50.14,"CostReduce":5}</v>
      </c>
    </row>
    <row r="404" spans="1:7">
      <c r="A404" s="19">
        <v>400</v>
      </c>
      <c r="B404" s="21">
        <f t="shared" si="6"/>
        <v>2</v>
      </c>
      <c r="C404" s="21">
        <v>1</v>
      </c>
      <c r="D404" s="19">
        <f t="shared" si="7"/>
        <v>150</v>
      </c>
      <c r="E404" s="19" t="str">
        <f>_xlfn.XLOOKUP($D404,消耗中转!$O$17:$O$1000,消耗中转!$Y$17:$Y$1000,"[]")</f>
        <v>[{"ItemId":50004,"Num":350051},{"ItemId":50005,"Num":2095}]</v>
      </c>
      <c r="F404" s="19" t="str">
        <f>_xlfn.XLOOKUP($D404,养成中转!$D$17:$D$1000,_xlfn.XLOOKUP($C404,养成中转!$W$16:$AC$16,养成中转!$W$17:$AC$1000),"{}")</f>
        <v>{"Hp":202292,"Atk":14022}</v>
      </c>
      <c r="G404" s="19" t="str">
        <f>IF(B404=4,_xlfn.XLOOKUP($D404,养成中转!$D$17:$D$1000,养成中转!$AP$17:$AP$1000,"{}"),_xlfn.XLOOKUP($D404,养成中转!$D$17:$D$1000,养成中转!$AG$17:$AG$1000,"{}"))</f>
        <v>{"CardMulti":50.41,"CostReduce":5}</v>
      </c>
    </row>
    <row r="405" spans="1:7">
      <c r="A405" s="19">
        <v>401</v>
      </c>
      <c r="B405" s="21">
        <f t="shared" si="6"/>
        <v>2</v>
      </c>
      <c r="C405" s="19">
        <v>1</v>
      </c>
      <c r="D405" s="19">
        <f t="shared" si="7"/>
        <v>151</v>
      </c>
      <c r="E405" s="19" t="str">
        <f>_xlfn.XLOOKUP($D405,消耗中转!$O$17:$O$1000,消耗中转!$Y$17:$Y$1000,"[]")</f>
        <v>[{"ItemId":50004,"Num":258792}]</v>
      </c>
      <c r="F405" s="19" t="str">
        <f>_xlfn.XLOOKUP($D405,养成中转!$D$17:$D$1000,_xlfn.XLOOKUP($C405,养成中转!$W$16:$AC$16,养成中转!$W$17:$AC$1000),"{}")</f>
        <v>{"Hp":218350,"Atk":15135}</v>
      </c>
      <c r="G405" s="19" t="str">
        <f>IF(B405=4,_xlfn.XLOOKUP($D405,养成中转!$D$17:$D$1000,养成中转!$AP$17:$AP$1000,"{}"),_xlfn.XLOOKUP($D405,养成中转!$D$17:$D$1000,养成中转!$AG$17:$AG$1000,"{}"))</f>
        <v>{"CardMulti":51.71,"CostReduce":5}</v>
      </c>
    </row>
    <row r="406" spans="1:7">
      <c r="A406" s="19">
        <v>402</v>
      </c>
      <c r="B406" s="21">
        <f t="shared" si="6"/>
        <v>2</v>
      </c>
      <c r="C406" s="21">
        <v>1</v>
      </c>
      <c r="D406" s="19">
        <f t="shared" si="7"/>
        <v>152</v>
      </c>
      <c r="E406" s="19" t="str">
        <f>_xlfn.XLOOKUP($D406,消耗中转!$O$17:$O$1000,消耗中转!$Y$17:$Y$1000,"[]")</f>
        <v>[{"ItemId":50004,"Num":271732}]</v>
      </c>
      <c r="F406" s="19" t="str">
        <f>_xlfn.XLOOKUP($D406,养成中转!$D$17:$D$1000,_xlfn.XLOOKUP($C406,养成中转!$W$16:$AC$16,养成中转!$W$17:$AC$1000),"{}")</f>
        <v>{"Hp":220670,"Atk":15296}</v>
      </c>
      <c r="G406" s="19" t="str">
        <f>IF(B406=4,_xlfn.XLOOKUP($D406,养成中转!$D$17:$D$1000,养成中转!$AP$17:$AP$1000,"{}"),_xlfn.XLOOKUP($D406,养成中转!$D$17:$D$1000,养成中转!$AG$17:$AG$1000,"{}"))</f>
        <v>{"CardMulti":52.02,"CostReduce":5}</v>
      </c>
    </row>
    <row r="407" spans="1:7">
      <c r="A407" s="19">
        <v>403</v>
      </c>
      <c r="B407" s="21">
        <f t="shared" si="6"/>
        <v>2</v>
      </c>
      <c r="C407" s="19">
        <v>1</v>
      </c>
      <c r="D407" s="19">
        <f t="shared" si="7"/>
        <v>153</v>
      </c>
      <c r="E407" s="19" t="str">
        <f>_xlfn.XLOOKUP($D407,消耗中转!$O$17:$O$1000,消耗中转!$Y$17:$Y$1000,"[]")</f>
        <v>[{"ItemId":50004,"Num":284671}]</v>
      </c>
      <c r="F407" s="19" t="str">
        <f>_xlfn.XLOOKUP($D407,养成中转!$D$17:$D$1000,_xlfn.XLOOKUP($C407,养成中转!$W$16:$AC$16,养成中转!$W$17:$AC$1000),"{}")</f>
        <v>{"Hp":223017,"Atk":15458}</v>
      </c>
      <c r="G407" s="19" t="str">
        <f>IF(B407=4,_xlfn.XLOOKUP($D407,养成中转!$D$17:$D$1000,养成中转!$AP$17:$AP$1000,"{}"),_xlfn.XLOOKUP($D407,养成中转!$D$17:$D$1000,养成中转!$AG$17:$AG$1000,"{}"))</f>
        <v>{"CardMulti":52.33,"CostReduce":5}</v>
      </c>
    </row>
    <row r="408" spans="1:7">
      <c r="A408" s="19">
        <v>404</v>
      </c>
      <c r="B408" s="21">
        <f t="shared" si="6"/>
        <v>2</v>
      </c>
      <c r="C408" s="21">
        <v>1</v>
      </c>
      <c r="D408" s="19">
        <f t="shared" si="7"/>
        <v>154</v>
      </c>
      <c r="E408" s="19" t="str">
        <f>_xlfn.XLOOKUP($D408,消耗中转!$O$17:$O$1000,消耗中转!$Y$17:$Y$1000,"[]")</f>
        <v>[{"ItemId":50004,"Num":297611}]</v>
      </c>
      <c r="F408" s="19" t="str">
        <f>_xlfn.XLOOKUP($D408,养成中转!$D$17:$D$1000,_xlfn.XLOOKUP($C408,养成中转!$W$16:$AC$16,养成中转!$W$17:$AC$1000),"{}")</f>
        <v>{"Hp":225391,"Atk":15623}</v>
      </c>
      <c r="G408" s="19" t="str">
        <f>IF(B408=4,_xlfn.XLOOKUP($D408,养成中转!$D$17:$D$1000,养成中转!$AP$17:$AP$1000,"{}"),_xlfn.XLOOKUP($D408,养成中转!$D$17:$D$1000,养成中转!$AG$17:$AG$1000,"{}"))</f>
        <v>{"CardMulti":52.64,"CostReduce":5}</v>
      </c>
    </row>
    <row r="409" spans="1:7">
      <c r="A409" s="19">
        <v>405</v>
      </c>
      <c r="B409" s="21">
        <f t="shared" si="6"/>
        <v>2</v>
      </c>
      <c r="C409" s="19">
        <v>1</v>
      </c>
      <c r="D409" s="19">
        <f t="shared" si="7"/>
        <v>155</v>
      </c>
      <c r="E409" s="19" t="str">
        <f>_xlfn.XLOOKUP($D409,消耗中转!$O$17:$O$1000,消耗中转!$Y$17:$Y$1000,"[]")</f>
        <v>[{"ItemId":50004,"Num":310551}]</v>
      </c>
      <c r="F409" s="19" t="str">
        <f>_xlfn.XLOOKUP($D409,养成中转!$D$17:$D$1000,_xlfn.XLOOKUP($C409,养成中转!$W$16:$AC$16,养成中转!$W$17:$AC$1000),"{}")</f>
        <v>{"Hp":227791,"Atk":15790}</v>
      </c>
      <c r="G409" s="19" t="str">
        <f>IF(B409=4,_xlfn.XLOOKUP($D409,养成中转!$D$17:$D$1000,养成中转!$AP$17:$AP$1000,"{}"),_xlfn.XLOOKUP($D409,养成中转!$D$17:$D$1000,养成中转!$AG$17:$AG$1000,"{}"))</f>
        <v>{"CardMulti":52.95,"CostReduce":5}</v>
      </c>
    </row>
    <row r="410" spans="1:7">
      <c r="A410" s="19">
        <v>406</v>
      </c>
      <c r="B410" s="21">
        <f t="shared" si="6"/>
        <v>2</v>
      </c>
      <c r="C410" s="21">
        <v>1</v>
      </c>
      <c r="D410" s="19">
        <f t="shared" si="7"/>
        <v>156</v>
      </c>
      <c r="E410" s="19" t="str">
        <f>_xlfn.XLOOKUP($D410,消耗中转!$O$17:$O$1000,消耗中转!$Y$17:$Y$1000,"[]")</f>
        <v>[{"ItemId":50004,"Num":323490}]</v>
      </c>
      <c r="F410" s="19" t="str">
        <f>_xlfn.XLOOKUP($D410,养成中转!$D$17:$D$1000,_xlfn.XLOOKUP($C410,养成中转!$W$16:$AC$16,养成中转!$W$17:$AC$1000),"{}")</f>
        <v>{"Hp":230219,"Atk":15958}</v>
      </c>
      <c r="G410" s="19" t="str">
        <f>IF(B410=4,_xlfn.XLOOKUP($D410,养成中转!$D$17:$D$1000,养成中转!$AP$17:$AP$1000,"{}"),_xlfn.XLOOKUP($D410,养成中转!$D$17:$D$1000,养成中转!$AG$17:$AG$1000,"{}"))</f>
        <v>{"CardMulti":53.26,"CostReduce":5}</v>
      </c>
    </row>
    <row r="411" spans="1:7">
      <c r="A411" s="19">
        <v>407</v>
      </c>
      <c r="B411" s="21">
        <f t="shared" si="6"/>
        <v>2</v>
      </c>
      <c r="C411" s="19">
        <v>1</v>
      </c>
      <c r="D411" s="19">
        <f t="shared" si="7"/>
        <v>157</v>
      </c>
      <c r="E411" s="19" t="str">
        <f>_xlfn.XLOOKUP($D411,消耗中转!$O$17:$O$1000,消耗中转!$Y$17:$Y$1000,"[]")</f>
        <v>[{"ItemId":50004,"Num":336430}]</v>
      </c>
      <c r="F411" s="19" t="str">
        <f>_xlfn.XLOOKUP($D411,养成中转!$D$17:$D$1000,_xlfn.XLOOKUP($C411,养成中转!$W$16:$AC$16,养成中转!$W$17:$AC$1000),"{}")</f>
        <v>{"Hp":232673,"Atk":16128}</v>
      </c>
      <c r="G411" s="19" t="str">
        <f>IF(B411=4,_xlfn.XLOOKUP($D411,养成中转!$D$17:$D$1000,养成中转!$AP$17:$AP$1000,"{}"),_xlfn.XLOOKUP($D411,养成中转!$D$17:$D$1000,养成中转!$AG$17:$AG$1000,"{}"))</f>
        <v>{"CardMulti":53.57,"CostReduce":5}</v>
      </c>
    </row>
    <row r="412" spans="1:7">
      <c r="A412" s="19">
        <v>408</v>
      </c>
      <c r="B412" s="21">
        <f t="shared" si="6"/>
        <v>2</v>
      </c>
      <c r="C412" s="21">
        <v>1</v>
      </c>
      <c r="D412" s="19">
        <f t="shared" si="7"/>
        <v>158</v>
      </c>
      <c r="E412" s="19" t="str">
        <f>_xlfn.XLOOKUP($D412,消耗中转!$O$17:$O$1000,消耗中转!$Y$17:$Y$1000,"[]")</f>
        <v>[{"ItemId":50004,"Num":349370}]</v>
      </c>
      <c r="F412" s="19" t="str">
        <f>_xlfn.XLOOKUP($D412,养成中转!$D$17:$D$1000,_xlfn.XLOOKUP($C412,养成中转!$W$16:$AC$16,养成中转!$W$17:$AC$1000),"{}")</f>
        <v>{"Hp":235156,"Atk":16300}</v>
      </c>
      <c r="G412" s="19" t="str">
        <f>IF(B412=4,_xlfn.XLOOKUP($D412,养成中转!$D$17:$D$1000,养成中转!$AP$17:$AP$1000,"{}"),_xlfn.XLOOKUP($D412,养成中转!$D$17:$D$1000,养成中转!$AG$17:$AG$1000,"{}"))</f>
        <v>{"CardMulti":53.88,"CostReduce":5}</v>
      </c>
    </row>
    <row r="413" spans="1:7">
      <c r="A413" s="19">
        <v>409</v>
      </c>
      <c r="B413" s="21">
        <f t="shared" si="6"/>
        <v>2</v>
      </c>
      <c r="C413" s="19">
        <v>1</v>
      </c>
      <c r="D413" s="19">
        <f t="shared" si="7"/>
        <v>159</v>
      </c>
      <c r="E413" s="19" t="str">
        <f>_xlfn.XLOOKUP($D413,消耗中转!$O$17:$O$1000,消耗中转!$Y$17:$Y$1000,"[]")</f>
        <v>[{"ItemId":50004,"Num":362309}]</v>
      </c>
      <c r="F413" s="19" t="str">
        <f>_xlfn.XLOOKUP($D413,养成中转!$D$17:$D$1000,_xlfn.XLOOKUP($C413,养成中转!$W$16:$AC$16,养成中转!$W$17:$AC$1000),"{}")</f>
        <v>{"Hp":237665,"Atk":16474}</v>
      </c>
      <c r="G413" s="19" t="str">
        <f>IF(B413=4,_xlfn.XLOOKUP($D413,养成中转!$D$17:$D$1000,养成中转!$AP$17:$AP$1000,"{}"),_xlfn.XLOOKUP($D413,养成中转!$D$17:$D$1000,养成中转!$AG$17:$AG$1000,"{}"))</f>
        <v>{"CardMulti":54.19,"CostReduce":5}</v>
      </c>
    </row>
    <row r="414" spans="1:7">
      <c r="A414" s="19">
        <v>410</v>
      </c>
      <c r="B414" s="21">
        <f t="shared" si="6"/>
        <v>2</v>
      </c>
      <c r="C414" s="21">
        <v>1</v>
      </c>
      <c r="D414" s="19">
        <f t="shared" si="7"/>
        <v>160</v>
      </c>
      <c r="E414" s="19" t="str">
        <f>_xlfn.XLOOKUP($D414,消耗中转!$O$17:$O$1000,消耗中转!$Y$17:$Y$1000,"[]")</f>
        <v>[{"ItemId":50004,"Num":375249},{"ItemId":50005,"Num":2286}]</v>
      </c>
      <c r="F414" s="19" t="str">
        <f>_xlfn.XLOOKUP($D414,养成中转!$D$17:$D$1000,_xlfn.XLOOKUP($C414,养成中转!$W$16:$AC$16,养成中转!$W$17:$AC$1000),"{}")</f>
        <v>{"Hp":240202,"Atk":16650}</v>
      </c>
      <c r="G414" s="19" t="str">
        <f>IF(B414=4,_xlfn.XLOOKUP($D414,养成中转!$D$17:$D$1000,养成中转!$AP$17:$AP$1000,"{}"),_xlfn.XLOOKUP($D414,养成中转!$D$17:$D$1000,养成中转!$AG$17:$AG$1000,"{}"))</f>
        <v>{"CardMulti":54.5,"CostReduce":5}</v>
      </c>
    </row>
    <row r="415" spans="1:7">
      <c r="A415" s="19">
        <v>411</v>
      </c>
      <c r="B415" s="21">
        <f t="shared" si="6"/>
        <v>2</v>
      </c>
      <c r="C415" s="19">
        <v>1</v>
      </c>
      <c r="D415" s="19">
        <f t="shared" si="7"/>
        <v>161</v>
      </c>
      <c r="E415" s="19" t="str">
        <f>_xlfn.XLOOKUP($D415,消耗中转!$O$17:$O$1000,消耗中转!$Y$17:$Y$1000,"[]")</f>
        <v>[{"ItemId":50004,"Num":272372}]</v>
      </c>
      <c r="F415" s="19" t="str">
        <f>_xlfn.XLOOKUP($D415,养成中转!$D$17:$D$1000,_xlfn.XLOOKUP($C415,养成中转!$W$16:$AC$16,养成中转!$W$17:$AC$1000),"{}")</f>
        <v>{"Hp":258154,"Atk":17894}</v>
      </c>
      <c r="G415" s="19" t="str">
        <f>IF(B415=4,_xlfn.XLOOKUP($D415,养成中转!$D$17:$D$1000,养成中转!$AP$17:$AP$1000,"{}"),_xlfn.XLOOKUP($D415,养成中转!$D$17:$D$1000,养成中转!$AG$17:$AG$1000,"{}"))</f>
        <v>{"CardMulti":55.85,"CostReduce":5}</v>
      </c>
    </row>
    <row r="416" spans="1:7">
      <c r="A416" s="19">
        <v>412</v>
      </c>
      <c r="B416" s="21">
        <f t="shared" si="6"/>
        <v>2</v>
      </c>
      <c r="C416" s="21">
        <v>1</v>
      </c>
      <c r="D416" s="19">
        <f t="shared" si="7"/>
        <v>162</v>
      </c>
      <c r="E416" s="19" t="str">
        <f>_xlfn.XLOOKUP($D416,消耗中转!$O$17:$O$1000,消耗中转!$Y$17:$Y$1000,"[]")</f>
        <v>[{"ItemId":50004,"Num":285990}]</v>
      </c>
      <c r="F416" s="19" t="str">
        <f>_xlfn.XLOOKUP($D416,养成中转!$D$17:$D$1000,_xlfn.XLOOKUP($C416,养成中转!$W$16:$AC$16,养成中转!$W$17:$AC$1000),"{}")</f>
        <v>{"Hp":260746,"Atk":18074}</v>
      </c>
      <c r="G416" s="19" t="str">
        <f>IF(B416=4,_xlfn.XLOOKUP($D416,养成中转!$D$17:$D$1000,养成中转!$AP$17:$AP$1000,"{}"),_xlfn.XLOOKUP($D416,养成中转!$D$17:$D$1000,养成中转!$AG$17:$AG$1000,"{}"))</f>
        <v>{"CardMulti":56.2,"CostReduce":5}</v>
      </c>
    </row>
    <row r="417" spans="1:7">
      <c r="A417" s="19">
        <v>413</v>
      </c>
      <c r="B417" s="21">
        <f t="shared" si="6"/>
        <v>2</v>
      </c>
      <c r="C417" s="19">
        <v>1</v>
      </c>
      <c r="D417" s="19">
        <f t="shared" si="7"/>
        <v>163</v>
      </c>
      <c r="E417" s="19" t="str">
        <f>_xlfn.XLOOKUP($D417,消耗中转!$O$17:$O$1000,消耗中转!$Y$17:$Y$1000,"[]")</f>
        <v>[{"ItemId":50004,"Num":299609}]</v>
      </c>
      <c r="F417" s="19" t="str">
        <f>_xlfn.XLOOKUP($D417,养成中转!$D$17:$D$1000,_xlfn.XLOOKUP($C417,养成中转!$W$16:$AC$16,养成中转!$W$17:$AC$1000),"{}")</f>
        <v>{"Hp":263367,"Atk":18256}</v>
      </c>
      <c r="G417" s="19" t="str">
        <f>IF(B417=4,_xlfn.XLOOKUP($D417,养成中转!$D$17:$D$1000,养成中转!$AP$17:$AP$1000,"{}"),_xlfn.XLOOKUP($D417,养成中转!$D$17:$D$1000,养成中转!$AG$17:$AG$1000,"{}"))</f>
        <v>{"CardMulti":56.55,"CostReduce":5}</v>
      </c>
    </row>
    <row r="418" spans="1:7">
      <c r="A418" s="19">
        <v>414</v>
      </c>
      <c r="B418" s="21">
        <f t="shared" si="6"/>
        <v>2</v>
      </c>
      <c r="C418" s="21">
        <v>1</v>
      </c>
      <c r="D418" s="19">
        <f t="shared" si="7"/>
        <v>164</v>
      </c>
      <c r="E418" s="19" t="str">
        <f>_xlfn.XLOOKUP($D418,消耗中转!$O$17:$O$1000,消耗中转!$Y$17:$Y$1000,"[]")</f>
        <v>[{"ItemId":50004,"Num":313228}]</v>
      </c>
      <c r="F418" s="19" t="str">
        <f>_xlfn.XLOOKUP($D418,养成中转!$D$17:$D$1000,_xlfn.XLOOKUP($C418,养成中转!$W$16:$AC$16,养成中转!$W$17:$AC$1000),"{}")</f>
        <v>{"Hp":266015,"Atk":18440}</v>
      </c>
      <c r="G418" s="19" t="str">
        <f>IF(B418=4,_xlfn.XLOOKUP($D418,养成中转!$D$17:$D$1000,养成中转!$AP$17:$AP$1000,"{}"),_xlfn.XLOOKUP($D418,养成中转!$D$17:$D$1000,养成中转!$AG$17:$AG$1000,"{}"))</f>
        <v>{"CardMulti":56.9,"CostReduce":5}</v>
      </c>
    </row>
    <row r="419" spans="1:7">
      <c r="A419" s="19">
        <v>415</v>
      </c>
      <c r="B419" s="21">
        <f t="shared" si="6"/>
        <v>2</v>
      </c>
      <c r="C419" s="19">
        <v>1</v>
      </c>
      <c r="D419" s="19">
        <f t="shared" si="7"/>
        <v>165</v>
      </c>
      <c r="E419" s="19" t="str">
        <f>_xlfn.XLOOKUP($D419,消耗中转!$O$17:$O$1000,消耗中转!$Y$17:$Y$1000,"[]")</f>
        <v>[{"ItemId":50004,"Num":326846}]</v>
      </c>
      <c r="F419" s="19" t="str">
        <f>_xlfn.XLOOKUP($D419,养成中转!$D$17:$D$1000,_xlfn.XLOOKUP($C419,养成中转!$W$16:$AC$16,养成中转!$W$17:$AC$1000),"{}")</f>
        <v>{"Hp":268692,"Atk":18625}</v>
      </c>
      <c r="G419" s="19" t="str">
        <f>IF(B419=4,_xlfn.XLOOKUP($D419,养成中转!$D$17:$D$1000,养成中转!$AP$17:$AP$1000,"{}"),_xlfn.XLOOKUP($D419,养成中转!$D$17:$D$1000,养成中转!$AG$17:$AG$1000,"{}"))</f>
        <v>{"CardMulti":57.25,"CostReduce":5}</v>
      </c>
    </row>
    <row r="420" spans="1:7">
      <c r="A420" s="19">
        <v>416</v>
      </c>
      <c r="B420" s="21">
        <f t="shared" si="6"/>
        <v>2</v>
      </c>
      <c r="C420" s="21">
        <v>1</v>
      </c>
      <c r="D420" s="19">
        <f t="shared" si="7"/>
        <v>166</v>
      </c>
      <c r="E420" s="19" t="str">
        <f>_xlfn.XLOOKUP($D420,消耗中转!$O$17:$O$1000,消耗中转!$Y$17:$Y$1000,"[]")</f>
        <v>[{"ItemId":50004,"Num":340465}]</v>
      </c>
      <c r="F420" s="19" t="str">
        <f>_xlfn.XLOOKUP($D420,养成中转!$D$17:$D$1000,_xlfn.XLOOKUP($C420,养成中转!$W$16:$AC$16,养成中转!$W$17:$AC$1000),"{}")</f>
        <v>{"Hp":271397,"Atk":18812}</v>
      </c>
      <c r="G420" s="19" t="str">
        <f>IF(B420=4,_xlfn.XLOOKUP($D420,养成中转!$D$17:$D$1000,养成中转!$AP$17:$AP$1000,"{}"),_xlfn.XLOOKUP($D420,养成中转!$D$17:$D$1000,养成中转!$AG$17:$AG$1000,"{}"))</f>
        <v>{"CardMulti":57.6,"CostReduce":5}</v>
      </c>
    </row>
    <row r="421" spans="1:7">
      <c r="A421" s="19">
        <v>417</v>
      </c>
      <c r="B421" s="21">
        <f t="shared" si="6"/>
        <v>2</v>
      </c>
      <c r="C421" s="19">
        <v>1</v>
      </c>
      <c r="D421" s="19">
        <f t="shared" si="7"/>
        <v>167</v>
      </c>
      <c r="E421" s="19" t="str">
        <f>_xlfn.XLOOKUP($D421,消耗中转!$O$17:$O$1000,消耗中转!$Y$17:$Y$1000,"[]")</f>
        <v>[{"ItemId":50004,"Num":354083}]</v>
      </c>
      <c r="F421" s="19" t="str">
        <f>_xlfn.XLOOKUP($D421,养成中转!$D$17:$D$1000,_xlfn.XLOOKUP($C421,养成中转!$W$16:$AC$16,养成中转!$W$17:$AC$1000),"{}")</f>
        <v>{"Hp":274130,"Atk":19002}</v>
      </c>
      <c r="G421" s="19" t="str">
        <f>IF(B421=4,_xlfn.XLOOKUP($D421,养成中转!$D$17:$D$1000,养成中转!$AP$17:$AP$1000,"{}"),_xlfn.XLOOKUP($D421,养成中转!$D$17:$D$1000,养成中转!$AG$17:$AG$1000,"{}"))</f>
        <v>{"CardMulti":57.95,"CostReduce":5}</v>
      </c>
    </row>
    <row r="422" spans="1:7">
      <c r="A422" s="19">
        <v>418</v>
      </c>
      <c r="B422" s="21">
        <f t="shared" si="6"/>
        <v>2</v>
      </c>
      <c r="C422" s="21">
        <v>1</v>
      </c>
      <c r="D422" s="19">
        <f t="shared" si="7"/>
        <v>168</v>
      </c>
      <c r="E422" s="19" t="str">
        <f>_xlfn.XLOOKUP($D422,消耗中转!$O$17:$O$1000,消耗中转!$Y$17:$Y$1000,"[]")</f>
        <v>[{"ItemId":50004,"Num":367702}]</v>
      </c>
      <c r="F422" s="19" t="str">
        <f>_xlfn.XLOOKUP($D422,养成中转!$D$17:$D$1000,_xlfn.XLOOKUP($C422,养成中转!$W$16:$AC$16,养成中转!$W$17:$AC$1000),"{}")</f>
        <v>{"Hp":276892,"Atk":19194}</v>
      </c>
      <c r="G422" s="19" t="str">
        <f>IF(B422=4,_xlfn.XLOOKUP($D422,养成中转!$D$17:$D$1000,养成中转!$AP$17:$AP$1000,"{}"),_xlfn.XLOOKUP($D422,养成中转!$D$17:$D$1000,养成中转!$AG$17:$AG$1000,"{}"))</f>
        <v>{"CardMulti":58.3,"CostReduce":5}</v>
      </c>
    </row>
    <row r="423" spans="1:7">
      <c r="A423" s="19">
        <v>419</v>
      </c>
      <c r="B423" s="21">
        <f t="shared" si="6"/>
        <v>2</v>
      </c>
      <c r="C423" s="19">
        <v>1</v>
      </c>
      <c r="D423" s="19">
        <f t="shared" si="7"/>
        <v>169</v>
      </c>
      <c r="E423" s="19" t="str">
        <f>_xlfn.XLOOKUP($D423,消耗中转!$O$17:$O$1000,消耗中转!$Y$17:$Y$1000,"[]")</f>
        <v>[{"ItemId":50004,"Num":381321}]</v>
      </c>
      <c r="F423" s="19" t="str">
        <f>_xlfn.XLOOKUP($D423,养成中转!$D$17:$D$1000,_xlfn.XLOOKUP($C423,养成中转!$W$16:$AC$16,养成中转!$W$17:$AC$1000),"{}")</f>
        <v>{"Hp":279683,"Atk":19387}</v>
      </c>
      <c r="G423" s="19" t="str">
        <f>IF(B423=4,_xlfn.XLOOKUP($D423,养成中转!$D$17:$D$1000,养成中转!$AP$17:$AP$1000,"{}"),_xlfn.XLOOKUP($D423,养成中转!$D$17:$D$1000,养成中转!$AG$17:$AG$1000,"{}"))</f>
        <v>{"CardMulti":58.65,"CostReduce":5}</v>
      </c>
    </row>
    <row r="424" spans="1:7">
      <c r="A424" s="19">
        <v>420</v>
      </c>
      <c r="B424" s="21">
        <f t="shared" si="6"/>
        <v>2</v>
      </c>
      <c r="C424" s="21">
        <v>1</v>
      </c>
      <c r="D424" s="19">
        <f t="shared" si="7"/>
        <v>170</v>
      </c>
      <c r="E424" s="19" t="str">
        <f>_xlfn.XLOOKUP($D424,消耗中转!$O$17:$O$1000,消耗中转!$Y$17:$Y$1000,"[]")</f>
        <v>[{"ItemId":50004,"Num":394939},{"ItemId":50005,"Num":2476}]</v>
      </c>
      <c r="F424" s="19" t="str">
        <f>_xlfn.XLOOKUP($D424,养成中转!$D$17:$D$1000,_xlfn.XLOOKUP($C424,养成中转!$W$16:$AC$16,养成中转!$W$17:$AC$1000),"{}")</f>
        <v>{"Hp":282503,"Atk":19582}</v>
      </c>
      <c r="G424" s="19" t="str">
        <f>IF(B424=4,_xlfn.XLOOKUP($D424,养成中转!$D$17:$D$1000,养成中转!$AP$17:$AP$1000,"{}"),_xlfn.XLOOKUP($D424,养成中转!$D$17:$D$1000,养成中转!$AG$17:$AG$1000,"{}"))</f>
        <v>{"CardMulti":59,"CostReduce":5}</v>
      </c>
    </row>
    <row r="425" spans="1:7">
      <c r="A425" s="19">
        <v>421</v>
      </c>
      <c r="B425" s="21">
        <f t="shared" si="6"/>
        <v>2</v>
      </c>
      <c r="C425" s="19">
        <v>1</v>
      </c>
      <c r="D425" s="19">
        <f t="shared" si="7"/>
        <v>171</v>
      </c>
      <c r="E425" s="19" t="str">
        <f>_xlfn.XLOOKUP($D425,消耗中转!$O$17:$O$1000,消耗中转!$Y$17:$Y$1000,"[]")</f>
        <v>[{"ItemId":50004,"Num":282098}]</v>
      </c>
      <c r="F425" s="19" t="str">
        <f>_xlfn.XLOOKUP($D425,养成中转!$D$17:$D$1000,_xlfn.XLOOKUP($C425,养成中转!$W$16:$AC$16,养成中转!$W$17:$AC$1000),"{}")</f>
        <v>{"Hp":302445,"Atk":20964}</v>
      </c>
      <c r="G425" s="19" t="str">
        <f>IF(B425=4,_xlfn.XLOOKUP($D425,养成中转!$D$17:$D$1000,养成中转!$AP$17:$AP$1000,"{}"),_xlfn.XLOOKUP($D425,养成中转!$D$17:$D$1000,养成中转!$AG$17:$AG$1000,"{}"))</f>
        <v>{"CardMulti":60.4,"CostReduce":5}</v>
      </c>
    </row>
    <row r="426" spans="1:7">
      <c r="A426" s="19">
        <v>422</v>
      </c>
      <c r="B426" s="21">
        <f t="shared" si="6"/>
        <v>2</v>
      </c>
      <c r="C426" s="21">
        <v>1</v>
      </c>
      <c r="D426" s="19">
        <f t="shared" si="7"/>
        <v>172</v>
      </c>
      <c r="E426" s="19" t="str">
        <f>_xlfn.XLOOKUP($D426,消耗中转!$O$17:$O$1000,消耗中转!$Y$17:$Y$1000,"[]")</f>
        <v>[{"ItemId":50004,"Num":296203}]</v>
      </c>
      <c r="F426" s="19" t="str">
        <f>_xlfn.XLOOKUP($D426,养成中转!$D$17:$D$1000,_xlfn.XLOOKUP($C426,养成中转!$W$16:$AC$16,养成中转!$W$17:$AC$1000),"{}")</f>
        <v>{"Hp":305323,"Atk":21164}</v>
      </c>
      <c r="G426" s="19" t="str">
        <f>IF(B426=4,_xlfn.XLOOKUP($D426,养成中转!$D$17:$D$1000,养成中转!$AP$17:$AP$1000,"{}"),_xlfn.XLOOKUP($D426,养成中转!$D$17:$D$1000,养成中转!$AG$17:$AG$1000,"{}"))</f>
        <v>{"CardMulti":60.79,"CostReduce":5}</v>
      </c>
    </row>
    <row r="427" spans="1:7">
      <c r="A427" s="19">
        <v>423</v>
      </c>
      <c r="B427" s="21">
        <f t="shared" si="6"/>
        <v>2</v>
      </c>
      <c r="C427" s="19">
        <v>1</v>
      </c>
      <c r="D427" s="19">
        <f t="shared" si="7"/>
        <v>173</v>
      </c>
      <c r="E427" s="19" t="str">
        <f>_xlfn.XLOOKUP($D427,消耗中转!$O$17:$O$1000,消耗中转!$Y$17:$Y$1000,"[]")</f>
        <v>[{"ItemId":50004,"Num":310308}]</v>
      </c>
      <c r="F427" s="19" t="str">
        <f>_xlfn.XLOOKUP($D427,养成中转!$D$17:$D$1000,_xlfn.XLOOKUP($C427,养成中转!$W$16:$AC$16,养成中转!$W$17:$AC$1000),"{}")</f>
        <v>{"Hp":308230,"Atk":21365}</v>
      </c>
      <c r="G427" s="19" t="str">
        <f>IF(B427=4,_xlfn.XLOOKUP($D427,养成中转!$D$17:$D$1000,养成中转!$AP$17:$AP$1000,"{}"),_xlfn.XLOOKUP($D427,养成中转!$D$17:$D$1000,养成中转!$AG$17:$AG$1000,"{}"))</f>
        <v>{"CardMulti":61.18,"CostReduce":5}</v>
      </c>
    </row>
    <row r="428" spans="1:7">
      <c r="A428" s="19">
        <v>424</v>
      </c>
      <c r="B428" s="21">
        <f t="shared" si="6"/>
        <v>2</v>
      </c>
      <c r="C428" s="21">
        <v>1</v>
      </c>
      <c r="D428" s="19">
        <f t="shared" si="7"/>
        <v>174</v>
      </c>
      <c r="E428" s="19" t="str">
        <f>_xlfn.XLOOKUP($D428,消耗中转!$O$17:$O$1000,消耗中转!$Y$17:$Y$1000,"[]")</f>
        <v>[{"ItemId":50004,"Num":324413}]</v>
      </c>
      <c r="F428" s="19" t="str">
        <f>_xlfn.XLOOKUP($D428,养成中转!$D$17:$D$1000,_xlfn.XLOOKUP($C428,养成中转!$W$16:$AC$16,养成中转!$W$17:$AC$1000),"{}")</f>
        <v>{"Hp":311167,"Atk":21569}</v>
      </c>
      <c r="G428" s="19" t="str">
        <f>IF(B428=4,_xlfn.XLOOKUP($D428,养成中转!$D$17:$D$1000,养成中转!$AP$17:$AP$1000,"{}"),_xlfn.XLOOKUP($D428,养成中转!$D$17:$D$1000,养成中转!$AG$17:$AG$1000,"{}"))</f>
        <v>{"CardMulti":61.57,"CostReduce":5}</v>
      </c>
    </row>
    <row r="429" spans="1:7">
      <c r="A429" s="19">
        <v>425</v>
      </c>
      <c r="B429" s="21">
        <f t="shared" si="6"/>
        <v>2</v>
      </c>
      <c r="C429" s="19">
        <v>1</v>
      </c>
      <c r="D429" s="19">
        <f t="shared" si="7"/>
        <v>175</v>
      </c>
      <c r="E429" s="19" t="str">
        <f>_xlfn.XLOOKUP($D429,消耗中转!$O$17:$O$1000,消耗中转!$Y$17:$Y$1000,"[]")</f>
        <v>[{"ItemId":50004,"Num":338518}]</v>
      </c>
      <c r="F429" s="19" t="str">
        <f>_xlfn.XLOOKUP($D429,养成中转!$D$17:$D$1000,_xlfn.XLOOKUP($C429,养成中转!$W$16:$AC$16,养成中转!$W$17:$AC$1000),"{}")</f>
        <v>{"Hp":314133,"Atk":21775}</v>
      </c>
      <c r="G429" s="19" t="str">
        <f>IF(B429=4,_xlfn.XLOOKUP($D429,养成中转!$D$17:$D$1000,养成中转!$AP$17:$AP$1000,"{}"),_xlfn.XLOOKUP($D429,养成中转!$D$17:$D$1000,养成中转!$AG$17:$AG$1000,"{}"))</f>
        <v>{"CardMulti":62.96,"CostReduce":6}</v>
      </c>
    </row>
    <row r="430" spans="1:7">
      <c r="A430" s="19">
        <v>426</v>
      </c>
      <c r="B430" s="21">
        <f t="shared" si="6"/>
        <v>2</v>
      </c>
      <c r="C430" s="21">
        <v>1</v>
      </c>
      <c r="D430" s="19">
        <f t="shared" si="7"/>
        <v>176</v>
      </c>
      <c r="E430" s="19" t="str">
        <f>_xlfn.XLOOKUP($D430,消耗中转!$O$17:$O$1000,消耗中转!$Y$17:$Y$1000,"[]")</f>
        <v>[{"ItemId":50004,"Num":352623}]</v>
      </c>
      <c r="F430" s="19" t="str">
        <f>_xlfn.XLOOKUP($D430,养成中转!$D$17:$D$1000,_xlfn.XLOOKUP($C430,养成中转!$W$16:$AC$16,养成中转!$W$17:$AC$1000),"{}")</f>
        <v>{"Hp":317130,"Atk":21983}</v>
      </c>
      <c r="G430" s="19" t="str">
        <f>IF(B430=4,_xlfn.XLOOKUP($D430,养成中转!$D$17:$D$1000,养成中转!$AP$17:$AP$1000,"{}"),_xlfn.XLOOKUP($D430,养成中转!$D$17:$D$1000,养成中转!$AG$17:$AG$1000,"{}"))</f>
        <v>{"CardMulti":63.35,"CostReduce":6}</v>
      </c>
    </row>
    <row r="431" spans="1:7">
      <c r="A431" s="19">
        <v>427</v>
      </c>
      <c r="B431" s="21">
        <f t="shared" si="6"/>
        <v>2</v>
      </c>
      <c r="C431" s="19">
        <v>1</v>
      </c>
      <c r="D431" s="19">
        <f t="shared" si="7"/>
        <v>177</v>
      </c>
      <c r="E431" s="19" t="str">
        <f>_xlfn.XLOOKUP($D431,消耗中转!$O$17:$O$1000,消耗中转!$Y$17:$Y$1000,"[]")</f>
        <v>[{"ItemId":50004,"Num":366728}]</v>
      </c>
      <c r="F431" s="19" t="str">
        <f>_xlfn.XLOOKUP($D431,养成中转!$D$17:$D$1000,_xlfn.XLOOKUP($C431,养成中转!$W$16:$AC$16,养成中转!$W$17:$AC$1000),"{}")</f>
        <v>{"Hp":320156,"Atk":22193}</v>
      </c>
      <c r="G431" s="19" t="str">
        <f>IF(B431=4,_xlfn.XLOOKUP($D431,养成中转!$D$17:$D$1000,养成中转!$AP$17:$AP$1000,"{}"),_xlfn.XLOOKUP($D431,养成中转!$D$17:$D$1000,养成中转!$AG$17:$AG$1000,"{}"))</f>
        <v>{"CardMulti":63.74,"CostReduce":6}</v>
      </c>
    </row>
    <row r="432" spans="1:7">
      <c r="A432" s="19">
        <v>428</v>
      </c>
      <c r="B432" s="21">
        <f t="shared" si="6"/>
        <v>2</v>
      </c>
      <c r="C432" s="21">
        <v>1</v>
      </c>
      <c r="D432" s="19">
        <f t="shared" si="7"/>
        <v>178</v>
      </c>
      <c r="E432" s="19" t="str">
        <f>_xlfn.XLOOKUP($D432,消耗中转!$O$17:$O$1000,消耗中转!$Y$17:$Y$1000,"[]")</f>
        <v>[{"ItemId":50004,"Num":380833}]</v>
      </c>
      <c r="F432" s="19" t="str">
        <f>_xlfn.XLOOKUP($D432,养成中转!$D$17:$D$1000,_xlfn.XLOOKUP($C432,养成中转!$W$16:$AC$16,养成中转!$W$17:$AC$1000),"{}")</f>
        <v>{"Hp":323211,"Atk":22404}</v>
      </c>
      <c r="G432" s="19" t="str">
        <f>IF(B432=4,_xlfn.XLOOKUP($D432,养成中转!$D$17:$D$1000,养成中转!$AP$17:$AP$1000,"{}"),_xlfn.XLOOKUP($D432,养成中转!$D$17:$D$1000,养成中转!$AG$17:$AG$1000,"{}"))</f>
        <v>{"CardMulti":64.13,"CostReduce":6}</v>
      </c>
    </row>
    <row r="433" spans="1:7">
      <c r="A433" s="19">
        <v>429</v>
      </c>
      <c r="B433" s="21">
        <f t="shared" si="6"/>
        <v>2</v>
      </c>
      <c r="C433" s="19">
        <v>1</v>
      </c>
      <c r="D433" s="19">
        <f t="shared" si="7"/>
        <v>179</v>
      </c>
      <c r="E433" s="19" t="str">
        <f>_xlfn.XLOOKUP($D433,消耗中转!$O$17:$O$1000,消耗中转!$Y$17:$Y$1000,"[]")</f>
        <v>[{"ItemId":50004,"Num":394938}]</v>
      </c>
      <c r="F433" s="19" t="str">
        <f>_xlfn.XLOOKUP($D433,养成中转!$D$17:$D$1000,_xlfn.XLOOKUP($C433,养成中转!$W$16:$AC$16,养成中转!$W$17:$AC$1000),"{}")</f>
        <v>{"Hp":326297,"Atk":22618}</v>
      </c>
      <c r="G433" s="19" t="str">
        <f>IF(B433=4,_xlfn.XLOOKUP($D433,养成中转!$D$17:$D$1000,养成中转!$AP$17:$AP$1000,"{}"),_xlfn.XLOOKUP($D433,养成中转!$D$17:$D$1000,养成中转!$AG$17:$AG$1000,"{}"))</f>
        <v>{"CardMulti":64.52,"CostReduce":6}</v>
      </c>
    </row>
    <row r="434" spans="1:7">
      <c r="A434" s="19">
        <v>430</v>
      </c>
      <c r="B434" s="21">
        <f t="shared" si="6"/>
        <v>2</v>
      </c>
      <c r="C434" s="21">
        <v>1</v>
      </c>
      <c r="D434" s="19">
        <f t="shared" si="7"/>
        <v>180</v>
      </c>
      <c r="E434" s="19" t="str">
        <f>_xlfn.XLOOKUP($D434,消耗中转!$O$17:$O$1000,消耗中转!$Y$17:$Y$1000,"[]")</f>
        <v>[{"ItemId":50004,"Num":409043},{"ItemId":50005,"Num":2668}]</v>
      </c>
      <c r="F434" s="19" t="str">
        <f>_xlfn.XLOOKUP($D434,养成中转!$D$17:$D$1000,_xlfn.XLOOKUP($C434,养成中转!$W$16:$AC$16,养成中转!$W$17:$AC$1000),"{}")</f>
        <v>{"Hp":329413,"Atk":22834}</v>
      </c>
      <c r="G434" s="19" t="str">
        <f>IF(B434=4,_xlfn.XLOOKUP($D434,养成中转!$D$17:$D$1000,养成中转!$AP$17:$AP$1000,"{}"),_xlfn.XLOOKUP($D434,养成中转!$D$17:$D$1000,养成中转!$AG$17:$AG$1000,"{}"))</f>
        <v>{"CardMulti":64.91,"CostReduce":6}</v>
      </c>
    </row>
    <row r="435" spans="1:7">
      <c r="A435" s="19">
        <v>431</v>
      </c>
      <c r="B435" s="21">
        <f t="shared" si="6"/>
        <v>2</v>
      </c>
      <c r="C435" s="19">
        <v>1</v>
      </c>
      <c r="D435" s="19">
        <f t="shared" si="7"/>
        <v>181</v>
      </c>
      <c r="E435" s="19" t="str">
        <f>_xlfn.XLOOKUP($D435,消耗中转!$O$17:$O$1000,消耗中转!$Y$17:$Y$1000,"[]")</f>
        <v>[{"ItemId":50004,"Num":288282}]</v>
      </c>
      <c r="F435" s="19" t="str">
        <f>_xlfn.XLOOKUP($D435,养成中转!$D$17:$D$1000,_xlfn.XLOOKUP($C435,养成中转!$W$16:$AC$16,养成中转!$W$17:$AC$1000),"{}")</f>
        <v>{"Hp":351441,"Atk":24360}</v>
      </c>
      <c r="G435" s="19" t="str">
        <f>IF(B435=4,_xlfn.XLOOKUP($D435,养成中转!$D$17:$D$1000,养成中转!$AP$17:$AP$1000,"{}"),_xlfn.XLOOKUP($D435,养成中转!$D$17:$D$1000,养成中转!$AG$17:$AG$1000,"{}"))</f>
        <v>{"CardMulti":66.36,"CostReduce":6}</v>
      </c>
    </row>
    <row r="436" spans="1:7">
      <c r="A436" s="19">
        <v>432</v>
      </c>
      <c r="B436" s="21">
        <f t="shared" si="6"/>
        <v>2</v>
      </c>
      <c r="C436" s="21">
        <v>1</v>
      </c>
      <c r="D436" s="19">
        <f t="shared" si="7"/>
        <v>182</v>
      </c>
      <c r="E436" s="19" t="str">
        <f>_xlfn.XLOOKUP($D436,消耗中转!$O$17:$O$1000,消耗中转!$Y$17:$Y$1000,"[]")</f>
        <v>[{"ItemId":50004,"Num":302696}]</v>
      </c>
      <c r="F436" s="19" t="str">
        <f>_xlfn.XLOOKUP($D436,养成中转!$D$17:$D$1000,_xlfn.XLOOKUP($C436,养成中转!$W$16:$AC$16,养成中转!$W$17:$AC$1000),"{}")</f>
        <v>{"Hp":354618,"Atk":24581}</v>
      </c>
      <c r="G436" s="19" t="str">
        <f>IF(B436=4,_xlfn.XLOOKUP($D436,养成中转!$D$17:$D$1000,养成中转!$AP$17:$AP$1000,"{}"),_xlfn.XLOOKUP($D436,养成中转!$D$17:$D$1000,养成中转!$AG$17:$AG$1000,"{}"))</f>
        <v>{"CardMulti":66.79,"CostReduce":6}</v>
      </c>
    </row>
    <row r="437" spans="1:7">
      <c r="A437" s="19">
        <v>433</v>
      </c>
      <c r="B437" s="21">
        <f t="shared" si="6"/>
        <v>2</v>
      </c>
      <c r="C437" s="19">
        <v>1</v>
      </c>
      <c r="D437" s="19">
        <f t="shared" si="7"/>
        <v>183</v>
      </c>
      <c r="E437" s="19" t="str">
        <f>_xlfn.XLOOKUP($D437,消耗中转!$O$17:$O$1000,消耗中转!$Y$17:$Y$1000,"[]")</f>
        <v>[{"ItemId":50004,"Num":317110}]</v>
      </c>
      <c r="F437" s="19" t="str">
        <f>_xlfn.XLOOKUP($D437,养成中转!$D$17:$D$1000,_xlfn.XLOOKUP($C437,养成中转!$W$16:$AC$16,养成中转!$W$17:$AC$1000),"{}")</f>
        <v>{"Hp":357826,"Atk":24803}</v>
      </c>
      <c r="G437" s="19" t="str">
        <f>IF(B437=4,_xlfn.XLOOKUP($D437,养成中转!$D$17:$D$1000,养成中转!$AP$17:$AP$1000,"{}"),_xlfn.XLOOKUP($D437,养成中转!$D$17:$D$1000,养成中转!$AG$17:$AG$1000,"{}"))</f>
        <v>{"CardMulti":67.22,"CostReduce":6}</v>
      </c>
    </row>
    <row r="438" spans="1:7">
      <c r="A438" s="19">
        <v>434</v>
      </c>
      <c r="B438" s="21">
        <f t="shared" si="6"/>
        <v>2</v>
      </c>
      <c r="C438" s="21">
        <v>1</v>
      </c>
      <c r="D438" s="19">
        <f t="shared" si="7"/>
        <v>184</v>
      </c>
      <c r="E438" s="19" t="str">
        <f>_xlfn.XLOOKUP($D438,消耗中转!$O$17:$O$1000,消耗中转!$Y$17:$Y$1000,"[]")</f>
        <v>[{"ItemId":50004,"Num":331524}]</v>
      </c>
      <c r="F438" s="19" t="str">
        <f>_xlfn.XLOOKUP($D438,养成中转!$D$17:$D$1000,_xlfn.XLOOKUP($C438,养成中转!$W$16:$AC$16,养成中转!$W$17:$AC$1000),"{}")</f>
        <v>{"Hp":361064,"Atk":25028}</v>
      </c>
      <c r="G438" s="19" t="str">
        <f>IF(B438=4,_xlfn.XLOOKUP($D438,养成中转!$D$17:$D$1000,养成中转!$AP$17:$AP$1000,"{}"),_xlfn.XLOOKUP($D438,养成中转!$D$17:$D$1000,养成中转!$AG$17:$AG$1000,"{}"))</f>
        <v>{"CardMulti":67.65,"CostReduce":6}</v>
      </c>
    </row>
    <row r="439" spans="1:7">
      <c r="A439" s="19">
        <v>435</v>
      </c>
      <c r="B439" s="21">
        <f t="shared" si="6"/>
        <v>2</v>
      </c>
      <c r="C439" s="19">
        <v>1</v>
      </c>
      <c r="D439" s="19">
        <f t="shared" si="7"/>
        <v>185</v>
      </c>
      <c r="E439" s="19" t="str">
        <f>_xlfn.XLOOKUP($D439,消耗中转!$O$17:$O$1000,消耗中转!$Y$17:$Y$1000,"[]")</f>
        <v>[{"ItemId":50004,"Num":345938}]</v>
      </c>
      <c r="F439" s="19" t="str">
        <f>_xlfn.XLOOKUP($D439,养成中转!$D$17:$D$1000,_xlfn.XLOOKUP($C439,养成中转!$W$16:$AC$16,养成中转!$W$17:$AC$1000),"{}")</f>
        <v>{"Hp":364334,"Atk":25255}</v>
      </c>
      <c r="G439" s="19" t="str">
        <f>IF(B439=4,_xlfn.XLOOKUP($D439,养成中转!$D$17:$D$1000,养成中转!$AP$17:$AP$1000,"{}"),_xlfn.XLOOKUP($D439,养成中转!$D$17:$D$1000,养成中转!$AG$17:$AG$1000,"{}"))</f>
        <v>{"CardMulti":68.08,"CostReduce":6}</v>
      </c>
    </row>
    <row r="440" spans="1:7">
      <c r="A440" s="19">
        <v>436</v>
      </c>
      <c r="B440" s="21">
        <f t="shared" si="6"/>
        <v>2</v>
      </c>
      <c r="C440" s="21">
        <v>1</v>
      </c>
      <c r="D440" s="19">
        <f t="shared" si="7"/>
        <v>186</v>
      </c>
      <c r="E440" s="19" t="str">
        <f>_xlfn.XLOOKUP($D440,消耗中转!$O$17:$O$1000,消耗中转!$Y$17:$Y$1000,"[]")</f>
        <v>[{"ItemId":50004,"Num":360353}]</v>
      </c>
      <c r="F440" s="19" t="str">
        <f>_xlfn.XLOOKUP($D440,养成中转!$D$17:$D$1000,_xlfn.XLOOKUP($C440,养成中转!$W$16:$AC$16,养成中转!$W$17:$AC$1000),"{}")</f>
        <v>{"Hp":367635,"Atk":25483}</v>
      </c>
      <c r="G440" s="19" t="str">
        <f>IF(B440=4,_xlfn.XLOOKUP($D440,养成中转!$D$17:$D$1000,养成中转!$AP$17:$AP$1000,"{}"),_xlfn.XLOOKUP($D440,养成中转!$D$17:$D$1000,养成中转!$AG$17:$AG$1000,"{}"))</f>
        <v>{"CardMulti":68.51,"CostReduce":6}</v>
      </c>
    </row>
    <row r="441" spans="1:7">
      <c r="A441" s="19">
        <v>437</v>
      </c>
      <c r="B441" s="21">
        <f t="shared" si="6"/>
        <v>2</v>
      </c>
      <c r="C441" s="19">
        <v>1</v>
      </c>
      <c r="D441" s="19">
        <f t="shared" si="7"/>
        <v>187</v>
      </c>
      <c r="E441" s="19" t="str">
        <f>_xlfn.XLOOKUP($D441,消耗中转!$O$17:$O$1000,消耗中转!$Y$17:$Y$1000,"[]")</f>
        <v>[{"ItemId":50004,"Num":374767}]</v>
      </c>
      <c r="F441" s="19" t="str">
        <f>_xlfn.XLOOKUP($D441,养成中转!$D$17:$D$1000,_xlfn.XLOOKUP($C441,养成中转!$W$16:$AC$16,养成中转!$W$17:$AC$1000),"{}")</f>
        <v>{"Hp":370967,"Atk":25715}</v>
      </c>
      <c r="G441" s="19" t="str">
        <f>IF(B441=4,_xlfn.XLOOKUP($D441,养成中转!$D$17:$D$1000,养成中转!$AP$17:$AP$1000,"{}"),_xlfn.XLOOKUP($D441,养成中转!$D$17:$D$1000,养成中转!$AG$17:$AG$1000,"{}"))</f>
        <v>{"CardMulti":68.94,"CostReduce":6}</v>
      </c>
    </row>
    <row r="442" spans="1:7">
      <c r="A442" s="19">
        <v>438</v>
      </c>
      <c r="B442" s="21">
        <f t="shared" si="6"/>
        <v>2</v>
      </c>
      <c r="C442" s="21">
        <v>1</v>
      </c>
      <c r="D442" s="19">
        <f t="shared" si="7"/>
        <v>188</v>
      </c>
      <c r="E442" s="19" t="str">
        <f>_xlfn.XLOOKUP($D442,消耗中转!$O$17:$O$1000,消耗中转!$Y$17:$Y$1000,"[]")</f>
        <v>[{"ItemId":50004,"Num":389181}]</v>
      </c>
      <c r="F442" s="19" t="str">
        <f>_xlfn.XLOOKUP($D442,养成中转!$D$17:$D$1000,_xlfn.XLOOKUP($C442,养成中转!$W$16:$AC$16,养成中转!$W$17:$AC$1000),"{}")</f>
        <v>{"Hp":374330,"Atk":25948}</v>
      </c>
      <c r="G442" s="19" t="str">
        <f>IF(B442=4,_xlfn.XLOOKUP($D442,养成中转!$D$17:$D$1000,养成中转!$AP$17:$AP$1000,"{}"),_xlfn.XLOOKUP($D442,养成中转!$D$17:$D$1000,养成中转!$AG$17:$AG$1000,"{}"))</f>
        <v>{"CardMulti":69.37,"CostReduce":6}</v>
      </c>
    </row>
    <row r="443" spans="1:7">
      <c r="A443" s="19">
        <v>439</v>
      </c>
      <c r="B443" s="21">
        <f t="shared" si="6"/>
        <v>2</v>
      </c>
      <c r="C443" s="19">
        <v>1</v>
      </c>
      <c r="D443" s="19">
        <f t="shared" si="7"/>
        <v>189</v>
      </c>
      <c r="E443" s="19" t="str">
        <f>_xlfn.XLOOKUP($D443,消耗中转!$O$17:$O$1000,消耗中转!$Y$17:$Y$1000,"[]")</f>
        <v>[{"ItemId":50004,"Num":403595}]</v>
      </c>
      <c r="F443" s="19" t="str">
        <f>_xlfn.XLOOKUP($D443,养成中转!$D$17:$D$1000,_xlfn.XLOOKUP($C443,养成中转!$W$16:$AC$16,养成中转!$W$17:$AC$1000),"{}")</f>
        <v>{"Hp":377725,"Atk":26183}</v>
      </c>
      <c r="G443" s="19" t="str">
        <f>IF(B443=4,_xlfn.XLOOKUP($D443,养成中转!$D$17:$D$1000,养成中转!$AP$17:$AP$1000,"{}"),_xlfn.XLOOKUP($D443,养成中转!$D$17:$D$1000,养成中转!$AG$17:$AG$1000,"{}"))</f>
        <v>{"CardMulti":69.8,"CostReduce":6}</v>
      </c>
    </row>
    <row r="444" spans="1:7">
      <c r="A444" s="19">
        <v>440</v>
      </c>
      <c r="B444" s="21">
        <f t="shared" si="6"/>
        <v>2</v>
      </c>
      <c r="C444" s="21">
        <v>1</v>
      </c>
      <c r="D444" s="19">
        <f t="shared" si="7"/>
        <v>190</v>
      </c>
      <c r="E444" s="19" t="str">
        <f>_xlfn.XLOOKUP($D444,消耗中转!$O$17:$O$1000,消耗中转!$Y$17:$Y$1000,"[]")</f>
        <v>[{"ItemId":50004,"Num":418009},{"ItemId":50005,"Num":2860}]</v>
      </c>
      <c r="F444" s="19" t="str">
        <f>_xlfn.XLOOKUP($D444,养成中转!$D$17:$D$1000,_xlfn.XLOOKUP($C444,养成中转!$W$16:$AC$16,养成中转!$W$17:$AC$1000),"{}")</f>
        <v>{"Hp":381151,"Atk":26420}</v>
      </c>
      <c r="G444" s="19" t="str">
        <f>IF(B444=4,_xlfn.XLOOKUP($D444,养成中转!$D$17:$D$1000,养成中转!$AP$17:$AP$1000,"{}"),_xlfn.XLOOKUP($D444,养成中转!$D$17:$D$1000,养成中转!$AG$17:$AG$1000,"{}"))</f>
        <v>{"CardMulti":70.23,"CostReduce":6}</v>
      </c>
    </row>
    <row r="445" spans="1:7">
      <c r="A445" s="19">
        <v>441</v>
      </c>
      <c r="B445" s="21">
        <f t="shared" si="6"/>
        <v>2</v>
      </c>
      <c r="C445" s="19">
        <v>1</v>
      </c>
      <c r="D445" s="19">
        <f t="shared" si="7"/>
        <v>191</v>
      </c>
      <c r="E445" s="19" t="str">
        <f>_xlfn.XLOOKUP($D445,消耗中转!$O$17:$O$1000,消耗中转!$Y$17:$Y$1000,"[]")</f>
        <v>[{"ItemId":50004,"Num":291660}]</v>
      </c>
      <c r="F445" s="19" t="str">
        <f>_xlfn.XLOOKUP($D445,养成中转!$D$17:$D$1000,_xlfn.XLOOKUP($C445,养成中转!$W$16:$AC$16,养成中转!$W$17:$AC$1000),"{}")</f>
        <v>{"Hp":405357,"Atk":28099}</v>
      </c>
      <c r="G445" s="19" t="str">
        <f>IF(B445=4,_xlfn.XLOOKUP($D445,养成中转!$D$17:$D$1000,养成中转!$AP$17:$AP$1000,"{}"),_xlfn.XLOOKUP($D445,养成中转!$D$17:$D$1000,养成中转!$AG$17:$AG$1000,"{}"))</f>
        <v>{"CardMulti":71.73,"CostReduce":6}</v>
      </c>
    </row>
    <row r="446" spans="1:7">
      <c r="A446" s="19">
        <v>442</v>
      </c>
      <c r="B446" s="21">
        <f t="shared" si="6"/>
        <v>2</v>
      </c>
      <c r="C446" s="21">
        <v>1</v>
      </c>
      <c r="D446" s="19">
        <f t="shared" si="7"/>
        <v>192</v>
      </c>
      <c r="E446" s="19" t="str">
        <f>_xlfn.XLOOKUP($D446,消耗中转!$O$17:$O$1000,消耗中转!$Y$17:$Y$1000,"[]")</f>
        <v>[{"ItemId":50004,"Num":306243}]</v>
      </c>
      <c r="F446" s="19" t="str">
        <f>_xlfn.XLOOKUP($D446,养成中转!$D$17:$D$1000,_xlfn.XLOOKUP($C446,养成中转!$W$16:$AC$16,养成中转!$W$17:$AC$1000),"{}")</f>
        <v>{"Hp":408847,"Atk":28340}</v>
      </c>
      <c r="G446" s="19" t="str">
        <f>IF(B446=4,_xlfn.XLOOKUP($D446,养成中转!$D$17:$D$1000,养成中转!$AP$17:$AP$1000,"{}"),_xlfn.XLOOKUP($D446,养成中转!$D$17:$D$1000,养成中转!$AG$17:$AG$1000,"{}"))</f>
        <v>{"CardMulti":72.2,"CostReduce":6}</v>
      </c>
    </row>
    <row r="447" spans="1:7">
      <c r="A447" s="19">
        <v>443</v>
      </c>
      <c r="B447" s="21">
        <f t="shared" si="6"/>
        <v>2</v>
      </c>
      <c r="C447" s="19">
        <v>1</v>
      </c>
      <c r="D447" s="19">
        <f t="shared" si="7"/>
        <v>193</v>
      </c>
      <c r="E447" s="19" t="str">
        <f>_xlfn.XLOOKUP($D447,消耗中转!$O$17:$O$1000,消耗中转!$Y$17:$Y$1000,"[]")</f>
        <v>[{"ItemId":50004,"Num":320826}]</v>
      </c>
      <c r="F447" s="19" t="str">
        <f>_xlfn.XLOOKUP($D447,养成中转!$D$17:$D$1000,_xlfn.XLOOKUP($C447,养成中转!$W$16:$AC$16,养成中转!$W$17:$AC$1000),"{}")</f>
        <v>{"Hp":412368,"Atk":28584}</v>
      </c>
      <c r="G447" s="19" t="str">
        <f>IF(B447=4,_xlfn.XLOOKUP($D447,养成中转!$D$17:$D$1000,养成中转!$AP$17:$AP$1000,"{}"),_xlfn.XLOOKUP($D447,养成中转!$D$17:$D$1000,养成中转!$AG$17:$AG$1000,"{}"))</f>
        <v>{"CardMulti":72.67,"CostReduce":6}</v>
      </c>
    </row>
    <row r="448" spans="1:7">
      <c r="A448" s="19">
        <v>444</v>
      </c>
      <c r="B448" s="21">
        <f t="shared" si="6"/>
        <v>2</v>
      </c>
      <c r="C448" s="21">
        <v>1</v>
      </c>
      <c r="D448" s="19">
        <f t="shared" si="7"/>
        <v>194</v>
      </c>
      <c r="E448" s="19" t="str">
        <f>_xlfn.XLOOKUP($D448,消耗中转!$O$17:$O$1000,消耗中转!$Y$17:$Y$1000,"[]")</f>
        <v>[{"ItemId":50004,"Num":335409}]</v>
      </c>
      <c r="F448" s="19" t="str">
        <f>_xlfn.XLOOKUP($D448,养成中转!$D$17:$D$1000,_xlfn.XLOOKUP($C448,养成中转!$W$16:$AC$16,养成中转!$W$17:$AC$1000),"{}")</f>
        <v>{"Hp":415923,"Atk":28831}</v>
      </c>
      <c r="G448" s="19" t="str">
        <f>IF(B448=4,_xlfn.XLOOKUP($D448,养成中转!$D$17:$D$1000,养成中转!$AP$17:$AP$1000,"{}"),_xlfn.XLOOKUP($D448,养成中转!$D$17:$D$1000,养成中转!$AG$17:$AG$1000,"{}"))</f>
        <v>{"CardMulti":73.14,"CostReduce":6}</v>
      </c>
    </row>
    <row r="449" spans="1:7">
      <c r="A449" s="19">
        <v>445</v>
      </c>
      <c r="B449" s="21">
        <f t="shared" si="6"/>
        <v>2</v>
      </c>
      <c r="C449" s="19">
        <v>1</v>
      </c>
      <c r="D449" s="19">
        <f t="shared" si="7"/>
        <v>195</v>
      </c>
      <c r="E449" s="19" t="str">
        <f>_xlfn.XLOOKUP($D449,消耗中转!$O$17:$O$1000,消耗中转!$Y$17:$Y$1000,"[]")</f>
        <v>[{"ItemId":50004,"Num":349992}]</v>
      </c>
      <c r="F449" s="19" t="str">
        <f>_xlfn.XLOOKUP($D449,养成中转!$D$17:$D$1000,_xlfn.XLOOKUP($C449,养成中转!$W$16:$AC$16,养成中转!$W$17:$AC$1000),"{}")</f>
        <v>{"Hp":419509,"Atk":29079}</v>
      </c>
      <c r="G449" s="19" t="str">
        <f>IF(B449=4,_xlfn.XLOOKUP($D449,养成中转!$D$17:$D$1000,养成中转!$AP$17:$AP$1000,"{}"),_xlfn.XLOOKUP($D449,养成中转!$D$17:$D$1000,养成中转!$AG$17:$AG$1000,"{}"))</f>
        <v>{"CardMulti":73.61,"CostReduce":6}</v>
      </c>
    </row>
    <row r="450" spans="1:7">
      <c r="A450" s="19">
        <v>446</v>
      </c>
      <c r="B450" s="21">
        <f t="shared" si="6"/>
        <v>2</v>
      </c>
      <c r="C450" s="21">
        <v>1</v>
      </c>
      <c r="D450" s="19">
        <f t="shared" si="7"/>
        <v>196</v>
      </c>
      <c r="E450" s="19" t="str">
        <f>_xlfn.XLOOKUP($D450,消耗中转!$O$17:$O$1000,消耗中转!$Y$17:$Y$1000,"[]")</f>
        <v>[{"ItemId":50004,"Num":364575}]</v>
      </c>
      <c r="F450" s="19" t="str">
        <f>_xlfn.XLOOKUP($D450,养成中转!$D$17:$D$1000,_xlfn.XLOOKUP($C450,养成中转!$W$16:$AC$16,养成中转!$W$17:$AC$1000),"{}")</f>
        <v>{"Hp":423127,"Atk":29330}</v>
      </c>
      <c r="G450" s="19" t="str">
        <f>IF(B450=4,_xlfn.XLOOKUP($D450,养成中转!$D$17:$D$1000,养成中转!$AP$17:$AP$1000,"{}"),_xlfn.XLOOKUP($D450,养成中转!$D$17:$D$1000,养成中转!$AG$17:$AG$1000,"{}"))</f>
        <v>{"CardMulti":74.08,"CostReduce":6}</v>
      </c>
    </row>
    <row r="451" spans="1:7">
      <c r="A451" s="19">
        <v>447</v>
      </c>
      <c r="B451" s="21">
        <f t="shared" si="6"/>
        <v>2</v>
      </c>
      <c r="C451" s="19">
        <v>1</v>
      </c>
      <c r="D451" s="19">
        <f t="shared" si="7"/>
        <v>197</v>
      </c>
      <c r="E451" s="19" t="str">
        <f>_xlfn.XLOOKUP($D451,消耗中转!$O$17:$O$1000,消耗中转!$Y$17:$Y$1000,"[]")</f>
        <v>[{"ItemId":50004,"Num":379158}]</v>
      </c>
      <c r="F451" s="19" t="str">
        <f>_xlfn.XLOOKUP($D451,养成中转!$D$17:$D$1000,_xlfn.XLOOKUP($C451,养成中转!$W$16:$AC$16,养成中转!$W$17:$AC$1000),"{}")</f>
        <v>{"Hp":426778,"Atk":29583}</v>
      </c>
      <c r="G451" s="19" t="str">
        <f>IF(B451=4,_xlfn.XLOOKUP($D451,养成中转!$D$17:$D$1000,养成中转!$AP$17:$AP$1000,"{}"),_xlfn.XLOOKUP($D451,养成中转!$D$17:$D$1000,养成中转!$AG$17:$AG$1000,"{}"))</f>
        <v>{"CardMulti":74.55,"CostReduce":6}</v>
      </c>
    </row>
    <row r="452" spans="1:7">
      <c r="A452" s="19">
        <v>448</v>
      </c>
      <c r="B452" s="21">
        <f t="shared" si="6"/>
        <v>2</v>
      </c>
      <c r="C452" s="21">
        <v>1</v>
      </c>
      <c r="D452" s="19">
        <f t="shared" si="7"/>
        <v>198</v>
      </c>
      <c r="E452" s="19" t="str">
        <f>_xlfn.XLOOKUP($D452,消耗中转!$O$17:$O$1000,消耗中转!$Y$17:$Y$1000,"[]")</f>
        <v>[{"ItemId":50004,"Num":393741}]</v>
      </c>
      <c r="F452" s="19" t="str">
        <f>_xlfn.XLOOKUP($D452,养成中转!$D$17:$D$1000,_xlfn.XLOOKUP($C452,养成中转!$W$16:$AC$16,养成中转!$W$17:$AC$1000),"{}")</f>
        <v>{"Hp":430462,"Atk":29838}</v>
      </c>
      <c r="G452" s="19" t="str">
        <f>IF(B452=4,_xlfn.XLOOKUP($D452,养成中转!$D$17:$D$1000,养成中转!$AP$17:$AP$1000,"{}"),_xlfn.XLOOKUP($D452,养成中转!$D$17:$D$1000,养成中转!$AG$17:$AG$1000,"{}"))</f>
        <v>{"CardMulti":75.02,"CostReduce":6}</v>
      </c>
    </row>
    <row r="453" spans="1:7">
      <c r="A453" s="19">
        <v>449</v>
      </c>
      <c r="B453" s="21">
        <f t="shared" si="6"/>
        <v>2</v>
      </c>
      <c r="C453" s="19">
        <v>1</v>
      </c>
      <c r="D453" s="19">
        <f t="shared" si="7"/>
        <v>199</v>
      </c>
      <c r="E453" s="19" t="str">
        <f>_xlfn.XLOOKUP($D453,消耗中转!$O$17:$O$1000,消耗中转!$Y$17:$Y$1000,"[]")</f>
        <v>[{"ItemId":50004,"Num":408324}]</v>
      </c>
      <c r="F453" s="19" t="str">
        <f>_xlfn.XLOOKUP($D453,养成中转!$D$17:$D$1000,_xlfn.XLOOKUP($C453,养成中转!$W$16:$AC$16,养成中转!$W$17:$AC$1000),"{}")</f>
        <v>{"Hp":434179,"Atk":30096}</v>
      </c>
      <c r="G453" s="19" t="str">
        <f>IF(B453=4,_xlfn.XLOOKUP($D453,养成中转!$D$17:$D$1000,养成中转!$AP$17:$AP$1000,"{}"),_xlfn.XLOOKUP($D453,养成中转!$D$17:$D$1000,养成中转!$AG$17:$AG$1000,"{}"))</f>
        <v>{"CardMulti":75.49,"CostReduce":6}</v>
      </c>
    </row>
    <row r="454" spans="1:7">
      <c r="A454" s="19">
        <v>450</v>
      </c>
      <c r="B454" s="21">
        <f t="shared" si="6"/>
        <v>2</v>
      </c>
      <c r="C454" s="21">
        <v>1</v>
      </c>
      <c r="D454" s="19">
        <f t="shared" si="7"/>
        <v>200</v>
      </c>
      <c r="E454" s="19" t="str">
        <f>_xlfn.XLOOKUP($D454,消耗中转!$O$17:$O$1000,消耗中转!$Y$17:$Y$1000,"[]")</f>
        <v>[{"ItemId":50004,"Num":422907},{"ItemId":50005,"Num":3052}]</v>
      </c>
      <c r="F454" s="19" t="str">
        <f>_xlfn.XLOOKUP($D454,养成中转!$D$17:$D$1000,_xlfn.XLOOKUP($C454,养成中转!$W$16:$AC$16,养成中转!$W$17:$AC$1000),"{}")</f>
        <v>{"Hp":437928,"Atk":30356}</v>
      </c>
      <c r="G454" s="19" t="str">
        <f>IF(B454=4,_xlfn.XLOOKUP($D454,养成中转!$D$17:$D$1000,养成中转!$AP$17:$AP$1000,"{}"),_xlfn.XLOOKUP($D454,养成中转!$D$17:$D$1000,养成中转!$AG$17:$AG$1000,"{}"))</f>
        <v>{"CardMulti":75.96,"CostReduce":6}</v>
      </c>
    </row>
    <row r="455" spans="1:7">
      <c r="A455" s="19">
        <v>451</v>
      </c>
      <c r="B455" s="21">
        <f t="shared" si="6"/>
        <v>2</v>
      </c>
      <c r="C455" s="19">
        <v>1</v>
      </c>
      <c r="D455" s="19">
        <f t="shared" si="7"/>
        <v>201</v>
      </c>
      <c r="E455" s="19" t="str">
        <f>_xlfn.XLOOKUP($D455,消耗中转!$O$17:$O$1000,消耗中转!$Y$17:$Y$1000,"[]")</f>
        <v>[{"ItemId":50004,"Num":293456}]</v>
      </c>
      <c r="F455" s="19" t="str">
        <f>_xlfn.XLOOKUP($D455,养成中转!$D$17:$D$1000,_xlfn.XLOOKUP($C455,养成中转!$W$16:$AC$16,养成中转!$W$17:$AC$1000),"{}")</f>
        <v>{"Hp":464406,"Atk":32192}</v>
      </c>
      <c r="G455" s="19" t="str">
        <f>IF(B455=4,_xlfn.XLOOKUP($D455,养成中转!$D$17:$D$1000,养成中转!$AP$17:$AP$1000,"{}"),_xlfn.XLOOKUP($D455,养成中转!$D$17:$D$1000,养成中转!$AG$17:$AG$1000,"{}"))</f>
        <v>{"CardMulti":77.51,"CostReduce":6}</v>
      </c>
    </row>
    <row r="456" spans="1:7">
      <c r="A456" s="19">
        <v>452</v>
      </c>
      <c r="B456" s="21">
        <f t="shared" ref="B456:B519" si="8">B206+1</f>
        <v>2</v>
      </c>
      <c r="C456" s="21">
        <v>1</v>
      </c>
      <c r="D456" s="19">
        <f t="shared" ref="D456:D519" si="9">D206</f>
        <v>202</v>
      </c>
      <c r="E456" s="19" t="str">
        <f>_xlfn.XLOOKUP($D456,消耗中转!$O$17:$O$1000,消耗中转!$Y$17:$Y$1000,"[]")</f>
        <v>[{"ItemId":50004,"Num":308129}]</v>
      </c>
      <c r="F456" s="19" t="str">
        <f>_xlfn.XLOOKUP($D456,养成中转!$D$17:$D$1000,_xlfn.XLOOKUP($C456,养成中转!$W$16:$AC$16,养成中转!$W$17:$AC$1000),"{}")</f>
        <v>{"Hp":468222,"Atk":32456}</v>
      </c>
      <c r="G456" s="19" t="str">
        <f>IF(B456=4,_xlfn.XLOOKUP($D456,养成中转!$D$17:$D$1000,养成中转!$AP$17:$AP$1000,"{}"),_xlfn.XLOOKUP($D456,养成中转!$D$17:$D$1000,养成中转!$AG$17:$AG$1000,"{}"))</f>
        <v>{"CardMulti":78.02,"CostReduce":6}</v>
      </c>
    </row>
    <row r="457" spans="1:7">
      <c r="A457" s="19">
        <v>453</v>
      </c>
      <c r="B457" s="21">
        <f t="shared" si="8"/>
        <v>2</v>
      </c>
      <c r="C457" s="19">
        <v>1</v>
      </c>
      <c r="D457" s="19">
        <f t="shared" si="9"/>
        <v>203</v>
      </c>
      <c r="E457" s="19" t="str">
        <f>_xlfn.XLOOKUP($D457,消耗中转!$O$17:$O$1000,消耗中转!$Y$17:$Y$1000,"[]")</f>
        <v>[{"ItemId":50004,"Num":322801}]</v>
      </c>
      <c r="F457" s="19" t="str">
        <f>_xlfn.XLOOKUP($D457,养成中转!$D$17:$D$1000,_xlfn.XLOOKUP($C457,养成中转!$W$16:$AC$16,养成中转!$W$17:$AC$1000),"{}")</f>
        <v>{"Hp":472071,"Atk":32722}</v>
      </c>
      <c r="G457" s="19" t="str">
        <f>IF(B457=4,_xlfn.XLOOKUP($D457,养成中转!$D$17:$D$1000,养成中转!$AP$17:$AP$1000,"{}"),_xlfn.XLOOKUP($D457,养成中转!$D$17:$D$1000,养成中转!$AG$17:$AG$1000,"{}"))</f>
        <v>{"CardMulti":78.53,"CostReduce":6}</v>
      </c>
    </row>
    <row r="458" spans="1:7">
      <c r="A458" s="19">
        <v>454</v>
      </c>
      <c r="B458" s="21">
        <f t="shared" si="8"/>
        <v>2</v>
      </c>
      <c r="C458" s="21">
        <v>1</v>
      </c>
      <c r="D458" s="19">
        <f t="shared" si="9"/>
        <v>204</v>
      </c>
      <c r="E458" s="19" t="str">
        <f>_xlfn.XLOOKUP($D458,消耗中转!$O$17:$O$1000,消耗中转!$Y$17:$Y$1000,"[]")</f>
        <v>[{"ItemId":50004,"Num":337474}]</v>
      </c>
      <c r="F458" s="19" t="str">
        <f>_xlfn.XLOOKUP($D458,养成中转!$D$17:$D$1000,_xlfn.XLOOKUP($C458,养成中转!$W$16:$AC$16,养成中转!$W$17:$AC$1000),"{}")</f>
        <v>{"Hp":475954,"Atk":32992}</v>
      </c>
      <c r="G458" s="19" t="str">
        <f>IF(B458=4,_xlfn.XLOOKUP($D458,养成中转!$D$17:$D$1000,养成中转!$AP$17:$AP$1000,"{}"),_xlfn.XLOOKUP($D458,养成中转!$D$17:$D$1000,养成中转!$AG$17:$AG$1000,"{}"))</f>
        <v>{"CardMulti":79.04,"CostReduce":6}</v>
      </c>
    </row>
    <row r="459" spans="1:7">
      <c r="A459" s="19">
        <v>455</v>
      </c>
      <c r="B459" s="21">
        <f t="shared" si="8"/>
        <v>2</v>
      </c>
      <c r="C459" s="19">
        <v>1</v>
      </c>
      <c r="D459" s="19">
        <f t="shared" si="9"/>
        <v>205</v>
      </c>
      <c r="E459" s="19" t="str">
        <f>_xlfn.XLOOKUP($D459,消耗中转!$O$17:$O$1000,消耗中转!$Y$17:$Y$1000,"[]")</f>
        <v>[{"ItemId":50004,"Num":352147}]</v>
      </c>
      <c r="F459" s="19" t="str">
        <f>_xlfn.XLOOKUP($D459,养成中转!$D$17:$D$1000,_xlfn.XLOOKUP($C459,养成中转!$W$16:$AC$16,养成中转!$W$17:$AC$1000),"{}")</f>
        <v>{"Hp":479870,"Atk":33263}</v>
      </c>
      <c r="G459" s="19" t="str">
        <f>IF(B459=4,_xlfn.XLOOKUP($D459,养成中转!$D$17:$D$1000,养成中转!$AP$17:$AP$1000,"{}"),_xlfn.XLOOKUP($D459,养成中转!$D$17:$D$1000,养成中转!$AG$17:$AG$1000,"{}"))</f>
        <v>{"CardMulti":79.55,"CostReduce":6}</v>
      </c>
    </row>
    <row r="460" spans="1:7">
      <c r="A460" s="19">
        <v>456</v>
      </c>
      <c r="B460" s="21">
        <f t="shared" si="8"/>
        <v>2</v>
      </c>
      <c r="C460" s="21">
        <v>1</v>
      </c>
      <c r="D460" s="19">
        <f t="shared" si="9"/>
        <v>206</v>
      </c>
      <c r="E460" s="19" t="str">
        <f>_xlfn.XLOOKUP($D460,消耗中转!$O$17:$O$1000,消耗中转!$Y$17:$Y$1000,"[]")</f>
        <v>[{"ItemId":50004,"Num":366820}]</v>
      </c>
      <c r="F460" s="19" t="str">
        <f>_xlfn.XLOOKUP($D460,养成中转!$D$17:$D$1000,_xlfn.XLOOKUP($C460,养成中转!$W$16:$AC$16,养成中转!$W$17:$AC$1000),"{}")</f>
        <v>{"Hp":483819,"Atk":33537}</v>
      </c>
      <c r="G460" s="19" t="str">
        <f>IF(B460=4,_xlfn.XLOOKUP($D460,养成中转!$D$17:$D$1000,养成中转!$AP$17:$AP$1000,"{}"),_xlfn.XLOOKUP($D460,养成中转!$D$17:$D$1000,养成中转!$AG$17:$AG$1000,"{}"))</f>
        <v>{"CardMulti":80.06,"CostReduce":6}</v>
      </c>
    </row>
    <row r="461" spans="1:7">
      <c r="A461" s="19">
        <v>457</v>
      </c>
      <c r="B461" s="21">
        <f t="shared" si="8"/>
        <v>2</v>
      </c>
      <c r="C461" s="19">
        <v>1</v>
      </c>
      <c r="D461" s="19">
        <f t="shared" si="9"/>
        <v>207</v>
      </c>
      <c r="E461" s="19" t="str">
        <f>_xlfn.XLOOKUP($D461,消耗中转!$O$17:$O$1000,消耗中转!$Y$17:$Y$1000,"[]")</f>
        <v>[{"ItemId":50004,"Num":381493}]</v>
      </c>
      <c r="F461" s="19" t="str">
        <f>_xlfn.XLOOKUP($D461,养成中转!$D$17:$D$1000,_xlfn.XLOOKUP($C461,养成中转!$W$16:$AC$16,养成中转!$W$17:$AC$1000),"{}")</f>
        <v>{"Hp":487803,"Atk":33813}</v>
      </c>
      <c r="G461" s="19" t="str">
        <f>IF(B461=4,_xlfn.XLOOKUP($D461,养成中转!$D$17:$D$1000,养成中转!$AP$17:$AP$1000,"{}"),_xlfn.XLOOKUP($D461,养成中转!$D$17:$D$1000,养成中转!$AG$17:$AG$1000,"{}"))</f>
        <v>{"CardMulti":80.57,"CostReduce":6}</v>
      </c>
    </row>
    <row r="462" spans="1:7">
      <c r="A462" s="19">
        <v>458</v>
      </c>
      <c r="B462" s="21">
        <f t="shared" si="8"/>
        <v>2</v>
      </c>
      <c r="C462" s="21">
        <v>1</v>
      </c>
      <c r="D462" s="19">
        <f t="shared" si="9"/>
        <v>208</v>
      </c>
      <c r="E462" s="19" t="str">
        <f>_xlfn.XLOOKUP($D462,消耗中转!$O$17:$O$1000,消耗中转!$Y$17:$Y$1000,"[]")</f>
        <v>[{"ItemId":50004,"Num":396166}]</v>
      </c>
      <c r="F462" s="19" t="str">
        <f>_xlfn.XLOOKUP($D462,养成中转!$D$17:$D$1000,_xlfn.XLOOKUP($C462,养成中转!$W$16:$AC$16,养成中转!$W$17:$AC$1000),"{}")</f>
        <v>{"Hp":491820,"Atk":34091}</v>
      </c>
      <c r="G462" s="19" t="str">
        <f>IF(B462=4,_xlfn.XLOOKUP($D462,养成中转!$D$17:$D$1000,养成中转!$AP$17:$AP$1000,"{}"),_xlfn.XLOOKUP($D462,养成中转!$D$17:$D$1000,养成中转!$AG$17:$AG$1000,"{}"))</f>
        <v>{"CardMulti":81.08,"CostReduce":6}</v>
      </c>
    </row>
    <row r="463" spans="1:7">
      <c r="A463" s="19">
        <v>459</v>
      </c>
      <c r="B463" s="21">
        <f t="shared" si="8"/>
        <v>2</v>
      </c>
      <c r="C463" s="19">
        <v>1</v>
      </c>
      <c r="D463" s="19">
        <f t="shared" si="9"/>
        <v>209</v>
      </c>
      <c r="E463" s="19" t="str">
        <f>_xlfn.XLOOKUP($D463,消耗中转!$O$17:$O$1000,消耗中转!$Y$17:$Y$1000,"[]")</f>
        <v>[{"ItemId":50004,"Num":410838}]</v>
      </c>
      <c r="F463" s="19" t="str">
        <f>_xlfn.XLOOKUP($D463,养成中转!$D$17:$D$1000,_xlfn.XLOOKUP($C463,养成中转!$W$16:$AC$16,养成中转!$W$17:$AC$1000),"{}")</f>
        <v>{"Hp":495872,"Atk":34373}</v>
      </c>
      <c r="G463" s="19" t="str">
        <f>IF(B463=4,_xlfn.XLOOKUP($D463,养成中转!$D$17:$D$1000,养成中转!$AP$17:$AP$1000,"{}"),_xlfn.XLOOKUP($D463,养成中转!$D$17:$D$1000,养成中转!$AG$17:$AG$1000,"{}"))</f>
        <v>{"CardMulti":81.59,"CostReduce":6}</v>
      </c>
    </row>
    <row r="464" spans="1:7">
      <c r="A464" s="19">
        <v>460</v>
      </c>
      <c r="B464" s="21">
        <f t="shared" si="8"/>
        <v>2</v>
      </c>
      <c r="C464" s="21">
        <v>1</v>
      </c>
      <c r="D464" s="19">
        <f t="shared" si="9"/>
        <v>210</v>
      </c>
      <c r="E464" s="19" t="str">
        <f>_xlfn.XLOOKUP($D464,消耗中转!$O$17:$O$1000,消耗中转!$Y$17:$Y$1000,"[]")</f>
        <v>[{"ItemId":50004,"Num":425511},{"ItemId":50005,"Num":3245}]</v>
      </c>
      <c r="F464" s="19" t="str">
        <f>_xlfn.XLOOKUP($D464,养成中转!$D$17:$D$1000,_xlfn.XLOOKUP($C464,养成中转!$W$16:$AC$16,养成中转!$W$17:$AC$1000),"{}")</f>
        <v>{"Hp":499957,"Atk":34656}</v>
      </c>
      <c r="G464" s="19" t="str">
        <f>IF(B464=4,_xlfn.XLOOKUP($D464,养成中转!$D$17:$D$1000,养成中转!$AP$17:$AP$1000,"{}"),_xlfn.XLOOKUP($D464,养成中转!$D$17:$D$1000,养成中转!$AG$17:$AG$1000,"{}"))</f>
        <v>{"CardMulti":82.1,"CostReduce":6}</v>
      </c>
    </row>
    <row r="465" spans="1:7">
      <c r="A465" s="19">
        <v>461</v>
      </c>
      <c r="B465" s="21">
        <f t="shared" si="8"/>
        <v>2</v>
      </c>
      <c r="C465" s="19">
        <v>1</v>
      </c>
      <c r="D465" s="19">
        <f t="shared" si="9"/>
        <v>211</v>
      </c>
      <c r="E465" s="19" t="str">
        <f>_xlfn.XLOOKUP($D465,消耗中转!$O$17:$O$1000,消耗中转!$Y$17:$Y$1000,"[]")</f>
        <v>[{"ItemId":50004,"Num":295433}]</v>
      </c>
      <c r="F465" s="19" t="str">
        <f>_xlfn.XLOOKUP($D465,养成中转!$D$17:$D$1000,_xlfn.XLOOKUP($C465,养成中转!$W$16:$AC$16,养成中转!$W$17:$AC$1000),"{}")</f>
        <v>{"Hp":528799,"Atk":36654}</v>
      </c>
      <c r="G465" s="19" t="str">
        <f>IF(B465=4,_xlfn.XLOOKUP($D465,养成中转!$D$17:$D$1000,养成中转!$AP$17:$AP$1000,"{}"),_xlfn.XLOOKUP($D465,养成中转!$D$17:$D$1000,养成中转!$AG$17:$AG$1000,"{}"))</f>
        <v>{"CardMulti":83.7,"CostReduce":6}</v>
      </c>
    </row>
    <row r="466" spans="1:7">
      <c r="A466" s="19">
        <v>462</v>
      </c>
      <c r="B466" s="21">
        <f t="shared" si="8"/>
        <v>2</v>
      </c>
      <c r="C466" s="21">
        <v>1</v>
      </c>
      <c r="D466" s="19">
        <f t="shared" si="9"/>
        <v>212</v>
      </c>
      <c r="E466" s="19" t="str">
        <f>_xlfn.XLOOKUP($D466,消耗中转!$O$17:$O$1000,消耗中转!$Y$17:$Y$1000,"[]")</f>
        <v>[{"ItemId":50004,"Num":310205}]</v>
      </c>
      <c r="F466" s="19" t="str">
        <f>_xlfn.XLOOKUP($D466,养成中转!$D$17:$D$1000,_xlfn.XLOOKUP($C466,养成中转!$W$16:$AC$16,养成中转!$W$17:$AC$1000),"{}")</f>
        <v>{"Hp":532954,"Atk":36944}</v>
      </c>
      <c r="G466" s="19" t="str">
        <f>IF(B466=4,_xlfn.XLOOKUP($D466,养成中转!$D$17:$D$1000,养成中转!$AP$17:$AP$1000,"{}"),_xlfn.XLOOKUP($D466,养成中转!$D$17:$D$1000,养成中转!$AG$17:$AG$1000,"{}"))</f>
        <v>{"CardMulti":84.25,"CostReduce":6}</v>
      </c>
    </row>
    <row r="467" spans="1:7">
      <c r="A467" s="19">
        <v>463</v>
      </c>
      <c r="B467" s="21">
        <f t="shared" si="8"/>
        <v>2</v>
      </c>
      <c r="C467" s="19">
        <v>1</v>
      </c>
      <c r="D467" s="19">
        <f t="shared" si="9"/>
        <v>213</v>
      </c>
      <c r="E467" s="19" t="str">
        <f>_xlfn.XLOOKUP($D467,消耗中转!$O$17:$O$1000,消耗中转!$Y$17:$Y$1000,"[]")</f>
        <v>[{"ItemId":50004,"Num":324976}]</v>
      </c>
      <c r="F467" s="19" t="str">
        <f>_xlfn.XLOOKUP($D467,养成中转!$D$17:$D$1000,_xlfn.XLOOKUP($C467,养成中转!$W$16:$AC$16,养成中转!$W$17:$AC$1000),"{}")</f>
        <v>{"Hp":537144,"Atk":37234}</v>
      </c>
      <c r="G467" s="19" t="str">
        <f>IF(B467=4,_xlfn.XLOOKUP($D467,养成中转!$D$17:$D$1000,养成中转!$AP$17:$AP$1000,"{}"),_xlfn.XLOOKUP($D467,养成中转!$D$17:$D$1000,养成中转!$AG$17:$AG$1000,"{}"))</f>
        <v>{"CardMulti":84.8,"CostReduce":6}</v>
      </c>
    </row>
    <row r="468" spans="1:7">
      <c r="A468" s="19">
        <v>464</v>
      </c>
      <c r="B468" s="21">
        <f t="shared" si="8"/>
        <v>2</v>
      </c>
      <c r="C468" s="21">
        <v>1</v>
      </c>
      <c r="D468" s="19">
        <f t="shared" si="9"/>
        <v>214</v>
      </c>
      <c r="E468" s="19" t="str">
        <f>_xlfn.XLOOKUP($D468,消耗中转!$O$17:$O$1000,消耗中转!$Y$17:$Y$1000,"[]")</f>
        <v>[{"ItemId":50004,"Num":339748}]</v>
      </c>
      <c r="F468" s="19" t="str">
        <f>_xlfn.XLOOKUP($D468,养成中转!$D$17:$D$1000,_xlfn.XLOOKUP($C468,养成中转!$W$16:$AC$16,养成中转!$W$17:$AC$1000),"{}")</f>
        <v>{"Hp":541368,"Atk":37527}</v>
      </c>
      <c r="G468" s="19" t="str">
        <f>IF(B468=4,_xlfn.XLOOKUP($D468,养成中转!$D$17:$D$1000,养成中转!$AP$17:$AP$1000,"{}"),_xlfn.XLOOKUP($D468,养成中转!$D$17:$D$1000,养成中转!$AG$17:$AG$1000,"{}"))</f>
        <v>{"CardMulti":85.35,"CostReduce":6}</v>
      </c>
    </row>
    <row r="469" spans="1:7">
      <c r="A469" s="19">
        <v>465</v>
      </c>
      <c r="B469" s="21">
        <f t="shared" si="8"/>
        <v>2</v>
      </c>
      <c r="C469" s="19">
        <v>1</v>
      </c>
      <c r="D469" s="19">
        <f t="shared" si="9"/>
        <v>215</v>
      </c>
      <c r="E469" s="19" t="str">
        <f>_xlfn.XLOOKUP($D469,消耗中转!$O$17:$O$1000,消耗中转!$Y$17:$Y$1000,"[]")</f>
        <v>[{"ItemId":50004,"Num":354520}]</v>
      </c>
      <c r="F469" s="19" t="str">
        <f>_xlfn.XLOOKUP($D469,养成中转!$D$17:$D$1000,_xlfn.XLOOKUP($C469,养成中转!$W$16:$AC$16,养成中转!$W$17:$AC$1000),"{}")</f>
        <v>{"Hp":545627,"Atk":37822}</v>
      </c>
      <c r="G469" s="19" t="str">
        <f>IF(B469=4,_xlfn.XLOOKUP($D469,养成中转!$D$17:$D$1000,养成中转!$AP$17:$AP$1000,"{}"),_xlfn.XLOOKUP($D469,养成中转!$D$17:$D$1000,养成中转!$AG$17:$AG$1000,"{}"))</f>
        <v>{"CardMulti":85.9,"CostReduce":6}</v>
      </c>
    </row>
    <row r="470" spans="1:7">
      <c r="A470" s="19">
        <v>466</v>
      </c>
      <c r="B470" s="21">
        <f t="shared" si="8"/>
        <v>2</v>
      </c>
      <c r="C470" s="21">
        <v>1</v>
      </c>
      <c r="D470" s="19">
        <f t="shared" si="9"/>
        <v>216</v>
      </c>
      <c r="E470" s="19" t="str">
        <f>_xlfn.XLOOKUP($D470,消耗中转!$O$17:$O$1000,消耗中转!$Y$17:$Y$1000,"[]")</f>
        <v>[{"ItemId":50004,"Num":369291}]</v>
      </c>
      <c r="F470" s="19" t="str">
        <f>_xlfn.XLOOKUP($D470,养成中转!$D$17:$D$1000,_xlfn.XLOOKUP($C470,养成中转!$W$16:$AC$16,养成中转!$W$17:$AC$1000),"{}")</f>
        <v>{"Hp":549920,"Atk":38120}</v>
      </c>
      <c r="G470" s="19" t="str">
        <f>IF(B470=4,_xlfn.XLOOKUP($D470,养成中转!$D$17:$D$1000,养成中转!$AP$17:$AP$1000,"{}"),_xlfn.XLOOKUP($D470,养成中转!$D$17:$D$1000,养成中转!$AG$17:$AG$1000,"{}"))</f>
        <v>{"CardMulti":86.45,"CostReduce":6}</v>
      </c>
    </row>
    <row r="471" spans="1:7">
      <c r="A471" s="19">
        <v>467</v>
      </c>
      <c r="B471" s="21">
        <f t="shared" si="8"/>
        <v>2</v>
      </c>
      <c r="C471" s="19">
        <v>1</v>
      </c>
      <c r="D471" s="19">
        <f t="shared" si="9"/>
        <v>217</v>
      </c>
      <c r="E471" s="19" t="str">
        <f>_xlfn.XLOOKUP($D471,消耗中转!$O$17:$O$1000,消耗中转!$Y$17:$Y$1000,"[]")</f>
        <v>[{"ItemId":50004,"Num":384063}]</v>
      </c>
      <c r="F471" s="19" t="str">
        <f>_xlfn.XLOOKUP($D471,养成中转!$D$17:$D$1000,_xlfn.XLOOKUP($C471,养成中转!$W$16:$AC$16,养成中转!$W$17:$AC$1000),"{}")</f>
        <v>{"Hp":554250,"Atk":38419}</v>
      </c>
      <c r="G471" s="19" t="str">
        <f>IF(B471=4,_xlfn.XLOOKUP($D471,养成中转!$D$17:$D$1000,养成中转!$AP$17:$AP$1000,"{}"),_xlfn.XLOOKUP($D471,养成中转!$D$17:$D$1000,养成中转!$AG$17:$AG$1000,"{}"))</f>
        <v>{"CardMulti":87,"CostReduce":6}</v>
      </c>
    </row>
    <row r="472" spans="1:7">
      <c r="A472" s="19">
        <v>468</v>
      </c>
      <c r="B472" s="21">
        <f t="shared" si="8"/>
        <v>2</v>
      </c>
      <c r="C472" s="21">
        <v>1</v>
      </c>
      <c r="D472" s="19">
        <f t="shared" si="9"/>
        <v>218</v>
      </c>
      <c r="E472" s="19" t="str">
        <f>_xlfn.XLOOKUP($D472,消耗中转!$O$17:$O$1000,消耗中转!$Y$17:$Y$1000,"[]")</f>
        <v>[{"ItemId":50004,"Num":398835}]</v>
      </c>
      <c r="F472" s="19" t="str">
        <f>_xlfn.XLOOKUP($D472,养成中转!$D$17:$D$1000,_xlfn.XLOOKUP($C472,养成中转!$W$16:$AC$16,养成中转!$W$17:$AC$1000),"{}")</f>
        <v>{"Hp":558614,"Atk":38721}</v>
      </c>
      <c r="G472" s="19" t="str">
        <f>IF(B472=4,_xlfn.XLOOKUP($D472,养成中转!$D$17:$D$1000,养成中转!$AP$17:$AP$1000,"{}"),_xlfn.XLOOKUP($D472,养成中转!$D$17:$D$1000,养成中转!$AG$17:$AG$1000,"{}"))</f>
        <v>{"CardMulti":87.55,"CostReduce":6}</v>
      </c>
    </row>
    <row r="473" spans="1:7">
      <c r="A473" s="19">
        <v>469</v>
      </c>
      <c r="B473" s="21">
        <f t="shared" si="8"/>
        <v>2</v>
      </c>
      <c r="C473" s="19">
        <v>1</v>
      </c>
      <c r="D473" s="19">
        <f t="shared" si="9"/>
        <v>219</v>
      </c>
      <c r="E473" s="19" t="str">
        <f>_xlfn.XLOOKUP($D473,消耗中转!$O$17:$O$1000,消耗中转!$Y$17:$Y$1000,"[]")</f>
        <v>[{"ItemId":50004,"Num":413606}]</v>
      </c>
      <c r="F473" s="19" t="str">
        <f>_xlfn.XLOOKUP($D473,养成中转!$D$17:$D$1000,_xlfn.XLOOKUP($C473,养成中转!$W$16:$AC$16,养成中转!$W$17:$AC$1000),"{}")</f>
        <v>{"Hp":563014,"Atk":39026}</v>
      </c>
      <c r="G473" s="19" t="str">
        <f>IF(B473=4,_xlfn.XLOOKUP($D473,养成中转!$D$17:$D$1000,养成中转!$AP$17:$AP$1000,"{}"),_xlfn.XLOOKUP($D473,养成中转!$D$17:$D$1000,养成中转!$AG$17:$AG$1000,"{}"))</f>
        <v>{"CardMulti":88.1,"CostReduce":6}</v>
      </c>
    </row>
    <row r="474" spans="1:7">
      <c r="A474" s="19">
        <v>470</v>
      </c>
      <c r="B474" s="21">
        <f t="shared" si="8"/>
        <v>2</v>
      </c>
      <c r="C474" s="21">
        <v>1</v>
      </c>
      <c r="D474" s="19">
        <f t="shared" si="9"/>
        <v>220</v>
      </c>
      <c r="E474" s="19" t="str">
        <f>_xlfn.XLOOKUP($D474,消耗中转!$O$17:$O$1000,消耗中转!$Y$17:$Y$1000,"[]")</f>
        <v>[{"ItemId":50004,"Num":428378},{"ItemId":50005,"Num":3438}]</v>
      </c>
      <c r="F474" s="19" t="str">
        <f>_xlfn.XLOOKUP($D474,养成中转!$D$17:$D$1000,_xlfn.XLOOKUP($C474,养成中转!$W$16:$AC$16,养成中转!$W$17:$AC$1000),"{}")</f>
        <v>{"Hp":567449,"Atk":39334}</v>
      </c>
      <c r="G474" s="19" t="str">
        <f>IF(B474=4,_xlfn.XLOOKUP($D474,养成中转!$D$17:$D$1000,养成中转!$AP$17:$AP$1000,"{}"),_xlfn.XLOOKUP($D474,养成中转!$D$17:$D$1000,养成中转!$AG$17:$AG$1000,"{}"))</f>
        <v>{"CardMulti":88.65,"CostReduce":6}</v>
      </c>
    </row>
    <row r="475" spans="1:7">
      <c r="A475" s="19">
        <v>471</v>
      </c>
      <c r="B475" s="21">
        <f t="shared" si="8"/>
        <v>2</v>
      </c>
      <c r="C475" s="19">
        <v>1</v>
      </c>
      <c r="D475" s="19">
        <f t="shared" si="9"/>
        <v>221</v>
      </c>
      <c r="E475" s="19" t="str">
        <f>_xlfn.XLOOKUP($D475,消耗中转!$O$17:$O$1000,消耗中转!$Y$17:$Y$1000,"[]")</f>
        <v>[{"ItemId":50004,"Num":299961}]</v>
      </c>
      <c r="F475" s="19" t="str">
        <f>_xlfn.XLOOKUP($D475,养成中转!$D$17:$D$1000,_xlfn.XLOOKUP($C475,养成中转!$W$16:$AC$16,养成中转!$W$17:$AC$1000),"{}")</f>
        <v>{"Hp":598746,"Atk":41504}</v>
      </c>
      <c r="G475" s="19" t="str">
        <f>IF(B475=4,_xlfn.XLOOKUP($D475,养成中转!$D$17:$D$1000,养成中转!$AP$17:$AP$1000,"{}"),_xlfn.XLOOKUP($D475,养成中转!$D$17:$D$1000,养成中转!$AG$17:$AG$1000,"{}"))</f>
        <v>{"CardMulti":90.3,"CostReduce":6}</v>
      </c>
    </row>
    <row r="476" spans="1:7">
      <c r="A476" s="19">
        <v>472</v>
      </c>
      <c r="B476" s="21">
        <f t="shared" si="8"/>
        <v>2</v>
      </c>
      <c r="C476" s="21">
        <v>1</v>
      </c>
      <c r="D476" s="19">
        <f t="shared" si="9"/>
        <v>222</v>
      </c>
      <c r="E476" s="19" t="str">
        <f>_xlfn.XLOOKUP($D476,消耗中转!$O$17:$O$1000,消耗中转!$Y$17:$Y$1000,"[]")</f>
        <v>[{"ItemId":50004,"Num":314959}]</v>
      </c>
      <c r="F476" s="19" t="str">
        <f>_xlfn.XLOOKUP($D476,养成中转!$D$17:$D$1000,_xlfn.XLOOKUP($C476,养成中转!$W$16:$AC$16,养成中转!$W$17:$AC$1000),"{}")</f>
        <v>{"Hp":603253,"Atk":41816}</v>
      </c>
      <c r="G476" s="19" t="str">
        <f>IF(B476=4,_xlfn.XLOOKUP($D476,养成中转!$D$17:$D$1000,养成中转!$AP$17:$AP$1000,"{}"),_xlfn.XLOOKUP($D476,养成中转!$D$17:$D$1000,养成中转!$AG$17:$AG$1000,"{}"))</f>
        <v>{"CardMulti":90.89,"CostReduce":6}</v>
      </c>
    </row>
    <row r="477" spans="1:7">
      <c r="A477" s="19">
        <v>473</v>
      </c>
      <c r="B477" s="21">
        <f t="shared" si="8"/>
        <v>2</v>
      </c>
      <c r="C477" s="19">
        <v>1</v>
      </c>
      <c r="D477" s="19">
        <f t="shared" si="9"/>
        <v>223</v>
      </c>
      <c r="E477" s="19" t="str">
        <f>_xlfn.XLOOKUP($D477,消耗中转!$O$17:$O$1000,消耗中转!$Y$17:$Y$1000,"[]")</f>
        <v>[{"ItemId":50004,"Num":329957}]</v>
      </c>
      <c r="F477" s="19" t="str">
        <f>_xlfn.XLOOKUP($D477,养成中转!$D$17:$D$1000,_xlfn.XLOOKUP($C477,养成中转!$W$16:$AC$16,养成中转!$W$17:$AC$1000),"{}")</f>
        <v>{"Hp":607795,"Atk":42131}</v>
      </c>
      <c r="G477" s="19" t="str">
        <f>IF(B477=4,_xlfn.XLOOKUP($D477,养成中转!$D$17:$D$1000,养成中转!$AP$17:$AP$1000,"{}"),_xlfn.XLOOKUP($D477,养成中转!$D$17:$D$1000,养成中转!$AG$17:$AG$1000,"{}"))</f>
        <v>{"CardMulti":91.48,"CostReduce":6}</v>
      </c>
    </row>
    <row r="478" spans="1:7">
      <c r="A478" s="19">
        <v>474</v>
      </c>
      <c r="B478" s="21">
        <f t="shared" si="8"/>
        <v>2</v>
      </c>
      <c r="C478" s="21">
        <v>1</v>
      </c>
      <c r="D478" s="19">
        <f t="shared" si="9"/>
        <v>224</v>
      </c>
      <c r="E478" s="19" t="str">
        <f>_xlfn.XLOOKUP($D478,消耗中转!$O$17:$O$1000,消耗中转!$Y$17:$Y$1000,"[]")</f>
        <v>[{"ItemId":50004,"Num":344955}]</v>
      </c>
      <c r="F478" s="19" t="str">
        <f>_xlfn.XLOOKUP($D478,养成中转!$D$17:$D$1000,_xlfn.XLOOKUP($C478,养成中转!$W$16:$AC$16,养成中转!$W$17:$AC$1000),"{}")</f>
        <v>{"Hp":612374,"Atk":42448}</v>
      </c>
      <c r="G478" s="19" t="str">
        <f>IF(B478=4,_xlfn.XLOOKUP($D478,养成中转!$D$17:$D$1000,养成中转!$AP$17:$AP$1000,"{}"),_xlfn.XLOOKUP($D478,养成中转!$D$17:$D$1000,养成中转!$AG$17:$AG$1000,"{}"))</f>
        <v>{"CardMulti":92.07,"CostReduce":6}</v>
      </c>
    </row>
    <row r="479" spans="1:7">
      <c r="A479" s="19">
        <v>475</v>
      </c>
      <c r="B479" s="21">
        <f t="shared" si="8"/>
        <v>2</v>
      </c>
      <c r="C479" s="19">
        <v>1</v>
      </c>
      <c r="D479" s="19">
        <f t="shared" si="9"/>
        <v>225</v>
      </c>
      <c r="E479" s="19" t="str">
        <f>_xlfn.XLOOKUP($D479,消耗中转!$O$17:$O$1000,消耗中转!$Y$17:$Y$1000,"[]")</f>
        <v>[{"ItemId":50004,"Num":359953}]</v>
      </c>
      <c r="F479" s="19" t="str">
        <f>_xlfn.XLOOKUP($D479,养成中转!$D$17:$D$1000,_xlfn.XLOOKUP($C479,养成中转!$W$16:$AC$16,养成中转!$W$17:$AC$1000),"{}")</f>
        <v>{"Hp":616989,"Atk":42768}</v>
      </c>
      <c r="G479" s="19" t="str">
        <f>IF(B479=4,_xlfn.XLOOKUP($D479,养成中转!$D$17:$D$1000,养成中转!$AP$17:$AP$1000,"{}"),_xlfn.XLOOKUP($D479,养成中转!$D$17:$D$1000,养成中转!$AG$17:$AG$1000,"{}"))</f>
        <v>{"CardMulti":93.66,"CostReduce":7}</v>
      </c>
    </row>
    <row r="480" spans="1:7">
      <c r="A480" s="19">
        <v>476</v>
      </c>
      <c r="B480" s="21">
        <f t="shared" si="8"/>
        <v>2</v>
      </c>
      <c r="C480" s="21">
        <v>1</v>
      </c>
      <c r="D480" s="19">
        <f t="shared" si="9"/>
        <v>226</v>
      </c>
      <c r="E480" s="19" t="str">
        <f>_xlfn.XLOOKUP($D480,消耗中转!$O$17:$O$1000,消耗中转!$Y$17:$Y$1000,"[]")</f>
        <v>[{"ItemId":50004,"Num":374952}]</v>
      </c>
      <c r="F480" s="19" t="str">
        <f>_xlfn.XLOOKUP($D480,养成中转!$D$17:$D$1000,_xlfn.XLOOKUP($C480,养成中转!$W$16:$AC$16,养成中转!$W$17:$AC$1000),"{}")</f>
        <v>{"Hp":621640,"Atk":43090}</v>
      </c>
      <c r="G480" s="19" t="str">
        <f>IF(B480=4,_xlfn.XLOOKUP($D480,养成中转!$D$17:$D$1000,养成中转!$AP$17:$AP$1000,"{}"),_xlfn.XLOOKUP($D480,养成中转!$D$17:$D$1000,养成中转!$AG$17:$AG$1000,"{}"))</f>
        <v>{"CardMulti":94.25,"CostReduce":7}</v>
      </c>
    </row>
    <row r="481" spans="1:7">
      <c r="A481" s="19">
        <v>477</v>
      </c>
      <c r="B481" s="21">
        <f t="shared" si="8"/>
        <v>2</v>
      </c>
      <c r="C481" s="19">
        <v>1</v>
      </c>
      <c r="D481" s="19">
        <f t="shared" si="9"/>
        <v>227</v>
      </c>
      <c r="E481" s="19" t="str">
        <f>_xlfn.XLOOKUP($D481,消耗中转!$O$17:$O$1000,消耗中转!$Y$17:$Y$1000,"[]")</f>
        <v>[{"ItemId":50004,"Num":389950}]</v>
      </c>
      <c r="F481" s="19" t="str">
        <f>_xlfn.XLOOKUP($D481,养成中转!$D$17:$D$1000,_xlfn.XLOOKUP($C481,养成中转!$W$16:$AC$16,养成中转!$W$17:$AC$1000),"{}")</f>
        <v>{"Hp":626327,"Atk":43416}</v>
      </c>
      <c r="G481" s="19" t="str">
        <f>IF(B481=4,_xlfn.XLOOKUP($D481,养成中转!$D$17:$D$1000,养成中转!$AP$17:$AP$1000,"{}"),_xlfn.XLOOKUP($D481,养成中转!$D$17:$D$1000,养成中转!$AG$17:$AG$1000,"{}"))</f>
        <v>{"CardMulti":94.84,"CostReduce":7}</v>
      </c>
    </row>
    <row r="482" spans="1:7">
      <c r="A482" s="19">
        <v>478</v>
      </c>
      <c r="B482" s="21">
        <f t="shared" si="8"/>
        <v>2</v>
      </c>
      <c r="C482" s="21">
        <v>1</v>
      </c>
      <c r="D482" s="19">
        <f t="shared" si="9"/>
        <v>228</v>
      </c>
      <c r="E482" s="19" t="str">
        <f>_xlfn.XLOOKUP($D482,消耗中转!$O$17:$O$1000,消耗中转!$Y$17:$Y$1000,"[]")</f>
        <v>[{"ItemId":50004,"Num":404948}]</v>
      </c>
      <c r="F482" s="19" t="str">
        <f>_xlfn.XLOOKUP($D482,养成中转!$D$17:$D$1000,_xlfn.XLOOKUP($C482,养成中转!$W$16:$AC$16,养成中转!$W$17:$AC$1000),"{}")</f>
        <v>{"Hp":631052,"Atk":43743}</v>
      </c>
      <c r="G482" s="19" t="str">
        <f>IF(B482=4,_xlfn.XLOOKUP($D482,养成中转!$D$17:$D$1000,养成中转!$AP$17:$AP$1000,"{}"),_xlfn.XLOOKUP($D482,养成中转!$D$17:$D$1000,养成中转!$AG$17:$AG$1000,"{}"))</f>
        <v>{"CardMulti":95.43,"CostReduce":7}</v>
      </c>
    </row>
    <row r="483" spans="1:7">
      <c r="A483" s="19">
        <v>479</v>
      </c>
      <c r="B483" s="21">
        <f t="shared" si="8"/>
        <v>2</v>
      </c>
      <c r="C483" s="19">
        <v>1</v>
      </c>
      <c r="D483" s="19">
        <f t="shared" si="9"/>
        <v>229</v>
      </c>
      <c r="E483" s="19" t="str">
        <f>_xlfn.XLOOKUP($D483,消耗中转!$O$17:$O$1000,消耗中转!$Y$17:$Y$1000,"[]")</f>
        <v>[{"ItemId":50004,"Num":419946}]</v>
      </c>
      <c r="F483" s="19" t="str">
        <f>_xlfn.XLOOKUP($D483,养成中转!$D$17:$D$1000,_xlfn.XLOOKUP($C483,养成中转!$W$16:$AC$16,养成中转!$W$17:$AC$1000),"{}")</f>
        <v>{"Hp":635813,"Atk":44073}</v>
      </c>
      <c r="G483" s="19" t="str">
        <f>IF(B483=4,_xlfn.XLOOKUP($D483,养成中转!$D$17:$D$1000,养成中转!$AP$17:$AP$1000,"{}"),_xlfn.XLOOKUP($D483,养成中转!$D$17:$D$1000,养成中转!$AG$17:$AG$1000,"{}"))</f>
        <v>{"CardMulti":96.02,"CostReduce":7}</v>
      </c>
    </row>
    <row r="484" spans="1:7">
      <c r="A484" s="19">
        <v>480</v>
      </c>
      <c r="B484" s="21">
        <f t="shared" si="8"/>
        <v>2</v>
      </c>
      <c r="C484" s="21">
        <v>1</v>
      </c>
      <c r="D484" s="19">
        <f t="shared" si="9"/>
        <v>230</v>
      </c>
      <c r="E484" s="19" t="str">
        <f>_xlfn.XLOOKUP($D484,消耗中转!$O$17:$O$1000,消耗中转!$Y$17:$Y$1000,"[]")</f>
        <v>[{"ItemId":50004,"Num":434944},{"ItemId":50005,"Num":3632}]</v>
      </c>
      <c r="F484" s="19" t="str">
        <f>_xlfn.XLOOKUP($D484,养成中转!$D$17:$D$1000,_xlfn.XLOOKUP($C484,养成中转!$W$16:$AC$16,养成中转!$W$17:$AC$1000),"{}")</f>
        <v>{"Hp":640610,"Atk":44405}</v>
      </c>
      <c r="G484" s="19" t="str">
        <f>IF(B484=4,_xlfn.XLOOKUP($D484,养成中转!$D$17:$D$1000,养成中转!$AP$17:$AP$1000,"{}"),_xlfn.XLOOKUP($D484,养成中转!$D$17:$D$1000,养成中转!$AG$17:$AG$1000,"{}"))</f>
        <v>{"CardMulti":96.61,"CostReduce":7}</v>
      </c>
    </row>
    <row r="485" spans="1:7">
      <c r="A485" s="19">
        <v>481</v>
      </c>
      <c r="B485" s="21">
        <f t="shared" si="8"/>
        <v>2</v>
      </c>
      <c r="C485" s="19">
        <v>1</v>
      </c>
      <c r="D485" s="19">
        <f t="shared" si="9"/>
        <v>231</v>
      </c>
      <c r="E485" s="19" t="str">
        <f>_xlfn.XLOOKUP($D485,消耗中转!$O$17:$O$1000,消耗中转!$Y$17:$Y$1000,"[]")</f>
        <v>[{"ItemId":50004,"Num":310067}]</v>
      </c>
      <c r="F485" s="19" t="str">
        <f>_xlfn.XLOOKUP($D485,养成中转!$D$17:$D$1000,_xlfn.XLOOKUP($C485,养成中转!$W$16:$AC$16,养成中转!$W$17:$AC$1000),"{}")</f>
        <v>{"Hp":674452,"Atk":46751}</v>
      </c>
      <c r="G485" s="19" t="str">
        <f>IF(B485=4,_xlfn.XLOOKUP($D485,养成中转!$D$17:$D$1000,养成中转!$AP$17:$AP$1000,"{}"),_xlfn.XLOOKUP($D485,养成中转!$D$17:$D$1000,养成中转!$AG$17:$AG$1000,"{}"))</f>
        <v>{"CardMulti":98.31,"CostReduce":7}</v>
      </c>
    </row>
    <row r="486" spans="1:7">
      <c r="A486" s="19">
        <v>482</v>
      </c>
      <c r="B486" s="21">
        <f t="shared" si="8"/>
        <v>2</v>
      </c>
      <c r="C486" s="21">
        <v>1</v>
      </c>
      <c r="D486" s="19">
        <f t="shared" si="9"/>
        <v>232</v>
      </c>
      <c r="E486" s="19" t="str">
        <f>_xlfn.XLOOKUP($D486,消耗中转!$O$17:$O$1000,消耗中转!$Y$17:$Y$1000,"[]")</f>
        <v>[{"ItemId":50004,"Num":325571}]</v>
      </c>
      <c r="F486" s="19" t="str">
        <f>_xlfn.XLOOKUP($D486,养成中转!$D$17:$D$1000,_xlfn.XLOOKUP($C486,养成中转!$W$16:$AC$16,养成中转!$W$17:$AC$1000),"{}")</f>
        <v>{"Hp":679323,"Atk":47089}</v>
      </c>
      <c r="G486" s="19" t="str">
        <f>IF(B486=4,_xlfn.XLOOKUP($D486,养成中转!$D$17:$D$1000,养成中转!$AP$17:$AP$1000,"{}"),_xlfn.XLOOKUP($D486,养成中转!$D$17:$D$1000,养成中转!$AG$17:$AG$1000,"{}"))</f>
        <v>{"CardMulti":98.94,"CostReduce":7}</v>
      </c>
    </row>
    <row r="487" spans="1:7">
      <c r="A487" s="19">
        <v>483</v>
      </c>
      <c r="B487" s="21">
        <f t="shared" si="8"/>
        <v>2</v>
      </c>
      <c r="C487" s="19">
        <v>1</v>
      </c>
      <c r="D487" s="19">
        <f t="shared" si="9"/>
        <v>233</v>
      </c>
      <c r="E487" s="19" t="str">
        <f>_xlfn.XLOOKUP($D487,消耗中转!$O$17:$O$1000,消耗中转!$Y$17:$Y$1000,"[]")</f>
        <v>[{"ItemId":50004,"Num":341074}]</v>
      </c>
      <c r="F487" s="19" t="str">
        <f>_xlfn.XLOOKUP($D487,养成中转!$D$17:$D$1000,_xlfn.XLOOKUP($C487,养成中转!$W$16:$AC$16,养成中转!$W$17:$AC$1000),"{}")</f>
        <v>{"Hp":684232,"Atk":47429}</v>
      </c>
      <c r="G487" s="19" t="str">
        <f>IF(B487=4,_xlfn.XLOOKUP($D487,养成中转!$D$17:$D$1000,养成中转!$AP$17:$AP$1000,"{}"),_xlfn.XLOOKUP($D487,养成中转!$D$17:$D$1000,养成中转!$AG$17:$AG$1000,"{}"))</f>
        <v>{"CardMulti":99.57,"CostReduce":7}</v>
      </c>
    </row>
    <row r="488" spans="1:7">
      <c r="A488" s="19">
        <v>484</v>
      </c>
      <c r="B488" s="21">
        <f t="shared" si="8"/>
        <v>2</v>
      </c>
      <c r="C488" s="21">
        <v>1</v>
      </c>
      <c r="D488" s="19">
        <f t="shared" si="9"/>
        <v>234</v>
      </c>
      <c r="E488" s="19" t="str">
        <f>_xlfn.XLOOKUP($D488,消耗中转!$O$17:$O$1000,消耗中转!$Y$17:$Y$1000,"[]")</f>
        <v>[{"ItemId":50004,"Num":356577}]</v>
      </c>
      <c r="F488" s="19" t="str">
        <f>_xlfn.XLOOKUP($D488,养成中转!$D$17:$D$1000,_xlfn.XLOOKUP($C488,养成中转!$W$16:$AC$16,养成中转!$W$17:$AC$1000),"{}")</f>
        <v>{"Hp":689179,"Atk":47772}</v>
      </c>
      <c r="G488" s="19" t="str">
        <f>IF(B488=4,_xlfn.XLOOKUP($D488,养成中转!$D$17:$D$1000,养成中转!$AP$17:$AP$1000,"{}"),_xlfn.XLOOKUP($D488,养成中转!$D$17:$D$1000,养成中转!$AG$17:$AG$1000,"{}"))</f>
        <v>{"CardMulti":100.2,"CostReduce":7}</v>
      </c>
    </row>
    <row r="489" spans="1:7">
      <c r="A489" s="19">
        <v>485</v>
      </c>
      <c r="B489" s="21">
        <f t="shared" si="8"/>
        <v>2</v>
      </c>
      <c r="C489" s="19">
        <v>1</v>
      </c>
      <c r="D489" s="19">
        <f t="shared" si="9"/>
        <v>235</v>
      </c>
      <c r="E489" s="19" t="str">
        <f>_xlfn.XLOOKUP($D489,消耗中转!$O$17:$O$1000,消耗中转!$Y$17:$Y$1000,"[]")</f>
        <v>[{"ItemId":50004,"Num":372081}]</v>
      </c>
      <c r="F489" s="19" t="str">
        <f>_xlfn.XLOOKUP($D489,养成中转!$D$17:$D$1000,_xlfn.XLOOKUP($C489,养成中转!$W$16:$AC$16,养成中转!$W$17:$AC$1000),"{}")</f>
        <v>{"Hp":694162,"Atk":48118}</v>
      </c>
      <c r="G489" s="19" t="str">
        <f>IF(B489=4,_xlfn.XLOOKUP($D489,养成中转!$D$17:$D$1000,养成中转!$AP$17:$AP$1000,"{}"),_xlfn.XLOOKUP($D489,养成中转!$D$17:$D$1000,养成中转!$AG$17:$AG$1000,"{}"))</f>
        <v>{"CardMulti":100.83,"CostReduce":7}</v>
      </c>
    </row>
    <row r="490" spans="1:7">
      <c r="A490" s="19">
        <v>486</v>
      </c>
      <c r="B490" s="21">
        <f t="shared" si="8"/>
        <v>2</v>
      </c>
      <c r="C490" s="21">
        <v>1</v>
      </c>
      <c r="D490" s="19">
        <f t="shared" si="9"/>
        <v>236</v>
      </c>
      <c r="E490" s="19" t="str">
        <f>_xlfn.XLOOKUP($D490,消耗中转!$O$17:$O$1000,消耗中转!$Y$17:$Y$1000,"[]")</f>
        <v>[{"ItemId":50004,"Num":387584}]</v>
      </c>
      <c r="F490" s="19" t="str">
        <f>_xlfn.XLOOKUP($D490,养成中转!$D$17:$D$1000,_xlfn.XLOOKUP($C490,养成中转!$W$16:$AC$16,养成中转!$W$17:$AC$1000),"{}")</f>
        <v>{"Hp":699183,"Atk":48465}</v>
      </c>
      <c r="G490" s="19" t="str">
        <f>IF(B490=4,_xlfn.XLOOKUP($D490,养成中转!$D$17:$D$1000,养成中转!$AP$17:$AP$1000,"{}"),_xlfn.XLOOKUP($D490,养成中转!$D$17:$D$1000,养成中转!$AG$17:$AG$1000,"{}"))</f>
        <v>{"CardMulti":101.46,"CostReduce":7}</v>
      </c>
    </row>
    <row r="491" spans="1:7">
      <c r="A491" s="19">
        <v>487</v>
      </c>
      <c r="B491" s="21">
        <f t="shared" si="8"/>
        <v>2</v>
      </c>
      <c r="C491" s="19">
        <v>1</v>
      </c>
      <c r="D491" s="19">
        <f t="shared" si="9"/>
        <v>237</v>
      </c>
      <c r="E491" s="19" t="str">
        <f>_xlfn.XLOOKUP($D491,消耗中转!$O$17:$O$1000,消耗中转!$Y$17:$Y$1000,"[]")</f>
        <v>[{"ItemId":50004,"Num":403088}]</v>
      </c>
      <c r="F491" s="19" t="str">
        <f>_xlfn.XLOOKUP($D491,养成中转!$D$17:$D$1000,_xlfn.XLOOKUP($C491,养成中转!$W$16:$AC$16,养成中转!$W$17:$AC$1000),"{}")</f>
        <v>{"Hp":704242,"Atk":48817}</v>
      </c>
      <c r="G491" s="19" t="str">
        <f>IF(B491=4,_xlfn.XLOOKUP($D491,养成中转!$D$17:$D$1000,养成中转!$AP$17:$AP$1000,"{}"),_xlfn.XLOOKUP($D491,养成中转!$D$17:$D$1000,养成中转!$AG$17:$AG$1000,"{}"))</f>
        <v>{"CardMulti":102.09,"CostReduce":7}</v>
      </c>
    </row>
    <row r="492" spans="1:7">
      <c r="A492" s="19">
        <v>488</v>
      </c>
      <c r="B492" s="21">
        <f t="shared" si="8"/>
        <v>2</v>
      </c>
      <c r="C492" s="21">
        <v>1</v>
      </c>
      <c r="D492" s="19">
        <f t="shared" si="9"/>
        <v>238</v>
      </c>
      <c r="E492" s="19" t="str">
        <f>_xlfn.XLOOKUP($D492,消耗中转!$O$17:$O$1000,消耗中转!$Y$17:$Y$1000,"[]")</f>
        <v>[{"ItemId":50004,"Num":418591}]</v>
      </c>
      <c r="F492" s="19" t="str">
        <f>_xlfn.XLOOKUP($D492,养成中转!$D$17:$D$1000,_xlfn.XLOOKUP($C492,养成中转!$W$16:$AC$16,养成中转!$W$17:$AC$1000),"{}")</f>
        <v>{"Hp":709339,"Atk":49169}</v>
      </c>
      <c r="G492" s="19" t="str">
        <f>IF(B492=4,_xlfn.XLOOKUP($D492,养成中转!$D$17:$D$1000,养成中转!$AP$17:$AP$1000,"{}"),_xlfn.XLOOKUP($D492,养成中转!$D$17:$D$1000,养成中转!$AG$17:$AG$1000,"{}"))</f>
        <v>{"CardMulti":102.72,"CostReduce":7}</v>
      </c>
    </row>
    <row r="493" spans="1:7">
      <c r="A493" s="19">
        <v>489</v>
      </c>
      <c r="B493" s="21">
        <f t="shared" si="8"/>
        <v>2</v>
      </c>
      <c r="C493" s="19">
        <v>1</v>
      </c>
      <c r="D493" s="19">
        <f t="shared" si="9"/>
        <v>239</v>
      </c>
      <c r="E493" s="19" t="str">
        <f>_xlfn.XLOOKUP($D493,消耗中转!$O$17:$O$1000,消耗中转!$Y$17:$Y$1000,"[]")</f>
        <v>[{"ItemId":50004,"Num":434094}]</v>
      </c>
      <c r="F493" s="19" t="str">
        <f>_xlfn.XLOOKUP($D493,养成中转!$D$17:$D$1000,_xlfn.XLOOKUP($C493,养成中转!$W$16:$AC$16,养成中转!$W$17:$AC$1000),"{}")</f>
        <v>{"Hp":714473,"Atk":49525}</v>
      </c>
      <c r="G493" s="19" t="str">
        <f>IF(B493=4,_xlfn.XLOOKUP($D493,养成中转!$D$17:$D$1000,养成中转!$AP$17:$AP$1000,"{}"),_xlfn.XLOOKUP($D493,养成中转!$D$17:$D$1000,养成中转!$AG$17:$AG$1000,"{}"))</f>
        <v>{"CardMulti":103.35,"CostReduce":7}</v>
      </c>
    </row>
    <row r="494" spans="1:7">
      <c r="A494" s="19">
        <v>490</v>
      </c>
      <c r="B494" s="21">
        <f t="shared" si="8"/>
        <v>2</v>
      </c>
      <c r="C494" s="21">
        <v>1</v>
      </c>
      <c r="D494" s="19">
        <f t="shared" si="9"/>
        <v>240</v>
      </c>
      <c r="E494" s="19" t="str">
        <f>_xlfn.XLOOKUP($D494,消耗中转!$O$17:$O$1000,消耗中转!$Y$17:$Y$1000,"[]")</f>
        <v>[{"ItemId":50004,"Num":449598},{"ItemId":50005,"Num":3827}]</v>
      </c>
      <c r="F494" s="19" t="str">
        <f>_xlfn.XLOOKUP($D494,养成中转!$D$17:$D$1000,_xlfn.XLOOKUP($C494,养成中转!$W$16:$AC$16,养成中转!$W$17:$AC$1000),"{}")</f>
        <v>{"Hp":719646,"Atk":49884}</v>
      </c>
      <c r="G494" s="19" t="str">
        <f>IF(B494=4,_xlfn.XLOOKUP($D494,养成中转!$D$17:$D$1000,养成中转!$AP$17:$AP$1000,"{}"),_xlfn.XLOOKUP($D494,养成中转!$D$17:$D$1000,养成中转!$AG$17:$AG$1000,"{}"))</f>
        <v>{"CardMulti":103.98,"CostReduce":7}</v>
      </c>
    </row>
    <row r="495" spans="1:7">
      <c r="A495" s="19">
        <v>491</v>
      </c>
      <c r="B495" s="21">
        <f t="shared" si="8"/>
        <v>2</v>
      </c>
      <c r="C495" s="19">
        <v>1</v>
      </c>
      <c r="D495" s="19">
        <f t="shared" si="9"/>
        <v>241</v>
      </c>
      <c r="E495" s="19" t="str">
        <f>_xlfn.XLOOKUP($D495,消耗中转!$O$17:$O$1000,消耗中转!$Y$17:$Y$1000,"[]")</f>
        <v>[{"ItemId":50004,"Num":329501}]</v>
      </c>
      <c r="F495" s="19" t="str">
        <f>_xlfn.XLOOKUP($D495,养成中转!$D$17:$D$1000,_xlfn.XLOOKUP($C495,养成中转!$W$16:$AC$16,养成中转!$W$17:$AC$1000),"{}")</f>
        <v>{"Hp":756123,"Atk":52413}</v>
      </c>
      <c r="G495" s="19" t="str">
        <f>IF(B495=4,_xlfn.XLOOKUP($D495,养成中转!$D$17:$D$1000,养成中转!$AP$17:$AP$1000,"{}"),_xlfn.XLOOKUP($D495,养成中转!$D$17:$D$1000,养成中转!$AG$17:$AG$1000,"{}"))</f>
        <v>{"CardMulti":105.73,"CostReduce":7}</v>
      </c>
    </row>
    <row r="496" spans="1:7">
      <c r="A496" s="19">
        <v>492</v>
      </c>
      <c r="B496" s="21">
        <f t="shared" si="8"/>
        <v>2</v>
      </c>
      <c r="C496" s="21">
        <v>1</v>
      </c>
      <c r="D496" s="19">
        <f t="shared" si="9"/>
        <v>242</v>
      </c>
      <c r="E496" s="19" t="str">
        <f>_xlfn.XLOOKUP($D496,消耗中转!$O$17:$O$1000,消耗中转!$Y$17:$Y$1000,"[]")</f>
        <v>[{"ItemId":50004,"Num":345976}]</v>
      </c>
      <c r="F496" s="19" t="str">
        <f>_xlfn.XLOOKUP($D496,养成中转!$D$17:$D$1000,_xlfn.XLOOKUP($C496,养成中转!$W$16:$AC$16,养成中转!$W$17:$AC$1000),"{}")</f>
        <v>{"Hp":761372,"Atk":52777}</v>
      </c>
      <c r="G496" s="19" t="str">
        <f>IF(B496=4,_xlfn.XLOOKUP($D496,养成中转!$D$17:$D$1000,养成中转!$AP$17:$AP$1000,"{}"),_xlfn.XLOOKUP($D496,养成中转!$D$17:$D$1000,养成中转!$AG$17:$AG$1000,"{}"))</f>
        <v>{"CardMulti":106.4,"CostReduce":7}</v>
      </c>
    </row>
    <row r="497" spans="1:7">
      <c r="A497" s="19">
        <v>493</v>
      </c>
      <c r="B497" s="21">
        <f t="shared" si="8"/>
        <v>2</v>
      </c>
      <c r="C497" s="19">
        <v>1</v>
      </c>
      <c r="D497" s="19">
        <f t="shared" si="9"/>
        <v>243</v>
      </c>
      <c r="E497" s="19" t="str">
        <f>_xlfn.XLOOKUP($D497,消耗中转!$O$17:$O$1000,消耗中转!$Y$17:$Y$1000,"[]")</f>
        <v>[{"ItemId":50004,"Num":362451}]</v>
      </c>
      <c r="F497" s="19" t="str">
        <f>_xlfn.XLOOKUP($D497,养成中转!$D$17:$D$1000,_xlfn.XLOOKUP($C497,养成中转!$W$16:$AC$16,养成中转!$W$17:$AC$1000),"{}")</f>
        <v>{"Hp":766660,"Atk":53143}</v>
      </c>
      <c r="G497" s="19" t="str">
        <f>IF(B497=4,_xlfn.XLOOKUP($D497,养成中转!$D$17:$D$1000,养成中转!$AP$17:$AP$1000,"{}"),_xlfn.XLOOKUP($D497,养成中转!$D$17:$D$1000,养成中转!$AG$17:$AG$1000,"{}"))</f>
        <v>{"CardMulti":107.07,"CostReduce":7}</v>
      </c>
    </row>
    <row r="498" spans="1:7">
      <c r="A498" s="19">
        <v>494</v>
      </c>
      <c r="B498" s="21">
        <f t="shared" si="8"/>
        <v>2</v>
      </c>
      <c r="C498" s="21">
        <v>1</v>
      </c>
      <c r="D498" s="19">
        <f t="shared" si="9"/>
        <v>244</v>
      </c>
      <c r="E498" s="19" t="str">
        <f>_xlfn.XLOOKUP($D498,消耗中转!$O$17:$O$1000,消耗中转!$Y$17:$Y$1000,"[]")</f>
        <v>[{"ItemId":50004,"Num":378926}]</v>
      </c>
      <c r="F498" s="19" t="str">
        <f>_xlfn.XLOOKUP($D498,养成中转!$D$17:$D$1000,_xlfn.XLOOKUP($C498,养成中转!$W$16:$AC$16,养成中转!$W$17:$AC$1000),"{}")</f>
        <v>{"Hp":771987,"Atk":53512}</v>
      </c>
      <c r="G498" s="19" t="str">
        <f>IF(B498=4,_xlfn.XLOOKUP($D498,养成中转!$D$17:$D$1000,养成中转!$AP$17:$AP$1000,"{}"),_xlfn.XLOOKUP($D498,养成中转!$D$17:$D$1000,养成中转!$AG$17:$AG$1000,"{}"))</f>
        <v>{"CardMulti":107.74,"CostReduce":7}</v>
      </c>
    </row>
    <row r="499" spans="1:7">
      <c r="A499" s="19">
        <v>495</v>
      </c>
      <c r="B499" s="21">
        <f t="shared" si="8"/>
        <v>2</v>
      </c>
      <c r="C499" s="19">
        <v>1</v>
      </c>
      <c r="D499" s="19">
        <f t="shared" si="9"/>
        <v>245</v>
      </c>
      <c r="E499" s="19" t="str">
        <f>_xlfn.XLOOKUP($D499,消耗中转!$O$17:$O$1000,消耗中转!$Y$17:$Y$1000,"[]")</f>
        <v>[{"ItemId":50004,"Num":395401}]</v>
      </c>
      <c r="F499" s="19" t="str">
        <f>_xlfn.XLOOKUP($D499,养成中转!$D$17:$D$1000,_xlfn.XLOOKUP($C499,养成中转!$W$16:$AC$16,养成中转!$W$17:$AC$1000),"{}")</f>
        <v>{"Hp":777352,"Atk":53884}</v>
      </c>
      <c r="G499" s="19" t="str">
        <f>IF(B499=4,_xlfn.XLOOKUP($D499,养成中转!$D$17:$D$1000,养成中转!$AP$17:$AP$1000,"{}"),_xlfn.XLOOKUP($D499,养成中转!$D$17:$D$1000,养成中转!$AG$17:$AG$1000,"{}"))</f>
        <v>{"CardMulti":108.41,"CostReduce":7}</v>
      </c>
    </row>
    <row r="500" spans="1:7">
      <c r="A500" s="19">
        <v>496</v>
      </c>
      <c r="B500" s="21">
        <f t="shared" si="8"/>
        <v>2</v>
      </c>
      <c r="C500" s="21">
        <v>1</v>
      </c>
      <c r="D500" s="19">
        <f t="shared" si="9"/>
        <v>246</v>
      </c>
      <c r="E500" s="19" t="str">
        <f>_xlfn.XLOOKUP($D500,消耗中转!$O$17:$O$1000,消耗中转!$Y$17:$Y$1000,"[]")</f>
        <v>[{"ItemId":50004,"Num":411876}]</v>
      </c>
      <c r="F500" s="19" t="str">
        <f>_xlfn.XLOOKUP($D500,养成中转!$D$17:$D$1000,_xlfn.XLOOKUP($C500,养成中转!$W$16:$AC$16,养成中转!$W$17:$AC$1000),"{}")</f>
        <v>{"Hp":782755,"Atk":54259}</v>
      </c>
      <c r="G500" s="19" t="str">
        <f>IF(B500=4,_xlfn.XLOOKUP($D500,养成中转!$D$17:$D$1000,养成中转!$AP$17:$AP$1000,"{}"),_xlfn.XLOOKUP($D500,养成中转!$D$17:$D$1000,养成中转!$AG$17:$AG$1000,"{}"))</f>
        <v>{"CardMulti":109.08,"CostReduce":7}</v>
      </c>
    </row>
    <row r="501" spans="1:7">
      <c r="A501" s="19">
        <v>497</v>
      </c>
      <c r="B501" s="21">
        <f t="shared" si="8"/>
        <v>2</v>
      </c>
      <c r="C501" s="19">
        <v>1</v>
      </c>
      <c r="D501" s="19">
        <f t="shared" si="9"/>
        <v>247</v>
      </c>
      <c r="E501" s="19" t="str">
        <f>_xlfn.XLOOKUP($D501,消耗中转!$O$17:$O$1000,消耗中转!$Y$17:$Y$1000,"[]")</f>
        <v>[{"ItemId":50004,"Num":428351}]</v>
      </c>
      <c r="F501" s="19" t="str">
        <f>_xlfn.XLOOKUP($D501,养成中转!$D$17:$D$1000,_xlfn.XLOOKUP($C501,养成中转!$W$16:$AC$16,养成中转!$W$17:$AC$1000),"{}")</f>
        <v>{"Hp":788199,"Atk":54636}</v>
      </c>
      <c r="G501" s="19" t="str">
        <f>IF(B501=4,_xlfn.XLOOKUP($D501,养成中转!$D$17:$D$1000,养成中转!$AP$17:$AP$1000,"{}"),_xlfn.XLOOKUP($D501,养成中转!$D$17:$D$1000,养成中转!$AG$17:$AG$1000,"{}"))</f>
        <v>{"CardMulti":109.75,"CostReduce":7}</v>
      </c>
    </row>
    <row r="502" spans="1:7">
      <c r="A502" s="19">
        <v>498</v>
      </c>
      <c r="B502" s="21">
        <f t="shared" si="8"/>
        <v>2</v>
      </c>
      <c r="C502" s="21">
        <v>1</v>
      </c>
      <c r="D502" s="19">
        <f t="shared" si="9"/>
        <v>248</v>
      </c>
      <c r="E502" s="19" t="str">
        <f>_xlfn.XLOOKUP($D502,消耗中转!$O$17:$O$1000,消耗中转!$Y$17:$Y$1000,"[]")</f>
        <v>[{"ItemId":50004,"Num":444826}]</v>
      </c>
      <c r="F502" s="19" t="str">
        <f>_xlfn.XLOOKUP($D502,养成中转!$D$17:$D$1000,_xlfn.XLOOKUP($C502,养成中转!$W$16:$AC$16,养成中转!$W$17:$AC$1000),"{}")</f>
        <v>{"Hp":793680,"Atk":55017}</v>
      </c>
      <c r="G502" s="19" t="str">
        <f>IF(B502=4,_xlfn.XLOOKUP($D502,养成中转!$D$17:$D$1000,养成中转!$AP$17:$AP$1000,"{}"),_xlfn.XLOOKUP($D502,养成中转!$D$17:$D$1000,养成中转!$AG$17:$AG$1000,"{}"))</f>
        <v>{"CardMulti":110.42,"CostReduce":7}</v>
      </c>
    </row>
    <row r="503" spans="1:7">
      <c r="A503" s="19">
        <v>499</v>
      </c>
      <c r="B503" s="21">
        <f t="shared" si="8"/>
        <v>2</v>
      </c>
      <c r="C503" s="19">
        <v>1</v>
      </c>
      <c r="D503" s="19">
        <f t="shared" si="9"/>
        <v>249</v>
      </c>
      <c r="E503" s="19" t="str">
        <f>_xlfn.XLOOKUP($D503,消耗中转!$O$17:$O$1000,消耗中转!$Y$17:$Y$1000,"[]")</f>
        <v>[{"ItemId":50004,"Num":461301}]</v>
      </c>
      <c r="F503" s="19" t="str">
        <f>_xlfn.XLOOKUP($D503,养成中转!$D$17:$D$1000,_xlfn.XLOOKUP($C503,养成中转!$W$16:$AC$16,养成中转!$W$17:$AC$1000),"{}")</f>
        <v>{"Hp":799201,"Atk":55398}</v>
      </c>
      <c r="G503" s="19" t="str">
        <f>IF(B503=4,_xlfn.XLOOKUP($D503,养成中转!$D$17:$D$1000,养成中转!$AP$17:$AP$1000,"{}"),_xlfn.XLOOKUP($D503,养成中转!$D$17:$D$1000,养成中转!$AG$17:$AG$1000,"{}"))</f>
        <v>{"CardMulti":111.09,"CostReduce":7}</v>
      </c>
    </row>
    <row r="504" spans="1:7">
      <c r="A504" s="19">
        <v>500</v>
      </c>
      <c r="B504" s="21">
        <f t="shared" si="8"/>
        <v>2</v>
      </c>
      <c r="C504" s="21">
        <v>1</v>
      </c>
      <c r="D504" s="19">
        <f t="shared" si="9"/>
        <v>250</v>
      </c>
      <c r="E504" s="19" t="str">
        <f>_xlfn.XLOOKUP($D504,消耗中转!$O$17:$O$1000,消耗中转!$Y$17:$Y$1000,"[]")</f>
        <v>[]</v>
      </c>
      <c r="F504" s="19" t="str">
        <f>_xlfn.XLOOKUP($D504,养成中转!$D$17:$D$1000,_xlfn.XLOOKUP($C504,养成中转!$W$16:$AC$16,养成中转!$W$17:$AC$1000),"{}")</f>
        <v>{"Hp":804762,"Atk":55784}</v>
      </c>
      <c r="G504" s="19" t="str">
        <f>IF(B504=4,_xlfn.XLOOKUP($D504,养成中转!$D$17:$D$1000,养成中转!$AP$17:$AP$1000,"{}"),_xlfn.XLOOKUP($D504,养成中转!$D$17:$D$1000,养成中转!$AG$17:$AG$1000,"{}"))</f>
        <v>{"CardMulti":111.76,"CostReduce":7}</v>
      </c>
    </row>
    <row r="505" spans="1:7">
      <c r="A505" s="19">
        <v>501</v>
      </c>
      <c r="B505" s="21">
        <f t="shared" si="8"/>
        <v>3</v>
      </c>
      <c r="C505" s="19">
        <v>1</v>
      </c>
      <c r="D505" s="19">
        <f t="shared" si="9"/>
        <v>1</v>
      </c>
      <c r="E505" s="19" t="str">
        <f>_xlfn.XLOOKUP($D505,消耗中转!$O$17:$O$1000,消耗中转!$Y$17:$Y$1000,"[]")</f>
        <v>[{"ItemId":50004,"Num":5}]</v>
      </c>
      <c r="F505" s="19" t="str">
        <f>_xlfn.XLOOKUP($D505,养成中转!$D$17:$D$1000,_xlfn.XLOOKUP($C505,养成中转!$W$16:$AC$16,养成中转!$W$17:$AC$1000),"{}")</f>
        <v>{"Hp":902,"Atk":62}</v>
      </c>
      <c r="G505" s="19" t="str">
        <f>IF(B505=4,_xlfn.XLOOKUP($D505,养成中转!$D$17:$D$1000,养成中转!$AP$17:$AP$1000,"{}"),_xlfn.XLOOKUP($D505,养成中转!$D$17:$D$1000,养成中转!$AG$17:$AG$1000,"{}"))</f>
        <v>{"CardMulti":0.6,"CostReduce":0}</v>
      </c>
    </row>
    <row r="506" spans="1:7">
      <c r="A506" s="19">
        <v>502</v>
      </c>
      <c r="B506" s="21">
        <f t="shared" si="8"/>
        <v>3</v>
      </c>
      <c r="C506" s="21">
        <v>1</v>
      </c>
      <c r="D506" s="19">
        <f t="shared" si="9"/>
        <v>2</v>
      </c>
      <c r="E506" s="19" t="str">
        <f>_xlfn.XLOOKUP($D506,消耗中转!$O$17:$O$1000,消耗中转!$Y$17:$Y$1000,"[]")</f>
        <v>[{"ItemId":50004,"Num":85}]</v>
      </c>
      <c r="F506" s="19" t="str">
        <f>_xlfn.XLOOKUP($D506,养成中转!$D$17:$D$1000,_xlfn.XLOOKUP($C506,养成中转!$W$16:$AC$16,养成中转!$W$17:$AC$1000),"{}")</f>
        <v>{"Hp":959,"Atk":67}</v>
      </c>
      <c r="G506" s="19" t="str">
        <f>IF(B506=4,_xlfn.XLOOKUP($D506,养成中转!$D$17:$D$1000,养成中转!$AP$17:$AP$1000,"{}"),_xlfn.XLOOKUP($D506,养成中转!$D$17:$D$1000,养成中转!$AG$17:$AG$1000,"{}"))</f>
        <v>{"CardMulti":1.25,"CostReduce":0}</v>
      </c>
    </row>
    <row r="507" spans="1:7">
      <c r="A507" s="19">
        <v>503</v>
      </c>
      <c r="B507" s="21">
        <f t="shared" si="8"/>
        <v>3</v>
      </c>
      <c r="C507" s="19">
        <v>1</v>
      </c>
      <c r="D507" s="19">
        <f t="shared" si="9"/>
        <v>3</v>
      </c>
      <c r="E507" s="19" t="str">
        <f>_xlfn.XLOOKUP($D507,消耗中转!$O$17:$O$1000,消耗中转!$Y$17:$Y$1000,"[]")</f>
        <v>[{"ItemId":50004,"Num":89}]</v>
      </c>
      <c r="F507" s="19" t="str">
        <f>_xlfn.XLOOKUP($D507,养成中转!$D$17:$D$1000,_xlfn.XLOOKUP($C507,养成中转!$W$16:$AC$16,养成中转!$W$17:$AC$1000),"{}")</f>
        <v>{"Hp":1020,"Atk":70}</v>
      </c>
      <c r="G507" s="19" t="str">
        <f>IF(B507=4,_xlfn.XLOOKUP($D507,养成中转!$D$17:$D$1000,养成中转!$AP$17:$AP$1000,"{}"),_xlfn.XLOOKUP($D507,养成中转!$D$17:$D$1000,养成中转!$AG$17:$AG$1000,"{}"))</f>
        <v>{"CardMulti":1.9,"CostReduce":0}</v>
      </c>
    </row>
    <row r="508" spans="1:7">
      <c r="A508" s="19">
        <v>504</v>
      </c>
      <c r="B508" s="21">
        <f t="shared" si="8"/>
        <v>3</v>
      </c>
      <c r="C508" s="21">
        <v>1</v>
      </c>
      <c r="D508" s="19">
        <f t="shared" si="9"/>
        <v>4</v>
      </c>
      <c r="E508" s="19" t="str">
        <f>_xlfn.XLOOKUP($D508,消耗中转!$O$17:$O$1000,消耗中转!$Y$17:$Y$1000,"[]")</f>
        <v>[{"ItemId":50004,"Num":93}]</v>
      </c>
      <c r="F508" s="19" t="str">
        <f>_xlfn.XLOOKUP($D508,养成中转!$D$17:$D$1000,_xlfn.XLOOKUP($C508,养成中转!$W$16:$AC$16,养成中转!$W$17:$AC$1000),"{}")</f>
        <v>{"Hp":1084,"Atk":75}</v>
      </c>
      <c r="G508" s="19" t="str">
        <f>IF(B508=4,_xlfn.XLOOKUP($D508,养成中转!$D$17:$D$1000,养成中转!$AP$17:$AP$1000,"{}"),_xlfn.XLOOKUP($D508,养成中转!$D$17:$D$1000,养成中转!$AG$17:$AG$1000,"{}"))</f>
        <v>{"CardMulti":2.55,"CostReduce":0}</v>
      </c>
    </row>
    <row r="509" spans="1:7">
      <c r="A509" s="19">
        <v>505</v>
      </c>
      <c r="B509" s="21">
        <f t="shared" si="8"/>
        <v>3</v>
      </c>
      <c r="C509" s="19">
        <v>1</v>
      </c>
      <c r="D509" s="19">
        <f t="shared" si="9"/>
        <v>5</v>
      </c>
      <c r="E509" s="19" t="str">
        <f>_xlfn.XLOOKUP($D509,消耗中转!$O$17:$O$1000,消耗中转!$Y$17:$Y$1000,"[]")</f>
        <v>[{"ItemId":50004,"Num":97}]</v>
      </c>
      <c r="F509" s="19" t="str">
        <f>_xlfn.XLOOKUP($D509,养成中转!$D$17:$D$1000,_xlfn.XLOOKUP($C509,养成中转!$W$16:$AC$16,养成中转!$W$17:$AC$1000),"{}")</f>
        <v>{"Hp":1151,"Atk":79}</v>
      </c>
      <c r="G509" s="19" t="str">
        <f>IF(B509=4,_xlfn.XLOOKUP($D509,养成中转!$D$17:$D$1000,养成中转!$AP$17:$AP$1000,"{}"),_xlfn.XLOOKUP($D509,养成中转!$D$17:$D$1000,养成中转!$AG$17:$AG$1000,"{}"))</f>
        <v>{"CardMulti":3.2,"CostReduce":0}</v>
      </c>
    </row>
    <row r="510" spans="1:7">
      <c r="A510" s="19">
        <v>506</v>
      </c>
      <c r="B510" s="21">
        <f t="shared" si="8"/>
        <v>3</v>
      </c>
      <c r="C510" s="21">
        <v>1</v>
      </c>
      <c r="D510" s="19">
        <f t="shared" si="9"/>
        <v>6</v>
      </c>
      <c r="E510" s="19" t="str">
        <f>_xlfn.XLOOKUP($D510,消耗中转!$O$17:$O$1000,消耗中转!$Y$17:$Y$1000,"[]")</f>
        <v>[{"ItemId":50004,"Num":102}]</v>
      </c>
      <c r="F510" s="19" t="str">
        <f>_xlfn.XLOOKUP($D510,养成中转!$D$17:$D$1000,_xlfn.XLOOKUP($C510,养成中转!$W$16:$AC$16,养成中转!$W$17:$AC$1000),"{}")</f>
        <v>{"Hp":1220,"Atk":84}</v>
      </c>
      <c r="G510" s="19" t="str">
        <f>IF(B510=4,_xlfn.XLOOKUP($D510,养成中转!$D$17:$D$1000,养成中转!$AP$17:$AP$1000,"{}"),_xlfn.XLOOKUP($D510,养成中转!$D$17:$D$1000,养成中转!$AG$17:$AG$1000,"{}"))</f>
        <v>{"CardMulti":3.85,"CostReduce":0}</v>
      </c>
    </row>
    <row r="511" spans="1:7">
      <c r="A511" s="19">
        <v>507</v>
      </c>
      <c r="B511" s="21">
        <f t="shared" si="8"/>
        <v>3</v>
      </c>
      <c r="C511" s="19">
        <v>1</v>
      </c>
      <c r="D511" s="19">
        <f t="shared" si="9"/>
        <v>7</v>
      </c>
      <c r="E511" s="19" t="str">
        <f>_xlfn.XLOOKUP($D511,消耗中转!$O$17:$O$1000,消耗中转!$Y$17:$Y$1000,"[]")</f>
        <v>[{"ItemId":50004,"Num":106}]</v>
      </c>
      <c r="F511" s="19" t="str">
        <f>_xlfn.XLOOKUP($D511,养成中转!$D$17:$D$1000,_xlfn.XLOOKUP($C511,养成中转!$W$16:$AC$16,养成中转!$W$17:$AC$1000),"{}")</f>
        <v>{"Hp":1293,"Atk":90}</v>
      </c>
      <c r="G511" s="19" t="str">
        <f>IF(B511=4,_xlfn.XLOOKUP($D511,养成中转!$D$17:$D$1000,养成中转!$AP$17:$AP$1000,"{}"),_xlfn.XLOOKUP($D511,养成中转!$D$17:$D$1000,养成中转!$AG$17:$AG$1000,"{}"))</f>
        <v>{"CardMulti":4.5,"CostReduce":0}</v>
      </c>
    </row>
    <row r="512" spans="1:7">
      <c r="A512" s="19">
        <v>508</v>
      </c>
      <c r="B512" s="21">
        <f t="shared" si="8"/>
        <v>3</v>
      </c>
      <c r="C512" s="21">
        <v>1</v>
      </c>
      <c r="D512" s="19">
        <f t="shared" si="9"/>
        <v>8</v>
      </c>
      <c r="E512" s="19" t="str">
        <f>_xlfn.XLOOKUP($D512,消耗中转!$O$17:$O$1000,消耗中转!$Y$17:$Y$1000,"[]")</f>
        <v>[{"ItemId":50004,"Num":110}]</v>
      </c>
      <c r="F512" s="19" t="str">
        <f>_xlfn.XLOOKUP($D512,养成中转!$D$17:$D$1000,_xlfn.XLOOKUP($C512,养成中转!$W$16:$AC$16,养成中转!$W$17:$AC$1000),"{}")</f>
        <v>{"Hp":1370,"Atk":95}</v>
      </c>
      <c r="G512" s="19" t="str">
        <f>IF(B512=4,_xlfn.XLOOKUP($D512,养成中转!$D$17:$D$1000,养成中转!$AP$17:$AP$1000,"{}"),_xlfn.XLOOKUP($D512,养成中转!$D$17:$D$1000,养成中转!$AG$17:$AG$1000,"{}"))</f>
        <v>{"CardMulti":5.15,"CostReduce":0}</v>
      </c>
    </row>
    <row r="513" spans="1:7">
      <c r="A513" s="19">
        <v>509</v>
      </c>
      <c r="B513" s="21">
        <f t="shared" si="8"/>
        <v>3</v>
      </c>
      <c r="C513" s="19">
        <v>1</v>
      </c>
      <c r="D513" s="19">
        <f t="shared" si="9"/>
        <v>9</v>
      </c>
      <c r="E513" s="19" t="str">
        <f>_xlfn.XLOOKUP($D513,消耗中转!$O$17:$O$1000,消耗中转!$Y$17:$Y$1000,"[]")</f>
        <v>[{"ItemId":50004,"Num":114}]</v>
      </c>
      <c r="F513" s="19" t="str">
        <f>_xlfn.XLOOKUP($D513,养成中转!$D$17:$D$1000,_xlfn.XLOOKUP($C513,养成中转!$W$16:$AC$16,养成中转!$W$17:$AC$1000),"{}")</f>
        <v>{"Hp":1449,"Atk":100}</v>
      </c>
      <c r="G513" s="19" t="str">
        <f>IF(B513=4,_xlfn.XLOOKUP($D513,养成中转!$D$17:$D$1000,养成中转!$AP$17:$AP$1000,"{}"),_xlfn.XLOOKUP($D513,养成中转!$D$17:$D$1000,养成中转!$AG$17:$AG$1000,"{}"))</f>
        <v>{"CardMulti":5.8,"CostReduce":0}</v>
      </c>
    </row>
    <row r="514" spans="1:7">
      <c r="A514" s="19">
        <v>510</v>
      </c>
      <c r="B514" s="21">
        <f t="shared" si="8"/>
        <v>3</v>
      </c>
      <c r="C514" s="21">
        <v>1</v>
      </c>
      <c r="D514" s="19">
        <f t="shared" si="9"/>
        <v>10</v>
      </c>
      <c r="E514" s="19" t="str">
        <f>_xlfn.XLOOKUP($D514,消耗中转!$O$17:$O$1000,消耗中转!$Y$17:$Y$1000,"[]")</f>
        <v>[{"ItemId":50004,"Num":118},{"ItemId":50005,"Num":10}]</v>
      </c>
      <c r="F514" s="19" t="str">
        <f>_xlfn.XLOOKUP($D514,养成中转!$D$17:$D$1000,_xlfn.XLOOKUP($C514,养成中转!$W$16:$AC$16,养成中转!$W$17:$AC$1000),"{}")</f>
        <v>{"Hp":1532,"Atk":106}</v>
      </c>
      <c r="G514" s="19" t="str">
        <f>IF(B514=4,_xlfn.XLOOKUP($D514,养成中转!$D$17:$D$1000,养成中转!$AP$17:$AP$1000,"{}"),_xlfn.XLOOKUP($D514,养成中转!$D$17:$D$1000,养成中转!$AG$17:$AG$1000,"{}"))</f>
        <v>{"CardMulti":6.45,"CostReduce":0}</v>
      </c>
    </row>
    <row r="515" spans="1:7">
      <c r="A515" s="19">
        <v>511</v>
      </c>
      <c r="B515" s="21">
        <f t="shared" si="8"/>
        <v>3</v>
      </c>
      <c r="C515" s="19">
        <v>1</v>
      </c>
      <c r="D515" s="19">
        <f t="shared" si="9"/>
        <v>11</v>
      </c>
      <c r="E515" s="19" t="str">
        <f>_xlfn.XLOOKUP($D515,消耗中转!$O$17:$O$1000,消耗中转!$Y$17:$Y$1000,"[]")</f>
        <v>[{"ItemId":50004,"Num":1224}]</v>
      </c>
      <c r="F515" s="19" t="str">
        <f>_xlfn.XLOOKUP($D515,养成中转!$D$17:$D$1000,_xlfn.XLOOKUP($C515,养成中转!$W$16:$AC$16,养成中转!$W$17:$AC$1000),"{}")</f>
        <v>{"Hp":2141,"Atk":148}</v>
      </c>
      <c r="G515" s="19" t="str">
        <f>IF(B515=4,_xlfn.XLOOKUP($D515,养成中转!$D$17:$D$1000,养成中转!$AP$17:$AP$1000,"{}"),_xlfn.XLOOKUP($D515,养成中转!$D$17:$D$1000,养成中转!$AG$17:$AG$1000,"{}"))</f>
        <v>{"CardMulti":7.05,"CostReduce":0}</v>
      </c>
    </row>
    <row r="516" spans="1:7">
      <c r="A516" s="19">
        <v>512</v>
      </c>
      <c r="B516" s="21">
        <f t="shared" si="8"/>
        <v>3</v>
      </c>
      <c r="C516" s="21">
        <v>1</v>
      </c>
      <c r="D516" s="19">
        <f t="shared" si="9"/>
        <v>12</v>
      </c>
      <c r="E516" s="19" t="str">
        <f>_xlfn.XLOOKUP($D516,消耗中转!$O$17:$O$1000,消耗中转!$Y$17:$Y$1000,"[]")</f>
        <v>[{"ItemId":50004,"Num":1285}]</v>
      </c>
      <c r="F516" s="19" t="str">
        <f>_xlfn.XLOOKUP($D516,养成中转!$D$17:$D$1000,_xlfn.XLOOKUP($C516,养成中转!$W$16:$AC$16,养成中转!$W$17:$AC$1000),"{}")</f>
        <v>{"Hp":2231,"Atk":154}</v>
      </c>
      <c r="G516" s="19" t="str">
        <f>IF(B516=4,_xlfn.XLOOKUP($D516,养成中转!$D$17:$D$1000,养成中转!$AP$17:$AP$1000,"{}"),_xlfn.XLOOKUP($D516,养成中转!$D$17:$D$1000,养成中转!$AG$17:$AG$1000,"{}"))</f>
        <v>{"CardMulti":7.3,"CostReduce":0}</v>
      </c>
    </row>
    <row r="517" spans="1:7">
      <c r="A517" s="19">
        <v>513</v>
      </c>
      <c r="B517" s="21">
        <f t="shared" si="8"/>
        <v>3</v>
      </c>
      <c r="C517" s="19">
        <v>1</v>
      </c>
      <c r="D517" s="19">
        <f t="shared" si="9"/>
        <v>13</v>
      </c>
      <c r="E517" s="19" t="str">
        <f>_xlfn.XLOOKUP($D517,消耗中转!$O$17:$O$1000,消耗中转!$Y$17:$Y$1000,"[]")</f>
        <v>[{"ItemId":50004,"Num":1346}]</v>
      </c>
      <c r="F517" s="19" t="str">
        <f>_xlfn.XLOOKUP($D517,养成中转!$D$17:$D$1000,_xlfn.XLOOKUP($C517,养成中转!$W$16:$AC$16,养成中转!$W$17:$AC$1000),"{}")</f>
        <v>{"Hp":2326,"Atk":161}</v>
      </c>
      <c r="G517" s="19" t="str">
        <f>IF(B517=4,_xlfn.XLOOKUP($D517,养成中转!$D$17:$D$1000,养成中转!$AP$17:$AP$1000,"{}"),_xlfn.XLOOKUP($D517,养成中转!$D$17:$D$1000,养成中转!$AG$17:$AG$1000,"{}"))</f>
        <v>{"CardMulti":7.55,"CostReduce":0}</v>
      </c>
    </row>
    <row r="518" spans="1:7">
      <c r="A518" s="19">
        <v>514</v>
      </c>
      <c r="B518" s="21">
        <f t="shared" si="8"/>
        <v>3</v>
      </c>
      <c r="C518" s="21">
        <v>1</v>
      </c>
      <c r="D518" s="19">
        <f t="shared" si="9"/>
        <v>14</v>
      </c>
      <c r="E518" s="19" t="str">
        <f>_xlfn.XLOOKUP($D518,消耗中转!$O$17:$O$1000,消耗中转!$Y$17:$Y$1000,"[]")</f>
        <v>[{"ItemId":50004,"Num":1408}]</v>
      </c>
      <c r="F518" s="19" t="str">
        <f>_xlfn.XLOOKUP($D518,养成中转!$D$17:$D$1000,_xlfn.XLOOKUP($C518,养成中转!$W$16:$AC$16,养成中转!$W$17:$AC$1000),"{}")</f>
        <v>{"Hp":2426,"Atk":168}</v>
      </c>
      <c r="G518" s="19" t="str">
        <f>IF(B518=4,_xlfn.XLOOKUP($D518,养成中转!$D$17:$D$1000,养成中转!$AP$17:$AP$1000,"{}"),_xlfn.XLOOKUP($D518,养成中转!$D$17:$D$1000,养成中转!$AG$17:$AG$1000,"{}"))</f>
        <v>{"CardMulti":7.8,"CostReduce":0}</v>
      </c>
    </row>
    <row r="519" spans="1:7">
      <c r="A519" s="19">
        <v>515</v>
      </c>
      <c r="B519" s="21">
        <f t="shared" si="8"/>
        <v>3</v>
      </c>
      <c r="C519" s="19">
        <v>1</v>
      </c>
      <c r="D519" s="19">
        <f t="shared" si="9"/>
        <v>15</v>
      </c>
      <c r="E519" s="19" t="str">
        <f>_xlfn.XLOOKUP($D519,消耗中转!$O$17:$O$1000,消耗中转!$Y$17:$Y$1000,"[]")</f>
        <v>[{"ItemId":50004,"Num":1469}]</v>
      </c>
      <c r="F519" s="19" t="str">
        <f>_xlfn.XLOOKUP($D519,养成中转!$D$17:$D$1000,_xlfn.XLOOKUP($C519,养成中转!$W$16:$AC$16,养成中转!$W$17:$AC$1000),"{}")</f>
        <v>{"Hp":2530,"Atk":175}</v>
      </c>
      <c r="G519" s="19" t="str">
        <f>IF(B519=4,_xlfn.XLOOKUP($D519,养成中转!$D$17:$D$1000,养成中转!$AP$17:$AP$1000,"{}"),_xlfn.XLOOKUP($D519,养成中转!$D$17:$D$1000,养成中转!$AG$17:$AG$1000,"{}"))</f>
        <v>{"CardMulti":8.05,"CostReduce":0}</v>
      </c>
    </row>
    <row r="520" spans="1:7">
      <c r="A520" s="19">
        <v>516</v>
      </c>
      <c r="B520" s="21">
        <f t="shared" ref="B520:B546" si="10">B270+1</f>
        <v>3</v>
      </c>
      <c r="C520" s="21">
        <v>1</v>
      </c>
      <c r="D520" s="19">
        <f t="shared" ref="D520:D546" si="11">D270</f>
        <v>16</v>
      </c>
      <c r="E520" s="19" t="str">
        <f>_xlfn.XLOOKUP($D520,消耗中转!$O$17:$O$1000,消耗中转!$Y$17:$Y$1000,"[]")</f>
        <v>[{"ItemId":50004,"Num":1530}]</v>
      </c>
      <c r="F520" s="19" t="str">
        <f>_xlfn.XLOOKUP($D520,养成中转!$D$17:$D$1000,_xlfn.XLOOKUP($C520,养成中转!$W$16:$AC$16,养成中转!$W$17:$AC$1000),"{}")</f>
        <v>{"Hp":2638,"Atk":183}</v>
      </c>
      <c r="G520" s="19" t="str">
        <f>IF(B520=4,_xlfn.XLOOKUP($D520,养成中转!$D$17:$D$1000,养成中转!$AP$17:$AP$1000,"{}"),_xlfn.XLOOKUP($D520,养成中转!$D$17:$D$1000,养成中转!$AG$17:$AG$1000,"{}"))</f>
        <v>{"CardMulti":8.3,"CostReduce":0}</v>
      </c>
    </row>
    <row r="521" spans="1:7">
      <c r="A521" s="19">
        <v>517</v>
      </c>
      <c r="B521" s="21">
        <f t="shared" si="10"/>
        <v>3</v>
      </c>
      <c r="C521" s="19">
        <v>1</v>
      </c>
      <c r="D521" s="19">
        <f t="shared" si="11"/>
        <v>17</v>
      </c>
      <c r="E521" s="19" t="str">
        <f>_xlfn.XLOOKUP($D521,消耗中转!$O$17:$O$1000,消耗中转!$Y$17:$Y$1000,"[]")</f>
        <v>[{"ItemId":50004,"Num":1591}]</v>
      </c>
      <c r="F521" s="19" t="str">
        <f>_xlfn.XLOOKUP($D521,养成中转!$D$17:$D$1000,_xlfn.XLOOKUP($C521,养成中转!$W$16:$AC$16,养成中转!$W$17:$AC$1000),"{}")</f>
        <v>{"Hp":2751,"Atk":190}</v>
      </c>
      <c r="G521" s="19" t="str">
        <f>IF(B521=4,_xlfn.XLOOKUP($D521,养成中转!$D$17:$D$1000,养成中转!$AP$17:$AP$1000,"{}"),_xlfn.XLOOKUP($D521,养成中转!$D$17:$D$1000,养成中转!$AG$17:$AG$1000,"{}"))</f>
        <v>{"CardMulti":8.55,"CostReduce":0}</v>
      </c>
    </row>
    <row r="522" spans="1:7">
      <c r="A522" s="19">
        <v>518</v>
      </c>
      <c r="B522" s="21">
        <f t="shared" si="10"/>
        <v>3</v>
      </c>
      <c r="C522" s="21">
        <v>1</v>
      </c>
      <c r="D522" s="19">
        <f t="shared" si="11"/>
        <v>18</v>
      </c>
      <c r="E522" s="19" t="str">
        <f>_xlfn.XLOOKUP($D522,消耗中转!$O$17:$O$1000,消耗中转!$Y$17:$Y$1000,"[]")</f>
        <v>[{"ItemId":50004,"Num":1653}]</v>
      </c>
      <c r="F522" s="19" t="str">
        <f>_xlfn.XLOOKUP($D522,养成中转!$D$17:$D$1000,_xlfn.XLOOKUP($C522,养成中转!$W$16:$AC$16,养成中转!$W$17:$AC$1000),"{}")</f>
        <v>{"Hp":2869,"Atk":198}</v>
      </c>
      <c r="G522" s="19" t="str">
        <f>IF(B522=4,_xlfn.XLOOKUP($D522,养成中转!$D$17:$D$1000,养成中转!$AP$17:$AP$1000,"{}"),_xlfn.XLOOKUP($D522,养成中转!$D$17:$D$1000,养成中转!$AG$17:$AG$1000,"{}"))</f>
        <v>{"CardMulti":8.8,"CostReduce":0}</v>
      </c>
    </row>
    <row r="523" spans="1:7">
      <c r="A523" s="19">
        <v>519</v>
      </c>
      <c r="B523" s="21">
        <f t="shared" si="10"/>
        <v>3</v>
      </c>
      <c r="C523" s="19">
        <v>1</v>
      </c>
      <c r="D523" s="19">
        <f t="shared" si="11"/>
        <v>19</v>
      </c>
      <c r="E523" s="19" t="str">
        <f>_xlfn.XLOOKUP($D523,消耗中转!$O$17:$O$1000,消耗中转!$Y$17:$Y$1000,"[]")</f>
        <v>[{"ItemId":50004,"Num":1714}]</v>
      </c>
      <c r="F523" s="19" t="str">
        <f>_xlfn.XLOOKUP($D523,养成中转!$D$17:$D$1000,_xlfn.XLOOKUP($C523,养成中转!$W$16:$AC$16,养成中转!$W$17:$AC$1000),"{}")</f>
        <v>{"Hp":2993,"Atk":207}</v>
      </c>
      <c r="G523" s="19" t="str">
        <f>IF(B523=4,_xlfn.XLOOKUP($D523,养成中转!$D$17:$D$1000,养成中转!$AP$17:$AP$1000,"{}"),_xlfn.XLOOKUP($D523,养成中转!$D$17:$D$1000,养成中转!$AG$17:$AG$1000,"{}"))</f>
        <v>{"CardMulti":9.05,"CostReduce":0}</v>
      </c>
    </row>
    <row r="524" spans="1:7">
      <c r="A524" s="19">
        <v>520</v>
      </c>
      <c r="B524" s="21">
        <f t="shared" si="10"/>
        <v>3</v>
      </c>
      <c r="C524" s="21">
        <v>1</v>
      </c>
      <c r="D524" s="19">
        <f t="shared" si="11"/>
        <v>20</v>
      </c>
      <c r="E524" s="19" t="str">
        <f>_xlfn.XLOOKUP($D524,消耗中转!$O$17:$O$1000,消耗中转!$Y$17:$Y$1000,"[]")</f>
        <v>[{"ItemId":50004,"Num":1775},{"ItemId":50005,"Num":30}]</v>
      </c>
      <c r="F524" s="19" t="str">
        <f>_xlfn.XLOOKUP($D524,养成中转!$D$17:$D$1000,_xlfn.XLOOKUP($C524,养成中转!$W$16:$AC$16,养成中转!$W$17:$AC$1000),"{}")</f>
        <v>{"Hp":3123,"Atk":215}</v>
      </c>
      <c r="G524" s="19" t="str">
        <f>IF(B524=4,_xlfn.XLOOKUP($D524,养成中转!$D$17:$D$1000,养成中转!$AP$17:$AP$1000,"{}"),_xlfn.XLOOKUP($D524,养成中转!$D$17:$D$1000,养成中转!$AG$17:$AG$1000,"{}"))</f>
        <v>{"CardMulti":9.3,"CostReduce":0}</v>
      </c>
    </row>
    <row r="525" spans="1:7">
      <c r="A525" s="19">
        <v>521</v>
      </c>
      <c r="B525" s="21">
        <f t="shared" si="10"/>
        <v>3</v>
      </c>
      <c r="C525" s="19">
        <v>1</v>
      </c>
      <c r="D525" s="19">
        <f t="shared" si="11"/>
        <v>21</v>
      </c>
      <c r="E525" s="19" t="str">
        <f>_xlfn.XLOOKUP($D525,消耗中转!$O$17:$O$1000,消耗中转!$Y$17:$Y$1000,"[]")</f>
        <v>[{"ItemId":50004,"Num":2448}]</v>
      </c>
      <c r="F525" s="19" t="str">
        <f>_xlfn.XLOOKUP($D525,养成中转!$D$17:$D$1000,_xlfn.XLOOKUP($C525,养成中转!$W$16:$AC$16,养成中转!$W$17:$AC$1000),"{}")</f>
        <v>{"Hp":4067,"Atk":281}</v>
      </c>
      <c r="G525" s="19" t="str">
        <f>IF(B525=4,_xlfn.XLOOKUP($D525,养成中转!$D$17:$D$1000,养成中转!$AP$17:$AP$1000,"{}"),_xlfn.XLOOKUP($D525,养成中转!$D$17:$D$1000,养成中转!$AG$17:$AG$1000,"{}"))</f>
        <v>{"CardMulti":9.95,"CostReduce":0}</v>
      </c>
    </row>
    <row r="526" spans="1:7">
      <c r="A526" s="19">
        <v>522</v>
      </c>
      <c r="B526" s="21">
        <f t="shared" si="10"/>
        <v>3</v>
      </c>
      <c r="C526" s="21">
        <v>1</v>
      </c>
      <c r="D526" s="19">
        <f t="shared" si="11"/>
        <v>22</v>
      </c>
      <c r="E526" s="19" t="str">
        <f>_xlfn.XLOOKUP($D526,消耗中转!$O$17:$O$1000,消耗中转!$Y$17:$Y$1000,"[]")</f>
        <v>[{"ItemId":50004,"Num":2571}]</v>
      </c>
      <c r="F526" s="19" t="str">
        <f>_xlfn.XLOOKUP($D526,养成中转!$D$17:$D$1000,_xlfn.XLOOKUP($C526,养成中转!$W$16:$AC$16,养成中转!$W$17:$AC$1000),"{}")</f>
        <v>{"Hp":4208,"Atk":291}</v>
      </c>
      <c r="G526" s="19" t="str">
        <f>IF(B526=4,_xlfn.XLOOKUP($D526,养成中转!$D$17:$D$1000,养成中转!$AP$17:$AP$1000,"{}"),_xlfn.XLOOKUP($D526,养成中转!$D$17:$D$1000,养成中转!$AG$17:$AG$1000,"{}"))</f>
        <v>{"CardMulti":10.19,"CostReduce":0}</v>
      </c>
    </row>
    <row r="527" spans="1:7">
      <c r="A527" s="19">
        <v>523</v>
      </c>
      <c r="B527" s="21">
        <f t="shared" si="10"/>
        <v>3</v>
      </c>
      <c r="C527" s="19">
        <v>1</v>
      </c>
      <c r="D527" s="19">
        <f t="shared" si="11"/>
        <v>23</v>
      </c>
      <c r="E527" s="19" t="str">
        <f>_xlfn.XLOOKUP($D527,消耗中转!$O$17:$O$1000,消耗中转!$Y$17:$Y$1000,"[]")</f>
        <v>[{"ItemId":50004,"Num":2693}]</v>
      </c>
      <c r="F527" s="19" t="str">
        <f>_xlfn.XLOOKUP($D527,养成中转!$D$17:$D$1000,_xlfn.XLOOKUP($C527,养成中转!$W$16:$AC$16,养成中转!$W$17:$AC$1000),"{}")</f>
        <v>{"Hp":4355,"Atk":301}</v>
      </c>
      <c r="G527" s="19" t="str">
        <f>IF(B527=4,_xlfn.XLOOKUP($D527,养成中转!$D$17:$D$1000,养成中转!$AP$17:$AP$1000,"{}"),_xlfn.XLOOKUP($D527,养成中转!$D$17:$D$1000,养成中转!$AG$17:$AG$1000,"{}"))</f>
        <v>{"CardMulti":10.43,"CostReduce":0}</v>
      </c>
    </row>
    <row r="528" spans="1:7">
      <c r="A528" s="19">
        <v>524</v>
      </c>
      <c r="B528" s="21">
        <f t="shared" si="10"/>
        <v>3</v>
      </c>
      <c r="C528" s="21">
        <v>1</v>
      </c>
      <c r="D528" s="19">
        <f t="shared" si="11"/>
        <v>24</v>
      </c>
      <c r="E528" s="19" t="str">
        <f>_xlfn.XLOOKUP($D528,消耗中转!$O$17:$O$1000,消耗中转!$Y$17:$Y$1000,"[]")</f>
        <v>[{"ItemId":50004,"Num":2816}]</v>
      </c>
      <c r="F528" s="19" t="str">
        <f>_xlfn.XLOOKUP($D528,养成中转!$D$17:$D$1000,_xlfn.XLOOKUP($C528,养成中转!$W$16:$AC$16,养成中转!$W$17:$AC$1000),"{}")</f>
        <v>{"Hp":4508,"Atk":312}</v>
      </c>
      <c r="G528" s="19" t="str">
        <f>IF(B528=4,_xlfn.XLOOKUP($D528,养成中转!$D$17:$D$1000,养成中转!$AP$17:$AP$1000,"{}"),_xlfn.XLOOKUP($D528,养成中转!$D$17:$D$1000,养成中转!$AG$17:$AG$1000,"{}"))</f>
        <v>{"CardMulti":10.67,"CostReduce":0}</v>
      </c>
    </row>
    <row r="529" spans="1:7">
      <c r="A529" s="19">
        <v>525</v>
      </c>
      <c r="B529" s="21">
        <f t="shared" si="10"/>
        <v>3</v>
      </c>
      <c r="C529" s="19">
        <v>1</v>
      </c>
      <c r="D529" s="19">
        <f t="shared" si="11"/>
        <v>25</v>
      </c>
      <c r="E529" s="19" t="str">
        <f>_xlfn.XLOOKUP($D529,消耗中转!$O$17:$O$1000,消耗中转!$Y$17:$Y$1000,"[]")</f>
        <v>[{"ItemId":50004,"Num":2938}]</v>
      </c>
      <c r="F529" s="19" t="str">
        <f>_xlfn.XLOOKUP($D529,养成中转!$D$17:$D$1000,_xlfn.XLOOKUP($C529,养成中转!$W$16:$AC$16,养成中转!$W$17:$AC$1000),"{}")</f>
        <v>{"Hp":4667,"Atk":323}</v>
      </c>
      <c r="G529" s="19" t="str">
        <f>IF(B529=4,_xlfn.XLOOKUP($D529,养成中转!$D$17:$D$1000,养成中转!$AP$17:$AP$1000,"{}"),_xlfn.XLOOKUP($D529,养成中转!$D$17:$D$1000,养成中转!$AG$17:$AG$1000,"{}"))</f>
        <v>{"CardMulti":11.91,"CostReduce":1}</v>
      </c>
    </row>
    <row r="530" spans="1:7">
      <c r="A530" s="19">
        <v>526</v>
      </c>
      <c r="B530" s="21">
        <f t="shared" si="10"/>
        <v>3</v>
      </c>
      <c r="C530" s="21">
        <v>1</v>
      </c>
      <c r="D530" s="19">
        <f t="shared" si="11"/>
        <v>26</v>
      </c>
      <c r="E530" s="19" t="str">
        <f>_xlfn.XLOOKUP($D530,消耗中转!$O$17:$O$1000,消耗中转!$Y$17:$Y$1000,"[]")</f>
        <v>[{"ItemId":50004,"Num":3061}]</v>
      </c>
      <c r="F530" s="19" t="str">
        <f>_xlfn.XLOOKUP($D530,养成中转!$D$17:$D$1000,_xlfn.XLOOKUP($C530,养成中转!$W$16:$AC$16,养成中转!$W$17:$AC$1000),"{}")</f>
        <v>{"Hp":4833,"Atk":335}</v>
      </c>
      <c r="G530" s="19" t="str">
        <f>IF(B530=4,_xlfn.XLOOKUP($D530,养成中转!$D$17:$D$1000,养成中转!$AP$17:$AP$1000,"{}"),_xlfn.XLOOKUP($D530,养成中转!$D$17:$D$1000,养成中转!$AG$17:$AG$1000,"{}"))</f>
        <v>{"CardMulti":12.15,"CostReduce":1}</v>
      </c>
    </row>
    <row r="531" spans="1:7">
      <c r="A531" s="19">
        <v>527</v>
      </c>
      <c r="B531" s="21">
        <f t="shared" si="10"/>
        <v>3</v>
      </c>
      <c r="C531" s="19">
        <v>1</v>
      </c>
      <c r="D531" s="19">
        <f t="shared" si="11"/>
        <v>27</v>
      </c>
      <c r="E531" s="19" t="str">
        <f>_xlfn.XLOOKUP($D531,消耗中转!$O$17:$O$1000,消耗中转!$Y$17:$Y$1000,"[]")</f>
        <v>[{"ItemId":50004,"Num":3183}]</v>
      </c>
      <c r="F531" s="19" t="str">
        <f>_xlfn.XLOOKUP($D531,养成中转!$D$17:$D$1000,_xlfn.XLOOKUP($C531,养成中转!$W$16:$AC$16,养成中转!$W$17:$AC$1000),"{}")</f>
        <v>{"Hp":5007,"Atk":346}</v>
      </c>
      <c r="G531" s="19" t="str">
        <f>IF(B531=4,_xlfn.XLOOKUP($D531,养成中转!$D$17:$D$1000,养成中转!$AP$17:$AP$1000,"{}"),_xlfn.XLOOKUP($D531,养成中转!$D$17:$D$1000,养成中转!$AG$17:$AG$1000,"{}"))</f>
        <v>{"CardMulti":12.39,"CostReduce":1}</v>
      </c>
    </row>
    <row r="532" spans="1:7">
      <c r="A532" s="19">
        <v>528</v>
      </c>
      <c r="B532" s="21">
        <f t="shared" si="10"/>
        <v>3</v>
      </c>
      <c r="C532" s="21">
        <v>1</v>
      </c>
      <c r="D532" s="19">
        <f t="shared" si="11"/>
        <v>28</v>
      </c>
      <c r="E532" s="19" t="str">
        <f>_xlfn.XLOOKUP($D532,消耗中转!$O$17:$O$1000,消耗中转!$Y$17:$Y$1000,"[]")</f>
        <v>[{"ItemId":50004,"Num":3306}]</v>
      </c>
      <c r="F532" s="19" t="str">
        <f>_xlfn.XLOOKUP($D532,养成中转!$D$17:$D$1000,_xlfn.XLOOKUP($C532,养成中转!$W$16:$AC$16,养成中转!$W$17:$AC$1000),"{}")</f>
        <v>{"Hp":5186,"Atk":359}</v>
      </c>
      <c r="G532" s="19" t="str">
        <f>IF(B532=4,_xlfn.XLOOKUP($D532,养成中转!$D$17:$D$1000,养成中转!$AP$17:$AP$1000,"{}"),_xlfn.XLOOKUP($D532,养成中转!$D$17:$D$1000,养成中转!$AG$17:$AG$1000,"{}"))</f>
        <v>{"CardMulti":12.63,"CostReduce":1}</v>
      </c>
    </row>
    <row r="533" spans="1:7">
      <c r="A533" s="19">
        <v>529</v>
      </c>
      <c r="B533" s="21">
        <f t="shared" si="10"/>
        <v>3</v>
      </c>
      <c r="C533" s="19">
        <v>1</v>
      </c>
      <c r="D533" s="19">
        <f t="shared" si="11"/>
        <v>29</v>
      </c>
      <c r="E533" s="19" t="str">
        <f>_xlfn.XLOOKUP($D533,消耗中转!$O$17:$O$1000,消耗中转!$Y$17:$Y$1000,"[]")</f>
        <v>[{"ItemId":50004,"Num":3428}]</v>
      </c>
      <c r="F533" s="19" t="str">
        <f>_xlfn.XLOOKUP($D533,养成中转!$D$17:$D$1000,_xlfn.XLOOKUP($C533,养成中转!$W$16:$AC$16,养成中转!$W$17:$AC$1000),"{}")</f>
        <v>{"Hp":5374,"Atk":372}</v>
      </c>
      <c r="G533" s="19" t="str">
        <f>IF(B533=4,_xlfn.XLOOKUP($D533,养成中转!$D$17:$D$1000,养成中转!$AP$17:$AP$1000,"{}"),_xlfn.XLOOKUP($D533,养成中转!$D$17:$D$1000,养成中转!$AG$17:$AG$1000,"{}"))</f>
        <v>{"CardMulti":12.87,"CostReduce":1}</v>
      </c>
    </row>
    <row r="534" spans="1:7">
      <c r="A534" s="19">
        <v>530</v>
      </c>
      <c r="B534" s="21">
        <f t="shared" si="10"/>
        <v>3</v>
      </c>
      <c r="C534" s="21">
        <v>1</v>
      </c>
      <c r="D534" s="19">
        <f t="shared" si="11"/>
        <v>30</v>
      </c>
      <c r="E534" s="19" t="str">
        <f>_xlfn.XLOOKUP($D534,消耗中转!$O$17:$O$1000,消耗中转!$Y$17:$Y$1000,"[]")</f>
        <v>[{"ItemId":50004,"Num":3551},{"ItemId":50005,"Num":130}]</v>
      </c>
      <c r="F534" s="19" t="str">
        <f>_xlfn.XLOOKUP($D534,养成中转!$D$17:$D$1000,_xlfn.XLOOKUP($C534,养成中转!$W$16:$AC$16,养成中转!$W$17:$AC$1000),"{}")</f>
        <v>{"Hp":5568,"Atk":385}</v>
      </c>
      <c r="G534" s="19" t="str">
        <f>IF(B534=4,_xlfn.XLOOKUP($D534,养成中转!$D$17:$D$1000,养成中转!$AP$17:$AP$1000,"{}"),_xlfn.XLOOKUP($D534,养成中转!$D$17:$D$1000,养成中转!$AG$17:$AG$1000,"{}"))</f>
        <v>{"CardMulti":13.11,"CostReduce":1}</v>
      </c>
    </row>
    <row r="535" spans="1:7">
      <c r="A535" s="19">
        <v>531</v>
      </c>
      <c r="B535" s="21">
        <f t="shared" si="10"/>
        <v>3</v>
      </c>
      <c r="C535" s="19">
        <v>1</v>
      </c>
      <c r="D535" s="19">
        <f t="shared" si="11"/>
        <v>31</v>
      </c>
      <c r="E535" s="19" t="str">
        <f>_xlfn.XLOOKUP($D535,消耗中转!$O$17:$O$1000,消耗中转!$Y$17:$Y$1000,"[]")</f>
        <v>[{"ItemId":50004,"Num":7347}]</v>
      </c>
      <c r="F535" s="19" t="str">
        <f>_xlfn.XLOOKUP($D535,养成中转!$D$17:$D$1000,_xlfn.XLOOKUP($C535,养成中转!$W$16:$AC$16,养成中转!$W$17:$AC$1000),"{}")</f>
        <v>{"Hp":6982,"Atk":484}</v>
      </c>
      <c r="G535" s="19" t="str">
        <f>IF(B535=4,_xlfn.XLOOKUP($D535,养成中转!$D$17:$D$1000,养成中转!$AP$17:$AP$1000,"{}"),_xlfn.XLOOKUP($D535,养成中转!$D$17:$D$1000,养成中转!$AG$17:$AG$1000,"{}"))</f>
        <v>{"CardMulti":13.81,"CostReduce":1}</v>
      </c>
    </row>
    <row r="536" spans="1:7">
      <c r="A536" s="19">
        <v>532</v>
      </c>
      <c r="B536" s="21">
        <f t="shared" si="10"/>
        <v>3</v>
      </c>
      <c r="C536" s="21">
        <v>1</v>
      </c>
      <c r="D536" s="19">
        <f t="shared" si="11"/>
        <v>32</v>
      </c>
      <c r="E536" s="19" t="str">
        <f>_xlfn.XLOOKUP($D536,消耗中转!$O$17:$O$1000,消耗中转!$Y$17:$Y$1000,"[]")</f>
        <v>[{"ItemId":50004,"Num":7715}]</v>
      </c>
      <c r="F536" s="19" t="str">
        <f>_xlfn.XLOOKUP($D536,养成中转!$D$17:$D$1000,_xlfn.XLOOKUP($C536,养成中转!$W$16:$AC$16,养成中转!$W$17:$AC$1000),"{}")</f>
        <v>{"Hp":7193,"Atk":498}</v>
      </c>
      <c r="G536" s="19" t="str">
        <f>IF(B536=4,_xlfn.XLOOKUP($D536,养成中转!$D$17:$D$1000,养成中转!$AP$17:$AP$1000,"{}"),_xlfn.XLOOKUP($D536,养成中转!$D$17:$D$1000,养成中转!$AG$17:$AG$1000,"{}"))</f>
        <v>{"CardMulti":14.04,"CostReduce":1}</v>
      </c>
    </row>
    <row r="537" spans="1:7">
      <c r="A537" s="19">
        <v>533</v>
      </c>
      <c r="B537" s="21">
        <f t="shared" si="10"/>
        <v>3</v>
      </c>
      <c r="C537" s="19">
        <v>1</v>
      </c>
      <c r="D537" s="19">
        <f t="shared" si="11"/>
        <v>33</v>
      </c>
      <c r="E537" s="19" t="str">
        <f>_xlfn.XLOOKUP($D537,消耗中转!$O$17:$O$1000,消耗中转!$Y$17:$Y$1000,"[]")</f>
        <v>[{"ItemId":50004,"Num":8082}]</v>
      </c>
      <c r="F537" s="19" t="str">
        <f>_xlfn.XLOOKUP($D537,养成中转!$D$17:$D$1000,_xlfn.XLOOKUP($C537,养成中转!$W$16:$AC$16,养成中转!$W$17:$AC$1000),"{}")</f>
        <v>{"Hp":7410,"Atk":513}</v>
      </c>
      <c r="G537" s="19" t="str">
        <f>IF(B537=4,_xlfn.XLOOKUP($D537,养成中转!$D$17:$D$1000,养成中转!$AP$17:$AP$1000,"{}"),_xlfn.XLOOKUP($D537,养成中转!$D$17:$D$1000,养成中转!$AG$17:$AG$1000,"{}"))</f>
        <v>{"CardMulti":14.27,"CostReduce":1}</v>
      </c>
    </row>
    <row r="538" spans="1:7">
      <c r="A538" s="19">
        <v>534</v>
      </c>
      <c r="B538" s="21">
        <f t="shared" si="10"/>
        <v>3</v>
      </c>
      <c r="C538" s="21">
        <v>1</v>
      </c>
      <c r="D538" s="19">
        <f t="shared" si="11"/>
        <v>34</v>
      </c>
      <c r="E538" s="19" t="str">
        <f>_xlfn.XLOOKUP($D538,消耗中转!$O$17:$O$1000,消耗中转!$Y$17:$Y$1000,"[]")</f>
        <v>[{"ItemId":50004,"Num":8449}]</v>
      </c>
      <c r="F538" s="19" t="str">
        <f>_xlfn.XLOOKUP($D538,养成中转!$D$17:$D$1000,_xlfn.XLOOKUP($C538,养成中转!$W$16:$AC$16,养成中转!$W$17:$AC$1000),"{}")</f>
        <v>{"Hp":7636,"Atk":529}</v>
      </c>
      <c r="G538" s="19" t="str">
        <f>IF(B538=4,_xlfn.XLOOKUP($D538,养成中转!$D$17:$D$1000,养成中转!$AP$17:$AP$1000,"{}"),_xlfn.XLOOKUP($D538,养成中转!$D$17:$D$1000,养成中转!$AG$17:$AG$1000,"{}"))</f>
        <v>{"CardMulti":14.5,"CostReduce":1}</v>
      </c>
    </row>
    <row r="539" spans="1:7">
      <c r="A539" s="19">
        <v>535</v>
      </c>
      <c r="B539" s="21">
        <f t="shared" si="10"/>
        <v>3</v>
      </c>
      <c r="C539" s="19">
        <v>1</v>
      </c>
      <c r="D539" s="19">
        <f t="shared" si="11"/>
        <v>35</v>
      </c>
      <c r="E539" s="19" t="str">
        <f>_xlfn.XLOOKUP($D539,消耗中转!$O$17:$O$1000,消耗中转!$Y$17:$Y$1000,"[]")</f>
        <v>[{"ItemId":50004,"Num":8817}]</v>
      </c>
      <c r="F539" s="19" t="str">
        <f>_xlfn.XLOOKUP($D539,养成中转!$D$17:$D$1000,_xlfn.XLOOKUP($C539,养成中转!$W$16:$AC$16,养成中转!$W$17:$AC$1000),"{}")</f>
        <v>{"Hp":7870,"Atk":545}</v>
      </c>
      <c r="G539" s="19" t="str">
        <f>IF(B539=4,_xlfn.XLOOKUP($D539,养成中转!$D$17:$D$1000,养成中转!$AP$17:$AP$1000,"{}"),_xlfn.XLOOKUP($D539,养成中转!$D$17:$D$1000,养成中转!$AG$17:$AG$1000,"{}"))</f>
        <v>{"CardMulti":14.73,"CostReduce":1}</v>
      </c>
    </row>
    <row r="540" spans="1:7">
      <c r="A540" s="19">
        <v>536</v>
      </c>
      <c r="B540" s="21">
        <f t="shared" si="10"/>
        <v>3</v>
      </c>
      <c r="C540" s="21">
        <v>1</v>
      </c>
      <c r="D540" s="19">
        <f t="shared" si="11"/>
        <v>36</v>
      </c>
      <c r="E540" s="19" t="str">
        <f>_xlfn.XLOOKUP($D540,消耗中转!$O$17:$O$1000,消耗中转!$Y$17:$Y$1000,"[]")</f>
        <v>[{"ItemId":50004,"Num":9184}]</v>
      </c>
      <c r="F540" s="19" t="str">
        <f>_xlfn.XLOOKUP($D540,养成中转!$D$17:$D$1000,_xlfn.XLOOKUP($C540,养成中转!$W$16:$AC$16,养成中转!$W$17:$AC$1000),"{}")</f>
        <v>{"Hp":8113,"Atk":562}</v>
      </c>
      <c r="G540" s="19" t="str">
        <f>IF(B540=4,_xlfn.XLOOKUP($D540,养成中转!$D$17:$D$1000,养成中转!$AP$17:$AP$1000,"{}"),_xlfn.XLOOKUP($D540,养成中转!$D$17:$D$1000,养成中转!$AG$17:$AG$1000,"{}"))</f>
        <v>{"CardMulti":14.96,"CostReduce":1}</v>
      </c>
    </row>
    <row r="541" spans="1:7">
      <c r="A541" s="19">
        <v>537</v>
      </c>
      <c r="B541" s="21">
        <f t="shared" si="10"/>
        <v>3</v>
      </c>
      <c r="C541" s="19">
        <v>1</v>
      </c>
      <c r="D541" s="19">
        <f t="shared" si="11"/>
        <v>37</v>
      </c>
      <c r="E541" s="19" t="str">
        <f>_xlfn.XLOOKUP($D541,消耗中转!$O$17:$O$1000,消耗中转!$Y$17:$Y$1000,"[]")</f>
        <v>[{"ItemId":50004,"Num":9552}]</v>
      </c>
      <c r="F541" s="19" t="str">
        <f>_xlfn.XLOOKUP($D541,养成中转!$D$17:$D$1000,_xlfn.XLOOKUP($C541,养成中转!$W$16:$AC$16,养成中转!$W$17:$AC$1000),"{}")</f>
        <v>{"Hp":8364,"Atk":579}</v>
      </c>
      <c r="G541" s="19" t="str">
        <f>IF(B541=4,_xlfn.XLOOKUP($D541,养成中转!$D$17:$D$1000,养成中转!$AP$17:$AP$1000,"{}"),_xlfn.XLOOKUP($D541,养成中转!$D$17:$D$1000,养成中转!$AG$17:$AG$1000,"{}"))</f>
        <v>{"CardMulti":15.19,"CostReduce":1}</v>
      </c>
    </row>
    <row r="542" spans="1:7">
      <c r="A542" s="19">
        <v>538</v>
      </c>
      <c r="B542" s="21">
        <f t="shared" si="10"/>
        <v>3</v>
      </c>
      <c r="C542" s="21">
        <v>1</v>
      </c>
      <c r="D542" s="19">
        <f t="shared" si="11"/>
        <v>38</v>
      </c>
      <c r="E542" s="19" t="str">
        <f>_xlfn.XLOOKUP($D542,消耗中转!$O$17:$O$1000,消耗中转!$Y$17:$Y$1000,"[]")</f>
        <v>[{"ItemId":50004,"Num":9919}]</v>
      </c>
      <c r="F542" s="19" t="str">
        <f>_xlfn.XLOOKUP($D542,养成中转!$D$17:$D$1000,_xlfn.XLOOKUP($C542,养成中转!$W$16:$AC$16,养成中转!$W$17:$AC$1000),"{}")</f>
        <v>{"Hp":8624,"Atk":597}</v>
      </c>
      <c r="G542" s="19" t="str">
        <f>IF(B542=4,_xlfn.XLOOKUP($D542,养成中转!$D$17:$D$1000,养成中转!$AP$17:$AP$1000,"{}"),_xlfn.XLOOKUP($D542,养成中转!$D$17:$D$1000,养成中转!$AG$17:$AG$1000,"{}"))</f>
        <v>{"CardMulti":15.42,"CostReduce":1}</v>
      </c>
    </row>
    <row r="543" spans="1:7">
      <c r="A543" s="19">
        <v>539</v>
      </c>
      <c r="B543" s="21">
        <f t="shared" si="10"/>
        <v>3</v>
      </c>
      <c r="C543" s="19">
        <v>1</v>
      </c>
      <c r="D543" s="19">
        <f t="shared" si="11"/>
        <v>39</v>
      </c>
      <c r="E543" s="19" t="str">
        <f>_xlfn.XLOOKUP($D543,消耗中转!$O$17:$O$1000,消耗中转!$Y$17:$Y$1000,"[]")</f>
        <v>[{"ItemId":50004,"Num":10286}]</v>
      </c>
      <c r="F543" s="19" t="str">
        <f>_xlfn.XLOOKUP($D543,养成中转!$D$17:$D$1000,_xlfn.XLOOKUP($C543,养成中转!$W$16:$AC$16,养成中转!$W$17:$AC$1000),"{}")</f>
        <v>{"Hp":8894,"Atk":616}</v>
      </c>
      <c r="G543" s="19" t="str">
        <f>IF(B543=4,_xlfn.XLOOKUP($D543,养成中转!$D$17:$D$1000,养成中转!$AP$17:$AP$1000,"{}"),_xlfn.XLOOKUP($D543,养成中转!$D$17:$D$1000,养成中转!$AG$17:$AG$1000,"{}"))</f>
        <v>{"CardMulti":15.65,"CostReduce":1}</v>
      </c>
    </row>
    <row r="544" spans="1:7">
      <c r="A544" s="19">
        <v>540</v>
      </c>
      <c r="B544" s="21">
        <f t="shared" si="10"/>
        <v>3</v>
      </c>
      <c r="C544" s="21">
        <v>1</v>
      </c>
      <c r="D544" s="19">
        <f t="shared" si="11"/>
        <v>40</v>
      </c>
      <c r="E544" s="19" t="str">
        <f>_xlfn.XLOOKUP($D544,消耗中转!$O$17:$O$1000,消耗中转!$Y$17:$Y$1000,"[]")</f>
        <v>[{"ItemId":50004,"Num":10654},{"ItemId":50005,"Num":200}]</v>
      </c>
      <c r="F544" s="19" t="str">
        <f>_xlfn.XLOOKUP($D544,养成中转!$D$17:$D$1000,_xlfn.XLOOKUP($C544,养成中转!$W$16:$AC$16,养成中转!$W$17:$AC$1000),"{}")</f>
        <v>{"Hp":9172,"Atk":635}</v>
      </c>
      <c r="G544" s="19" t="str">
        <f>IF(B544=4,_xlfn.XLOOKUP($D544,养成中转!$D$17:$D$1000,养成中转!$AP$17:$AP$1000,"{}"),_xlfn.XLOOKUP($D544,养成中转!$D$17:$D$1000,养成中转!$AG$17:$AG$1000,"{}"))</f>
        <v>{"CardMulti":15.88,"CostReduce":1}</v>
      </c>
    </row>
    <row r="545" spans="1:7">
      <c r="A545" s="19">
        <v>541</v>
      </c>
      <c r="B545" s="21">
        <f t="shared" si="10"/>
        <v>3</v>
      </c>
      <c r="C545" s="19">
        <v>1</v>
      </c>
      <c r="D545" s="19">
        <f t="shared" si="11"/>
        <v>41</v>
      </c>
      <c r="E545" s="19" t="str">
        <f>_xlfn.XLOOKUP($D545,消耗中转!$O$17:$O$1000,消耗中转!$Y$17:$Y$1000,"[]")</f>
        <v>[{"ItemId":50004,"Num":16426}]</v>
      </c>
      <c r="F545" s="19" t="str">
        <f>_xlfn.XLOOKUP($D545,养成中转!$D$17:$D$1000,_xlfn.XLOOKUP($C545,养成中转!$W$16:$AC$16,养成中转!$W$17:$AC$1000),"{}")</f>
        <v>{"Hp":11186,"Atk":775}</v>
      </c>
      <c r="G545" s="19" t="str">
        <f>IF(B545=4,_xlfn.XLOOKUP($D545,养成中转!$D$17:$D$1000,养成中转!$AP$17:$AP$1000,"{}"),_xlfn.XLOOKUP($D545,养成中转!$D$17:$D$1000,养成中转!$AG$17:$AG$1000,"{}"))</f>
        <v>{"CardMulti":16.63,"CostReduce":1}</v>
      </c>
    </row>
    <row r="546" spans="1:7">
      <c r="A546" s="19">
        <v>542</v>
      </c>
      <c r="B546" s="21">
        <f t="shared" si="10"/>
        <v>3</v>
      </c>
      <c r="C546" s="21">
        <v>1</v>
      </c>
      <c r="D546" s="19">
        <f t="shared" si="11"/>
        <v>42</v>
      </c>
      <c r="E546" s="19" t="str">
        <f>_xlfn.XLOOKUP($D546,消耗中转!$O$17:$O$1000,消耗中转!$Y$17:$Y$1000,"[]")</f>
        <v>[{"ItemId":50004,"Num":17248}]</v>
      </c>
      <c r="F546" s="19" t="str">
        <f>_xlfn.XLOOKUP($D546,养成中转!$D$17:$D$1000,_xlfn.XLOOKUP($C546,养成中转!$W$16:$AC$16,养成中转!$W$17:$AC$1000),"{}")</f>
        <v>{"Hp":11483,"Atk":795}</v>
      </c>
      <c r="G546" s="19" t="str">
        <f>IF(B546=4,_xlfn.XLOOKUP($D546,养成中转!$D$17:$D$1000,养成中转!$AP$17:$AP$1000,"{}"),_xlfn.XLOOKUP($D546,养成中转!$D$17:$D$1000,养成中转!$AG$17:$AG$1000,"{}"))</f>
        <v>{"CardMulti":16.85,"CostReduce":1}</v>
      </c>
    </row>
    <row r="547" spans="1:7">
      <c r="A547" s="19">
        <v>543</v>
      </c>
      <c r="B547" s="21">
        <f t="shared" ref="B547:B578" si="12">B297+1</f>
        <v>3</v>
      </c>
      <c r="C547" s="19">
        <v>1</v>
      </c>
      <c r="D547" s="19">
        <f t="shared" ref="D547:D578" si="13">D297</f>
        <v>43</v>
      </c>
      <c r="E547" s="19" t="str">
        <f>_xlfn.XLOOKUP($D547,消耗中转!$O$17:$O$1000,消耗中转!$Y$17:$Y$1000,"[]")</f>
        <v>[{"ItemId":50004,"Num":18069}]</v>
      </c>
      <c r="F547" s="19" t="str">
        <f>_xlfn.XLOOKUP($D547,养成中转!$D$17:$D$1000,_xlfn.XLOOKUP($C547,养成中转!$W$16:$AC$16,养成中转!$W$17:$AC$1000),"{}")</f>
        <v>{"Hp":11790,"Atk":817}</v>
      </c>
      <c r="G547" s="19" t="str">
        <f>IF(B547=4,_xlfn.XLOOKUP($D547,养成中转!$D$17:$D$1000,养成中转!$AP$17:$AP$1000,"{}"),_xlfn.XLOOKUP($D547,养成中转!$D$17:$D$1000,养成中转!$AG$17:$AG$1000,"{}"))</f>
        <v>{"CardMulti":17.07,"CostReduce":1}</v>
      </c>
    </row>
    <row r="548" spans="1:7">
      <c r="A548" s="19">
        <v>544</v>
      </c>
      <c r="B548" s="21">
        <f t="shared" si="12"/>
        <v>3</v>
      </c>
      <c r="C548" s="21">
        <v>1</v>
      </c>
      <c r="D548" s="19">
        <f t="shared" si="13"/>
        <v>44</v>
      </c>
      <c r="E548" s="19" t="str">
        <f>_xlfn.XLOOKUP($D548,消耗中转!$O$17:$O$1000,消耗中转!$Y$17:$Y$1000,"[]")</f>
        <v>[{"ItemId":50004,"Num":18890}]</v>
      </c>
      <c r="F548" s="19" t="str">
        <f>_xlfn.XLOOKUP($D548,养成中转!$D$17:$D$1000,_xlfn.XLOOKUP($C548,养成中转!$W$16:$AC$16,养成中转!$W$17:$AC$1000),"{}")</f>
        <v>{"Hp":12107,"Atk":839}</v>
      </c>
      <c r="G548" s="19" t="str">
        <f>IF(B548=4,_xlfn.XLOOKUP($D548,养成中转!$D$17:$D$1000,养成中转!$AP$17:$AP$1000,"{}"),_xlfn.XLOOKUP($D548,养成中转!$D$17:$D$1000,养成中转!$AG$17:$AG$1000,"{}"))</f>
        <v>{"CardMulti":17.29,"CostReduce":1}</v>
      </c>
    </row>
    <row r="549" spans="1:7">
      <c r="A549" s="19">
        <v>545</v>
      </c>
      <c r="B549" s="21">
        <f t="shared" si="12"/>
        <v>3</v>
      </c>
      <c r="C549" s="19">
        <v>1</v>
      </c>
      <c r="D549" s="19">
        <f t="shared" si="13"/>
        <v>45</v>
      </c>
      <c r="E549" s="19" t="str">
        <f>_xlfn.XLOOKUP($D549,消耗中转!$O$17:$O$1000,消耗中转!$Y$17:$Y$1000,"[]")</f>
        <v>[{"ItemId":50004,"Num":19712}]</v>
      </c>
      <c r="F549" s="19" t="str">
        <f>_xlfn.XLOOKUP($D549,养成中转!$D$17:$D$1000,_xlfn.XLOOKUP($C549,养成中转!$W$16:$AC$16,养成中转!$W$17:$AC$1000),"{}")</f>
        <v>{"Hp":12434,"Atk":861}</v>
      </c>
      <c r="G549" s="19" t="str">
        <f>IF(B549=4,_xlfn.XLOOKUP($D549,养成中转!$D$17:$D$1000,养成中转!$AP$17:$AP$1000,"{}"),_xlfn.XLOOKUP($D549,养成中转!$D$17:$D$1000,养成中转!$AG$17:$AG$1000,"{}"))</f>
        <v>{"CardMulti":17.51,"CostReduce":1}</v>
      </c>
    </row>
    <row r="550" spans="1:7">
      <c r="A550" s="19">
        <v>546</v>
      </c>
      <c r="B550" s="21">
        <f t="shared" si="12"/>
        <v>3</v>
      </c>
      <c r="C550" s="21">
        <v>1</v>
      </c>
      <c r="D550" s="19">
        <f t="shared" si="13"/>
        <v>46</v>
      </c>
      <c r="E550" s="19" t="str">
        <f>_xlfn.XLOOKUP($D550,消耗中转!$O$17:$O$1000,消耗中转!$Y$17:$Y$1000,"[]")</f>
        <v>[{"ItemId":50004,"Num":20533}]</v>
      </c>
      <c r="F550" s="19" t="str">
        <f>_xlfn.XLOOKUP($D550,养成中转!$D$17:$D$1000,_xlfn.XLOOKUP($C550,养成中转!$W$16:$AC$16,养成中转!$W$17:$AC$1000),"{}")</f>
        <v>{"Hp":12771,"Atk":885}</v>
      </c>
      <c r="G550" s="19" t="str">
        <f>IF(B550=4,_xlfn.XLOOKUP($D550,养成中转!$D$17:$D$1000,养成中转!$AP$17:$AP$1000,"{}"),_xlfn.XLOOKUP($D550,养成中转!$D$17:$D$1000,养成中转!$AG$17:$AG$1000,"{}"))</f>
        <v>{"CardMulti":17.73,"CostReduce":1}</v>
      </c>
    </row>
    <row r="551" spans="1:7">
      <c r="A551" s="19">
        <v>547</v>
      </c>
      <c r="B551" s="21">
        <f t="shared" si="12"/>
        <v>3</v>
      </c>
      <c r="C551" s="19">
        <v>1</v>
      </c>
      <c r="D551" s="19">
        <f t="shared" si="13"/>
        <v>47</v>
      </c>
      <c r="E551" s="19" t="str">
        <f>_xlfn.XLOOKUP($D551,消耗中转!$O$17:$O$1000,消耗中转!$Y$17:$Y$1000,"[]")</f>
        <v>[{"ItemId":50004,"Num":21355}]</v>
      </c>
      <c r="F551" s="19" t="str">
        <f>_xlfn.XLOOKUP($D551,养成中转!$D$17:$D$1000,_xlfn.XLOOKUP($C551,养成中转!$W$16:$AC$16,养成中转!$W$17:$AC$1000),"{}")</f>
        <v>{"Hp":13119,"Atk":908}</v>
      </c>
      <c r="G551" s="19" t="str">
        <f>IF(B551=4,_xlfn.XLOOKUP($D551,养成中转!$D$17:$D$1000,养成中转!$AP$17:$AP$1000,"{}"),_xlfn.XLOOKUP($D551,养成中转!$D$17:$D$1000,养成中转!$AG$17:$AG$1000,"{}"))</f>
        <v>{"CardMulti":17.95,"CostReduce":1}</v>
      </c>
    </row>
    <row r="552" spans="1:7">
      <c r="A552" s="19">
        <v>548</v>
      </c>
      <c r="B552" s="21">
        <f t="shared" si="12"/>
        <v>3</v>
      </c>
      <c r="C552" s="21">
        <v>1</v>
      </c>
      <c r="D552" s="19">
        <f t="shared" si="13"/>
        <v>48</v>
      </c>
      <c r="E552" s="19" t="str">
        <f>_xlfn.XLOOKUP($D552,消耗中转!$O$17:$O$1000,消耗中转!$Y$17:$Y$1000,"[]")</f>
        <v>[{"ItemId":50004,"Num":22176}]</v>
      </c>
      <c r="F552" s="19" t="str">
        <f>_xlfn.XLOOKUP($D552,养成中转!$D$17:$D$1000,_xlfn.XLOOKUP($C552,养成中转!$W$16:$AC$16,养成中转!$W$17:$AC$1000),"{}")</f>
        <v>{"Hp":13477,"Atk":934}</v>
      </c>
      <c r="G552" s="19" t="str">
        <f>IF(B552=4,_xlfn.XLOOKUP($D552,养成中转!$D$17:$D$1000,养成中转!$AP$17:$AP$1000,"{}"),_xlfn.XLOOKUP($D552,养成中转!$D$17:$D$1000,养成中转!$AG$17:$AG$1000,"{}"))</f>
        <v>{"CardMulti":18.17,"CostReduce":1}</v>
      </c>
    </row>
    <row r="553" spans="1:7">
      <c r="A553" s="19">
        <v>549</v>
      </c>
      <c r="B553" s="21">
        <f t="shared" si="12"/>
        <v>3</v>
      </c>
      <c r="C553" s="19">
        <v>1</v>
      </c>
      <c r="D553" s="19">
        <f t="shared" si="13"/>
        <v>49</v>
      </c>
      <c r="E553" s="19" t="str">
        <f>_xlfn.XLOOKUP($D553,消耗中转!$O$17:$O$1000,消耗中转!$Y$17:$Y$1000,"[]")</f>
        <v>[{"ItemId":50004,"Num":22997}]</v>
      </c>
      <c r="F553" s="19" t="str">
        <f>_xlfn.XLOOKUP($D553,养成中转!$D$17:$D$1000,_xlfn.XLOOKUP($C553,养成中转!$W$16:$AC$16,养成中转!$W$17:$AC$1000),"{}")</f>
        <v>{"Hp":13845,"Atk":960}</v>
      </c>
      <c r="G553" s="19" t="str">
        <f>IF(B553=4,_xlfn.XLOOKUP($D553,养成中转!$D$17:$D$1000,养成中转!$AP$17:$AP$1000,"{}"),_xlfn.XLOOKUP($D553,养成中转!$D$17:$D$1000,养成中转!$AG$17:$AG$1000,"{}"))</f>
        <v>{"CardMulti":18.39,"CostReduce":1}</v>
      </c>
    </row>
    <row r="554" spans="1:7">
      <c r="A554" s="19">
        <v>550</v>
      </c>
      <c r="B554" s="21">
        <f t="shared" si="12"/>
        <v>3</v>
      </c>
      <c r="C554" s="21">
        <v>1</v>
      </c>
      <c r="D554" s="19">
        <f t="shared" si="13"/>
        <v>50</v>
      </c>
      <c r="E554" s="19" t="str">
        <f>_xlfn.XLOOKUP($D554,消耗中转!$O$17:$O$1000,消耗中转!$Y$17:$Y$1000,"[]")</f>
        <v>[{"ItemId":50004,"Num":23819},{"ItemId":50005,"Num":300}]</v>
      </c>
      <c r="F554" s="19" t="str">
        <f>_xlfn.XLOOKUP($D554,养成中转!$D$17:$D$1000,_xlfn.XLOOKUP($C554,养成中转!$W$16:$AC$16,养成中转!$W$17:$AC$1000),"{}")</f>
        <v>{"Hp":14226,"Atk":985}</v>
      </c>
      <c r="G554" s="19" t="str">
        <f>IF(B554=4,_xlfn.XLOOKUP($D554,养成中转!$D$17:$D$1000,养成中转!$AP$17:$AP$1000,"{}"),_xlfn.XLOOKUP($D554,养成中转!$D$17:$D$1000,养成中转!$AG$17:$AG$1000,"{}"))</f>
        <v>{"CardMulti":18.61,"CostReduce":1}</v>
      </c>
    </row>
    <row r="555" spans="1:7">
      <c r="A555" s="19">
        <v>551</v>
      </c>
      <c r="B555" s="21">
        <f t="shared" si="12"/>
        <v>3</v>
      </c>
      <c r="C555" s="19">
        <v>1</v>
      </c>
      <c r="D555" s="19">
        <f t="shared" si="13"/>
        <v>51</v>
      </c>
      <c r="E555" s="19" t="str">
        <f>_xlfn.XLOOKUP($D555,消耗中转!$O$17:$O$1000,消耗中转!$Y$17:$Y$1000,"[]")</f>
        <v>[{"ItemId":50004,"Num":29796}]</v>
      </c>
      <c r="F555" s="19" t="str">
        <f>_xlfn.XLOOKUP($D555,养成中转!$D$17:$D$1000,_xlfn.XLOOKUP($C555,养成中转!$W$16:$AC$16,养成中转!$W$17:$AC$1000),"{}")</f>
        <v>{"Hp":16962,"Atk":1176}</v>
      </c>
      <c r="G555" s="19" t="str">
        <f>IF(B555=4,_xlfn.XLOOKUP($D555,养成中转!$D$17:$D$1000,养成中转!$AP$17:$AP$1000,"{}"),_xlfn.XLOOKUP($D555,养成中转!$D$17:$D$1000,养成中转!$AG$17:$AG$1000,"{}"))</f>
        <v>{"CardMulti":19.41,"CostReduce":1}</v>
      </c>
    </row>
    <row r="556" spans="1:7">
      <c r="A556" s="19">
        <v>552</v>
      </c>
      <c r="B556" s="21">
        <f t="shared" si="12"/>
        <v>3</v>
      </c>
      <c r="C556" s="21">
        <v>1</v>
      </c>
      <c r="D556" s="19">
        <f t="shared" si="13"/>
        <v>52</v>
      </c>
      <c r="E556" s="19" t="str">
        <f>_xlfn.XLOOKUP($D556,消耗中转!$O$17:$O$1000,消耗中转!$Y$17:$Y$1000,"[]")</f>
        <v>[{"ItemId":50004,"Num":31286}]</v>
      </c>
      <c r="F556" s="19" t="str">
        <f>_xlfn.XLOOKUP($D556,养成中转!$D$17:$D$1000,_xlfn.XLOOKUP($C556,养成中转!$W$16:$AC$16,养成中转!$W$17:$AC$1000),"{}")</f>
        <v>{"Hp":17365,"Atk":1204}</v>
      </c>
      <c r="G556" s="19" t="str">
        <f>IF(B556=4,_xlfn.XLOOKUP($D556,养成中转!$D$17:$D$1000,养成中转!$AP$17:$AP$1000,"{}"),_xlfn.XLOOKUP($D556,养成中转!$D$17:$D$1000,养成中转!$AG$17:$AG$1000,"{}"))</f>
        <v>{"CardMulti":19.62,"CostReduce":1}</v>
      </c>
    </row>
    <row r="557" spans="1:7">
      <c r="A557" s="19">
        <v>553</v>
      </c>
      <c r="B557" s="21">
        <f t="shared" si="12"/>
        <v>3</v>
      </c>
      <c r="C557" s="19">
        <v>1</v>
      </c>
      <c r="D557" s="19">
        <f t="shared" si="13"/>
        <v>53</v>
      </c>
      <c r="E557" s="19" t="str">
        <f>_xlfn.XLOOKUP($D557,消耗中转!$O$17:$O$1000,消耗中转!$Y$17:$Y$1000,"[]")</f>
        <v>[{"ItemId":50004,"Num":32776}]</v>
      </c>
      <c r="F557" s="19" t="str">
        <f>_xlfn.XLOOKUP($D557,养成中转!$D$17:$D$1000,_xlfn.XLOOKUP($C557,养成中转!$W$16:$AC$16,养成中转!$W$17:$AC$1000),"{}")</f>
        <v>{"Hp":17779,"Atk":1232}</v>
      </c>
      <c r="G557" s="19" t="str">
        <f>IF(B557=4,_xlfn.XLOOKUP($D557,养成中转!$D$17:$D$1000,养成中转!$AP$17:$AP$1000,"{}"),_xlfn.XLOOKUP($D557,养成中转!$D$17:$D$1000,养成中转!$AG$17:$AG$1000,"{}"))</f>
        <v>{"CardMulti":19.83,"CostReduce":1}</v>
      </c>
    </row>
    <row r="558" spans="1:7">
      <c r="A558" s="19">
        <v>554</v>
      </c>
      <c r="B558" s="21">
        <f t="shared" si="12"/>
        <v>3</v>
      </c>
      <c r="C558" s="21">
        <v>1</v>
      </c>
      <c r="D558" s="19">
        <f t="shared" si="13"/>
        <v>54</v>
      </c>
      <c r="E558" s="19" t="str">
        <f>_xlfn.XLOOKUP($D558,消耗中转!$O$17:$O$1000,消耗中转!$Y$17:$Y$1000,"[]")</f>
        <v>[{"ItemId":50004,"Num":34266}]</v>
      </c>
      <c r="F558" s="19" t="str">
        <f>_xlfn.XLOOKUP($D558,养成中转!$D$17:$D$1000,_xlfn.XLOOKUP($C558,养成中转!$W$16:$AC$16,养成中转!$W$17:$AC$1000),"{}")</f>
        <v>{"Hp":18204,"Atk":1261}</v>
      </c>
      <c r="G558" s="19" t="str">
        <f>IF(B558=4,_xlfn.XLOOKUP($D558,养成中转!$D$17:$D$1000,养成中转!$AP$17:$AP$1000,"{}"),_xlfn.XLOOKUP($D558,养成中转!$D$17:$D$1000,养成中转!$AG$17:$AG$1000,"{}"))</f>
        <v>{"CardMulti":20.04,"CostReduce":1}</v>
      </c>
    </row>
    <row r="559" spans="1:7">
      <c r="A559" s="19">
        <v>555</v>
      </c>
      <c r="B559" s="21">
        <f t="shared" si="12"/>
        <v>3</v>
      </c>
      <c r="C559" s="19">
        <v>1</v>
      </c>
      <c r="D559" s="19">
        <f t="shared" si="13"/>
        <v>55</v>
      </c>
      <c r="E559" s="19" t="str">
        <f>_xlfn.XLOOKUP($D559,消耗中转!$O$17:$O$1000,消耗中转!$Y$17:$Y$1000,"[]")</f>
        <v>[{"ItemId":50004,"Num":35756}]</v>
      </c>
      <c r="F559" s="19" t="str">
        <f>_xlfn.XLOOKUP($D559,养成中转!$D$17:$D$1000,_xlfn.XLOOKUP($C559,养成中转!$W$16:$AC$16,养成中转!$W$17:$AC$1000),"{}")</f>
        <v>{"Hp":18641,"Atk":1291}</v>
      </c>
      <c r="G559" s="19" t="str">
        <f>IF(B559=4,_xlfn.XLOOKUP($D559,养成中转!$D$17:$D$1000,养成中转!$AP$17:$AP$1000,"{}"),_xlfn.XLOOKUP($D559,养成中转!$D$17:$D$1000,养成中转!$AG$17:$AG$1000,"{}"))</f>
        <v>{"CardMulti":20.25,"CostReduce":1}</v>
      </c>
    </row>
    <row r="560" spans="1:7">
      <c r="A560" s="19">
        <v>556</v>
      </c>
      <c r="B560" s="21">
        <f t="shared" si="12"/>
        <v>3</v>
      </c>
      <c r="C560" s="21">
        <v>1</v>
      </c>
      <c r="D560" s="19">
        <f t="shared" si="13"/>
        <v>56</v>
      </c>
      <c r="E560" s="19" t="str">
        <f>_xlfn.XLOOKUP($D560,消耗中转!$O$17:$O$1000,消耗中转!$Y$17:$Y$1000,"[]")</f>
        <v>[{"ItemId":50004,"Num":37245}]</v>
      </c>
      <c r="F560" s="19" t="str">
        <f>_xlfn.XLOOKUP($D560,养成中转!$D$17:$D$1000,_xlfn.XLOOKUP($C560,养成中转!$W$16:$AC$16,养成中转!$W$17:$AC$1000),"{}")</f>
        <v>{"Hp":19090,"Atk":1323}</v>
      </c>
      <c r="G560" s="19" t="str">
        <f>IF(B560=4,_xlfn.XLOOKUP($D560,养成中转!$D$17:$D$1000,养成中转!$AP$17:$AP$1000,"{}"),_xlfn.XLOOKUP($D560,养成中转!$D$17:$D$1000,养成中转!$AG$17:$AG$1000,"{}"))</f>
        <v>{"CardMulti":20.46,"CostReduce":1}</v>
      </c>
    </row>
    <row r="561" spans="1:7">
      <c r="A561" s="19">
        <v>557</v>
      </c>
      <c r="B561" s="21">
        <f t="shared" si="12"/>
        <v>3</v>
      </c>
      <c r="C561" s="19">
        <v>1</v>
      </c>
      <c r="D561" s="19">
        <f t="shared" si="13"/>
        <v>57</v>
      </c>
      <c r="E561" s="19" t="str">
        <f>_xlfn.XLOOKUP($D561,消耗中转!$O$17:$O$1000,消耗中转!$Y$17:$Y$1000,"[]")</f>
        <v>[{"ItemId":50004,"Num":38735}]</v>
      </c>
      <c r="F561" s="19" t="str">
        <f>_xlfn.XLOOKUP($D561,养成中转!$D$17:$D$1000,_xlfn.XLOOKUP($C561,养成中转!$W$16:$AC$16,养成中转!$W$17:$AC$1000),"{}")</f>
        <v>{"Hp":19551,"Atk":1355}</v>
      </c>
      <c r="G561" s="19" t="str">
        <f>IF(B561=4,_xlfn.XLOOKUP($D561,养成中转!$D$17:$D$1000,养成中转!$AP$17:$AP$1000,"{}"),_xlfn.XLOOKUP($D561,养成中转!$D$17:$D$1000,养成中转!$AG$17:$AG$1000,"{}"))</f>
        <v>{"CardMulti":20.67,"CostReduce":1}</v>
      </c>
    </row>
    <row r="562" spans="1:7">
      <c r="A562" s="19">
        <v>558</v>
      </c>
      <c r="B562" s="21">
        <f t="shared" si="12"/>
        <v>3</v>
      </c>
      <c r="C562" s="21">
        <v>1</v>
      </c>
      <c r="D562" s="19">
        <f t="shared" si="13"/>
        <v>58</v>
      </c>
      <c r="E562" s="19" t="str">
        <f>_xlfn.XLOOKUP($D562,消耗中转!$O$17:$O$1000,消耗中转!$Y$17:$Y$1000,"[]")</f>
        <v>[{"ItemId":50004,"Num":40225}]</v>
      </c>
      <c r="F562" s="19" t="str">
        <f>_xlfn.XLOOKUP($D562,养成中转!$D$17:$D$1000,_xlfn.XLOOKUP($C562,养成中转!$W$16:$AC$16,养成中转!$W$17:$AC$1000),"{}")</f>
        <v>{"Hp":20025,"Atk":1388}</v>
      </c>
      <c r="G562" s="19" t="str">
        <f>IF(B562=4,_xlfn.XLOOKUP($D562,养成中转!$D$17:$D$1000,养成中转!$AP$17:$AP$1000,"{}"),_xlfn.XLOOKUP($D562,养成中转!$D$17:$D$1000,养成中转!$AG$17:$AG$1000,"{}"))</f>
        <v>{"CardMulti":20.88,"CostReduce":1}</v>
      </c>
    </row>
    <row r="563" spans="1:7">
      <c r="A563" s="19">
        <v>559</v>
      </c>
      <c r="B563" s="21">
        <f t="shared" si="12"/>
        <v>3</v>
      </c>
      <c r="C563" s="19">
        <v>1</v>
      </c>
      <c r="D563" s="19">
        <f t="shared" si="13"/>
        <v>59</v>
      </c>
      <c r="E563" s="19" t="str">
        <f>_xlfn.XLOOKUP($D563,消耗中转!$O$17:$O$1000,消耗中转!$Y$17:$Y$1000,"[]")</f>
        <v>[{"ItemId":50004,"Num":41715}]</v>
      </c>
      <c r="F563" s="19" t="str">
        <f>_xlfn.XLOOKUP($D563,养成中转!$D$17:$D$1000,_xlfn.XLOOKUP($C563,养成中转!$W$16:$AC$16,养成中转!$W$17:$AC$1000),"{}")</f>
        <v>{"Hp":20511,"Atk":1421}</v>
      </c>
      <c r="G563" s="19" t="str">
        <f>IF(B563=4,_xlfn.XLOOKUP($D563,养成中转!$D$17:$D$1000,养成中转!$AP$17:$AP$1000,"{}"),_xlfn.XLOOKUP($D563,养成中转!$D$17:$D$1000,养成中转!$AG$17:$AG$1000,"{}"))</f>
        <v>{"CardMulti":21.09,"CostReduce":1}</v>
      </c>
    </row>
    <row r="564" spans="1:7">
      <c r="A564" s="19">
        <v>560</v>
      </c>
      <c r="B564" s="21">
        <f t="shared" si="12"/>
        <v>3</v>
      </c>
      <c r="C564" s="21">
        <v>1</v>
      </c>
      <c r="D564" s="19">
        <f t="shared" si="13"/>
        <v>60</v>
      </c>
      <c r="E564" s="19" t="str">
        <f>_xlfn.XLOOKUP($D564,消耗中转!$O$17:$O$1000,消耗中转!$Y$17:$Y$1000,"[]")</f>
        <v>[{"ItemId":50004,"Num":43205},{"ItemId":50005,"Num":420}]</v>
      </c>
      <c r="F564" s="19" t="str">
        <f>_xlfn.XLOOKUP($D564,养成中转!$D$17:$D$1000,_xlfn.XLOOKUP($C564,养成中转!$W$16:$AC$16,养成中转!$W$17:$AC$1000),"{}")</f>
        <v>{"Hp":21010,"Atk":1456}</v>
      </c>
      <c r="G564" s="19" t="str">
        <f>IF(B564=4,_xlfn.XLOOKUP($D564,养成中转!$D$17:$D$1000,养成中转!$AP$17:$AP$1000,"{}"),_xlfn.XLOOKUP($D564,养成中转!$D$17:$D$1000,养成中转!$AG$17:$AG$1000,"{}"))</f>
        <v>{"CardMulti":21.3,"CostReduce":1}</v>
      </c>
    </row>
    <row r="565" spans="1:7">
      <c r="A565" s="19">
        <v>561</v>
      </c>
      <c r="B565" s="21">
        <f t="shared" si="12"/>
        <v>3</v>
      </c>
      <c r="C565" s="19">
        <v>1</v>
      </c>
      <c r="D565" s="19">
        <f t="shared" si="13"/>
        <v>61</v>
      </c>
      <c r="E565" s="19" t="str">
        <f>_xlfn.XLOOKUP($D565,消耗中转!$O$17:$O$1000,消耗中转!$Y$17:$Y$1000,"[]")</f>
        <v>[{"ItemId":50004,"Num":47233}]</v>
      </c>
      <c r="F565" s="19" t="str">
        <f>_xlfn.XLOOKUP($D565,养成中转!$D$17:$D$1000,_xlfn.XLOOKUP($C565,养成中转!$W$16:$AC$16,养成中转!$W$17:$AC$1000),"{}")</f>
        <v>{"Hp":24589,"Atk":1704}</v>
      </c>
      <c r="G565" s="19" t="str">
        <f>IF(B565=4,_xlfn.XLOOKUP($D565,养成中转!$D$17:$D$1000,养成中转!$AP$17:$AP$1000,"{}"),_xlfn.XLOOKUP($D565,养成中转!$D$17:$D$1000,养成中转!$AG$17:$AG$1000,"{}"))</f>
        <v>{"CardMulti":22.15,"CostReduce":1}</v>
      </c>
    </row>
    <row r="566" spans="1:7">
      <c r="A566" s="19">
        <v>562</v>
      </c>
      <c r="B566" s="21">
        <f t="shared" si="12"/>
        <v>3</v>
      </c>
      <c r="C566" s="21">
        <v>1</v>
      </c>
      <c r="D566" s="19">
        <f t="shared" si="13"/>
        <v>62</v>
      </c>
      <c r="E566" s="19" t="str">
        <f>_xlfn.XLOOKUP($D566,消耗中转!$O$17:$O$1000,消耗中转!$Y$17:$Y$1000,"[]")</f>
        <v>[{"ItemId":50004,"Num":49595}]</v>
      </c>
      <c r="F566" s="19" t="str">
        <f>_xlfn.XLOOKUP($D566,养成中转!$D$17:$D$1000,_xlfn.XLOOKUP($C566,养成中转!$W$16:$AC$16,养成中转!$W$17:$AC$1000),"{}")</f>
        <v>{"Hp":25113,"Atk":1740}</v>
      </c>
      <c r="G566" s="19" t="str">
        <f>IF(B566=4,_xlfn.XLOOKUP($D566,养成中转!$D$17:$D$1000,养成中转!$AP$17:$AP$1000,"{}"),_xlfn.XLOOKUP($D566,养成中转!$D$17:$D$1000,养成中转!$AG$17:$AG$1000,"{}"))</f>
        <v>{"CardMulti":22.35,"CostReduce":1}</v>
      </c>
    </row>
    <row r="567" spans="1:7">
      <c r="A567" s="19">
        <v>563</v>
      </c>
      <c r="B567" s="21">
        <f t="shared" si="12"/>
        <v>3</v>
      </c>
      <c r="C567" s="19">
        <v>1</v>
      </c>
      <c r="D567" s="19">
        <f t="shared" si="13"/>
        <v>63</v>
      </c>
      <c r="E567" s="19" t="str">
        <f>_xlfn.XLOOKUP($D567,消耗中转!$O$17:$O$1000,消耗中转!$Y$17:$Y$1000,"[]")</f>
        <v>[{"ItemId":50004,"Num":51956}]</v>
      </c>
      <c r="F567" s="19" t="str">
        <f>_xlfn.XLOOKUP($D567,养成中转!$D$17:$D$1000,_xlfn.XLOOKUP($C567,养成中转!$W$16:$AC$16,养成中转!$W$17:$AC$1000),"{}")</f>
        <v>{"Hp":25651,"Atk":1777}</v>
      </c>
      <c r="G567" s="19" t="str">
        <f>IF(B567=4,_xlfn.XLOOKUP($D567,养成中转!$D$17:$D$1000,养成中转!$AP$17:$AP$1000,"{}"),_xlfn.XLOOKUP($D567,养成中转!$D$17:$D$1000,养成中转!$AG$17:$AG$1000,"{}"))</f>
        <v>{"CardMulti":22.55,"CostReduce":1}</v>
      </c>
    </row>
    <row r="568" spans="1:7">
      <c r="A568" s="19">
        <v>564</v>
      </c>
      <c r="B568" s="21">
        <f t="shared" si="12"/>
        <v>3</v>
      </c>
      <c r="C568" s="21">
        <v>1</v>
      </c>
      <c r="D568" s="19">
        <f t="shared" si="13"/>
        <v>64</v>
      </c>
      <c r="E568" s="19" t="str">
        <f>_xlfn.XLOOKUP($D568,消耗中转!$O$17:$O$1000,消耗中转!$Y$17:$Y$1000,"[]")</f>
        <v>[{"ItemId":50004,"Num":54318}]</v>
      </c>
      <c r="F568" s="19" t="str">
        <f>_xlfn.XLOOKUP($D568,养成中转!$D$17:$D$1000,_xlfn.XLOOKUP($C568,养成中转!$W$16:$AC$16,养成中转!$W$17:$AC$1000),"{}")</f>
        <v>{"Hp":26202,"Atk":1816}</v>
      </c>
      <c r="G568" s="19" t="str">
        <f>IF(B568=4,_xlfn.XLOOKUP($D568,养成中转!$D$17:$D$1000,养成中转!$AP$17:$AP$1000,"{}"),_xlfn.XLOOKUP($D568,养成中转!$D$17:$D$1000,养成中转!$AG$17:$AG$1000,"{}"))</f>
        <v>{"CardMulti":22.75,"CostReduce":1}</v>
      </c>
    </row>
    <row r="569" spans="1:7">
      <c r="A569" s="19">
        <v>565</v>
      </c>
      <c r="B569" s="21">
        <f t="shared" si="12"/>
        <v>3</v>
      </c>
      <c r="C569" s="19">
        <v>1</v>
      </c>
      <c r="D569" s="19">
        <f t="shared" si="13"/>
        <v>65</v>
      </c>
      <c r="E569" s="19" t="str">
        <f>_xlfn.XLOOKUP($D569,消耗中转!$O$17:$O$1000,消耗中转!$Y$17:$Y$1000,"[]")</f>
        <v>[{"ItemId":50004,"Num":56680}]</v>
      </c>
      <c r="F569" s="19" t="str">
        <f>_xlfn.XLOOKUP($D569,养成中转!$D$17:$D$1000,_xlfn.XLOOKUP($C569,养成中转!$W$16:$AC$16,养成中转!$W$17:$AC$1000),"{}")</f>
        <v>{"Hp":26766,"Atk":1855}</v>
      </c>
      <c r="G569" s="19" t="str">
        <f>IF(B569=4,_xlfn.XLOOKUP($D569,养成中转!$D$17:$D$1000,养成中转!$AP$17:$AP$1000,"{}"),_xlfn.XLOOKUP($D569,养成中转!$D$17:$D$1000,养成中转!$AG$17:$AG$1000,"{}"))</f>
        <v>{"CardMulti":22.95,"CostReduce":1}</v>
      </c>
    </row>
    <row r="570" spans="1:7">
      <c r="A570" s="19">
        <v>566</v>
      </c>
      <c r="B570" s="21">
        <f t="shared" si="12"/>
        <v>3</v>
      </c>
      <c r="C570" s="21">
        <v>1</v>
      </c>
      <c r="D570" s="19">
        <f t="shared" si="13"/>
        <v>66</v>
      </c>
      <c r="E570" s="19" t="str">
        <f>_xlfn.XLOOKUP($D570,消耗中转!$O$17:$O$1000,消耗中转!$Y$17:$Y$1000,"[]")</f>
        <v>[{"ItemId":50004,"Num":59041}]</v>
      </c>
      <c r="F570" s="19" t="str">
        <f>_xlfn.XLOOKUP($D570,养成中转!$D$17:$D$1000,_xlfn.XLOOKUP($C570,养成中转!$W$16:$AC$16,养成中转!$W$17:$AC$1000),"{}")</f>
        <v>{"Hp":27344,"Atk":1895}</v>
      </c>
      <c r="G570" s="19" t="str">
        <f>IF(B570=4,_xlfn.XLOOKUP($D570,养成中转!$D$17:$D$1000,养成中转!$AP$17:$AP$1000,"{}"),_xlfn.XLOOKUP($D570,养成中转!$D$17:$D$1000,养成中转!$AG$17:$AG$1000,"{}"))</f>
        <v>{"CardMulti":23.15,"CostReduce":1}</v>
      </c>
    </row>
    <row r="571" spans="1:7">
      <c r="A571" s="19">
        <v>567</v>
      </c>
      <c r="B571" s="21">
        <f t="shared" si="12"/>
        <v>3</v>
      </c>
      <c r="C571" s="19">
        <v>1</v>
      </c>
      <c r="D571" s="19">
        <f t="shared" si="13"/>
        <v>67</v>
      </c>
      <c r="E571" s="19" t="str">
        <f>_xlfn.XLOOKUP($D571,消耗中转!$O$17:$O$1000,消耗中转!$Y$17:$Y$1000,"[]")</f>
        <v>[{"ItemId":50004,"Num":61403}]</v>
      </c>
      <c r="F571" s="19" t="str">
        <f>_xlfn.XLOOKUP($D571,养成中转!$D$17:$D$1000,_xlfn.XLOOKUP($C571,养成中转!$W$16:$AC$16,养成中转!$W$17:$AC$1000),"{}")</f>
        <v>{"Hp":27935,"Atk":1936}</v>
      </c>
      <c r="G571" s="19" t="str">
        <f>IF(B571=4,_xlfn.XLOOKUP($D571,养成中转!$D$17:$D$1000,养成中转!$AP$17:$AP$1000,"{}"),_xlfn.XLOOKUP($D571,养成中转!$D$17:$D$1000,养成中转!$AG$17:$AG$1000,"{}"))</f>
        <v>{"CardMulti":23.35,"CostReduce":1}</v>
      </c>
    </row>
    <row r="572" spans="1:7">
      <c r="A572" s="19">
        <v>568</v>
      </c>
      <c r="B572" s="21">
        <f t="shared" si="12"/>
        <v>3</v>
      </c>
      <c r="C572" s="21">
        <v>1</v>
      </c>
      <c r="D572" s="19">
        <f t="shared" si="13"/>
        <v>68</v>
      </c>
      <c r="E572" s="19" t="str">
        <f>_xlfn.XLOOKUP($D572,消耗中转!$O$17:$O$1000,消耗中转!$Y$17:$Y$1000,"[]")</f>
        <v>[{"ItemId":50004,"Num":63765}]</v>
      </c>
      <c r="F572" s="19" t="str">
        <f>_xlfn.XLOOKUP($D572,养成中转!$D$17:$D$1000,_xlfn.XLOOKUP($C572,养成中转!$W$16:$AC$16,养成中转!$W$17:$AC$1000),"{}")</f>
        <v>{"Hp":28541,"Atk":1978}</v>
      </c>
      <c r="G572" s="19" t="str">
        <f>IF(B572=4,_xlfn.XLOOKUP($D572,养成中转!$D$17:$D$1000,养成中转!$AP$17:$AP$1000,"{}"),_xlfn.XLOOKUP($D572,养成中转!$D$17:$D$1000,养成中转!$AG$17:$AG$1000,"{}"))</f>
        <v>{"CardMulti":23.55,"CostReduce":1}</v>
      </c>
    </row>
    <row r="573" spans="1:7">
      <c r="A573" s="19">
        <v>569</v>
      </c>
      <c r="B573" s="21">
        <f t="shared" si="12"/>
        <v>3</v>
      </c>
      <c r="C573" s="19">
        <v>1</v>
      </c>
      <c r="D573" s="19">
        <f t="shared" si="13"/>
        <v>69</v>
      </c>
      <c r="E573" s="19" t="str">
        <f>_xlfn.XLOOKUP($D573,消耗中转!$O$17:$O$1000,消耗中转!$Y$17:$Y$1000,"[]")</f>
        <v>[{"ItemId":50004,"Num":66126}]</v>
      </c>
      <c r="F573" s="19" t="str">
        <f>_xlfn.XLOOKUP($D573,养成中转!$D$17:$D$1000,_xlfn.XLOOKUP($C573,养成中转!$W$16:$AC$16,养成中转!$W$17:$AC$1000),"{}")</f>
        <v>{"Hp":29160,"Atk":2021}</v>
      </c>
      <c r="G573" s="19" t="str">
        <f>IF(B573=4,_xlfn.XLOOKUP($D573,养成中转!$D$17:$D$1000,养成中转!$AP$17:$AP$1000,"{}"),_xlfn.XLOOKUP($D573,养成中转!$D$17:$D$1000,养成中转!$AG$17:$AG$1000,"{}"))</f>
        <v>{"CardMulti":23.75,"CostReduce":1}</v>
      </c>
    </row>
    <row r="574" spans="1:7">
      <c r="A574" s="19">
        <v>570</v>
      </c>
      <c r="B574" s="21">
        <f t="shared" si="12"/>
        <v>3</v>
      </c>
      <c r="C574" s="21">
        <v>1</v>
      </c>
      <c r="D574" s="19">
        <f t="shared" si="13"/>
        <v>70</v>
      </c>
      <c r="E574" s="19" t="str">
        <f>_xlfn.XLOOKUP($D574,消耗中转!$O$17:$O$1000,消耗中转!$Y$17:$Y$1000,"[]")</f>
        <v>[{"ItemId":50004,"Num":68488},{"ItemId":50005,"Num":602}]</v>
      </c>
      <c r="F574" s="19" t="str">
        <f>_xlfn.XLOOKUP($D574,养成中转!$D$17:$D$1000,_xlfn.XLOOKUP($C574,养成中转!$W$16:$AC$16,养成中转!$W$17:$AC$1000),"{}")</f>
        <v>{"Hp":29794,"Atk":2065}</v>
      </c>
      <c r="G574" s="19" t="str">
        <f>IF(B574=4,_xlfn.XLOOKUP($D574,养成中转!$D$17:$D$1000,养成中转!$AP$17:$AP$1000,"{}"),_xlfn.XLOOKUP($D574,养成中转!$D$17:$D$1000,养成中转!$AG$17:$AG$1000,"{}"))</f>
        <v>{"CardMulti":23.95,"CostReduce":1}</v>
      </c>
    </row>
    <row r="575" spans="1:7">
      <c r="A575" s="19">
        <v>571</v>
      </c>
      <c r="B575" s="21">
        <f t="shared" si="12"/>
        <v>3</v>
      </c>
      <c r="C575" s="19">
        <v>1</v>
      </c>
      <c r="D575" s="19">
        <f t="shared" si="13"/>
        <v>71</v>
      </c>
      <c r="E575" s="19" t="str">
        <f>_xlfn.XLOOKUP($D575,消耗中转!$O$17:$O$1000,消耗中转!$Y$17:$Y$1000,"[]")</f>
        <v>[{"ItemId":50004,"Num":68232}]</v>
      </c>
      <c r="F575" s="19" t="str">
        <f>_xlfn.XLOOKUP($D575,养成中转!$D$17:$D$1000,_xlfn.XLOOKUP($C575,养成中转!$W$16:$AC$16,养成中转!$W$17:$AC$1000),"{}")</f>
        <v>{"Hp":34332,"Atk":2380}</v>
      </c>
      <c r="G575" s="19" t="str">
        <f>IF(B575=4,_xlfn.XLOOKUP($D575,养成中转!$D$17:$D$1000,养成中转!$AP$17:$AP$1000,"{}"),_xlfn.XLOOKUP($D575,养成中转!$D$17:$D$1000,养成中转!$AG$17:$AG$1000,"{}"))</f>
        <v>{"CardMulti":24.85,"CostReduce":1}</v>
      </c>
    </row>
    <row r="576" spans="1:7">
      <c r="A576" s="19">
        <v>572</v>
      </c>
      <c r="B576" s="21">
        <f t="shared" si="12"/>
        <v>3</v>
      </c>
      <c r="C576" s="21">
        <v>1</v>
      </c>
      <c r="D576" s="19">
        <f t="shared" si="13"/>
        <v>72</v>
      </c>
      <c r="E576" s="19" t="str">
        <f>_xlfn.XLOOKUP($D576,消耗中转!$O$17:$O$1000,消耗中转!$Y$17:$Y$1000,"[]")</f>
        <v>[{"ItemId":50004,"Num":71644}]</v>
      </c>
      <c r="F576" s="19" t="str">
        <f>_xlfn.XLOOKUP($D576,养成中转!$D$17:$D$1000,_xlfn.XLOOKUP($C576,养成中转!$W$16:$AC$16,养成中转!$W$17:$AC$1000),"{}")</f>
        <v>{"Hp":34994,"Atk":2425}</v>
      </c>
      <c r="G576" s="19" t="str">
        <f>IF(B576=4,_xlfn.XLOOKUP($D576,养成中转!$D$17:$D$1000,养成中转!$AP$17:$AP$1000,"{}"),_xlfn.XLOOKUP($D576,养成中转!$D$17:$D$1000,养成中转!$AG$17:$AG$1000,"{}"))</f>
        <v>{"CardMulti":25.04,"CostReduce":1}</v>
      </c>
    </row>
    <row r="577" spans="1:7">
      <c r="A577" s="19">
        <v>573</v>
      </c>
      <c r="B577" s="21">
        <f t="shared" si="12"/>
        <v>3</v>
      </c>
      <c r="C577" s="19">
        <v>1</v>
      </c>
      <c r="D577" s="19">
        <f t="shared" si="13"/>
        <v>73</v>
      </c>
      <c r="E577" s="19" t="str">
        <f>_xlfn.XLOOKUP($D577,消耗中转!$O$17:$O$1000,消耗中转!$Y$17:$Y$1000,"[]")</f>
        <v>[{"ItemId":50004,"Num":75055}]</v>
      </c>
      <c r="F577" s="19" t="str">
        <f>_xlfn.XLOOKUP($D577,养成中转!$D$17:$D$1000,_xlfn.XLOOKUP($C577,养成中转!$W$16:$AC$16,养成中转!$W$17:$AC$1000),"{}")</f>
        <v>{"Hp":35672,"Atk":2472}</v>
      </c>
      <c r="G577" s="19" t="str">
        <f>IF(B577=4,_xlfn.XLOOKUP($D577,养成中转!$D$17:$D$1000,养成中转!$AP$17:$AP$1000,"{}"),_xlfn.XLOOKUP($D577,养成中转!$D$17:$D$1000,养成中转!$AG$17:$AG$1000,"{}"))</f>
        <v>{"CardMulti":25.23,"CostReduce":1}</v>
      </c>
    </row>
    <row r="578" spans="1:7">
      <c r="A578" s="19">
        <v>574</v>
      </c>
      <c r="B578" s="21">
        <f t="shared" si="12"/>
        <v>3</v>
      </c>
      <c r="C578" s="21">
        <v>1</v>
      </c>
      <c r="D578" s="19">
        <f t="shared" si="13"/>
        <v>74</v>
      </c>
      <c r="E578" s="19" t="str">
        <f>_xlfn.XLOOKUP($D578,消耗中转!$O$17:$O$1000,消耗中转!$Y$17:$Y$1000,"[]")</f>
        <v>[{"ItemId":50004,"Num":78467}]</v>
      </c>
      <c r="F578" s="19" t="str">
        <f>_xlfn.XLOOKUP($D578,养成中转!$D$17:$D$1000,_xlfn.XLOOKUP($C578,养成中转!$W$16:$AC$16,养成中转!$W$17:$AC$1000),"{}")</f>
        <v>{"Hp":36365,"Atk":2520}</v>
      </c>
      <c r="G578" s="19" t="str">
        <f>IF(B578=4,_xlfn.XLOOKUP($D578,养成中转!$D$17:$D$1000,养成中转!$AP$17:$AP$1000,"{}"),_xlfn.XLOOKUP($D578,养成中转!$D$17:$D$1000,养成中转!$AG$17:$AG$1000,"{}"))</f>
        <v>{"CardMulti":25.42,"CostReduce":1}</v>
      </c>
    </row>
    <row r="579" spans="1:7">
      <c r="A579" s="19">
        <v>575</v>
      </c>
      <c r="B579" s="21">
        <f t="shared" ref="B579:B610" si="14">B329+1</f>
        <v>3</v>
      </c>
      <c r="C579" s="19">
        <v>1</v>
      </c>
      <c r="D579" s="19">
        <f t="shared" ref="D579:D610" si="15">D329</f>
        <v>75</v>
      </c>
      <c r="E579" s="19" t="str">
        <f>_xlfn.XLOOKUP($D579,消耗中转!$O$17:$O$1000,消耗中转!$Y$17:$Y$1000,"[]")</f>
        <v>[{"ItemId":50004,"Num":81879}]</v>
      </c>
      <c r="F579" s="19" t="str">
        <f>_xlfn.XLOOKUP($D579,养成中转!$D$17:$D$1000,_xlfn.XLOOKUP($C579,养成中转!$W$16:$AC$16,养成中转!$W$17:$AC$1000),"{}")</f>
        <v>{"Hp":37072,"Atk":2569}</v>
      </c>
      <c r="G579" s="19" t="str">
        <f>IF(B579=4,_xlfn.XLOOKUP($D579,养成中转!$D$17:$D$1000,养成中转!$AP$17:$AP$1000,"{}"),_xlfn.XLOOKUP($D579,养成中转!$D$17:$D$1000,养成中转!$AG$17:$AG$1000,"{}"))</f>
        <v>{"CardMulti":27.61,"CostReduce":3}</v>
      </c>
    </row>
    <row r="580" spans="1:7">
      <c r="A580" s="19">
        <v>576</v>
      </c>
      <c r="B580" s="21">
        <f t="shared" si="14"/>
        <v>3</v>
      </c>
      <c r="C580" s="21">
        <v>1</v>
      </c>
      <c r="D580" s="19">
        <f t="shared" si="15"/>
        <v>76</v>
      </c>
      <c r="E580" s="19" t="str">
        <f>_xlfn.XLOOKUP($D580,消耗中转!$O$17:$O$1000,消耗中转!$Y$17:$Y$1000,"[]")</f>
        <v>[{"ItemId":50004,"Num":85290}]</v>
      </c>
      <c r="F580" s="19" t="str">
        <f>_xlfn.XLOOKUP($D580,养成中转!$D$17:$D$1000,_xlfn.XLOOKUP($C580,养成中转!$W$16:$AC$16,养成中转!$W$17:$AC$1000),"{}")</f>
        <v>{"Hp":37795,"Atk":2619}</v>
      </c>
      <c r="G580" s="19" t="str">
        <f>IF(B580=4,_xlfn.XLOOKUP($D580,养成中转!$D$17:$D$1000,养成中转!$AP$17:$AP$1000,"{}"),_xlfn.XLOOKUP($D580,养成中转!$D$17:$D$1000,养成中转!$AG$17:$AG$1000,"{}"))</f>
        <v>{"CardMulti":27.8,"CostReduce":3}</v>
      </c>
    </row>
    <row r="581" spans="1:7">
      <c r="A581" s="19">
        <v>577</v>
      </c>
      <c r="B581" s="21">
        <f t="shared" si="14"/>
        <v>3</v>
      </c>
      <c r="C581" s="19">
        <v>1</v>
      </c>
      <c r="D581" s="19">
        <f t="shared" si="15"/>
        <v>77</v>
      </c>
      <c r="E581" s="19" t="str">
        <f>_xlfn.XLOOKUP($D581,消耗中转!$O$17:$O$1000,消耗中转!$Y$17:$Y$1000,"[]")</f>
        <v>[{"ItemId":50004,"Num":88702}]</v>
      </c>
      <c r="F581" s="19" t="str">
        <f>_xlfn.XLOOKUP($D581,养成中转!$D$17:$D$1000,_xlfn.XLOOKUP($C581,养成中转!$W$16:$AC$16,养成中转!$W$17:$AC$1000),"{}")</f>
        <v>{"Hp":38533,"Atk":2670}</v>
      </c>
      <c r="G581" s="19" t="str">
        <f>IF(B581=4,_xlfn.XLOOKUP($D581,养成中转!$D$17:$D$1000,养成中转!$AP$17:$AP$1000,"{}"),_xlfn.XLOOKUP($D581,养成中转!$D$17:$D$1000,养成中转!$AG$17:$AG$1000,"{}"))</f>
        <v>{"CardMulti":27.99,"CostReduce":3}</v>
      </c>
    </row>
    <row r="582" spans="1:7">
      <c r="A582" s="19">
        <v>578</v>
      </c>
      <c r="B582" s="21">
        <f t="shared" si="14"/>
        <v>3</v>
      </c>
      <c r="C582" s="21">
        <v>1</v>
      </c>
      <c r="D582" s="19">
        <f t="shared" si="15"/>
        <v>78</v>
      </c>
      <c r="E582" s="19" t="str">
        <f>_xlfn.XLOOKUP($D582,消耗中转!$O$17:$O$1000,消耗中转!$Y$17:$Y$1000,"[]")</f>
        <v>[{"ItemId":50004,"Num":92114}]</v>
      </c>
      <c r="F582" s="19" t="str">
        <f>_xlfn.XLOOKUP($D582,养成中转!$D$17:$D$1000,_xlfn.XLOOKUP($C582,养成中转!$W$16:$AC$16,养成中转!$W$17:$AC$1000),"{}")</f>
        <v>{"Hp":39286,"Atk":2723}</v>
      </c>
      <c r="G582" s="19" t="str">
        <f>IF(B582=4,_xlfn.XLOOKUP($D582,养成中转!$D$17:$D$1000,养成中转!$AP$17:$AP$1000,"{}"),_xlfn.XLOOKUP($D582,养成中转!$D$17:$D$1000,养成中转!$AG$17:$AG$1000,"{}"))</f>
        <v>{"CardMulti":28.18,"CostReduce":3}</v>
      </c>
    </row>
    <row r="583" spans="1:7">
      <c r="A583" s="19">
        <v>579</v>
      </c>
      <c r="B583" s="21">
        <f t="shared" si="14"/>
        <v>3</v>
      </c>
      <c r="C583" s="19">
        <v>1</v>
      </c>
      <c r="D583" s="19">
        <f t="shared" si="15"/>
        <v>79</v>
      </c>
      <c r="E583" s="19" t="str">
        <f>_xlfn.XLOOKUP($D583,消耗中转!$O$17:$O$1000,消耗中转!$Y$17:$Y$1000,"[]")</f>
        <v>[{"ItemId":50004,"Num":95525}]</v>
      </c>
      <c r="F583" s="19" t="str">
        <f>_xlfn.XLOOKUP($D583,养成中转!$D$17:$D$1000,_xlfn.XLOOKUP($C583,养成中转!$W$16:$AC$16,养成中转!$W$17:$AC$1000),"{}")</f>
        <v>{"Hp":40055,"Atk":2776}</v>
      </c>
      <c r="G583" s="19" t="str">
        <f>IF(B583=4,_xlfn.XLOOKUP($D583,养成中转!$D$17:$D$1000,养成中转!$AP$17:$AP$1000,"{}"),_xlfn.XLOOKUP($D583,养成中转!$D$17:$D$1000,养成中转!$AG$17:$AG$1000,"{}"))</f>
        <v>{"CardMulti":28.37,"CostReduce":3}</v>
      </c>
    </row>
    <row r="584" spans="1:7">
      <c r="A584" s="19">
        <v>580</v>
      </c>
      <c r="B584" s="21">
        <f t="shared" si="14"/>
        <v>3</v>
      </c>
      <c r="C584" s="21">
        <v>1</v>
      </c>
      <c r="D584" s="19">
        <f t="shared" si="15"/>
        <v>80</v>
      </c>
      <c r="E584" s="19" t="str">
        <f>_xlfn.XLOOKUP($D584,消耗中转!$O$17:$O$1000,消耗中转!$Y$17:$Y$1000,"[]")</f>
        <v>[{"ItemId":50004,"Num":98937},{"ItemId":50005,"Num":785}]</v>
      </c>
      <c r="F584" s="19" t="str">
        <f>_xlfn.XLOOKUP($D584,养成中转!$D$17:$D$1000,_xlfn.XLOOKUP($C584,养成中转!$W$16:$AC$16,养成中转!$W$17:$AC$1000),"{}")</f>
        <v>{"Hp":40841,"Atk":2831}</v>
      </c>
      <c r="G584" s="19" t="str">
        <f>IF(B584=4,_xlfn.XLOOKUP($D584,养成中转!$D$17:$D$1000,养成中转!$AP$17:$AP$1000,"{}"),_xlfn.XLOOKUP($D584,养成中转!$D$17:$D$1000,养成中转!$AG$17:$AG$1000,"{}"))</f>
        <v>{"CardMulti":28.56,"CostReduce":3}</v>
      </c>
    </row>
    <row r="585" spans="1:7">
      <c r="A585" s="19">
        <v>581</v>
      </c>
      <c r="B585" s="21">
        <f t="shared" si="14"/>
        <v>3</v>
      </c>
      <c r="C585" s="19">
        <v>1</v>
      </c>
      <c r="D585" s="19">
        <f t="shared" si="15"/>
        <v>81</v>
      </c>
      <c r="E585" s="19" t="str">
        <f>_xlfn.XLOOKUP($D585,消耗中转!$O$17:$O$1000,消耗中转!$Y$17:$Y$1000,"[]")</f>
        <v>[{"ItemId":50004,"Num":92071}]</v>
      </c>
      <c r="F585" s="19" t="str">
        <f>_xlfn.XLOOKUP($D585,养成中转!$D$17:$D$1000,_xlfn.XLOOKUP($C585,养成中转!$W$16:$AC$16,养成中转!$W$17:$AC$1000),"{}")</f>
        <v>{"Hp":46449,"Atk":3219}</v>
      </c>
      <c r="G585" s="19" t="str">
        <f>IF(B585=4,_xlfn.XLOOKUP($D585,养成中转!$D$17:$D$1000,养成中转!$AP$17:$AP$1000,"{}"),_xlfn.XLOOKUP($D585,养成中转!$D$17:$D$1000,养成中转!$AG$17:$AG$1000,"{}"))</f>
        <v>{"CardMulti":29.51,"CostReduce":3}</v>
      </c>
    </row>
    <row r="586" spans="1:7">
      <c r="A586" s="19">
        <v>582</v>
      </c>
      <c r="B586" s="21">
        <f t="shared" si="14"/>
        <v>3</v>
      </c>
      <c r="C586" s="21">
        <v>1</v>
      </c>
      <c r="D586" s="19">
        <f t="shared" si="15"/>
        <v>82</v>
      </c>
      <c r="E586" s="19" t="str">
        <f>_xlfn.XLOOKUP($D586,消耗中转!$O$17:$O$1000,消耗中转!$Y$17:$Y$1000,"[]")</f>
        <v>[{"ItemId":50004,"Num":96675}]</v>
      </c>
      <c r="F586" s="19" t="str">
        <f>_xlfn.XLOOKUP($D586,养成中转!$D$17:$D$1000,_xlfn.XLOOKUP($C586,养成中转!$W$16:$AC$16,养成中转!$W$17:$AC$1000),"{}")</f>
        <v>{"Hp":47266,"Atk":3276}</v>
      </c>
      <c r="G586" s="19" t="str">
        <f>IF(B586=4,_xlfn.XLOOKUP($D586,养成中转!$D$17:$D$1000,养成中转!$AP$17:$AP$1000,"{}"),_xlfn.XLOOKUP($D586,养成中转!$D$17:$D$1000,养成中转!$AG$17:$AG$1000,"{}"))</f>
        <v>{"CardMulti":29.69,"CostReduce":3}</v>
      </c>
    </row>
    <row r="587" spans="1:7">
      <c r="A587" s="19">
        <v>583</v>
      </c>
      <c r="B587" s="21">
        <f t="shared" si="14"/>
        <v>3</v>
      </c>
      <c r="C587" s="19">
        <v>1</v>
      </c>
      <c r="D587" s="19">
        <f t="shared" si="15"/>
        <v>83</v>
      </c>
      <c r="E587" s="19" t="str">
        <f>_xlfn.XLOOKUP($D587,消耗中转!$O$17:$O$1000,消耗中转!$Y$17:$Y$1000,"[]")</f>
        <v>[{"ItemId":50004,"Num":101279}]</v>
      </c>
      <c r="F587" s="19" t="str">
        <f>_xlfn.XLOOKUP($D587,养成中转!$D$17:$D$1000,_xlfn.XLOOKUP($C587,养成中转!$W$16:$AC$16,养成中转!$W$17:$AC$1000),"{}")</f>
        <v>{"Hp":48100,"Atk":3334}</v>
      </c>
      <c r="G587" s="19" t="str">
        <f>IF(B587=4,_xlfn.XLOOKUP($D587,养成中转!$D$17:$D$1000,养成中转!$AP$17:$AP$1000,"{}"),_xlfn.XLOOKUP($D587,养成中转!$D$17:$D$1000,养成中转!$AG$17:$AG$1000,"{}"))</f>
        <v>{"CardMulti":29.87,"CostReduce":3}</v>
      </c>
    </row>
    <row r="588" spans="1:7">
      <c r="A588" s="19">
        <v>584</v>
      </c>
      <c r="B588" s="21">
        <f t="shared" si="14"/>
        <v>3</v>
      </c>
      <c r="C588" s="21">
        <v>1</v>
      </c>
      <c r="D588" s="19">
        <f t="shared" si="15"/>
        <v>84</v>
      </c>
      <c r="E588" s="19" t="str">
        <f>_xlfn.XLOOKUP($D588,消耗中转!$O$17:$O$1000,消耗中转!$Y$17:$Y$1000,"[]")</f>
        <v>[{"ItemId":50004,"Num":105882}]</v>
      </c>
      <c r="F588" s="19" t="str">
        <f>_xlfn.XLOOKUP($D588,养成中转!$D$17:$D$1000,_xlfn.XLOOKUP($C588,养成中转!$W$16:$AC$16,养成中转!$W$17:$AC$1000),"{}")</f>
        <v>{"Hp":48950,"Atk":3392}</v>
      </c>
      <c r="G588" s="19" t="str">
        <f>IF(B588=4,_xlfn.XLOOKUP($D588,养成中转!$D$17:$D$1000,养成中转!$AP$17:$AP$1000,"{}"),_xlfn.XLOOKUP($D588,养成中转!$D$17:$D$1000,养成中转!$AG$17:$AG$1000,"{}"))</f>
        <v>{"CardMulti":30.05,"CostReduce":3}</v>
      </c>
    </row>
    <row r="589" spans="1:7">
      <c r="A589" s="19">
        <v>585</v>
      </c>
      <c r="B589" s="21">
        <f t="shared" si="14"/>
        <v>3</v>
      </c>
      <c r="C589" s="19">
        <v>1</v>
      </c>
      <c r="D589" s="19">
        <f t="shared" si="15"/>
        <v>85</v>
      </c>
      <c r="E589" s="19" t="str">
        <f>_xlfn.XLOOKUP($D589,消耗中转!$O$17:$O$1000,消耗中转!$Y$17:$Y$1000,"[]")</f>
        <v>[{"ItemId":50004,"Num":110486}]</v>
      </c>
      <c r="F589" s="19" t="str">
        <f>_xlfn.XLOOKUP($D589,养成中转!$D$17:$D$1000,_xlfn.XLOOKUP($C589,养成中转!$W$16:$AC$16,养成中转!$W$17:$AC$1000),"{}")</f>
        <v>{"Hp":49817,"Atk":3453}</v>
      </c>
      <c r="G589" s="19" t="str">
        <f>IF(B589=4,_xlfn.XLOOKUP($D589,养成中转!$D$17:$D$1000,养成中转!$AP$17:$AP$1000,"{}"),_xlfn.XLOOKUP($D589,养成中转!$D$17:$D$1000,养成中转!$AG$17:$AG$1000,"{}"))</f>
        <v>{"CardMulti":30.23,"CostReduce":3}</v>
      </c>
    </row>
    <row r="590" spans="1:7">
      <c r="A590" s="19">
        <v>586</v>
      </c>
      <c r="B590" s="21">
        <f t="shared" si="14"/>
        <v>3</v>
      </c>
      <c r="C590" s="21">
        <v>1</v>
      </c>
      <c r="D590" s="19">
        <f t="shared" si="15"/>
        <v>86</v>
      </c>
      <c r="E590" s="19" t="str">
        <f>_xlfn.XLOOKUP($D590,消耗中转!$O$17:$O$1000,消耗中转!$Y$17:$Y$1000,"[]")</f>
        <v>[{"ItemId":50004,"Num":115089}]</v>
      </c>
      <c r="F590" s="19" t="str">
        <f>_xlfn.XLOOKUP($D590,养成中转!$D$17:$D$1000,_xlfn.XLOOKUP($C590,养成中转!$W$16:$AC$16,养成中转!$W$17:$AC$1000),"{}")</f>
        <v>{"Hp":50701,"Atk":3514}</v>
      </c>
      <c r="G590" s="19" t="str">
        <f>IF(B590=4,_xlfn.XLOOKUP($D590,养成中转!$D$17:$D$1000,养成中转!$AP$17:$AP$1000,"{}"),_xlfn.XLOOKUP($D590,养成中转!$D$17:$D$1000,养成中转!$AG$17:$AG$1000,"{}"))</f>
        <v>{"CardMulti":30.41,"CostReduce":3}</v>
      </c>
    </row>
    <row r="591" spans="1:7">
      <c r="A591" s="19">
        <v>587</v>
      </c>
      <c r="B591" s="21">
        <f t="shared" si="14"/>
        <v>3</v>
      </c>
      <c r="C591" s="19">
        <v>1</v>
      </c>
      <c r="D591" s="19">
        <f t="shared" si="15"/>
        <v>87</v>
      </c>
      <c r="E591" s="19" t="str">
        <f>_xlfn.XLOOKUP($D591,消耗中转!$O$17:$O$1000,消耗中转!$Y$17:$Y$1000,"[]")</f>
        <v>[{"ItemId":50004,"Num":119693}]</v>
      </c>
      <c r="F591" s="19" t="str">
        <f>_xlfn.XLOOKUP($D591,养成中转!$D$17:$D$1000,_xlfn.XLOOKUP($C591,养成中转!$W$16:$AC$16,养成中转!$W$17:$AC$1000),"{}")</f>
        <v>{"Hp":51601,"Atk":3577}</v>
      </c>
      <c r="G591" s="19" t="str">
        <f>IF(B591=4,_xlfn.XLOOKUP($D591,养成中转!$D$17:$D$1000,养成中转!$AP$17:$AP$1000,"{}"),_xlfn.XLOOKUP($D591,养成中转!$D$17:$D$1000,养成中转!$AG$17:$AG$1000,"{}"))</f>
        <v>{"CardMulti":30.59,"CostReduce":3}</v>
      </c>
    </row>
    <row r="592" spans="1:7">
      <c r="A592" s="19">
        <v>588</v>
      </c>
      <c r="B592" s="21">
        <f t="shared" si="14"/>
        <v>3</v>
      </c>
      <c r="C592" s="21">
        <v>1</v>
      </c>
      <c r="D592" s="19">
        <f t="shared" si="15"/>
        <v>88</v>
      </c>
      <c r="E592" s="19" t="str">
        <f>_xlfn.XLOOKUP($D592,消耗中转!$O$17:$O$1000,消耗中转!$Y$17:$Y$1000,"[]")</f>
        <v>[{"ItemId":50004,"Num":124296}]</v>
      </c>
      <c r="F592" s="19" t="str">
        <f>_xlfn.XLOOKUP($D592,养成中转!$D$17:$D$1000,_xlfn.XLOOKUP($C592,养成中转!$W$16:$AC$16,养成中转!$W$17:$AC$1000),"{}")</f>
        <v>{"Hp":52519,"Atk":3640}</v>
      </c>
      <c r="G592" s="19" t="str">
        <f>IF(B592=4,_xlfn.XLOOKUP($D592,养成中转!$D$17:$D$1000,养成中转!$AP$17:$AP$1000,"{}"),_xlfn.XLOOKUP($D592,养成中转!$D$17:$D$1000,养成中转!$AG$17:$AG$1000,"{}"))</f>
        <v>{"CardMulti":30.77,"CostReduce":3}</v>
      </c>
    </row>
    <row r="593" spans="1:7">
      <c r="A593" s="19">
        <v>589</v>
      </c>
      <c r="B593" s="21">
        <f t="shared" si="14"/>
        <v>3</v>
      </c>
      <c r="C593" s="19">
        <v>1</v>
      </c>
      <c r="D593" s="19">
        <f t="shared" si="15"/>
        <v>89</v>
      </c>
      <c r="E593" s="19" t="str">
        <f>_xlfn.XLOOKUP($D593,消耗中转!$O$17:$O$1000,消耗中转!$Y$17:$Y$1000,"[]")</f>
        <v>[{"ItemId":50004,"Num":128900}]</v>
      </c>
      <c r="F593" s="19" t="str">
        <f>_xlfn.XLOOKUP($D593,养成中转!$D$17:$D$1000,_xlfn.XLOOKUP($C593,养成中转!$W$16:$AC$16,养成中转!$W$17:$AC$1000),"{}")</f>
        <v>{"Hp":53453,"Atk":3705}</v>
      </c>
      <c r="G593" s="19" t="str">
        <f>IF(B593=4,_xlfn.XLOOKUP($D593,养成中转!$D$17:$D$1000,养成中转!$AP$17:$AP$1000,"{}"),_xlfn.XLOOKUP($D593,养成中转!$D$17:$D$1000,养成中转!$AG$17:$AG$1000,"{}"))</f>
        <v>{"CardMulti":30.95,"CostReduce":3}</v>
      </c>
    </row>
    <row r="594" spans="1:7">
      <c r="A594" s="19">
        <v>590</v>
      </c>
      <c r="B594" s="21">
        <f t="shared" si="14"/>
        <v>3</v>
      </c>
      <c r="C594" s="21">
        <v>1</v>
      </c>
      <c r="D594" s="19">
        <f t="shared" si="15"/>
        <v>90</v>
      </c>
      <c r="E594" s="19" t="str">
        <f>_xlfn.XLOOKUP($D594,消耗中转!$O$17:$O$1000,消耗中转!$Y$17:$Y$1000,"[]")</f>
        <v>[{"ItemId":50004,"Num":133504},{"ItemId":50005,"Num":970}]</v>
      </c>
      <c r="F594" s="19" t="str">
        <f>_xlfn.XLOOKUP($D594,养成中转!$D$17:$D$1000,_xlfn.XLOOKUP($C594,养成中转!$W$16:$AC$16,养成中转!$W$17:$AC$1000),"{}")</f>
        <v>{"Hp":54406,"Atk":3771}</v>
      </c>
      <c r="G594" s="19" t="str">
        <f>IF(B594=4,_xlfn.XLOOKUP($D594,养成中转!$D$17:$D$1000,养成中转!$AP$17:$AP$1000,"{}"),_xlfn.XLOOKUP($D594,养成中转!$D$17:$D$1000,养成中转!$AG$17:$AG$1000,"{}"))</f>
        <v>{"CardMulti":31.13,"CostReduce":3}</v>
      </c>
    </row>
    <row r="595" spans="1:7">
      <c r="A595" s="19">
        <v>591</v>
      </c>
      <c r="B595" s="21">
        <f t="shared" si="14"/>
        <v>3</v>
      </c>
      <c r="C595" s="19">
        <v>1</v>
      </c>
      <c r="D595" s="19">
        <f t="shared" si="15"/>
        <v>91</v>
      </c>
      <c r="E595" s="19" t="str">
        <f>_xlfn.XLOOKUP($D595,消耗中转!$O$17:$O$1000,消耗中转!$Y$17:$Y$1000,"[]")</f>
        <v>[{"ItemId":50004,"Num":117866}]</v>
      </c>
      <c r="F595" s="19" t="str">
        <f>_xlfn.XLOOKUP($D595,养成中转!$D$17:$D$1000,_xlfn.XLOOKUP($C595,养成中转!$W$16:$AC$16,养成中转!$W$17:$AC$1000),"{}")</f>
        <v>{"Hp":61195,"Atk":4241}</v>
      </c>
      <c r="G595" s="19" t="str">
        <f>IF(B595=4,_xlfn.XLOOKUP($D595,养成中转!$D$17:$D$1000,养成中转!$AP$17:$AP$1000,"{}"),_xlfn.XLOOKUP($D595,养成中转!$D$17:$D$1000,养成中转!$AG$17:$AG$1000,"{}"))</f>
        <v>{"CardMulti":32.13,"CostReduce":3}</v>
      </c>
    </row>
    <row r="596" spans="1:7">
      <c r="A596" s="19">
        <v>592</v>
      </c>
      <c r="B596" s="21">
        <f t="shared" si="14"/>
        <v>3</v>
      </c>
      <c r="C596" s="21">
        <v>1</v>
      </c>
      <c r="D596" s="19">
        <f t="shared" si="15"/>
        <v>92</v>
      </c>
      <c r="E596" s="19" t="str">
        <f>_xlfn.XLOOKUP($D596,消耗中转!$O$17:$O$1000,消耗中转!$Y$17:$Y$1000,"[]")</f>
        <v>[{"ItemId":50004,"Num":123760}]</v>
      </c>
      <c r="F596" s="19" t="str">
        <f>_xlfn.XLOOKUP($D596,养成中转!$D$17:$D$1000,_xlfn.XLOOKUP($C596,养成中转!$W$16:$AC$16,养成中转!$W$17:$AC$1000),"{}")</f>
        <v>{"Hp":62182,"Atk":4310}</v>
      </c>
      <c r="G596" s="19" t="str">
        <f>IF(B596=4,_xlfn.XLOOKUP($D596,养成中转!$D$17:$D$1000,养成中转!$AP$17:$AP$1000,"{}"),_xlfn.XLOOKUP($D596,养成中转!$D$17:$D$1000,养成中转!$AG$17:$AG$1000,"{}"))</f>
        <v>{"CardMulti":32.3,"CostReduce":3}</v>
      </c>
    </row>
    <row r="597" spans="1:7">
      <c r="A597" s="19">
        <v>593</v>
      </c>
      <c r="B597" s="21">
        <f t="shared" si="14"/>
        <v>3</v>
      </c>
      <c r="C597" s="19">
        <v>1</v>
      </c>
      <c r="D597" s="19">
        <f t="shared" si="15"/>
        <v>93</v>
      </c>
      <c r="E597" s="19" t="str">
        <f>_xlfn.XLOOKUP($D597,消耗中转!$O$17:$O$1000,消耗中转!$Y$17:$Y$1000,"[]")</f>
        <v>[{"ItemId":50004,"Num":129653}]</v>
      </c>
      <c r="F597" s="19" t="str">
        <f>_xlfn.XLOOKUP($D597,养成中转!$D$17:$D$1000,_xlfn.XLOOKUP($C597,养成中转!$W$16:$AC$16,养成中转!$W$17:$AC$1000),"{}")</f>
        <v>{"Hp":63187,"Atk":4379}</v>
      </c>
      <c r="G597" s="19" t="str">
        <f>IF(B597=4,_xlfn.XLOOKUP($D597,养成中转!$D$17:$D$1000,养成中转!$AP$17:$AP$1000,"{}"),_xlfn.XLOOKUP($D597,养成中转!$D$17:$D$1000,养成中转!$AG$17:$AG$1000,"{}"))</f>
        <v>{"CardMulti":32.47,"CostReduce":3}</v>
      </c>
    </row>
    <row r="598" spans="1:7">
      <c r="A598" s="19">
        <v>594</v>
      </c>
      <c r="B598" s="21">
        <f t="shared" si="14"/>
        <v>3</v>
      </c>
      <c r="C598" s="21">
        <v>1</v>
      </c>
      <c r="D598" s="19">
        <f t="shared" si="15"/>
        <v>94</v>
      </c>
      <c r="E598" s="19" t="str">
        <f>_xlfn.XLOOKUP($D598,消耗中转!$O$17:$O$1000,消耗中转!$Y$17:$Y$1000,"[]")</f>
        <v>[{"ItemId":50004,"Num":135546}]</v>
      </c>
      <c r="F598" s="19" t="str">
        <f>_xlfn.XLOOKUP($D598,养成中转!$D$17:$D$1000,_xlfn.XLOOKUP($C598,养成中转!$W$16:$AC$16,养成中转!$W$17:$AC$1000),"{}")</f>
        <v>{"Hp":64210,"Atk":4450}</v>
      </c>
      <c r="G598" s="19" t="str">
        <f>IF(B598=4,_xlfn.XLOOKUP($D598,养成中转!$D$17:$D$1000,养成中转!$AP$17:$AP$1000,"{}"),_xlfn.XLOOKUP($D598,养成中转!$D$17:$D$1000,养成中转!$AG$17:$AG$1000,"{}"))</f>
        <v>{"CardMulti":32.64,"CostReduce":3}</v>
      </c>
    </row>
    <row r="599" spans="1:7">
      <c r="A599" s="19">
        <v>595</v>
      </c>
      <c r="B599" s="21">
        <f t="shared" si="14"/>
        <v>3</v>
      </c>
      <c r="C599" s="19">
        <v>1</v>
      </c>
      <c r="D599" s="19">
        <f t="shared" si="15"/>
        <v>95</v>
      </c>
      <c r="E599" s="19" t="str">
        <f>_xlfn.XLOOKUP($D599,消耗中转!$O$17:$O$1000,消耗中转!$Y$17:$Y$1000,"[]")</f>
        <v>[{"ItemId":50004,"Num":141440}]</v>
      </c>
      <c r="F599" s="19" t="str">
        <f>_xlfn.XLOOKUP($D599,养成中转!$D$17:$D$1000,_xlfn.XLOOKUP($C599,养成中转!$W$16:$AC$16,养成中转!$W$17:$AC$1000),"{}")</f>
        <v>{"Hp":65252,"Atk":4523}</v>
      </c>
      <c r="G599" s="19" t="str">
        <f>IF(B599=4,_xlfn.XLOOKUP($D599,养成中转!$D$17:$D$1000,养成中转!$AP$17:$AP$1000,"{}"),_xlfn.XLOOKUP($D599,养成中转!$D$17:$D$1000,养成中转!$AG$17:$AG$1000,"{}"))</f>
        <v>{"CardMulti":32.81,"CostReduce":3}</v>
      </c>
    </row>
    <row r="600" spans="1:7">
      <c r="A600" s="19">
        <v>596</v>
      </c>
      <c r="B600" s="21">
        <f t="shared" si="14"/>
        <v>3</v>
      </c>
      <c r="C600" s="21">
        <v>1</v>
      </c>
      <c r="D600" s="19">
        <f t="shared" si="15"/>
        <v>96</v>
      </c>
      <c r="E600" s="19" t="str">
        <f>_xlfn.XLOOKUP($D600,消耗中转!$O$17:$O$1000,消耗中转!$Y$17:$Y$1000,"[]")</f>
        <v>[{"ItemId":50004,"Num":147333}]</v>
      </c>
      <c r="F600" s="19" t="str">
        <f>_xlfn.XLOOKUP($D600,养成中转!$D$17:$D$1000,_xlfn.XLOOKUP($C600,养成中转!$W$16:$AC$16,养成中转!$W$17:$AC$1000),"{}")</f>
        <v>{"Hp":66312,"Atk":4596}</v>
      </c>
      <c r="G600" s="19" t="str">
        <f>IF(B600=4,_xlfn.XLOOKUP($D600,养成中转!$D$17:$D$1000,养成中转!$AP$17:$AP$1000,"{}"),_xlfn.XLOOKUP($D600,养成中转!$D$17:$D$1000,养成中转!$AG$17:$AG$1000,"{}"))</f>
        <v>{"CardMulti":32.98,"CostReduce":3}</v>
      </c>
    </row>
    <row r="601" spans="1:7">
      <c r="A601" s="19">
        <v>597</v>
      </c>
      <c r="B601" s="21">
        <f t="shared" si="14"/>
        <v>3</v>
      </c>
      <c r="C601" s="19">
        <v>1</v>
      </c>
      <c r="D601" s="19">
        <f t="shared" si="15"/>
        <v>97</v>
      </c>
      <c r="E601" s="19" t="str">
        <f>_xlfn.XLOOKUP($D601,消耗中转!$O$17:$O$1000,消耗中转!$Y$17:$Y$1000,"[]")</f>
        <v>[{"ItemId":50004,"Num":153227}]</v>
      </c>
      <c r="F601" s="19" t="str">
        <f>_xlfn.XLOOKUP($D601,养成中转!$D$17:$D$1000,_xlfn.XLOOKUP($C601,养成中转!$W$16:$AC$16,养成中转!$W$17:$AC$1000),"{}")</f>
        <v>{"Hp":67391,"Atk":4671}</v>
      </c>
      <c r="G601" s="19" t="str">
        <f>IF(B601=4,_xlfn.XLOOKUP($D601,养成中转!$D$17:$D$1000,养成中转!$AP$17:$AP$1000,"{}"),_xlfn.XLOOKUP($D601,养成中转!$D$17:$D$1000,养成中转!$AG$17:$AG$1000,"{}"))</f>
        <v>{"CardMulti":33.15,"CostReduce":3}</v>
      </c>
    </row>
    <row r="602" spans="1:7">
      <c r="A602" s="19">
        <v>598</v>
      </c>
      <c r="B602" s="21">
        <f t="shared" si="14"/>
        <v>3</v>
      </c>
      <c r="C602" s="21">
        <v>1</v>
      </c>
      <c r="D602" s="19">
        <f t="shared" si="15"/>
        <v>98</v>
      </c>
      <c r="E602" s="19" t="str">
        <f>_xlfn.XLOOKUP($D602,消耗中转!$O$17:$O$1000,消耗中转!$Y$17:$Y$1000,"[]")</f>
        <v>[{"ItemId":50004,"Num":159120}]</v>
      </c>
      <c r="F602" s="19" t="str">
        <f>_xlfn.XLOOKUP($D602,养成中转!$D$17:$D$1000,_xlfn.XLOOKUP($C602,养成中转!$W$16:$AC$16,养成中转!$W$17:$AC$1000),"{}")</f>
        <v>{"Hp":68487,"Atk":4747}</v>
      </c>
      <c r="G602" s="19" t="str">
        <f>IF(B602=4,_xlfn.XLOOKUP($D602,养成中转!$D$17:$D$1000,养成中转!$AP$17:$AP$1000,"{}"),_xlfn.XLOOKUP($D602,养成中转!$D$17:$D$1000,养成中转!$AG$17:$AG$1000,"{}"))</f>
        <v>{"CardMulti":33.32,"CostReduce":3}</v>
      </c>
    </row>
    <row r="603" spans="1:7">
      <c r="A603" s="19">
        <v>599</v>
      </c>
      <c r="B603" s="21">
        <f t="shared" si="14"/>
        <v>3</v>
      </c>
      <c r="C603" s="19">
        <v>1</v>
      </c>
      <c r="D603" s="19">
        <f t="shared" si="15"/>
        <v>99</v>
      </c>
      <c r="E603" s="19" t="str">
        <f>_xlfn.XLOOKUP($D603,消耗中转!$O$17:$O$1000,消耗中转!$Y$17:$Y$1000,"[]")</f>
        <v>[{"ItemId":50004,"Num":165013}]</v>
      </c>
      <c r="F603" s="19" t="str">
        <f>_xlfn.XLOOKUP($D603,养成中转!$D$17:$D$1000,_xlfn.XLOOKUP($C603,养成中转!$W$16:$AC$16,养成中转!$W$17:$AC$1000),"{}")</f>
        <v>{"Hp":69603,"Atk":4825}</v>
      </c>
      <c r="G603" s="19" t="str">
        <f>IF(B603=4,_xlfn.XLOOKUP($D603,养成中转!$D$17:$D$1000,养成中转!$AP$17:$AP$1000,"{}"),_xlfn.XLOOKUP($D603,养成中转!$D$17:$D$1000,养成中转!$AG$17:$AG$1000,"{}"))</f>
        <v>{"CardMulti":33.49,"CostReduce":3}</v>
      </c>
    </row>
    <row r="604" spans="1:7">
      <c r="A604" s="19">
        <v>600</v>
      </c>
      <c r="B604" s="21">
        <f t="shared" si="14"/>
        <v>3</v>
      </c>
      <c r="C604" s="21">
        <v>1</v>
      </c>
      <c r="D604" s="19">
        <f t="shared" si="15"/>
        <v>100</v>
      </c>
      <c r="E604" s="19" t="str">
        <f>_xlfn.XLOOKUP($D604,消耗中转!$O$17:$O$1000,消耗中转!$Y$17:$Y$1000,"[]")</f>
        <v>[{"ItemId":50004,"Num":170907},{"ItemId":50005,"Num":1155}]</v>
      </c>
      <c r="F604" s="19" t="str">
        <f>_xlfn.XLOOKUP($D604,养成中转!$D$17:$D$1000,_xlfn.XLOOKUP($C604,养成中转!$W$16:$AC$16,养成中转!$W$17:$AC$1000),"{}")</f>
        <v>{"Hp":70738,"Atk":4903}</v>
      </c>
      <c r="G604" s="19" t="str">
        <f>IF(B604=4,_xlfn.XLOOKUP($D604,养成中转!$D$17:$D$1000,养成中转!$AP$17:$AP$1000,"{}"),_xlfn.XLOOKUP($D604,养成中转!$D$17:$D$1000,养成中转!$AG$17:$AG$1000,"{}"))</f>
        <v>{"CardMulti":33.66,"CostReduce":3}</v>
      </c>
    </row>
    <row r="605" spans="1:7">
      <c r="A605" s="19">
        <v>601</v>
      </c>
      <c r="B605" s="21">
        <f t="shared" si="14"/>
        <v>3</v>
      </c>
      <c r="C605" s="19">
        <v>1</v>
      </c>
      <c r="D605" s="19">
        <f t="shared" si="15"/>
        <v>101</v>
      </c>
      <c r="E605" s="19" t="str">
        <f>_xlfn.XLOOKUP($D605,消耗中转!$O$17:$O$1000,消耗中转!$Y$17:$Y$1000,"[]")</f>
        <v>[{"ItemId":50004,"Num":144633}]</v>
      </c>
      <c r="F605" s="19" t="str">
        <f>_xlfn.XLOOKUP($D605,养成中转!$D$17:$D$1000,_xlfn.XLOOKUP($C605,养成中转!$W$16:$AC$16,养成中转!$W$17:$AC$1000),"{}")</f>
        <v>{"Hp":78814,"Atk":5463}</v>
      </c>
      <c r="G605" s="19" t="str">
        <f>IF(B605=4,_xlfn.XLOOKUP($D605,养成中转!$D$17:$D$1000,养成中转!$AP$17:$AP$1000,"{}"),_xlfn.XLOOKUP($D605,养成中转!$D$17:$D$1000,养成中转!$AG$17:$AG$1000,"{}"))</f>
        <v>{"CardMulti":34.71,"CostReduce":3}</v>
      </c>
    </row>
    <row r="606" spans="1:7">
      <c r="A606" s="19">
        <v>602</v>
      </c>
      <c r="B606" s="21">
        <f t="shared" si="14"/>
        <v>3</v>
      </c>
      <c r="C606" s="21">
        <v>1</v>
      </c>
      <c r="D606" s="19">
        <f t="shared" si="15"/>
        <v>102</v>
      </c>
      <c r="E606" s="19" t="str">
        <f>_xlfn.XLOOKUP($D606,消耗中转!$O$17:$O$1000,消耗中转!$Y$17:$Y$1000,"[]")</f>
        <v>[{"ItemId":50004,"Num":151865}]</v>
      </c>
      <c r="F606" s="19" t="str">
        <f>_xlfn.XLOOKUP($D606,养成中转!$D$17:$D$1000,_xlfn.XLOOKUP($C606,养成中转!$W$16:$AC$16,养成中转!$W$17:$AC$1000),"{}")</f>
        <v>{"Hp":79987,"Atk":5544}</v>
      </c>
      <c r="G606" s="19" t="str">
        <f>IF(B606=4,_xlfn.XLOOKUP($D606,养成中转!$D$17:$D$1000,养成中转!$AP$17:$AP$1000,"{}"),_xlfn.XLOOKUP($D606,养成中转!$D$17:$D$1000,养成中转!$AG$17:$AG$1000,"{}"))</f>
        <v>{"CardMulti":34.87,"CostReduce":3}</v>
      </c>
    </row>
    <row r="607" spans="1:7">
      <c r="A607" s="19">
        <v>603</v>
      </c>
      <c r="B607" s="21">
        <f t="shared" si="14"/>
        <v>3</v>
      </c>
      <c r="C607" s="19">
        <v>1</v>
      </c>
      <c r="D607" s="19">
        <f t="shared" si="15"/>
        <v>103</v>
      </c>
      <c r="E607" s="19" t="str">
        <f>_xlfn.XLOOKUP($D607,消耗中转!$O$17:$O$1000,消耗中转!$Y$17:$Y$1000,"[]")</f>
        <v>[{"ItemId":50004,"Num":159096}]</v>
      </c>
      <c r="F607" s="19" t="str">
        <f>_xlfn.XLOOKUP($D607,养成中转!$D$17:$D$1000,_xlfn.XLOOKUP($C607,养成中转!$W$16:$AC$16,养成中转!$W$17:$AC$1000),"{}")</f>
        <v>{"Hp":81180,"Atk":5627}</v>
      </c>
      <c r="G607" s="19" t="str">
        <f>IF(B607=4,_xlfn.XLOOKUP($D607,养成中转!$D$17:$D$1000,养成中转!$AP$17:$AP$1000,"{}"),_xlfn.XLOOKUP($D607,养成中转!$D$17:$D$1000,养成中转!$AG$17:$AG$1000,"{}"))</f>
        <v>{"CardMulti":35.03,"CostReduce":3}</v>
      </c>
    </row>
    <row r="608" spans="1:7">
      <c r="A608" s="19">
        <v>604</v>
      </c>
      <c r="B608" s="21">
        <f t="shared" si="14"/>
        <v>3</v>
      </c>
      <c r="C608" s="21">
        <v>1</v>
      </c>
      <c r="D608" s="19">
        <f t="shared" si="15"/>
        <v>104</v>
      </c>
      <c r="E608" s="19" t="str">
        <f>_xlfn.XLOOKUP($D608,消耗中转!$O$17:$O$1000,消耗中转!$Y$17:$Y$1000,"[]")</f>
        <v>[{"ItemId":50004,"Num":166328}]</v>
      </c>
      <c r="F608" s="19" t="str">
        <f>_xlfn.XLOOKUP($D608,养成中转!$D$17:$D$1000,_xlfn.XLOOKUP($C608,养成中转!$W$16:$AC$16,养成中转!$W$17:$AC$1000),"{}")</f>
        <v>{"Hp":82391,"Atk":5710}</v>
      </c>
      <c r="G608" s="19" t="str">
        <f>IF(B608=4,_xlfn.XLOOKUP($D608,养成中转!$D$17:$D$1000,养成中转!$AP$17:$AP$1000,"{}"),_xlfn.XLOOKUP($D608,养成中转!$D$17:$D$1000,养成中转!$AG$17:$AG$1000,"{}"))</f>
        <v>{"CardMulti":35.19,"CostReduce":3}</v>
      </c>
    </row>
    <row r="609" spans="1:7">
      <c r="A609" s="19">
        <v>605</v>
      </c>
      <c r="B609" s="21">
        <f t="shared" si="14"/>
        <v>3</v>
      </c>
      <c r="C609" s="19">
        <v>1</v>
      </c>
      <c r="D609" s="19">
        <f t="shared" si="15"/>
        <v>105</v>
      </c>
      <c r="E609" s="19" t="str">
        <f>_xlfn.XLOOKUP($D609,消耗中转!$O$17:$O$1000,消耗中转!$Y$17:$Y$1000,"[]")</f>
        <v>[{"ItemId":50004,"Num":173560}]</v>
      </c>
      <c r="F609" s="19" t="str">
        <f>_xlfn.XLOOKUP($D609,养成中转!$D$17:$D$1000,_xlfn.XLOOKUP($C609,养成中转!$W$16:$AC$16,养成中转!$W$17:$AC$1000),"{}")</f>
        <v>{"Hp":83623,"Atk":5796}</v>
      </c>
      <c r="G609" s="19" t="str">
        <f>IF(B609=4,_xlfn.XLOOKUP($D609,养成中转!$D$17:$D$1000,养成中转!$AP$17:$AP$1000,"{}"),_xlfn.XLOOKUP($D609,养成中转!$D$17:$D$1000,养成中转!$AG$17:$AG$1000,"{}"))</f>
        <v>{"CardMulti":35.35,"CostReduce":3}</v>
      </c>
    </row>
    <row r="610" spans="1:7">
      <c r="A610" s="19">
        <v>606</v>
      </c>
      <c r="B610" s="21">
        <f t="shared" si="14"/>
        <v>3</v>
      </c>
      <c r="C610" s="21">
        <v>1</v>
      </c>
      <c r="D610" s="19">
        <f t="shared" si="15"/>
        <v>106</v>
      </c>
      <c r="E610" s="19" t="str">
        <f>_xlfn.XLOOKUP($D610,消耗中转!$O$17:$O$1000,消耗中转!$Y$17:$Y$1000,"[]")</f>
        <v>[{"ItemId":50004,"Num":180791}]</v>
      </c>
      <c r="F610" s="19" t="str">
        <f>_xlfn.XLOOKUP($D610,养成中转!$D$17:$D$1000,_xlfn.XLOOKUP($C610,养成中转!$W$16:$AC$16,养成中转!$W$17:$AC$1000),"{}")</f>
        <v>{"Hp":84875,"Atk":5882}</v>
      </c>
      <c r="G610" s="19" t="str">
        <f>IF(B610=4,_xlfn.XLOOKUP($D610,养成中转!$D$17:$D$1000,养成中转!$AP$17:$AP$1000,"{}"),_xlfn.XLOOKUP($D610,养成中转!$D$17:$D$1000,养成中转!$AG$17:$AG$1000,"{}"))</f>
        <v>{"CardMulti":35.51,"CostReduce":3}</v>
      </c>
    </row>
    <row r="611" spans="1:7">
      <c r="A611" s="19">
        <v>607</v>
      </c>
      <c r="B611" s="21">
        <f t="shared" ref="B611:B630" si="16">B361+1</f>
        <v>3</v>
      </c>
      <c r="C611" s="19">
        <v>1</v>
      </c>
      <c r="D611" s="19">
        <f t="shared" ref="D611:D630" si="17">D361</f>
        <v>107</v>
      </c>
      <c r="E611" s="19" t="str">
        <f>_xlfn.XLOOKUP($D611,消耗中转!$O$17:$O$1000,消耗中转!$Y$17:$Y$1000,"[]")</f>
        <v>[{"ItemId":50004,"Num":188023}]</v>
      </c>
      <c r="F611" s="19" t="str">
        <f>_xlfn.XLOOKUP($D611,养成中转!$D$17:$D$1000,_xlfn.XLOOKUP($C611,养成中转!$W$16:$AC$16,养成中转!$W$17:$AC$1000),"{}")</f>
        <v>{"Hp":86146,"Atk":5971}</v>
      </c>
      <c r="G611" s="19" t="str">
        <f>IF(B611=4,_xlfn.XLOOKUP($D611,养成中转!$D$17:$D$1000,养成中转!$AP$17:$AP$1000,"{}"),_xlfn.XLOOKUP($D611,养成中转!$D$17:$D$1000,养成中转!$AG$17:$AG$1000,"{}"))</f>
        <v>{"CardMulti":35.67,"CostReduce":3}</v>
      </c>
    </row>
    <row r="612" spans="1:7">
      <c r="A612" s="19">
        <v>608</v>
      </c>
      <c r="B612" s="21">
        <f t="shared" si="16"/>
        <v>3</v>
      </c>
      <c r="C612" s="21">
        <v>1</v>
      </c>
      <c r="D612" s="19">
        <f t="shared" si="17"/>
        <v>108</v>
      </c>
      <c r="E612" s="19" t="str">
        <f>_xlfn.XLOOKUP($D612,消耗中转!$O$17:$O$1000,消耗中转!$Y$17:$Y$1000,"[]")</f>
        <v>[{"ItemId":50004,"Num":195255}]</v>
      </c>
      <c r="F612" s="19" t="str">
        <f>_xlfn.XLOOKUP($D612,养成中转!$D$17:$D$1000,_xlfn.XLOOKUP($C612,养成中转!$W$16:$AC$16,养成中转!$W$17:$AC$1000),"{}")</f>
        <v>{"Hp":87437,"Atk":6060}</v>
      </c>
      <c r="G612" s="19" t="str">
        <f>IF(B612=4,_xlfn.XLOOKUP($D612,养成中转!$D$17:$D$1000,养成中转!$AP$17:$AP$1000,"{}"),_xlfn.XLOOKUP($D612,养成中转!$D$17:$D$1000,养成中转!$AG$17:$AG$1000,"{}"))</f>
        <v>{"CardMulti":35.83,"CostReduce":3}</v>
      </c>
    </row>
    <row r="613" spans="1:7">
      <c r="A613" s="19">
        <v>609</v>
      </c>
      <c r="B613" s="21">
        <f t="shared" si="16"/>
        <v>3</v>
      </c>
      <c r="C613" s="19">
        <v>1</v>
      </c>
      <c r="D613" s="19">
        <f t="shared" si="17"/>
        <v>109</v>
      </c>
      <c r="E613" s="19" t="str">
        <f>_xlfn.XLOOKUP($D613,消耗中转!$O$17:$O$1000,消耗中转!$Y$17:$Y$1000,"[]")</f>
        <v>[{"ItemId":50004,"Num":202486}]</v>
      </c>
      <c r="F613" s="19" t="str">
        <f>_xlfn.XLOOKUP($D613,养成中转!$D$17:$D$1000,_xlfn.XLOOKUP($C613,养成中转!$W$16:$AC$16,养成中转!$W$17:$AC$1000),"{}")</f>
        <v>{"Hp":88749,"Atk":6152}</v>
      </c>
      <c r="G613" s="19" t="str">
        <f>IF(B613=4,_xlfn.XLOOKUP($D613,养成中转!$D$17:$D$1000,养成中转!$AP$17:$AP$1000,"{}"),_xlfn.XLOOKUP($D613,养成中转!$D$17:$D$1000,养成中转!$AG$17:$AG$1000,"{}"))</f>
        <v>{"CardMulti":35.99,"CostReduce":3}</v>
      </c>
    </row>
    <row r="614" spans="1:7">
      <c r="A614" s="19">
        <v>610</v>
      </c>
      <c r="B614" s="21">
        <f t="shared" si="16"/>
        <v>3</v>
      </c>
      <c r="C614" s="21">
        <v>1</v>
      </c>
      <c r="D614" s="19">
        <f t="shared" si="17"/>
        <v>110</v>
      </c>
      <c r="E614" s="19" t="str">
        <f>_xlfn.XLOOKUP($D614,消耗中转!$O$17:$O$1000,消耗中转!$Y$17:$Y$1000,"[]")</f>
        <v>[{"ItemId":50004,"Num":209718},{"ItemId":50005,"Num":1342}]</v>
      </c>
      <c r="F614" s="19" t="str">
        <f>_xlfn.XLOOKUP($D614,养成中转!$D$17:$D$1000,_xlfn.XLOOKUP($C614,养成中转!$W$16:$AC$16,养成中转!$W$17:$AC$1000),"{}")</f>
        <v>{"Hp":90082,"Atk":6243}</v>
      </c>
      <c r="G614" s="19" t="str">
        <f>IF(B614=4,_xlfn.XLOOKUP($D614,养成中转!$D$17:$D$1000,养成中转!$AP$17:$AP$1000,"{}"),_xlfn.XLOOKUP($D614,养成中转!$D$17:$D$1000,养成中转!$AG$17:$AG$1000,"{}"))</f>
        <v>{"CardMulti":36.15,"CostReduce":3}</v>
      </c>
    </row>
    <row r="615" spans="1:7">
      <c r="A615" s="19">
        <v>611</v>
      </c>
      <c r="B615" s="21">
        <f t="shared" si="16"/>
        <v>3</v>
      </c>
      <c r="C615" s="19">
        <v>1</v>
      </c>
      <c r="D615" s="19">
        <f t="shared" si="17"/>
        <v>111</v>
      </c>
      <c r="E615" s="19" t="str">
        <f>_xlfn.XLOOKUP($D615,消耗中转!$O$17:$O$1000,消耗中转!$Y$17:$Y$1000,"[]")</f>
        <v>[{"ItemId":50004,"Num":171342}]</v>
      </c>
      <c r="F615" s="19" t="str">
        <f>_xlfn.XLOOKUP($D615,养成中转!$D$17:$D$1000,_xlfn.XLOOKUP($C615,养成中转!$W$16:$AC$16,养成中转!$W$17:$AC$1000),"{}")</f>
        <v>{"Hp":99550,"Atk":6900}</v>
      </c>
      <c r="G615" s="19" t="str">
        <f>IF(B615=4,_xlfn.XLOOKUP($D615,养成中转!$D$17:$D$1000,养成中转!$AP$17:$AP$1000,"{}"),_xlfn.XLOOKUP($D615,养成中转!$D$17:$D$1000,养成中转!$AG$17:$AG$1000,"{}"))</f>
        <v>{"CardMulti":37.25,"CostReduce":3}</v>
      </c>
    </row>
    <row r="616" spans="1:7">
      <c r="A616" s="19">
        <v>612</v>
      </c>
      <c r="B616" s="21">
        <f t="shared" si="16"/>
        <v>3</v>
      </c>
      <c r="C616" s="21">
        <v>1</v>
      </c>
      <c r="D616" s="19">
        <f t="shared" si="17"/>
        <v>112</v>
      </c>
      <c r="E616" s="19" t="str">
        <f>_xlfn.XLOOKUP($D616,消耗中转!$O$17:$O$1000,消耗中转!$Y$17:$Y$1000,"[]")</f>
        <v>[{"ItemId":50004,"Num":179909}]</v>
      </c>
      <c r="F616" s="19" t="str">
        <f>_xlfn.XLOOKUP($D616,养成中转!$D$17:$D$1000,_xlfn.XLOOKUP($C616,养成中转!$W$16:$AC$16,养成中转!$W$17:$AC$1000),"{}")</f>
        <v>{"Hp":100924,"Atk":6995}</v>
      </c>
      <c r="G616" s="19" t="str">
        <f>IF(B616=4,_xlfn.XLOOKUP($D616,养成中转!$D$17:$D$1000,养成中转!$AP$17:$AP$1000,"{}"),_xlfn.XLOOKUP($D616,养成中转!$D$17:$D$1000,养成中转!$AG$17:$AG$1000,"{}"))</f>
        <v>{"CardMulti":37.4,"CostReduce":3}</v>
      </c>
    </row>
    <row r="617" spans="1:7">
      <c r="A617" s="19">
        <v>613</v>
      </c>
      <c r="B617" s="21">
        <f t="shared" si="16"/>
        <v>3</v>
      </c>
      <c r="C617" s="19">
        <v>1</v>
      </c>
      <c r="D617" s="19">
        <f t="shared" si="17"/>
        <v>113</v>
      </c>
      <c r="E617" s="19" t="str">
        <f>_xlfn.XLOOKUP($D617,消耗中转!$O$17:$O$1000,消耗中转!$Y$17:$Y$1000,"[]")</f>
        <v>[{"ItemId":50004,"Num":188476}]</v>
      </c>
      <c r="F617" s="19" t="str">
        <f>_xlfn.XLOOKUP($D617,养成中转!$D$17:$D$1000,_xlfn.XLOOKUP($C617,养成中转!$W$16:$AC$16,养成中转!$W$17:$AC$1000),"{}")</f>
        <v>{"Hp":102318,"Atk":7093}</v>
      </c>
      <c r="G617" s="19" t="str">
        <f>IF(B617=4,_xlfn.XLOOKUP($D617,养成中转!$D$17:$D$1000,养成中转!$AP$17:$AP$1000,"{}"),_xlfn.XLOOKUP($D617,养成中转!$D$17:$D$1000,养成中转!$AG$17:$AG$1000,"{}"))</f>
        <v>{"CardMulti":37.55,"CostReduce":3}</v>
      </c>
    </row>
    <row r="618" spans="1:7">
      <c r="A618" s="19">
        <v>614</v>
      </c>
      <c r="B618" s="21">
        <f t="shared" si="16"/>
        <v>3</v>
      </c>
      <c r="C618" s="21">
        <v>1</v>
      </c>
      <c r="D618" s="19">
        <f t="shared" si="17"/>
        <v>114</v>
      </c>
      <c r="E618" s="19" t="str">
        <f>_xlfn.XLOOKUP($D618,消耗中转!$O$17:$O$1000,消耗中转!$Y$17:$Y$1000,"[]")</f>
        <v>[{"ItemId":50004,"Num":197043}]</v>
      </c>
      <c r="F618" s="19" t="str">
        <f>_xlfn.XLOOKUP($D618,养成中转!$D$17:$D$1000,_xlfn.XLOOKUP($C618,养成中转!$W$16:$AC$16,养成中转!$W$17:$AC$1000),"{}")</f>
        <v>{"Hp":103734,"Atk":7190}</v>
      </c>
      <c r="G618" s="19" t="str">
        <f>IF(B618=4,_xlfn.XLOOKUP($D618,养成中转!$D$17:$D$1000,养成中转!$AP$17:$AP$1000,"{}"),_xlfn.XLOOKUP($D618,养成中转!$D$17:$D$1000,养成中转!$AG$17:$AG$1000,"{}"))</f>
        <v>{"CardMulti":37.7,"CostReduce":3}</v>
      </c>
    </row>
    <row r="619" spans="1:7">
      <c r="A619" s="19">
        <v>615</v>
      </c>
      <c r="B619" s="21">
        <f t="shared" si="16"/>
        <v>3</v>
      </c>
      <c r="C619" s="19">
        <v>1</v>
      </c>
      <c r="D619" s="19">
        <f t="shared" si="17"/>
        <v>115</v>
      </c>
      <c r="E619" s="19" t="str">
        <f>_xlfn.XLOOKUP($D619,消耗中转!$O$17:$O$1000,消耗中转!$Y$17:$Y$1000,"[]")</f>
        <v>[{"ItemId":50004,"Num":205610}]</v>
      </c>
      <c r="F619" s="19" t="str">
        <f>_xlfn.XLOOKUP($D619,养成中转!$D$17:$D$1000,_xlfn.XLOOKUP($C619,养成中转!$W$16:$AC$16,养成中转!$W$17:$AC$1000),"{}")</f>
        <v>{"Hp":105170,"Atk":7290}</v>
      </c>
      <c r="G619" s="19" t="str">
        <f>IF(B619=4,_xlfn.XLOOKUP($D619,养成中转!$D$17:$D$1000,养成中转!$AP$17:$AP$1000,"{}"),_xlfn.XLOOKUP($D619,养成中转!$D$17:$D$1000,养成中转!$AG$17:$AG$1000,"{}"))</f>
        <v>{"CardMulti":37.85,"CostReduce":3}</v>
      </c>
    </row>
    <row r="620" spans="1:7">
      <c r="A620" s="19">
        <v>616</v>
      </c>
      <c r="B620" s="21">
        <f t="shared" si="16"/>
        <v>3</v>
      </c>
      <c r="C620" s="21">
        <v>1</v>
      </c>
      <c r="D620" s="19">
        <f t="shared" si="17"/>
        <v>116</v>
      </c>
      <c r="E620" s="19" t="str">
        <f>_xlfn.XLOOKUP($D620,消耗中转!$O$17:$O$1000,消耗中转!$Y$17:$Y$1000,"[]")</f>
        <v>[{"ItemId":50004,"Num":214177}]</v>
      </c>
      <c r="F620" s="19" t="str">
        <f>_xlfn.XLOOKUP($D620,养成中转!$D$17:$D$1000,_xlfn.XLOOKUP($C620,养成中转!$W$16:$AC$16,养成中转!$W$17:$AC$1000),"{}")</f>
        <v>{"Hp":106628,"Atk":7390}</v>
      </c>
      <c r="G620" s="19" t="str">
        <f>IF(B620=4,_xlfn.XLOOKUP($D620,养成中转!$D$17:$D$1000,养成中转!$AP$17:$AP$1000,"{}"),_xlfn.XLOOKUP($D620,养成中转!$D$17:$D$1000,养成中转!$AG$17:$AG$1000,"{}"))</f>
        <v>{"CardMulti":38,"CostReduce":3}</v>
      </c>
    </row>
    <row r="621" spans="1:7">
      <c r="A621" s="19">
        <v>617</v>
      </c>
      <c r="B621" s="21">
        <f t="shared" si="16"/>
        <v>3</v>
      </c>
      <c r="C621" s="19">
        <v>1</v>
      </c>
      <c r="D621" s="19">
        <f t="shared" si="17"/>
        <v>117</v>
      </c>
      <c r="E621" s="19" t="str">
        <f>_xlfn.XLOOKUP($D621,消耗中转!$O$17:$O$1000,消耗中转!$Y$17:$Y$1000,"[]")</f>
        <v>[{"ItemId":50004,"Num":222744}]</v>
      </c>
      <c r="F621" s="19" t="str">
        <f>_xlfn.XLOOKUP($D621,养成中转!$D$17:$D$1000,_xlfn.XLOOKUP($C621,养成中转!$W$16:$AC$16,养成中转!$W$17:$AC$1000),"{}")</f>
        <v>{"Hp":108108,"Atk":7493}</v>
      </c>
      <c r="G621" s="19" t="str">
        <f>IF(B621=4,_xlfn.XLOOKUP($D621,养成中转!$D$17:$D$1000,养成中转!$AP$17:$AP$1000,"{}"),_xlfn.XLOOKUP($D621,养成中转!$D$17:$D$1000,养成中转!$AG$17:$AG$1000,"{}"))</f>
        <v>{"CardMulti":38.15,"CostReduce":3}</v>
      </c>
    </row>
    <row r="622" spans="1:7">
      <c r="A622" s="19">
        <v>618</v>
      </c>
      <c r="B622" s="21">
        <f t="shared" si="16"/>
        <v>3</v>
      </c>
      <c r="C622" s="21">
        <v>1</v>
      </c>
      <c r="D622" s="19">
        <f t="shared" si="17"/>
        <v>118</v>
      </c>
      <c r="E622" s="19" t="str">
        <f>_xlfn.XLOOKUP($D622,消耗中转!$O$17:$O$1000,消耗中转!$Y$17:$Y$1000,"[]")</f>
        <v>[{"ItemId":50004,"Num":231311}]</v>
      </c>
      <c r="F622" s="19" t="str">
        <f>_xlfn.XLOOKUP($D622,养成中转!$D$17:$D$1000,_xlfn.XLOOKUP($C622,养成中转!$W$16:$AC$16,养成中转!$W$17:$AC$1000),"{}")</f>
        <v>{"Hp":109608,"Atk":7598}</v>
      </c>
      <c r="G622" s="19" t="str">
        <f>IF(B622=4,_xlfn.XLOOKUP($D622,养成中转!$D$17:$D$1000,养成中转!$AP$17:$AP$1000,"{}"),_xlfn.XLOOKUP($D622,养成中转!$D$17:$D$1000,养成中转!$AG$17:$AG$1000,"{}"))</f>
        <v>{"CardMulti":38.3,"CostReduce":3}</v>
      </c>
    </row>
    <row r="623" spans="1:7">
      <c r="A623" s="19">
        <v>619</v>
      </c>
      <c r="B623" s="21">
        <f t="shared" si="16"/>
        <v>3</v>
      </c>
      <c r="C623" s="19">
        <v>1</v>
      </c>
      <c r="D623" s="19">
        <f t="shared" si="17"/>
        <v>119</v>
      </c>
      <c r="E623" s="19" t="str">
        <f>_xlfn.XLOOKUP($D623,消耗中转!$O$17:$O$1000,消耗中转!$Y$17:$Y$1000,"[]")</f>
        <v>[{"ItemId":50004,"Num":239878}]</v>
      </c>
      <c r="F623" s="19" t="str">
        <f>_xlfn.XLOOKUP($D623,养成中转!$D$17:$D$1000,_xlfn.XLOOKUP($C623,养成中转!$W$16:$AC$16,养成中转!$W$17:$AC$1000),"{}")</f>
        <v>{"Hp":111130,"Atk":7703}</v>
      </c>
      <c r="G623" s="19" t="str">
        <f>IF(B623=4,_xlfn.XLOOKUP($D623,养成中转!$D$17:$D$1000,养成中转!$AP$17:$AP$1000,"{}"),_xlfn.XLOOKUP($D623,养成中转!$D$17:$D$1000,养成中转!$AG$17:$AG$1000,"{}"))</f>
        <v>{"CardMulti":38.45,"CostReduce":3}</v>
      </c>
    </row>
    <row r="624" spans="1:7">
      <c r="A624" s="19">
        <v>620</v>
      </c>
      <c r="B624" s="21">
        <f t="shared" si="16"/>
        <v>3</v>
      </c>
      <c r="C624" s="21">
        <v>1</v>
      </c>
      <c r="D624" s="19">
        <f t="shared" si="17"/>
        <v>120</v>
      </c>
      <c r="E624" s="19" t="str">
        <f>_xlfn.XLOOKUP($D624,消耗中转!$O$17:$O$1000,消耗中转!$Y$17:$Y$1000,"[]")</f>
        <v>[{"ItemId":50004,"Num":248445},{"ItemId":50005,"Num":1529}]</v>
      </c>
      <c r="F624" s="19" t="str">
        <f>_xlfn.XLOOKUP($D624,养成中转!$D$17:$D$1000,_xlfn.XLOOKUP($C624,养成中转!$W$16:$AC$16,养成中转!$W$17:$AC$1000),"{}")</f>
        <v>{"Hp":112675,"Atk":7810}</v>
      </c>
      <c r="G624" s="19" t="str">
        <f>IF(B624=4,_xlfn.XLOOKUP($D624,养成中转!$D$17:$D$1000,养成中转!$AP$17:$AP$1000,"{}"),_xlfn.XLOOKUP($D624,养成中转!$D$17:$D$1000,养成中转!$AG$17:$AG$1000,"{}"))</f>
        <v>{"CardMulti":38.6,"CostReduce":3}</v>
      </c>
    </row>
    <row r="625" spans="1:7">
      <c r="A625" s="19">
        <v>621</v>
      </c>
      <c r="B625" s="21">
        <f t="shared" si="16"/>
        <v>3</v>
      </c>
      <c r="C625" s="19">
        <v>1</v>
      </c>
      <c r="D625" s="19">
        <f t="shared" si="17"/>
        <v>121</v>
      </c>
      <c r="E625" s="19" t="str">
        <f>_xlfn.XLOOKUP($D625,消耗中转!$O$17:$O$1000,消耗中转!$Y$17:$Y$1000,"[]")</f>
        <v>[{"ItemId":50004,"Num":196978}]</v>
      </c>
      <c r="F625" s="19" t="str">
        <f>_xlfn.XLOOKUP($D625,养成中转!$D$17:$D$1000,_xlfn.XLOOKUP($C625,养成中转!$W$16:$AC$16,养成中转!$W$17:$AC$1000),"{}")</f>
        <v>{"Hp":123640,"Atk":8570}</v>
      </c>
      <c r="G625" s="19" t="str">
        <f>IF(B625=4,_xlfn.XLOOKUP($D625,养成中转!$D$17:$D$1000,养成中转!$AP$17:$AP$1000,"{}"),_xlfn.XLOOKUP($D625,养成中转!$D$17:$D$1000,养成中转!$AG$17:$AG$1000,"{}"))</f>
        <v>{"CardMulti":39.75,"CostReduce":3}</v>
      </c>
    </row>
    <row r="626" spans="1:7">
      <c r="A626" s="19">
        <v>622</v>
      </c>
      <c r="B626" s="21">
        <f t="shared" si="16"/>
        <v>3</v>
      </c>
      <c r="C626" s="21">
        <v>1</v>
      </c>
      <c r="D626" s="19">
        <f t="shared" si="17"/>
        <v>122</v>
      </c>
      <c r="E626" s="19" t="str">
        <f>_xlfn.XLOOKUP($D626,消耗中转!$O$17:$O$1000,消耗中转!$Y$17:$Y$1000,"[]")</f>
        <v>[{"ItemId":50004,"Num":206827}]</v>
      </c>
      <c r="F626" s="19" t="str">
        <f>_xlfn.XLOOKUP($D626,养成中转!$D$17:$D$1000,_xlfn.XLOOKUP($C626,养成中转!$W$16:$AC$16,养成中转!$W$17:$AC$1000),"{}")</f>
        <v>{"Hp":125230,"Atk":8680}</v>
      </c>
      <c r="G626" s="19" t="str">
        <f>IF(B626=4,_xlfn.XLOOKUP($D626,养成中转!$D$17:$D$1000,养成中转!$AP$17:$AP$1000,"{}"),_xlfn.XLOOKUP($D626,养成中转!$D$17:$D$1000,养成中转!$AG$17:$AG$1000,"{}"))</f>
        <v>{"CardMulti":39.94,"CostReduce":3}</v>
      </c>
    </row>
    <row r="627" spans="1:7">
      <c r="A627" s="19">
        <v>623</v>
      </c>
      <c r="B627" s="21">
        <f t="shared" si="16"/>
        <v>3</v>
      </c>
      <c r="C627" s="19">
        <v>1</v>
      </c>
      <c r="D627" s="19">
        <f t="shared" si="17"/>
        <v>123</v>
      </c>
      <c r="E627" s="19" t="str">
        <f>_xlfn.XLOOKUP($D627,消耗中转!$O$17:$O$1000,消耗中转!$Y$17:$Y$1000,"[]")</f>
        <v>[{"ItemId":50004,"Num":216676}]</v>
      </c>
      <c r="F627" s="19" t="str">
        <f>_xlfn.XLOOKUP($D627,养成中转!$D$17:$D$1000,_xlfn.XLOOKUP($C627,养成中转!$W$16:$AC$16,养成中转!$W$17:$AC$1000),"{}")</f>
        <v>{"Hp":126840,"Atk":8792}</v>
      </c>
      <c r="G627" s="19" t="str">
        <f>IF(B627=4,_xlfn.XLOOKUP($D627,养成中转!$D$17:$D$1000,养成中转!$AP$17:$AP$1000,"{}"),_xlfn.XLOOKUP($D627,养成中转!$D$17:$D$1000,养成中转!$AG$17:$AG$1000,"{}"))</f>
        <v>{"CardMulti":40.13,"CostReduce":3}</v>
      </c>
    </row>
    <row r="628" spans="1:7">
      <c r="A628" s="19">
        <v>624</v>
      </c>
      <c r="B628" s="21">
        <f t="shared" si="16"/>
        <v>3</v>
      </c>
      <c r="C628" s="21">
        <v>1</v>
      </c>
      <c r="D628" s="19">
        <f t="shared" si="17"/>
        <v>124</v>
      </c>
      <c r="E628" s="19" t="str">
        <f>_xlfn.XLOOKUP($D628,消耗中转!$O$17:$O$1000,消耗中转!$Y$17:$Y$1000,"[]")</f>
        <v>[{"ItemId":50004,"Num":226525}]</v>
      </c>
      <c r="F628" s="19" t="str">
        <f>_xlfn.XLOOKUP($D628,养成中转!$D$17:$D$1000,_xlfn.XLOOKUP($C628,养成中转!$W$16:$AC$16,养成中转!$W$17:$AC$1000),"{}")</f>
        <v>{"Hp":128474,"Atk":8906}</v>
      </c>
      <c r="G628" s="19" t="str">
        <f>IF(B628=4,_xlfn.XLOOKUP($D628,养成中转!$D$17:$D$1000,养成中转!$AP$17:$AP$1000,"{}"),_xlfn.XLOOKUP($D628,养成中转!$D$17:$D$1000,养成中转!$AG$17:$AG$1000,"{}"))</f>
        <v>{"CardMulti":40.32,"CostReduce":3}</v>
      </c>
    </row>
    <row r="629" spans="1:7">
      <c r="A629" s="19">
        <v>625</v>
      </c>
      <c r="B629" s="21">
        <f t="shared" si="16"/>
        <v>3</v>
      </c>
      <c r="C629" s="19">
        <v>1</v>
      </c>
      <c r="D629" s="19">
        <f t="shared" si="17"/>
        <v>125</v>
      </c>
      <c r="E629" s="19" t="str">
        <f>_xlfn.XLOOKUP($D629,消耗中转!$O$17:$O$1000,消耗中转!$Y$17:$Y$1000,"[]")</f>
        <v>[{"ItemId":50004,"Num":236374}]</v>
      </c>
      <c r="F629" s="19" t="str">
        <f>_xlfn.XLOOKUP($D629,养成中转!$D$17:$D$1000,_xlfn.XLOOKUP($C629,养成中转!$W$16:$AC$16,养成中转!$W$17:$AC$1000),"{}")</f>
        <v>{"Hp":130130,"Atk":9020}</v>
      </c>
      <c r="G629" s="19" t="str">
        <f>IF(B629=4,_xlfn.XLOOKUP($D629,养成中转!$D$17:$D$1000,养成中转!$AP$17:$AP$1000,"{}"),_xlfn.XLOOKUP($D629,养成中转!$D$17:$D$1000,养成中转!$AG$17:$AG$1000,"{}"))</f>
        <v>{"CardMulti":42.51,"CostReduce":5}</v>
      </c>
    </row>
    <row r="630" spans="1:7">
      <c r="A630" s="19">
        <v>626</v>
      </c>
      <c r="B630" s="21">
        <f t="shared" si="16"/>
        <v>3</v>
      </c>
      <c r="C630" s="21">
        <v>1</v>
      </c>
      <c r="D630" s="19">
        <f t="shared" si="17"/>
        <v>126</v>
      </c>
      <c r="E630" s="19" t="str">
        <f>_xlfn.XLOOKUP($D630,消耗中转!$O$17:$O$1000,消耗中转!$Y$17:$Y$1000,"[]")</f>
        <v>[{"ItemId":50004,"Num":246223}]</v>
      </c>
      <c r="F630" s="19" t="str">
        <f>_xlfn.XLOOKUP($D630,养成中转!$D$17:$D$1000,_xlfn.XLOOKUP($C630,养成中转!$W$16:$AC$16,养成中转!$W$17:$AC$1000),"{}")</f>
        <v>{"Hp":131809,"Atk":9136}</v>
      </c>
      <c r="G630" s="19" t="str">
        <f>IF(B630=4,_xlfn.XLOOKUP($D630,养成中转!$D$17:$D$1000,养成中转!$AP$17:$AP$1000,"{}"),_xlfn.XLOOKUP($D630,养成中转!$D$17:$D$1000,养成中转!$AG$17:$AG$1000,"{}"))</f>
        <v>{"CardMulti":42.7,"CostReduce":5}</v>
      </c>
    </row>
    <row r="631" spans="1:7">
      <c r="A631" s="19">
        <v>627</v>
      </c>
      <c r="B631" s="21">
        <f t="shared" ref="B631:B662" si="18">B381+1</f>
        <v>3</v>
      </c>
      <c r="C631" s="19">
        <v>1</v>
      </c>
      <c r="D631" s="19">
        <f t="shared" ref="D631:D662" si="19">D381</f>
        <v>127</v>
      </c>
      <c r="E631" s="19" t="str">
        <f>_xlfn.XLOOKUP($D631,消耗中转!$O$17:$O$1000,消耗中转!$Y$17:$Y$1000,"[]")</f>
        <v>[{"ItemId":50004,"Num":256072}]</v>
      </c>
      <c r="F631" s="19" t="str">
        <f>_xlfn.XLOOKUP($D631,养成中转!$D$17:$D$1000,_xlfn.XLOOKUP($C631,养成中转!$W$16:$AC$16,养成中转!$W$17:$AC$1000),"{}")</f>
        <v>{"Hp":133510,"Atk":9254}</v>
      </c>
      <c r="G631" s="19" t="str">
        <f>IF(B631=4,_xlfn.XLOOKUP($D631,养成中转!$D$17:$D$1000,养成中转!$AP$17:$AP$1000,"{}"),_xlfn.XLOOKUP($D631,养成中转!$D$17:$D$1000,养成中转!$AG$17:$AG$1000,"{}"))</f>
        <v>{"CardMulti":42.89,"CostReduce":5}</v>
      </c>
    </row>
    <row r="632" spans="1:7">
      <c r="A632" s="19">
        <v>628</v>
      </c>
      <c r="B632" s="21">
        <f t="shared" si="18"/>
        <v>3</v>
      </c>
      <c r="C632" s="21">
        <v>1</v>
      </c>
      <c r="D632" s="19">
        <f t="shared" si="19"/>
        <v>128</v>
      </c>
      <c r="E632" s="19" t="str">
        <f>_xlfn.XLOOKUP($D632,消耗中转!$O$17:$O$1000,消耗中转!$Y$17:$Y$1000,"[]")</f>
        <v>[{"ItemId":50004,"Num":265921}]</v>
      </c>
      <c r="F632" s="19" t="str">
        <f>_xlfn.XLOOKUP($D632,养成中转!$D$17:$D$1000,_xlfn.XLOOKUP($C632,养成中转!$W$16:$AC$16,养成中转!$W$17:$AC$1000),"{}")</f>
        <v>{"Hp":135235,"Atk":9374}</v>
      </c>
      <c r="G632" s="19" t="str">
        <f>IF(B632=4,_xlfn.XLOOKUP($D632,养成中转!$D$17:$D$1000,养成中转!$AP$17:$AP$1000,"{}"),_xlfn.XLOOKUP($D632,养成中转!$D$17:$D$1000,养成中转!$AG$17:$AG$1000,"{}"))</f>
        <v>{"CardMulti":43.08,"CostReduce":5}</v>
      </c>
    </row>
    <row r="633" spans="1:7">
      <c r="A633" s="19">
        <v>629</v>
      </c>
      <c r="B633" s="21">
        <f t="shared" si="18"/>
        <v>3</v>
      </c>
      <c r="C633" s="19">
        <v>1</v>
      </c>
      <c r="D633" s="19">
        <f t="shared" si="19"/>
        <v>129</v>
      </c>
      <c r="E633" s="19" t="str">
        <f>_xlfn.XLOOKUP($D633,消耗中转!$O$17:$O$1000,消耗中转!$Y$17:$Y$1000,"[]")</f>
        <v>[{"ItemId":50004,"Num":275770}]</v>
      </c>
      <c r="F633" s="19" t="str">
        <f>_xlfn.XLOOKUP($D633,养成中转!$D$17:$D$1000,_xlfn.XLOOKUP($C633,养成中转!$W$16:$AC$16,养成中转!$W$17:$AC$1000),"{}")</f>
        <v>{"Hp":136983,"Atk":9495}</v>
      </c>
      <c r="G633" s="19" t="str">
        <f>IF(B633=4,_xlfn.XLOOKUP($D633,养成中转!$D$17:$D$1000,养成中转!$AP$17:$AP$1000,"{}"),_xlfn.XLOOKUP($D633,养成中转!$D$17:$D$1000,养成中转!$AG$17:$AG$1000,"{}"))</f>
        <v>{"CardMulti":43.27,"CostReduce":5}</v>
      </c>
    </row>
    <row r="634" spans="1:7">
      <c r="A634" s="19">
        <v>630</v>
      </c>
      <c r="B634" s="21">
        <f t="shared" si="18"/>
        <v>3</v>
      </c>
      <c r="C634" s="21">
        <v>1</v>
      </c>
      <c r="D634" s="19">
        <f t="shared" si="19"/>
        <v>130</v>
      </c>
      <c r="E634" s="19" t="str">
        <f>_xlfn.XLOOKUP($D634,消耗中转!$O$17:$O$1000,消耗中转!$Y$17:$Y$1000,"[]")</f>
        <v>[{"ItemId":50004,"Num":285619},{"ItemId":50005,"Num":1717}]</v>
      </c>
      <c r="F634" s="19" t="str">
        <f>_xlfn.XLOOKUP($D634,养成中转!$D$17:$D$1000,_xlfn.XLOOKUP($C634,养成中转!$W$16:$AC$16,养成中转!$W$17:$AC$1000),"{}")</f>
        <v>{"Hp":138754,"Atk":9618}</v>
      </c>
      <c r="G634" s="19" t="str">
        <f>IF(B634=4,_xlfn.XLOOKUP($D634,养成中转!$D$17:$D$1000,养成中转!$AP$17:$AP$1000,"{}"),_xlfn.XLOOKUP($D634,养成中转!$D$17:$D$1000,养成中转!$AG$17:$AG$1000,"{}"))</f>
        <v>{"CardMulti":43.46,"CostReduce":5}</v>
      </c>
    </row>
    <row r="635" spans="1:7">
      <c r="A635" s="19">
        <v>631</v>
      </c>
      <c r="B635" s="21">
        <f t="shared" si="18"/>
        <v>3</v>
      </c>
      <c r="C635" s="19">
        <v>1</v>
      </c>
      <c r="D635" s="19">
        <f t="shared" si="19"/>
        <v>131</v>
      </c>
      <c r="E635" s="19" t="str">
        <f>_xlfn.XLOOKUP($D635,消耗中转!$O$17:$O$1000,消耗中转!$Y$17:$Y$1000,"[]")</f>
        <v>[{"ItemId":50004,"Num":220605}]</v>
      </c>
      <c r="F635" s="19" t="str">
        <f>_xlfn.XLOOKUP($D635,养成中转!$D$17:$D$1000,_xlfn.XLOOKUP($C635,养成中转!$W$16:$AC$16,养成中转!$W$17:$AC$1000),"{}")</f>
        <v>{"Hp":151318,"Atk":10489}</v>
      </c>
      <c r="G635" s="19" t="str">
        <f>IF(B635=4,_xlfn.XLOOKUP($D635,养成中转!$D$17:$D$1000,养成中转!$AP$17:$AP$1000,"{}"),_xlfn.XLOOKUP($D635,养成中转!$D$17:$D$1000,养成中转!$AG$17:$AG$1000,"{}"))</f>
        <v>{"CardMulti":44.66,"CostReduce":5}</v>
      </c>
    </row>
    <row r="636" spans="1:7">
      <c r="A636" s="19">
        <v>632</v>
      </c>
      <c r="B636" s="21">
        <f t="shared" si="18"/>
        <v>3</v>
      </c>
      <c r="C636" s="21">
        <v>1</v>
      </c>
      <c r="D636" s="19">
        <f t="shared" si="19"/>
        <v>132</v>
      </c>
      <c r="E636" s="19" t="str">
        <f>_xlfn.XLOOKUP($D636,消耗中转!$O$17:$O$1000,消耗中转!$Y$17:$Y$1000,"[]")</f>
        <v>[{"ItemId":50004,"Num":231636}]</v>
      </c>
      <c r="F636" s="19" t="str">
        <f>_xlfn.XLOOKUP($D636,养成中转!$D$17:$D$1000,_xlfn.XLOOKUP($C636,养成中转!$W$16:$AC$16,养成中转!$W$17:$AC$1000),"{}")</f>
        <v>{"Hp":153136,"Atk":10615}</v>
      </c>
      <c r="G636" s="19" t="str">
        <f>IF(B636=4,_xlfn.XLOOKUP($D636,养成中转!$D$17:$D$1000,养成中转!$AP$17:$AP$1000,"{}"),_xlfn.XLOOKUP($D636,养成中转!$D$17:$D$1000,养成中转!$AG$17:$AG$1000,"{}"))</f>
        <v>{"CardMulti":44.89,"CostReduce":5}</v>
      </c>
    </row>
    <row r="637" spans="1:7">
      <c r="A637" s="19">
        <v>633</v>
      </c>
      <c r="B637" s="21">
        <f t="shared" si="18"/>
        <v>3</v>
      </c>
      <c r="C637" s="19">
        <v>1</v>
      </c>
      <c r="D637" s="19">
        <f t="shared" si="19"/>
        <v>133</v>
      </c>
      <c r="E637" s="19" t="str">
        <f>_xlfn.XLOOKUP($D637,消耗中转!$O$17:$O$1000,消耗中转!$Y$17:$Y$1000,"[]")</f>
        <v>[{"ItemId":50004,"Num":242666}]</v>
      </c>
      <c r="F637" s="19" t="str">
        <f>_xlfn.XLOOKUP($D637,养成中转!$D$17:$D$1000,_xlfn.XLOOKUP($C637,养成中转!$W$16:$AC$16,养成中转!$W$17:$AC$1000),"{}")</f>
        <v>{"Hp":154979,"Atk":10743}</v>
      </c>
      <c r="G637" s="19" t="str">
        <f>IF(B637=4,_xlfn.XLOOKUP($D637,养成中转!$D$17:$D$1000,养成中转!$AP$17:$AP$1000,"{}"),_xlfn.XLOOKUP($D637,养成中转!$D$17:$D$1000,养成中转!$AG$17:$AG$1000,"{}"))</f>
        <v>{"CardMulti":45.12,"CostReduce":5}</v>
      </c>
    </row>
    <row r="638" spans="1:7">
      <c r="A638" s="19">
        <v>634</v>
      </c>
      <c r="B638" s="21">
        <f t="shared" si="18"/>
        <v>3</v>
      </c>
      <c r="C638" s="21">
        <v>1</v>
      </c>
      <c r="D638" s="19">
        <f t="shared" si="19"/>
        <v>134</v>
      </c>
      <c r="E638" s="19" t="str">
        <f>_xlfn.XLOOKUP($D638,消耗中转!$O$17:$O$1000,消耗中转!$Y$17:$Y$1000,"[]")</f>
        <v>[{"ItemId":50004,"Num":253696}]</v>
      </c>
      <c r="F638" s="19" t="str">
        <f>_xlfn.XLOOKUP($D638,养成中转!$D$17:$D$1000,_xlfn.XLOOKUP($C638,养成中转!$W$16:$AC$16,养成中转!$W$17:$AC$1000),"{}")</f>
        <v>{"Hp":156845,"Atk":10872}</v>
      </c>
      <c r="G638" s="19" t="str">
        <f>IF(B638=4,_xlfn.XLOOKUP($D638,养成中转!$D$17:$D$1000,养成中转!$AP$17:$AP$1000,"{}"),_xlfn.XLOOKUP($D638,养成中转!$D$17:$D$1000,养成中转!$AG$17:$AG$1000,"{}"))</f>
        <v>{"CardMulti":45.35,"CostReduce":5}</v>
      </c>
    </row>
    <row r="639" spans="1:7">
      <c r="A639" s="19">
        <v>635</v>
      </c>
      <c r="B639" s="21">
        <f t="shared" si="18"/>
        <v>3</v>
      </c>
      <c r="C639" s="19">
        <v>1</v>
      </c>
      <c r="D639" s="19">
        <f t="shared" si="19"/>
        <v>135</v>
      </c>
      <c r="E639" s="19" t="str">
        <f>_xlfn.XLOOKUP($D639,消耗中转!$O$17:$O$1000,消耗中转!$Y$17:$Y$1000,"[]")</f>
        <v>[{"ItemId":50004,"Num":264726}]</v>
      </c>
      <c r="F639" s="19" t="str">
        <f>_xlfn.XLOOKUP($D639,养成中转!$D$17:$D$1000,_xlfn.XLOOKUP($C639,养成中转!$W$16:$AC$16,养成中转!$W$17:$AC$1000),"{}")</f>
        <v>{"Hp":158735,"Atk":11003}</v>
      </c>
      <c r="G639" s="19" t="str">
        <f>IF(B639=4,_xlfn.XLOOKUP($D639,养成中转!$D$17:$D$1000,养成中转!$AP$17:$AP$1000,"{}"),_xlfn.XLOOKUP($D639,养成中转!$D$17:$D$1000,养成中转!$AG$17:$AG$1000,"{}"))</f>
        <v>{"CardMulti":45.58,"CostReduce":5}</v>
      </c>
    </row>
    <row r="640" spans="1:7">
      <c r="A640" s="19">
        <v>636</v>
      </c>
      <c r="B640" s="21">
        <f t="shared" si="18"/>
        <v>3</v>
      </c>
      <c r="C640" s="21">
        <v>1</v>
      </c>
      <c r="D640" s="19">
        <f t="shared" si="19"/>
        <v>136</v>
      </c>
      <c r="E640" s="19" t="str">
        <f>_xlfn.XLOOKUP($D640,消耗中转!$O$17:$O$1000,消耗中转!$Y$17:$Y$1000,"[]")</f>
        <v>[{"ItemId":50004,"Num":275757}]</v>
      </c>
      <c r="F640" s="19" t="str">
        <f>_xlfn.XLOOKUP($D640,养成中转!$D$17:$D$1000,_xlfn.XLOOKUP($C640,养成中转!$W$16:$AC$16,养成中转!$W$17:$AC$1000),"{}")</f>
        <v>{"Hp":160649,"Atk":11136}</v>
      </c>
      <c r="G640" s="19" t="str">
        <f>IF(B640=4,_xlfn.XLOOKUP($D640,养成中转!$D$17:$D$1000,养成中转!$AP$17:$AP$1000,"{}"),_xlfn.XLOOKUP($D640,养成中转!$D$17:$D$1000,养成中转!$AG$17:$AG$1000,"{}"))</f>
        <v>{"CardMulti":45.81,"CostReduce":5}</v>
      </c>
    </row>
    <row r="641" spans="1:7">
      <c r="A641" s="19">
        <v>637</v>
      </c>
      <c r="B641" s="21">
        <f t="shared" si="18"/>
        <v>3</v>
      </c>
      <c r="C641" s="19">
        <v>1</v>
      </c>
      <c r="D641" s="19">
        <f t="shared" si="19"/>
        <v>137</v>
      </c>
      <c r="E641" s="19" t="str">
        <f>_xlfn.XLOOKUP($D641,消耗中转!$O$17:$O$1000,消耗中转!$Y$17:$Y$1000,"[]")</f>
        <v>[{"ItemId":50004,"Num":286787}]</v>
      </c>
      <c r="F641" s="19" t="str">
        <f>_xlfn.XLOOKUP($D641,养成中转!$D$17:$D$1000,_xlfn.XLOOKUP($C641,养成中转!$W$16:$AC$16,养成中转!$W$17:$AC$1000),"{}")</f>
        <v>{"Hp":162587,"Atk":11270}</v>
      </c>
      <c r="G641" s="19" t="str">
        <f>IF(B641=4,_xlfn.XLOOKUP($D641,养成中转!$D$17:$D$1000,养成中转!$AP$17:$AP$1000,"{}"),_xlfn.XLOOKUP($D641,养成中转!$D$17:$D$1000,养成中转!$AG$17:$AG$1000,"{}"))</f>
        <v>{"CardMulti":46.04,"CostReduce":5}</v>
      </c>
    </row>
    <row r="642" spans="1:7">
      <c r="A642" s="19">
        <v>638</v>
      </c>
      <c r="B642" s="21">
        <f t="shared" si="18"/>
        <v>3</v>
      </c>
      <c r="C642" s="21">
        <v>1</v>
      </c>
      <c r="D642" s="19">
        <f t="shared" si="19"/>
        <v>138</v>
      </c>
      <c r="E642" s="19" t="str">
        <f>_xlfn.XLOOKUP($D642,消耗中转!$O$17:$O$1000,消耗中转!$Y$17:$Y$1000,"[]")</f>
        <v>[{"ItemId":50004,"Num":297817}]</v>
      </c>
      <c r="F642" s="19" t="str">
        <f>_xlfn.XLOOKUP($D642,养成中转!$D$17:$D$1000,_xlfn.XLOOKUP($C642,养成中转!$W$16:$AC$16,养成中转!$W$17:$AC$1000),"{}")</f>
        <v>{"Hp":164551,"Atk":11405}</v>
      </c>
      <c r="G642" s="19" t="str">
        <f>IF(B642=4,_xlfn.XLOOKUP($D642,养成中转!$D$17:$D$1000,养成中转!$AP$17:$AP$1000,"{}"),_xlfn.XLOOKUP($D642,养成中转!$D$17:$D$1000,养成中转!$AG$17:$AG$1000,"{}"))</f>
        <v>{"CardMulti":46.27,"CostReduce":5}</v>
      </c>
    </row>
    <row r="643" spans="1:7">
      <c r="A643" s="19">
        <v>639</v>
      </c>
      <c r="B643" s="21">
        <f t="shared" si="18"/>
        <v>3</v>
      </c>
      <c r="C643" s="19">
        <v>1</v>
      </c>
      <c r="D643" s="19">
        <f t="shared" si="19"/>
        <v>139</v>
      </c>
      <c r="E643" s="19" t="str">
        <f>_xlfn.XLOOKUP($D643,消耗中转!$O$17:$O$1000,消耗中转!$Y$17:$Y$1000,"[]")</f>
        <v>[{"ItemId":50004,"Num":308848}]</v>
      </c>
      <c r="F643" s="19" t="str">
        <f>_xlfn.XLOOKUP($D643,养成中转!$D$17:$D$1000,_xlfn.XLOOKUP($C643,养成中转!$W$16:$AC$16,养成中转!$W$17:$AC$1000),"{}")</f>
        <v>{"Hp":166539,"Atk":11543}</v>
      </c>
      <c r="G643" s="19" t="str">
        <f>IF(B643=4,_xlfn.XLOOKUP($D643,养成中转!$D$17:$D$1000,养成中转!$AP$17:$AP$1000,"{}"),_xlfn.XLOOKUP($D643,养成中转!$D$17:$D$1000,养成中转!$AG$17:$AG$1000,"{}"))</f>
        <v>{"CardMulti":46.5,"CostReduce":5}</v>
      </c>
    </row>
    <row r="644" spans="1:7">
      <c r="A644" s="19">
        <v>640</v>
      </c>
      <c r="B644" s="21">
        <f t="shared" si="18"/>
        <v>3</v>
      </c>
      <c r="C644" s="21">
        <v>1</v>
      </c>
      <c r="D644" s="19">
        <f t="shared" si="19"/>
        <v>140</v>
      </c>
      <c r="E644" s="19" t="str">
        <f>_xlfn.XLOOKUP($D644,消耗中转!$O$17:$O$1000,消耗中转!$Y$17:$Y$1000,"[]")</f>
        <v>[{"ItemId":50004,"Num":319878},{"ItemId":50005,"Num":1906}]</v>
      </c>
      <c r="F644" s="19" t="str">
        <f>_xlfn.XLOOKUP($D644,养成中转!$D$17:$D$1000,_xlfn.XLOOKUP($C644,养成中转!$W$16:$AC$16,养成中转!$W$17:$AC$1000),"{}")</f>
        <v>{"Hp":168551,"Atk":11683}</v>
      </c>
      <c r="G644" s="19" t="str">
        <f>IF(B644=4,_xlfn.XLOOKUP($D644,养成中转!$D$17:$D$1000,养成中转!$AP$17:$AP$1000,"{}"),_xlfn.XLOOKUP($D644,养成中转!$D$17:$D$1000,养成中转!$AG$17:$AG$1000,"{}"))</f>
        <v>{"CardMulti":46.73,"CostReduce":5}</v>
      </c>
    </row>
    <row r="645" spans="1:7">
      <c r="A645" s="19">
        <v>641</v>
      </c>
      <c r="B645" s="21">
        <f t="shared" si="18"/>
        <v>3</v>
      </c>
      <c r="C645" s="19">
        <v>1</v>
      </c>
      <c r="D645" s="19">
        <f t="shared" si="19"/>
        <v>141</v>
      </c>
      <c r="E645" s="19" t="str">
        <f>_xlfn.XLOOKUP($D645,消耗中转!$O$17:$O$1000,消耗中转!$Y$17:$Y$1000,"[]")</f>
        <v>[{"ItemId":50004,"Num":241414}]</v>
      </c>
      <c r="F645" s="19" t="str">
        <f>_xlfn.XLOOKUP($D645,养成中转!$D$17:$D$1000,_xlfn.XLOOKUP($C645,养成中转!$W$16:$AC$16,养成中转!$W$17:$AC$1000),"{}")</f>
        <v>{"Hp":182812,"Atk":12672}</v>
      </c>
      <c r="G645" s="19" t="str">
        <f>IF(B645=4,_xlfn.XLOOKUP($D645,养成中转!$D$17:$D$1000,养成中转!$AP$17:$AP$1000,"{}"),_xlfn.XLOOKUP($D645,养成中转!$D$17:$D$1000,养成中转!$AG$17:$AG$1000,"{}"))</f>
        <v>{"CardMulti":47.98,"CostReduce":5}</v>
      </c>
    </row>
    <row r="646" spans="1:7">
      <c r="A646" s="19">
        <v>642</v>
      </c>
      <c r="B646" s="21">
        <f t="shared" si="18"/>
        <v>3</v>
      </c>
      <c r="C646" s="21">
        <v>1</v>
      </c>
      <c r="D646" s="19">
        <f t="shared" si="19"/>
        <v>142</v>
      </c>
      <c r="E646" s="19" t="str">
        <f>_xlfn.XLOOKUP($D646,消耗中转!$O$17:$O$1000,消耗中转!$Y$17:$Y$1000,"[]")</f>
        <v>[{"ItemId":50004,"Num":253485}]</v>
      </c>
      <c r="F646" s="19" t="str">
        <f>_xlfn.XLOOKUP($D646,养成中转!$D$17:$D$1000,_xlfn.XLOOKUP($C646,养成中转!$W$16:$AC$16,养成中转!$W$17:$AC$1000),"{}")</f>
        <v>{"Hp":184874,"Atk":12814}</v>
      </c>
      <c r="G646" s="19" t="str">
        <f>IF(B646=4,_xlfn.XLOOKUP($D646,养成中转!$D$17:$D$1000,养成中转!$AP$17:$AP$1000,"{}"),_xlfn.XLOOKUP($D646,养成中转!$D$17:$D$1000,养成中转!$AG$17:$AG$1000,"{}"))</f>
        <v>{"CardMulti":48.25,"CostReduce":5}</v>
      </c>
    </row>
    <row r="647" spans="1:7">
      <c r="A647" s="19">
        <v>643</v>
      </c>
      <c r="B647" s="21">
        <f t="shared" si="18"/>
        <v>3</v>
      </c>
      <c r="C647" s="19">
        <v>1</v>
      </c>
      <c r="D647" s="19">
        <f t="shared" si="19"/>
        <v>143</v>
      </c>
      <c r="E647" s="19" t="str">
        <f>_xlfn.XLOOKUP($D647,消耗中转!$O$17:$O$1000,消耗中转!$Y$17:$Y$1000,"[]")</f>
        <v>[{"ItemId":50004,"Num":265556}]</v>
      </c>
      <c r="F647" s="19" t="str">
        <f>_xlfn.XLOOKUP($D647,养成中转!$D$17:$D$1000,_xlfn.XLOOKUP($C647,养成中转!$W$16:$AC$16,养成中转!$W$17:$AC$1000),"{}")</f>
        <v>{"Hp":186963,"Atk":12960}</v>
      </c>
      <c r="G647" s="19" t="str">
        <f>IF(B647=4,_xlfn.XLOOKUP($D647,养成中转!$D$17:$D$1000,养成中转!$AP$17:$AP$1000,"{}"),_xlfn.XLOOKUP($D647,养成中转!$D$17:$D$1000,养成中转!$AG$17:$AG$1000,"{}"))</f>
        <v>{"CardMulti":48.52,"CostReduce":5}</v>
      </c>
    </row>
    <row r="648" spans="1:7">
      <c r="A648" s="19">
        <v>644</v>
      </c>
      <c r="B648" s="21">
        <f t="shared" si="18"/>
        <v>3</v>
      </c>
      <c r="C648" s="21">
        <v>1</v>
      </c>
      <c r="D648" s="19">
        <f t="shared" si="19"/>
        <v>144</v>
      </c>
      <c r="E648" s="19" t="str">
        <f>_xlfn.XLOOKUP($D648,消耗中转!$O$17:$O$1000,消耗中转!$Y$17:$Y$1000,"[]")</f>
        <v>[{"ItemId":50004,"Num":277626}]</v>
      </c>
      <c r="F648" s="19" t="str">
        <f>_xlfn.XLOOKUP($D648,养成中转!$D$17:$D$1000,_xlfn.XLOOKUP($C648,养成中转!$W$16:$AC$16,养成中转!$W$17:$AC$1000),"{}")</f>
        <v>{"Hp":189075,"Atk":13106}</v>
      </c>
      <c r="G648" s="19" t="str">
        <f>IF(B648=4,_xlfn.XLOOKUP($D648,养成中转!$D$17:$D$1000,养成中转!$AP$17:$AP$1000,"{}"),_xlfn.XLOOKUP($D648,养成中转!$D$17:$D$1000,养成中转!$AG$17:$AG$1000,"{}"))</f>
        <v>{"CardMulti":48.79,"CostReduce":5}</v>
      </c>
    </row>
    <row r="649" spans="1:7">
      <c r="A649" s="19">
        <v>645</v>
      </c>
      <c r="B649" s="21">
        <f t="shared" si="18"/>
        <v>3</v>
      </c>
      <c r="C649" s="19">
        <v>1</v>
      </c>
      <c r="D649" s="19">
        <f t="shared" si="19"/>
        <v>145</v>
      </c>
      <c r="E649" s="19" t="str">
        <f>_xlfn.XLOOKUP($D649,消耗中转!$O$17:$O$1000,消耗中转!$Y$17:$Y$1000,"[]")</f>
        <v>[{"ItemId":50004,"Num":289697}]</v>
      </c>
      <c r="F649" s="19" t="str">
        <f>_xlfn.XLOOKUP($D649,养成中转!$D$17:$D$1000,_xlfn.XLOOKUP($C649,养成中转!$W$16:$AC$16,养成中转!$W$17:$AC$1000),"{}")</f>
        <v>{"Hp":191213,"Atk":13254}</v>
      </c>
      <c r="G649" s="19" t="str">
        <f>IF(B649=4,_xlfn.XLOOKUP($D649,养成中转!$D$17:$D$1000,养成中转!$AP$17:$AP$1000,"{}"),_xlfn.XLOOKUP($D649,养成中转!$D$17:$D$1000,养成中转!$AG$17:$AG$1000,"{}"))</f>
        <v>{"CardMulti":49.06,"CostReduce":5}</v>
      </c>
    </row>
    <row r="650" spans="1:7">
      <c r="A650" s="19">
        <v>646</v>
      </c>
      <c r="B650" s="21">
        <f t="shared" si="18"/>
        <v>3</v>
      </c>
      <c r="C650" s="21">
        <v>1</v>
      </c>
      <c r="D650" s="19">
        <f t="shared" si="19"/>
        <v>146</v>
      </c>
      <c r="E650" s="19" t="str">
        <f>_xlfn.XLOOKUP($D650,消耗中转!$O$17:$O$1000,消耗中转!$Y$17:$Y$1000,"[]")</f>
        <v>[{"ItemId":50004,"Num":301768}]</v>
      </c>
      <c r="F650" s="19" t="str">
        <f>_xlfn.XLOOKUP($D650,养成中转!$D$17:$D$1000,_xlfn.XLOOKUP($C650,养成中转!$W$16:$AC$16,养成中转!$W$17:$AC$1000),"{}")</f>
        <v>{"Hp":193377,"Atk":13404}</v>
      </c>
      <c r="G650" s="19" t="str">
        <f>IF(B650=4,_xlfn.XLOOKUP($D650,养成中转!$D$17:$D$1000,养成中转!$AP$17:$AP$1000,"{}"),_xlfn.XLOOKUP($D650,养成中转!$D$17:$D$1000,养成中转!$AG$17:$AG$1000,"{}"))</f>
        <v>{"CardMulti":49.33,"CostReduce":5}</v>
      </c>
    </row>
    <row r="651" spans="1:7">
      <c r="A651" s="19">
        <v>647</v>
      </c>
      <c r="B651" s="21">
        <f t="shared" si="18"/>
        <v>3</v>
      </c>
      <c r="C651" s="19">
        <v>1</v>
      </c>
      <c r="D651" s="19">
        <f t="shared" si="19"/>
        <v>147</v>
      </c>
      <c r="E651" s="19" t="str">
        <f>_xlfn.XLOOKUP($D651,消耗中转!$O$17:$O$1000,消耗中转!$Y$17:$Y$1000,"[]")</f>
        <v>[{"ItemId":50004,"Num":313839}]</v>
      </c>
      <c r="F651" s="19" t="str">
        <f>_xlfn.XLOOKUP($D651,养成中转!$D$17:$D$1000,_xlfn.XLOOKUP($C651,养成中转!$W$16:$AC$16,养成中转!$W$17:$AC$1000),"{}")</f>
        <v>{"Hp":195567,"Atk":13556}</v>
      </c>
      <c r="G651" s="19" t="str">
        <f>IF(B651=4,_xlfn.XLOOKUP($D651,养成中转!$D$17:$D$1000,养成中转!$AP$17:$AP$1000,"{}"),_xlfn.XLOOKUP($D651,养成中转!$D$17:$D$1000,养成中转!$AG$17:$AG$1000,"{}"))</f>
        <v>{"CardMulti":49.6,"CostReduce":5}</v>
      </c>
    </row>
    <row r="652" spans="1:7">
      <c r="A652" s="19">
        <v>648</v>
      </c>
      <c r="B652" s="21">
        <f t="shared" si="18"/>
        <v>3</v>
      </c>
      <c r="C652" s="21">
        <v>1</v>
      </c>
      <c r="D652" s="19">
        <f t="shared" si="19"/>
        <v>148</v>
      </c>
      <c r="E652" s="19" t="str">
        <f>_xlfn.XLOOKUP($D652,消耗中转!$O$17:$O$1000,消耗中转!$Y$17:$Y$1000,"[]")</f>
        <v>[{"ItemId":50004,"Num":325909}]</v>
      </c>
      <c r="F652" s="19" t="str">
        <f>_xlfn.XLOOKUP($D652,养成中转!$D$17:$D$1000,_xlfn.XLOOKUP($C652,养成中转!$W$16:$AC$16,养成中转!$W$17:$AC$1000),"{}")</f>
        <v>{"Hp":197782,"Atk":13710}</v>
      </c>
      <c r="G652" s="19" t="str">
        <f>IF(B652=4,_xlfn.XLOOKUP($D652,养成中转!$D$17:$D$1000,养成中转!$AP$17:$AP$1000,"{}"),_xlfn.XLOOKUP($D652,养成中转!$D$17:$D$1000,养成中转!$AG$17:$AG$1000,"{}"))</f>
        <v>{"CardMulti":49.87,"CostReduce":5}</v>
      </c>
    </row>
    <row r="653" spans="1:7">
      <c r="A653" s="19">
        <v>649</v>
      </c>
      <c r="B653" s="21">
        <f t="shared" si="18"/>
        <v>3</v>
      </c>
      <c r="C653" s="19">
        <v>1</v>
      </c>
      <c r="D653" s="19">
        <f t="shared" si="19"/>
        <v>149</v>
      </c>
      <c r="E653" s="19" t="str">
        <f>_xlfn.XLOOKUP($D653,消耗中转!$O$17:$O$1000,消耗中转!$Y$17:$Y$1000,"[]")</f>
        <v>[{"ItemId":50004,"Num":337980}]</v>
      </c>
      <c r="F653" s="19" t="str">
        <f>_xlfn.XLOOKUP($D653,养成中转!$D$17:$D$1000,_xlfn.XLOOKUP($C653,养成中转!$W$16:$AC$16,养成中转!$W$17:$AC$1000),"{}")</f>
        <v>{"Hp":200024,"Atk":13865}</v>
      </c>
      <c r="G653" s="19" t="str">
        <f>IF(B653=4,_xlfn.XLOOKUP($D653,养成中转!$D$17:$D$1000,养成中转!$AP$17:$AP$1000,"{}"),_xlfn.XLOOKUP($D653,养成中转!$D$17:$D$1000,养成中转!$AG$17:$AG$1000,"{}"))</f>
        <v>{"CardMulti":50.14,"CostReduce":5}</v>
      </c>
    </row>
    <row r="654" spans="1:7">
      <c r="A654" s="19">
        <v>650</v>
      </c>
      <c r="B654" s="21">
        <f t="shared" si="18"/>
        <v>3</v>
      </c>
      <c r="C654" s="21">
        <v>1</v>
      </c>
      <c r="D654" s="19">
        <f t="shared" si="19"/>
        <v>150</v>
      </c>
      <c r="E654" s="19" t="str">
        <f>_xlfn.XLOOKUP($D654,消耗中转!$O$17:$O$1000,消耗中转!$Y$17:$Y$1000,"[]")</f>
        <v>[{"ItemId":50004,"Num":350051},{"ItemId":50005,"Num":2095}]</v>
      </c>
      <c r="F654" s="19" t="str">
        <f>_xlfn.XLOOKUP($D654,养成中转!$D$17:$D$1000,_xlfn.XLOOKUP($C654,养成中转!$W$16:$AC$16,养成中转!$W$17:$AC$1000),"{}")</f>
        <v>{"Hp":202292,"Atk":14022}</v>
      </c>
      <c r="G654" s="19" t="str">
        <f>IF(B654=4,_xlfn.XLOOKUP($D654,养成中转!$D$17:$D$1000,养成中转!$AP$17:$AP$1000,"{}"),_xlfn.XLOOKUP($D654,养成中转!$D$17:$D$1000,养成中转!$AG$17:$AG$1000,"{}"))</f>
        <v>{"CardMulti":50.41,"CostReduce":5}</v>
      </c>
    </row>
    <row r="655" spans="1:7">
      <c r="A655" s="19">
        <v>651</v>
      </c>
      <c r="B655" s="21">
        <f t="shared" si="18"/>
        <v>3</v>
      </c>
      <c r="C655" s="19">
        <v>1</v>
      </c>
      <c r="D655" s="19">
        <f t="shared" si="19"/>
        <v>151</v>
      </c>
      <c r="E655" s="19" t="str">
        <f>_xlfn.XLOOKUP($D655,消耗中转!$O$17:$O$1000,消耗中转!$Y$17:$Y$1000,"[]")</f>
        <v>[{"ItemId":50004,"Num":258792}]</v>
      </c>
      <c r="F655" s="19" t="str">
        <f>_xlfn.XLOOKUP($D655,养成中转!$D$17:$D$1000,_xlfn.XLOOKUP($C655,养成中转!$W$16:$AC$16,养成中转!$W$17:$AC$1000),"{}")</f>
        <v>{"Hp":218350,"Atk":15135}</v>
      </c>
      <c r="G655" s="19" t="str">
        <f>IF(B655=4,_xlfn.XLOOKUP($D655,养成中转!$D$17:$D$1000,养成中转!$AP$17:$AP$1000,"{}"),_xlfn.XLOOKUP($D655,养成中转!$D$17:$D$1000,养成中转!$AG$17:$AG$1000,"{}"))</f>
        <v>{"CardMulti":51.71,"CostReduce":5}</v>
      </c>
    </row>
    <row r="656" spans="1:7">
      <c r="A656" s="19">
        <v>652</v>
      </c>
      <c r="B656" s="21">
        <f t="shared" si="18"/>
        <v>3</v>
      </c>
      <c r="C656" s="21">
        <v>1</v>
      </c>
      <c r="D656" s="19">
        <f t="shared" si="19"/>
        <v>152</v>
      </c>
      <c r="E656" s="19" t="str">
        <f>_xlfn.XLOOKUP($D656,消耗中转!$O$17:$O$1000,消耗中转!$Y$17:$Y$1000,"[]")</f>
        <v>[{"ItemId":50004,"Num":271732}]</v>
      </c>
      <c r="F656" s="19" t="str">
        <f>_xlfn.XLOOKUP($D656,养成中转!$D$17:$D$1000,_xlfn.XLOOKUP($C656,养成中转!$W$16:$AC$16,养成中转!$W$17:$AC$1000),"{}")</f>
        <v>{"Hp":220670,"Atk":15296}</v>
      </c>
      <c r="G656" s="19" t="str">
        <f>IF(B656=4,_xlfn.XLOOKUP($D656,养成中转!$D$17:$D$1000,养成中转!$AP$17:$AP$1000,"{}"),_xlfn.XLOOKUP($D656,养成中转!$D$17:$D$1000,养成中转!$AG$17:$AG$1000,"{}"))</f>
        <v>{"CardMulti":52.02,"CostReduce":5}</v>
      </c>
    </row>
    <row r="657" spans="1:7">
      <c r="A657" s="19">
        <v>653</v>
      </c>
      <c r="B657" s="21">
        <f t="shared" si="18"/>
        <v>3</v>
      </c>
      <c r="C657" s="19">
        <v>1</v>
      </c>
      <c r="D657" s="19">
        <f t="shared" si="19"/>
        <v>153</v>
      </c>
      <c r="E657" s="19" t="str">
        <f>_xlfn.XLOOKUP($D657,消耗中转!$O$17:$O$1000,消耗中转!$Y$17:$Y$1000,"[]")</f>
        <v>[{"ItemId":50004,"Num":284671}]</v>
      </c>
      <c r="F657" s="19" t="str">
        <f>_xlfn.XLOOKUP($D657,养成中转!$D$17:$D$1000,_xlfn.XLOOKUP($C657,养成中转!$W$16:$AC$16,养成中转!$W$17:$AC$1000),"{}")</f>
        <v>{"Hp":223017,"Atk":15458}</v>
      </c>
      <c r="G657" s="19" t="str">
        <f>IF(B657=4,_xlfn.XLOOKUP($D657,养成中转!$D$17:$D$1000,养成中转!$AP$17:$AP$1000,"{}"),_xlfn.XLOOKUP($D657,养成中转!$D$17:$D$1000,养成中转!$AG$17:$AG$1000,"{}"))</f>
        <v>{"CardMulti":52.33,"CostReduce":5}</v>
      </c>
    </row>
    <row r="658" spans="1:7">
      <c r="A658" s="19">
        <v>654</v>
      </c>
      <c r="B658" s="21">
        <f t="shared" si="18"/>
        <v>3</v>
      </c>
      <c r="C658" s="21">
        <v>1</v>
      </c>
      <c r="D658" s="19">
        <f t="shared" si="19"/>
        <v>154</v>
      </c>
      <c r="E658" s="19" t="str">
        <f>_xlfn.XLOOKUP($D658,消耗中转!$O$17:$O$1000,消耗中转!$Y$17:$Y$1000,"[]")</f>
        <v>[{"ItemId":50004,"Num":297611}]</v>
      </c>
      <c r="F658" s="19" t="str">
        <f>_xlfn.XLOOKUP($D658,养成中转!$D$17:$D$1000,_xlfn.XLOOKUP($C658,养成中转!$W$16:$AC$16,养成中转!$W$17:$AC$1000),"{}")</f>
        <v>{"Hp":225391,"Atk":15623}</v>
      </c>
      <c r="G658" s="19" t="str">
        <f>IF(B658=4,_xlfn.XLOOKUP($D658,养成中转!$D$17:$D$1000,养成中转!$AP$17:$AP$1000,"{}"),_xlfn.XLOOKUP($D658,养成中转!$D$17:$D$1000,养成中转!$AG$17:$AG$1000,"{}"))</f>
        <v>{"CardMulti":52.64,"CostReduce":5}</v>
      </c>
    </row>
    <row r="659" spans="1:7">
      <c r="A659" s="19">
        <v>655</v>
      </c>
      <c r="B659" s="21">
        <f t="shared" si="18"/>
        <v>3</v>
      </c>
      <c r="C659" s="19">
        <v>1</v>
      </c>
      <c r="D659" s="19">
        <f t="shared" si="19"/>
        <v>155</v>
      </c>
      <c r="E659" s="19" t="str">
        <f>_xlfn.XLOOKUP($D659,消耗中转!$O$17:$O$1000,消耗中转!$Y$17:$Y$1000,"[]")</f>
        <v>[{"ItemId":50004,"Num":310551}]</v>
      </c>
      <c r="F659" s="19" t="str">
        <f>_xlfn.XLOOKUP($D659,养成中转!$D$17:$D$1000,_xlfn.XLOOKUP($C659,养成中转!$W$16:$AC$16,养成中转!$W$17:$AC$1000),"{}")</f>
        <v>{"Hp":227791,"Atk":15790}</v>
      </c>
      <c r="G659" s="19" t="str">
        <f>IF(B659=4,_xlfn.XLOOKUP($D659,养成中转!$D$17:$D$1000,养成中转!$AP$17:$AP$1000,"{}"),_xlfn.XLOOKUP($D659,养成中转!$D$17:$D$1000,养成中转!$AG$17:$AG$1000,"{}"))</f>
        <v>{"CardMulti":52.95,"CostReduce":5}</v>
      </c>
    </row>
    <row r="660" spans="1:7">
      <c r="A660" s="19">
        <v>656</v>
      </c>
      <c r="B660" s="21">
        <f t="shared" si="18"/>
        <v>3</v>
      </c>
      <c r="C660" s="21">
        <v>1</v>
      </c>
      <c r="D660" s="19">
        <f t="shared" si="19"/>
        <v>156</v>
      </c>
      <c r="E660" s="19" t="str">
        <f>_xlfn.XLOOKUP($D660,消耗中转!$O$17:$O$1000,消耗中转!$Y$17:$Y$1000,"[]")</f>
        <v>[{"ItemId":50004,"Num":323490}]</v>
      </c>
      <c r="F660" s="19" t="str">
        <f>_xlfn.XLOOKUP($D660,养成中转!$D$17:$D$1000,_xlfn.XLOOKUP($C660,养成中转!$W$16:$AC$16,养成中转!$W$17:$AC$1000),"{}")</f>
        <v>{"Hp":230219,"Atk":15958}</v>
      </c>
      <c r="G660" s="19" t="str">
        <f>IF(B660=4,_xlfn.XLOOKUP($D660,养成中转!$D$17:$D$1000,养成中转!$AP$17:$AP$1000,"{}"),_xlfn.XLOOKUP($D660,养成中转!$D$17:$D$1000,养成中转!$AG$17:$AG$1000,"{}"))</f>
        <v>{"CardMulti":53.26,"CostReduce":5}</v>
      </c>
    </row>
    <row r="661" spans="1:7">
      <c r="A661" s="19">
        <v>657</v>
      </c>
      <c r="B661" s="21">
        <f t="shared" si="18"/>
        <v>3</v>
      </c>
      <c r="C661" s="19">
        <v>1</v>
      </c>
      <c r="D661" s="19">
        <f t="shared" si="19"/>
        <v>157</v>
      </c>
      <c r="E661" s="19" t="str">
        <f>_xlfn.XLOOKUP($D661,消耗中转!$O$17:$O$1000,消耗中转!$Y$17:$Y$1000,"[]")</f>
        <v>[{"ItemId":50004,"Num":336430}]</v>
      </c>
      <c r="F661" s="19" t="str">
        <f>_xlfn.XLOOKUP($D661,养成中转!$D$17:$D$1000,_xlfn.XLOOKUP($C661,养成中转!$W$16:$AC$16,养成中转!$W$17:$AC$1000),"{}")</f>
        <v>{"Hp":232673,"Atk":16128}</v>
      </c>
      <c r="G661" s="19" t="str">
        <f>IF(B661=4,_xlfn.XLOOKUP($D661,养成中转!$D$17:$D$1000,养成中转!$AP$17:$AP$1000,"{}"),_xlfn.XLOOKUP($D661,养成中转!$D$17:$D$1000,养成中转!$AG$17:$AG$1000,"{}"))</f>
        <v>{"CardMulti":53.57,"CostReduce":5}</v>
      </c>
    </row>
    <row r="662" spans="1:7">
      <c r="A662" s="19">
        <v>658</v>
      </c>
      <c r="B662" s="21">
        <f t="shared" si="18"/>
        <v>3</v>
      </c>
      <c r="C662" s="21">
        <v>1</v>
      </c>
      <c r="D662" s="19">
        <f t="shared" si="19"/>
        <v>158</v>
      </c>
      <c r="E662" s="19" t="str">
        <f>_xlfn.XLOOKUP($D662,消耗中转!$O$17:$O$1000,消耗中转!$Y$17:$Y$1000,"[]")</f>
        <v>[{"ItemId":50004,"Num":349370}]</v>
      </c>
      <c r="F662" s="19" t="str">
        <f>_xlfn.XLOOKUP($D662,养成中转!$D$17:$D$1000,_xlfn.XLOOKUP($C662,养成中转!$W$16:$AC$16,养成中转!$W$17:$AC$1000),"{}")</f>
        <v>{"Hp":235156,"Atk":16300}</v>
      </c>
      <c r="G662" s="19" t="str">
        <f>IF(B662=4,_xlfn.XLOOKUP($D662,养成中转!$D$17:$D$1000,养成中转!$AP$17:$AP$1000,"{}"),_xlfn.XLOOKUP($D662,养成中转!$D$17:$D$1000,养成中转!$AG$17:$AG$1000,"{}"))</f>
        <v>{"CardMulti":53.88,"CostReduce":5}</v>
      </c>
    </row>
    <row r="663" spans="1:7">
      <c r="A663" s="19">
        <v>659</v>
      </c>
      <c r="B663" s="21">
        <f t="shared" ref="B663:B693" si="20">B413+1</f>
        <v>3</v>
      </c>
      <c r="C663" s="19">
        <v>1</v>
      </c>
      <c r="D663" s="19">
        <f t="shared" ref="D663:D693" si="21">D413</f>
        <v>159</v>
      </c>
      <c r="E663" s="19" t="str">
        <f>_xlfn.XLOOKUP($D663,消耗中转!$O$17:$O$1000,消耗中转!$Y$17:$Y$1000,"[]")</f>
        <v>[{"ItemId":50004,"Num":362309}]</v>
      </c>
      <c r="F663" s="19" t="str">
        <f>_xlfn.XLOOKUP($D663,养成中转!$D$17:$D$1000,_xlfn.XLOOKUP($C663,养成中转!$W$16:$AC$16,养成中转!$W$17:$AC$1000),"{}")</f>
        <v>{"Hp":237665,"Atk":16474}</v>
      </c>
      <c r="G663" s="19" t="str">
        <f>IF(B663=4,_xlfn.XLOOKUP($D663,养成中转!$D$17:$D$1000,养成中转!$AP$17:$AP$1000,"{}"),_xlfn.XLOOKUP($D663,养成中转!$D$17:$D$1000,养成中转!$AG$17:$AG$1000,"{}"))</f>
        <v>{"CardMulti":54.19,"CostReduce":5}</v>
      </c>
    </row>
    <row r="664" spans="1:7">
      <c r="A664" s="19">
        <v>660</v>
      </c>
      <c r="B664" s="21">
        <f t="shared" si="20"/>
        <v>3</v>
      </c>
      <c r="C664" s="21">
        <v>1</v>
      </c>
      <c r="D664" s="19">
        <f t="shared" si="21"/>
        <v>160</v>
      </c>
      <c r="E664" s="19" t="str">
        <f>_xlfn.XLOOKUP($D664,消耗中转!$O$17:$O$1000,消耗中转!$Y$17:$Y$1000,"[]")</f>
        <v>[{"ItemId":50004,"Num":375249},{"ItemId":50005,"Num":2286}]</v>
      </c>
      <c r="F664" s="19" t="str">
        <f>_xlfn.XLOOKUP($D664,养成中转!$D$17:$D$1000,_xlfn.XLOOKUP($C664,养成中转!$W$16:$AC$16,养成中转!$W$17:$AC$1000),"{}")</f>
        <v>{"Hp":240202,"Atk":16650}</v>
      </c>
      <c r="G664" s="19" t="str">
        <f>IF(B664=4,_xlfn.XLOOKUP($D664,养成中转!$D$17:$D$1000,养成中转!$AP$17:$AP$1000,"{}"),_xlfn.XLOOKUP($D664,养成中转!$D$17:$D$1000,养成中转!$AG$17:$AG$1000,"{}"))</f>
        <v>{"CardMulti":54.5,"CostReduce":5}</v>
      </c>
    </row>
    <row r="665" spans="1:7">
      <c r="A665" s="19">
        <v>661</v>
      </c>
      <c r="B665" s="21">
        <f t="shared" si="20"/>
        <v>3</v>
      </c>
      <c r="C665" s="19">
        <v>1</v>
      </c>
      <c r="D665" s="19">
        <f t="shared" si="21"/>
        <v>161</v>
      </c>
      <c r="E665" s="19" t="str">
        <f>_xlfn.XLOOKUP($D665,消耗中转!$O$17:$O$1000,消耗中转!$Y$17:$Y$1000,"[]")</f>
        <v>[{"ItemId":50004,"Num":272372}]</v>
      </c>
      <c r="F665" s="19" t="str">
        <f>_xlfn.XLOOKUP($D665,养成中转!$D$17:$D$1000,_xlfn.XLOOKUP($C665,养成中转!$W$16:$AC$16,养成中转!$W$17:$AC$1000),"{}")</f>
        <v>{"Hp":258154,"Atk":17894}</v>
      </c>
      <c r="G665" s="19" t="str">
        <f>IF(B665=4,_xlfn.XLOOKUP($D665,养成中转!$D$17:$D$1000,养成中转!$AP$17:$AP$1000,"{}"),_xlfn.XLOOKUP($D665,养成中转!$D$17:$D$1000,养成中转!$AG$17:$AG$1000,"{}"))</f>
        <v>{"CardMulti":55.85,"CostReduce":5}</v>
      </c>
    </row>
    <row r="666" spans="1:7">
      <c r="A666" s="19">
        <v>662</v>
      </c>
      <c r="B666" s="21">
        <f t="shared" si="20"/>
        <v>3</v>
      </c>
      <c r="C666" s="21">
        <v>1</v>
      </c>
      <c r="D666" s="19">
        <f t="shared" si="21"/>
        <v>162</v>
      </c>
      <c r="E666" s="19" t="str">
        <f>_xlfn.XLOOKUP($D666,消耗中转!$O$17:$O$1000,消耗中转!$Y$17:$Y$1000,"[]")</f>
        <v>[{"ItemId":50004,"Num":285990}]</v>
      </c>
      <c r="F666" s="19" t="str">
        <f>_xlfn.XLOOKUP($D666,养成中转!$D$17:$D$1000,_xlfn.XLOOKUP($C666,养成中转!$W$16:$AC$16,养成中转!$W$17:$AC$1000),"{}")</f>
        <v>{"Hp":260746,"Atk":18074}</v>
      </c>
      <c r="G666" s="19" t="str">
        <f>IF(B666=4,_xlfn.XLOOKUP($D666,养成中转!$D$17:$D$1000,养成中转!$AP$17:$AP$1000,"{}"),_xlfn.XLOOKUP($D666,养成中转!$D$17:$D$1000,养成中转!$AG$17:$AG$1000,"{}"))</f>
        <v>{"CardMulti":56.2,"CostReduce":5}</v>
      </c>
    </row>
    <row r="667" spans="1:7">
      <c r="A667" s="19">
        <v>663</v>
      </c>
      <c r="B667" s="21">
        <f t="shared" si="20"/>
        <v>3</v>
      </c>
      <c r="C667" s="19">
        <v>1</v>
      </c>
      <c r="D667" s="19">
        <f t="shared" si="21"/>
        <v>163</v>
      </c>
      <c r="E667" s="19" t="str">
        <f>_xlfn.XLOOKUP($D667,消耗中转!$O$17:$O$1000,消耗中转!$Y$17:$Y$1000,"[]")</f>
        <v>[{"ItemId":50004,"Num":299609}]</v>
      </c>
      <c r="F667" s="19" t="str">
        <f>_xlfn.XLOOKUP($D667,养成中转!$D$17:$D$1000,_xlfn.XLOOKUP($C667,养成中转!$W$16:$AC$16,养成中转!$W$17:$AC$1000),"{}")</f>
        <v>{"Hp":263367,"Atk":18256}</v>
      </c>
      <c r="G667" s="19" t="str">
        <f>IF(B667=4,_xlfn.XLOOKUP($D667,养成中转!$D$17:$D$1000,养成中转!$AP$17:$AP$1000,"{}"),_xlfn.XLOOKUP($D667,养成中转!$D$17:$D$1000,养成中转!$AG$17:$AG$1000,"{}"))</f>
        <v>{"CardMulti":56.55,"CostReduce":5}</v>
      </c>
    </row>
    <row r="668" spans="1:7">
      <c r="A668" s="19">
        <v>664</v>
      </c>
      <c r="B668" s="21">
        <f t="shared" si="20"/>
        <v>3</v>
      </c>
      <c r="C668" s="21">
        <v>1</v>
      </c>
      <c r="D668" s="19">
        <f t="shared" si="21"/>
        <v>164</v>
      </c>
      <c r="E668" s="19" t="str">
        <f>_xlfn.XLOOKUP($D668,消耗中转!$O$17:$O$1000,消耗中转!$Y$17:$Y$1000,"[]")</f>
        <v>[{"ItemId":50004,"Num":313228}]</v>
      </c>
      <c r="F668" s="19" t="str">
        <f>_xlfn.XLOOKUP($D668,养成中转!$D$17:$D$1000,_xlfn.XLOOKUP($C668,养成中转!$W$16:$AC$16,养成中转!$W$17:$AC$1000),"{}")</f>
        <v>{"Hp":266015,"Atk":18440}</v>
      </c>
      <c r="G668" s="19" t="str">
        <f>IF(B668=4,_xlfn.XLOOKUP($D668,养成中转!$D$17:$D$1000,养成中转!$AP$17:$AP$1000,"{}"),_xlfn.XLOOKUP($D668,养成中转!$D$17:$D$1000,养成中转!$AG$17:$AG$1000,"{}"))</f>
        <v>{"CardMulti":56.9,"CostReduce":5}</v>
      </c>
    </row>
    <row r="669" spans="1:7">
      <c r="A669" s="19">
        <v>665</v>
      </c>
      <c r="B669" s="21">
        <f t="shared" si="20"/>
        <v>3</v>
      </c>
      <c r="C669" s="19">
        <v>1</v>
      </c>
      <c r="D669" s="19">
        <f t="shared" si="21"/>
        <v>165</v>
      </c>
      <c r="E669" s="19" t="str">
        <f>_xlfn.XLOOKUP($D669,消耗中转!$O$17:$O$1000,消耗中转!$Y$17:$Y$1000,"[]")</f>
        <v>[{"ItemId":50004,"Num":326846}]</v>
      </c>
      <c r="F669" s="19" t="str">
        <f>_xlfn.XLOOKUP($D669,养成中转!$D$17:$D$1000,_xlfn.XLOOKUP($C669,养成中转!$W$16:$AC$16,养成中转!$W$17:$AC$1000),"{}")</f>
        <v>{"Hp":268692,"Atk":18625}</v>
      </c>
      <c r="G669" s="19" t="str">
        <f>IF(B669=4,_xlfn.XLOOKUP($D669,养成中转!$D$17:$D$1000,养成中转!$AP$17:$AP$1000,"{}"),_xlfn.XLOOKUP($D669,养成中转!$D$17:$D$1000,养成中转!$AG$17:$AG$1000,"{}"))</f>
        <v>{"CardMulti":57.25,"CostReduce":5}</v>
      </c>
    </row>
    <row r="670" spans="1:7">
      <c r="A670" s="19">
        <v>666</v>
      </c>
      <c r="B670" s="21">
        <f t="shared" si="20"/>
        <v>3</v>
      </c>
      <c r="C670" s="21">
        <v>1</v>
      </c>
      <c r="D670" s="19">
        <f t="shared" si="21"/>
        <v>166</v>
      </c>
      <c r="E670" s="19" t="str">
        <f>_xlfn.XLOOKUP($D670,消耗中转!$O$17:$O$1000,消耗中转!$Y$17:$Y$1000,"[]")</f>
        <v>[{"ItemId":50004,"Num":340465}]</v>
      </c>
      <c r="F670" s="19" t="str">
        <f>_xlfn.XLOOKUP($D670,养成中转!$D$17:$D$1000,_xlfn.XLOOKUP($C670,养成中转!$W$16:$AC$16,养成中转!$W$17:$AC$1000),"{}")</f>
        <v>{"Hp":271397,"Atk":18812}</v>
      </c>
      <c r="G670" s="19" t="str">
        <f>IF(B670=4,_xlfn.XLOOKUP($D670,养成中转!$D$17:$D$1000,养成中转!$AP$17:$AP$1000,"{}"),_xlfn.XLOOKUP($D670,养成中转!$D$17:$D$1000,养成中转!$AG$17:$AG$1000,"{}"))</f>
        <v>{"CardMulti":57.6,"CostReduce":5}</v>
      </c>
    </row>
    <row r="671" spans="1:7">
      <c r="A671" s="19">
        <v>667</v>
      </c>
      <c r="B671" s="21">
        <f t="shared" si="20"/>
        <v>3</v>
      </c>
      <c r="C671" s="19">
        <v>1</v>
      </c>
      <c r="D671" s="19">
        <f t="shared" si="21"/>
        <v>167</v>
      </c>
      <c r="E671" s="19" t="str">
        <f>_xlfn.XLOOKUP($D671,消耗中转!$O$17:$O$1000,消耗中转!$Y$17:$Y$1000,"[]")</f>
        <v>[{"ItemId":50004,"Num":354083}]</v>
      </c>
      <c r="F671" s="19" t="str">
        <f>_xlfn.XLOOKUP($D671,养成中转!$D$17:$D$1000,_xlfn.XLOOKUP($C671,养成中转!$W$16:$AC$16,养成中转!$W$17:$AC$1000),"{}")</f>
        <v>{"Hp":274130,"Atk":19002}</v>
      </c>
      <c r="G671" s="19" t="str">
        <f>IF(B671=4,_xlfn.XLOOKUP($D671,养成中转!$D$17:$D$1000,养成中转!$AP$17:$AP$1000,"{}"),_xlfn.XLOOKUP($D671,养成中转!$D$17:$D$1000,养成中转!$AG$17:$AG$1000,"{}"))</f>
        <v>{"CardMulti":57.95,"CostReduce":5}</v>
      </c>
    </row>
    <row r="672" spans="1:7">
      <c r="A672" s="19">
        <v>668</v>
      </c>
      <c r="B672" s="21">
        <f t="shared" si="20"/>
        <v>3</v>
      </c>
      <c r="C672" s="21">
        <v>1</v>
      </c>
      <c r="D672" s="19">
        <f t="shared" si="21"/>
        <v>168</v>
      </c>
      <c r="E672" s="19" t="str">
        <f>_xlfn.XLOOKUP($D672,消耗中转!$O$17:$O$1000,消耗中转!$Y$17:$Y$1000,"[]")</f>
        <v>[{"ItemId":50004,"Num":367702}]</v>
      </c>
      <c r="F672" s="19" t="str">
        <f>_xlfn.XLOOKUP($D672,养成中转!$D$17:$D$1000,_xlfn.XLOOKUP($C672,养成中转!$W$16:$AC$16,养成中转!$W$17:$AC$1000),"{}")</f>
        <v>{"Hp":276892,"Atk":19194}</v>
      </c>
      <c r="G672" s="19" t="str">
        <f>IF(B672=4,_xlfn.XLOOKUP($D672,养成中转!$D$17:$D$1000,养成中转!$AP$17:$AP$1000,"{}"),_xlfn.XLOOKUP($D672,养成中转!$D$17:$D$1000,养成中转!$AG$17:$AG$1000,"{}"))</f>
        <v>{"CardMulti":58.3,"CostReduce":5}</v>
      </c>
    </row>
    <row r="673" spans="1:7">
      <c r="A673" s="19">
        <v>669</v>
      </c>
      <c r="B673" s="21">
        <f t="shared" si="20"/>
        <v>3</v>
      </c>
      <c r="C673" s="19">
        <v>1</v>
      </c>
      <c r="D673" s="19">
        <f t="shared" si="21"/>
        <v>169</v>
      </c>
      <c r="E673" s="19" t="str">
        <f>_xlfn.XLOOKUP($D673,消耗中转!$O$17:$O$1000,消耗中转!$Y$17:$Y$1000,"[]")</f>
        <v>[{"ItemId":50004,"Num":381321}]</v>
      </c>
      <c r="F673" s="19" t="str">
        <f>_xlfn.XLOOKUP($D673,养成中转!$D$17:$D$1000,_xlfn.XLOOKUP($C673,养成中转!$W$16:$AC$16,养成中转!$W$17:$AC$1000),"{}")</f>
        <v>{"Hp":279683,"Atk":19387}</v>
      </c>
      <c r="G673" s="19" t="str">
        <f>IF(B673=4,_xlfn.XLOOKUP($D673,养成中转!$D$17:$D$1000,养成中转!$AP$17:$AP$1000,"{}"),_xlfn.XLOOKUP($D673,养成中转!$D$17:$D$1000,养成中转!$AG$17:$AG$1000,"{}"))</f>
        <v>{"CardMulti":58.65,"CostReduce":5}</v>
      </c>
    </row>
    <row r="674" spans="1:7">
      <c r="A674" s="19">
        <v>670</v>
      </c>
      <c r="B674" s="21">
        <f t="shared" si="20"/>
        <v>3</v>
      </c>
      <c r="C674" s="21">
        <v>1</v>
      </c>
      <c r="D674" s="19">
        <f t="shared" si="21"/>
        <v>170</v>
      </c>
      <c r="E674" s="19" t="str">
        <f>_xlfn.XLOOKUP($D674,消耗中转!$O$17:$O$1000,消耗中转!$Y$17:$Y$1000,"[]")</f>
        <v>[{"ItemId":50004,"Num":394939},{"ItemId":50005,"Num":2476}]</v>
      </c>
      <c r="F674" s="19" t="str">
        <f>_xlfn.XLOOKUP($D674,养成中转!$D$17:$D$1000,_xlfn.XLOOKUP($C674,养成中转!$W$16:$AC$16,养成中转!$W$17:$AC$1000),"{}")</f>
        <v>{"Hp":282503,"Atk":19582}</v>
      </c>
      <c r="G674" s="19" t="str">
        <f>IF(B674=4,_xlfn.XLOOKUP($D674,养成中转!$D$17:$D$1000,养成中转!$AP$17:$AP$1000,"{}"),_xlfn.XLOOKUP($D674,养成中转!$D$17:$D$1000,养成中转!$AG$17:$AG$1000,"{}"))</f>
        <v>{"CardMulti":59,"CostReduce":5}</v>
      </c>
    </row>
    <row r="675" spans="1:7">
      <c r="A675" s="19">
        <v>671</v>
      </c>
      <c r="B675" s="21">
        <f t="shared" si="20"/>
        <v>3</v>
      </c>
      <c r="C675" s="19">
        <v>1</v>
      </c>
      <c r="D675" s="19">
        <f t="shared" si="21"/>
        <v>171</v>
      </c>
      <c r="E675" s="19" t="str">
        <f>_xlfn.XLOOKUP($D675,消耗中转!$O$17:$O$1000,消耗中转!$Y$17:$Y$1000,"[]")</f>
        <v>[{"ItemId":50004,"Num":282098}]</v>
      </c>
      <c r="F675" s="19" t="str">
        <f>_xlfn.XLOOKUP($D675,养成中转!$D$17:$D$1000,_xlfn.XLOOKUP($C675,养成中转!$W$16:$AC$16,养成中转!$W$17:$AC$1000),"{}")</f>
        <v>{"Hp":302445,"Atk":20964}</v>
      </c>
      <c r="G675" s="19" t="str">
        <f>IF(B675=4,_xlfn.XLOOKUP($D675,养成中转!$D$17:$D$1000,养成中转!$AP$17:$AP$1000,"{}"),_xlfn.XLOOKUP($D675,养成中转!$D$17:$D$1000,养成中转!$AG$17:$AG$1000,"{}"))</f>
        <v>{"CardMulti":60.4,"CostReduce":5}</v>
      </c>
    </row>
    <row r="676" spans="1:7">
      <c r="A676" s="19">
        <v>672</v>
      </c>
      <c r="B676" s="21">
        <f t="shared" si="20"/>
        <v>3</v>
      </c>
      <c r="C676" s="21">
        <v>1</v>
      </c>
      <c r="D676" s="19">
        <f t="shared" si="21"/>
        <v>172</v>
      </c>
      <c r="E676" s="19" t="str">
        <f>_xlfn.XLOOKUP($D676,消耗中转!$O$17:$O$1000,消耗中转!$Y$17:$Y$1000,"[]")</f>
        <v>[{"ItemId":50004,"Num":296203}]</v>
      </c>
      <c r="F676" s="19" t="str">
        <f>_xlfn.XLOOKUP($D676,养成中转!$D$17:$D$1000,_xlfn.XLOOKUP($C676,养成中转!$W$16:$AC$16,养成中转!$W$17:$AC$1000),"{}")</f>
        <v>{"Hp":305323,"Atk":21164}</v>
      </c>
      <c r="G676" s="19" t="str">
        <f>IF(B676=4,_xlfn.XLOOKUP($D676,养成中转!$D$17:$D$1000,养成中转!$AP$17:$AP$1000,"{}"),_xlfn.XLOOKUP($D676,养成中转!$D$17:$D$1000,养成中转!$AG$17:$AG$1000,"{}"))</f>
        <v>{"CardMulti":60.79,"CostReduce":5}</v>
      </c>
    </row>
    <row r="677" spans="1:7">
      <c r="A677" s="19">
        <v>673</v>
      </c>
      <c r="B677" s="21">
        <f t="shared" si="20"/>
        <v>3</v>
      </c>
      <c r="C677" s="19">
        <v>1</v>
      </c>
      <c r="D677" s="19">
        <f t="shared" si="21"/>
        <v>173</v>
      </c>
      <c r="E677" s="19" t="str">
        <f>_xlfn.XLOOKUP($D677,消耗中转!$O$17:$O$1000,消耗中转!$Y$17:$Y$1000,"[]")</f>
        <v>[{"ItemId":50004,"Num":310308}]</v>
      </c>
      <c r="F677" s="19" t="str">
        <f>_xlfn.XLOOKUP($D677,养成中转!$D$17:$D$1000,_xlfn.XLOOKUP($C677,养成中转!$W$16:$AC$16,养成中转!$W$17:$AC$1000),"{}")</f>
        <v>{"Hp":308230,"Atk":21365}</v>
      </c>
      <c r="G677" s="19" t="str">
        <f>IF(B677=4,_xlfn.XLOOKUP($D677,养成中转!$D$17:$D$1000,养成中转!$AP$17:$AP$1000,"{}"),_xlfn.XLOOKUP($D677,养成中转!$D$17:$D$1000,养成中转!$AG$17:$AG$1000,"{}"))</f>
        <v>{"CardMulti":61.18,"CostReduce":5}</v>
      </c>
    </row>
    <row r="678" spans="1:7">
      <c r="A678" s="19">
        <v>674</v>
      </c>
      <c r="B678" s="21">
        <f t="shared" si="20"/>
        <v>3</v>
      </c>
      <c r="C678" s="21">
        <v>1</v>
      </c>
      <c r="D678" s="19">
        <f t="shared" si="21"/>
        <v>174</v>
      </c>
      <c r="E678" s="19" t="str">
        <f>_xlfn.XLOOKUP($D678,消耗中转!$O$17:$O$1000,消耗中转!$Y$17:$Y$1000,"[]")</f>
        <v>[{"ItemId":50004,"Num":324413}]</v>
      </c>
      <c r="F678" s="19" t="str">
        <f>_xlfn.XLOOKUP($D678,养成中转!$D$17:$D$1000,_xlfn.XLOOKUP($C678,养成中转!$W$16:$AC$16,养成中转!$W$17:$AC$1000),"{}")</f>
        <v>{"Hp":311167,"Atk":21569}</v>
      </c>
      <c r="G678" s="19" t="str">
        <f>IF(B678=4,_xlfn.XLOOKUP($D678,养成中转!$D$17:$D$1000,养成中转!$AP$17:$AP$1000,"{}"),_xlfn.XLOOKUP($D678,养成中转!$D$17:$D$1000,养成中转!$AG$17:$AG$1000,"{}"))</f>
        <v>{"CardMulti":61.57,"CostReduce":5}</v>
      </c>
    </row>
    <row r="679" spans="1:7">
      <c r="A679" s="19">
        <v>675</v>
      </c>
      <c r="B679" s="21">
        <f t="shared" si="20"/>
        <v>3</v>
      </c>
      <c r="C679" s="19">
        <v>1</v>
      </c>
      <c r="D679" s="19">
        <f t="shared" si="21"/>
        <v>175</v>
      </c>
      <c r="E679" s="19" t="str">
        <f>_xlfn.XLOOKUP($D679,消耗中转!$O$17:$O$1000,消耗中转!$Y$17:$Y$1000,"[]")</f>
        <v>[{"ItemId":50004,"Num":338518}]</v>
      </c>
      <c r="F679" s="19" t="str">
        <f>_xlfn.XLOOKUP($D679,养成中转!$D$17:$D$1000,_xlfn.XLOOKUP($C679,养成中转!$W$16:$AC$16,养成中转!$W$17:$AC$1000),"{}")</f>
        <v>{"Hp":314133,"Atk":21775}</v>
      </c>
      <c r="G679" s="19" t="str">
        <f>IF(B679=4,_xlfn.XLOOKUP($D679,养成中转!$D$17:$D$1000,养成中转!$AP$17:$AP$1000,"{}"),_xlfn.XLOOKUP($D679,养成中转!$D$17:$D$1000,养成中转!$AG$17:$AG$1000,"{}"))</f>
        <v>{"CardMulti":62.96,"CostReduce":6}</v>
      </c>
    </row>
    <row r="680" spans="1:7">
      <c r="A680" s="19">
        <v>676</v>
      </c>
      <c r="B680" s="21">
        <f t="shared" si="20"/>
        <v>3</v>
      </c>
      <c r="C680" s="21">
        <v>1</v>
      </c>
      <c r="D680" s="19">
        <f t="shared" si="21"/>
        <v>176</v>
      </c>
      <c r="E680" s="19" t="str">
        <f>_xlfn.XLOOKUP($D680,消耗中转!$O$17:$O$1000,消耗中转!$Y$17:$Y$1000,"[]")</f>
        <v>[{"ItemId":50004,"Num":352623}]</v>
      </c>
      <c r="F680" s="19" t="str">
        <f>_xlfn.XLOOKUP($D680,养成中转!$D$17:$D$1000,_xlfn.XLOOKUP($C680,养成中转!$W$16:$AC$16,养成中转!$W$17:$AC$1000),"{}")</f>
        <v>{"Hp":317130,"Atk":21983}</v>
      </c>
      <c r="G680" s="19" t="str">
        <f>IF(B680=4,_xlfn.XLOOKUP($D680,养成中转!$D$17:$D$1000,养成中转!$AP$17:$AP$1000,"{}"),_xlfn.XLOOKUP($D680,养成中转!$D$17:$D$1000,养成中转!$AG$17:$AG$1000,"{}"))</f>
        <v>{"CardMulti":63.35,"CostReduce":6}</v>
      </c>
    </row>
    <row r="681" spans="1:7">
      <c r="A681" s="19">
        <v>677</v>
      </c>
      <c r="B681" s="21">
        <f t="shared" si="20"/>
        <v>3</v>
      </c>
      <c r="C681" s="19">
        <v>1</v>
      </c>
      <c r="D681" s="19">
        <f t="shared" si="21"/>
        <v>177</v>
      </c>
      <c r="E681" s="19" t="str">
        <f>_xlfn.XLOOKUP($D681,消耗中转!$O$17:$O$1000,消耗中转!$Y$17:$Y$1000,"[]")</f>
        <v>[{"ItemId":50004,"Num":366728}]</v>
      </c>
      <c r="F681" s="19" t="str">
        <f>_xlfn.XLOOKUP($D681,养成中转!$D$17:$D$1000,_xlfn.XLOOKUP($C681,养成中转!$W$16:$AC$16,养成中转!$W$17:$AC$1000),"{}")</f>
        <v>{"Hp":320156,"Atk":22193}</v>
      </c>
      <c r="G681" s="19" t="str">
        <f>IF(B681=4,_xlfn.XLOOKUP($D681,养成中转!$D$17:$D$1000,养成中转!$AP$17:$AP$1000,"{}"),_xlfn.XLOOKUP($D681,养成中转!$D$17:$D$1000,养成中转!$AG$17:$AG$1000,"{}"))</f>
        <v>{"CardMulti":63.74,"CostReduce":6}</v>
      </c>
    </row>
    <row r="682" spans="1:7">
      <c r="A682" s="19">
        <v>678</v>
      </c>
      <c r="B682" s="21">
        <f t="shared" si="20"/>
        <v>3</v>
      </c>
      <c r="C682" s="21">
        <v>1</v>
      </c>
      <c r="D682" s="19">
        <f t="shared" si="21"/>
        <v>178</v>
      </c>
      <c r="E682" s="19" t="str">
        <f>_xlfn.XLOOKUP($D682,消耗中转!$O$17:$O$1000,消耗中转!$Y$17:$Y$1000,"[]")</f>
        <v>[{"ItemId":50004,"Num":380833}]</v>
      </c>
      <c r="F682" s="19" t="str">
        <f>_xlfn.XLOOKUP($D682,养成中转!$D$17:$D$1000,_xlfn.XLOOKUP($C682,养成中转!$W$16:$AC$16,养成中转!$W$17:$AC$1000),"{}")</f>
        <v>{"Hp":323211,"Atk":22404}</v>
      </c>
      <c r="G682" s="19" t="str">
        <f>IF(B682=4,_xlfn.XLOOKUP($D682,养成中转!$D$17:$D$1000,养成中转!$AP$17:$AP$1000,"{}"),_xlfn.XLOOKUP($D682,养成中转!$D$17:$D$1000,养成中转!$AG$17:$AG$1000,"{}"))</f>
        <v>{"CardMulti":64.13,"CostReduce":6}</v>
      </c>
    </row>
    <row r="683" spans="1:7">
      <c r="A683" s="19">
        <v>679</v>
      </c>
      <c r="B683" s="21">
        <f t="shared" si="20"/>
        <v>3</v>
      </c>
      <c r="C683" s="19">
        <v>1</v>
      </c>
      <c r="D683" s="19">
        <f t="shared" si="21"/>
        <v>179</v>
      </c>
      <c r="E683" s="19" t="str">
        <f>_xlfn.XLOOKUP($D683,消耗中转!$O$17:$O$1000,消耗中转!$Y$17:$Y$1000,"[]")</f>
        <v>[{"ItemId":50004,"Num":394938}]</v>
      </c>
      <c r="F683" s="19" t="str">
        <f>_xlfn.XLOOKUP($D683,养成中转!$D$17:$D$1000,_xlfn.XLOOKUP($C683,养成中转!$W$16:$AC$16,养成中转!$W$17:$AC$1000),"{}")</f>
        <v>{"Hp":326297,"Atk":22618}</v>
      </c>
      <c r="G683" s="19" t="str">
        <f>IF(B683=4,_xlfn.XLOOKUP($D683,养成中转!$D$17:$D$1000,养成中转!$AP$17:$AP$1000,"{}"),_xlfn.XLOOKUP($D683,养成中转!$D$17:$D$1000,养成中转!$AG$17:$AG$1000,"{}"))</f>
        <v>{"CardMulti":64.52,"CostReduce":6}</v>
      </c>
    </row>
    <row r="684" spans="1:7">
      <c r="A684" s="19">
        <v>680</v>
      </c>
      <c r="B684" s="21">
        <f t="shared" si="20"/>
        <v>3</v>
      </c>
      <c r="C684" s="21">
        <v>1</v>
      </c>
      <c r="D684" s="19">
        <f t="shared" si="21"/>
        <v>180</v>
      </c>
      <c r="E684" s="19" t="str">
        <f>_xlfn.XLOOKUP($D684,消耗中转!$O$17:$O$1000,消耗中转!$Y$17:$Y$1000,"[]")</f>
        <v>[{"ItemId":50004,"Num":409043},{"ItemId":50005,"Num":2668}]</v>
      </c>
      <c r="F684" s="19" t="str">
        <f>_xlfn.XLOOKUP($D684,养成中转!$D$17:$D$1000,_xlfn.XLOOKUP($C684,养成中转!$W$16:$AC$16,养成中转!$W$17:$AC$1000),"{}")</f>
        <v>{"Hp":329413,"Atk":22834}</v>
      </c>
      <c r="G684" s="19" t="str">
        <f>IF(B684=4,_xlfn.XLOOKUP($D684,养成中转!$D$17:$D$1000,养成中转!$AP$17:$AP$1000,"{}"),_xlfn.XLOOKUP($D684,养成中转!$D$17:$D$1000,养成中转!$AG$17:$AG$1000,"{}"))</f>
        <v>{"CardMulti":64.91,"CostReduce":6}</v>
      </c>
    </row>
    <row r="685" spans="1:7">
      <c r="A685" s="19">
        <v>681</v>
      </c>
      <c r="B685" s="21">
        <f t="shared" si="20"/>
        <v>3</v>
      </c>
      <c r="C685" s="19">
        <v>1</v>
      </c>
      <c r="D685" s="19">
        <f t="shared" si="21"/>
        <v>181</v>
      </c>
      <c r="E685" s="19" t="str">
        <f>_xlfn.XLOOKUP($D685,消耗中转!$O$17:$O$1000,消耗中转!$Y$17:$Y$1000,"[]")</f>
        <v>[{"ItemId":50004,"Num":288282}]</v>
      </c>
      <c r="F685" s="19" t="str">
        <f>_xlfn.XLOOKUP($D685,养成中转!$D$17:$D$1000,_xlfn.XLOOKUP($C685,养成中转!$W$16:$AC$16,养成中转!$W$17:$AC$1000),"{}")</f>
        <v>{"Hp":351441,"Atk":24360}</v>
      </c>
      <c r="G685" s="19" t="str">
        <f>IF(B685=4,_xlfn.XLOOKUP($D685,养成中转!$D$17:$D$1000,养成中转!$AP$17:$AP$1000,"{}"),_xlfn.XLOOKUP($D685,养成中转!$D$17:$D$1000,养成中转!$AG$17:$AG$1000,"{}"))</f>
        <v>{"CardMulti":66.36,"CostReduce":6}</v>
      </c>
    </row>
    <row r="686" spans="1:7">
      <c r="A686" s="19">
        <v>682</v>
      </c>
      <c r="B686" s="21">
        <f t="shared" si="20"/>
        <v>3</v>
      </c>
      <c r="C686" s="21">
        <v>1</v>
      </c>
      <c r="D686" s="19">
        <f t="shared" si="21"/>
        <v>182</v>
      </c>
      <c r="E686" s="19" t="str">
        <f>_xlfn.XLOOKUP($D686,消耗中转!$O$17:$O$1000,消耗中转!$Y$17:$Y$1000,"[]")</f>
        <v>[{"ItemId":50004,"Num":302696}]</v>
      </c>
      <c r="F686" s="19" t="str">
        <f>_xlfn.XLOOKUP($D686,养成中转!$D$17:$D$1000,_xlfn.XLOOKUP($C686,养成中转!$W$16:$AC$16,养成中转!$W$17:$AC$1000),"{}")</f>
        <v>{"Hp":354618,"Atk":24581}</v>
      </c>
      <c r="G686" s="19" t="str">
        <f>IF(B686=4,_xlfn.XLOOKUP($D686,养成中转!$D$17:$D$1000,养成中转!$AP$17:$AP$1000,"{}"),_xlfn.XLOOKUP($D686,养成中转!$D$17:$D$1000,养成中转!$AG$17:$AG$1000,"{}"))</f>
        <v>{"CardMulti":66.79,"CostReduce":6}</v>
      </c>
    </row>
    <row r="687" spans="1:7">
      <c r="A687" s="19">
        <v>683</v>
      </c>
      <c r="B687" s="21">
        <f t="shared" si="20"/>
        <v>3</v>
      </c>
      <c r="C687" s="19">
        <v>1</v>
      </c>
      <c r="D687" s="19">
        <f t="shared" si="21"/>
        <v>183</v>
      </c>
      <c r="E687" s="19" t="str">
        <f>_xlfn.XLOOKUP($D687,消耗中转!$O$17:$O$1000,消耗中转!$Y$17:$Y$1000,"[]")</f>
        <v>[{"ItemId":50004,"Num":317110}]</v>
      </c>
      <c r="F687" s="19" t="str">
        <f>_xlfn.XLOOKUP($D687,养成中转!$D$17:$D$1000,_xlfn.XLOOKUP($C687,养成中转!$W$16:$AC$16,养成中转!$W$17:$AC$1000),"{}")</f>
        <v>{"Hp":357826,"Atk":24803}</v>
      </c>
      <c r="G687" s="19" t="str">
        <f>IF(B687=4,_xlfn.XLOOKUP($D687,养成中转!$D$17:$D$1000,养成中转!$AP$17:$AP$1000,"{}"),_xlfn.XLOOKUP($D687,养成中转!$D$17:$D$1000,养成中转!$AG$17:$AG$1000,"{}"))</f>
        <v>{"CardMulti":67.22,"CostReduce":6}</v>
      </c>
    </row>
    <row r="688" spans="1:7">
      <c r="A688" s="19">
        <v>684</v>
      </c>
      <c r="B688" s="21">
        <f t="shared" si="20"/>
        <v>3</v>
      </c>
      <c r="C688" s="21">
        <v>1</v>
      </c>
      <c r="D688" s="19">
        <f t="shared" si="21"/>
        <v>184</v>
      </c>
      <c r="E688" s="19" t="str">
        <f>_xlfn.XLOOKUP($D688,消耗中转!$O$17:$O$1000,消耗中转!$Y$17:$Y$1000,"[]")</f>
        <v>[{"ItemId":50004,"Num":331524}]</v>
      </c>
      <c r="F688" s="19" t="str">
        <f>_xlfn.XLOOKUP($D688,养成中转!$D$17:$D$1000,_xlfn.XLOOKUP($C688,养成中转!$W$16:$AC$16,养成中转!$W$17:$AC$1000),"{}")</f>
        <v>{"Hp":361064,"Atk":25028}</v>
      </c>
      <c r="G688" s="19" t="str">
        <f>IF(B688=4,_xlfn.XLOOKUP($D688,养成中转!$D$17:$D$1000,养成中转!$AP$17:$AP$1000,"{}"),_xlfn.XLOOKUP($D688,养成中转!$D$17:$D$1000,养成中转!$AG$17:$AG$1000,"{}"))</f>
        <v>{"CardMulti":67.65,"CostReduce":6}</v>
      </c>
    </row>
    <row r="689" spans="1:7">
      <c r="A689" s="19">
        <v>685</v>
      </c>
      <c r="B689" s="21">
        <f t="shared" si="20"/>
        <v>3</v>
      </c>
      <c r="C689" s="19">
        <v>1</v>
      </c>
      <c r="D689" s="19">
        <f t="shared" si="21"/>
        <v>185</v>
      </c>
      <c r="E689" s="19" t="str">
        <f>_xlfn.XLOOKUP($D689,消耗中转!$O$17:$O$1000,消耗中转!$Y$17:$Y$1000,"[]")</f>
        <v>[{"ItemId":50004,"Num":345938}]</v>
      </c>
      <c r="F689" s="19" t="str">
        <f>_xlfn.XLOOKUP($D689,养成中转!$D$17:$D$1000,_xlfn.XLOOKUP($C689,养成中转!$W$16:$AC$16,养成中转!$W$17:$AC$1000),"{}")</f>
        <v>{"Hp":364334,"Atk":25255}</v>
      </c>
      <c r="G689" s="19" t="str">
        <f>IF(B689=4,_xlfn.XLOOKUP($D689,养成中转!$D$17:$D$1000,养成中转!$AP$17:$AP$1000,"{}"),_xlfn.XLOOKUP($D689,养成中转!$D$17:$D$1000,养成中转!$AG$17:$AG$1000,"{}"))</f>
        <v>{"CardMulti":68.08,"CostReduce":6}</v>
      </c>
    </row>
    <row r="690" spans="1:7">
      <c r="A690" s="19">
        <v>686</v>
      </c>
      <c r="B690" s="21">
        <f t="shared" si="20"/>
        <v>3</v>
      </c>
      <c r="C690" s="21">
        <v>1</v>
      </c>
      <c r="D690" s="19">
        <f t="shared" si="21"/>
        <v>186</v>
      </c>
      <c r="E690" s="19" t="str">
        <f>_xlfn.XLOOKUP($D690,消耗中转!$O$17:$O$1000,消耗中转!$Y$17:$Y$1000,"[]")</f>
        <v>[{"ItemId":50004,"Num":360353}]</v>
      </c>
      <c r="F690" s="19" t="str">
        <f>_xlfn.XLOOKUP($D690,养成中转!$D$17:$D$1000,_xlfn.XLOOKUP($C690,养成中转!$W$16:$AC$16,养成中转!$W$17:$AC$1000),"{}")</f>
        <v>{"Hp":367635,"Atk":25483}</v>
      </c>
      <c r="G690" s="19" t="str">
        <f>IF(B690=4,_xlfn.XLOOKUP($D690,养成中转!$D$17:$D$1000,养成中转!$AP$17:$AP$1000,"{}"),_xlfn.XLOOKUP($D690,养成中转!$D$17:$D$1000,养成中转!$AG$17:$AG$1000,"{}"))</f>
        <v>{"CardMulti":68.51,"CostReduce":6}</v>
      </c>
    </row>
    <row r="691" spans="1:7">
      <c r="A691" s="19">
        <v>687</v>
      </c>
      <c r="B691" s="21">
        <f t="shared" si="20"/>
        <v>3</v>
      </c>
      <c r="C691" s="19">
        <v>1</v>
      </c>
      <c r="D691" s="19">
        <f t="shared" si="21"/>
        <v>187</v>
      </c>
      <c r="E691" s="19" t="str">
        <f>_xlfn.XLOOKUP($D691,消耗中转!$O$17:$O$1000,消耗中转!$Y$17:$Y$1000,"[]")</f>
        <v>[{"ItemId":50004,"Num":374767}]</v>
      </c>
      <c r="F691" s="19" t="str">
        <f>_xlfn.XLOOKUP($D691,养成中转!$D$17:$D$1000,_xlfn.XLOOKUP($C691,养成中转!$W$16:$AC$16,养成中转!$W$17:$AC$1000),"{}")</f>
        <v>{"Hp":370967,"Atk":25715}</v>
      </c>
      <c r="G691" s="19" t="str">
        <f>IF(B691=4,_xlfn.XLOOKUP($D691,养成中转!$D$17:$D$1000,养成中转!$AP$17:$AP$1000,"{}"),_xlfn.XLOOKUP($D691,养成中转!$D$17:$D$1000,养成中转!$AG$17:$AG$1000,"{}"))</f>
        <v>{"CardMulti":68.94,"CostReduce":6}</v>
      </c>
    </row>
    <row r="692" spans="1:7">
      <c r="A692" s="19">
        <v>688</v>
      </c>
      <c r="B692" s="21">
        <f t="shared" si="20"/>
        <v>3</v>
      </c>
      <c r="C692" s="21">
        <v>1</v>
      </c>
      <c r="D692" s="19">
        <f t="shared" si="21"/>
        <v>188</v>
      </c>
      <c r="E692" s="19" t="str">
        <f>_xlfn.XLOOKUP($D692,消耗中转!$O$17:$O$1000,消耗中转!$Y$17:$Y$1000,"[]")</f>
        <v>[{"ItemId":50004,"Num":389181}]</v>
      </c>
      <c r="F692" s="19" t="str">
        <f>_xlfn.XLOOKUP($D692,养成中转!$D$17:$D$1000,_xlfn.XLOOKUP($C692,养成中转!$W$16:$AC$16,养成中转!$W$17:$AC$1000),"{}")</f>
        <v>{"Hp":374330,"Atk":25948}</v>
      </c>
      <c r="G692" s="19" t="str">
        <f>IF(B692=4,_xlfn.XLOOKUP($D692,养成中转!$D$17:$D$1000,养成中转!$AP$17:$AP$1000,"{}"),_xlfn.XLOOKUP($D692,养成中转!$D$17:$D$1000,养成中转!$AG$17:$AG$1000,"{}"))</f>
        <v>{"CardMulti":69.37,"CostReduce":6}</v>
      </c>
    </row>
    <row r="693" spans="1:7">
      <c r="A693" s="19">
        <v>689</v>
      </c>
      <c r="B693" s="21">
        <f t="shared" si="20"/>
        <v>3</v>
      </c>
      <c r="C693" s="19">
        <v>1</v>
      </c>
      <c r="D693" s="19">
        <f t="shared" si="21"/>
        <v>189</v>
      </c>
      <c r="E693" s="19" t="str">
        <f>_xlfn.XLOOKUP($D693,消耗中转!$O$17:$O$1000,消耗中转!$Y$17:$Y$1000,"[]")</f>
        <v>[{"ItemId":50004,"Num":403595}]</v>
      </c>
      <c r="F693" s="19" t="str">
        <f>_xlfn.XLOOKUP($D693,养成中转!$D$17:$D$1000,_xlfn.XLOOKUP($C693,养成中转!$W$16:$AC$16,养成中转!$W$17:$AC$1000),"{}")</f>
        <v>{"Hp":377725,"Atk":26183}</v>
      </c>
      <c r="G693" s="19" t="str">
        <f>IF(B693=4,_xlfn.XLOOKUP($D693,养成中转!$D$17:$D$1000,养成中转!$AP$17:$AP$1000,"{}"),_xlfn.XLOOKUP($D693,养成中转!$D$17:$D$1000,养成中转!$AG$17:$AG$1000,"{}"))</f>
        <v>{"CardMulti":69.8,"CostReduce":6}</v>
      </c>
    </row>
    <row r="694" spans="1:7">
      <c r="A694" s="19">
        <v>690</v>
      </c>
      <c r="B694" s="21">
        <f t="shared" ref="B694:B725" si="22">B444+1</f>
        <v>3</v>
      </c>
      <c r="C694" s="21">
        <v>1</v>
      </c>
      <c r="D694" s="19">
        <f t="shared" ref="D694:D725" si="23">D444</f>
        <v>190</v>
      </c>
      <c r="E694" s="19" t="str">
        <f>_xlfn.XLOOKUP($D694,消耗中转!$O$17:$O$1000,消耗中转!$Y$17:$Y$1000,"[]")</f>
        <v>[{"ItemId":50004,"Num":418009},{"ItemId":50005,"Num":2860}]</v>
      </c>
      <c r="F694" s="19" t="str">
        <f>_xlfn.XLOOKUP($D694,养成中转!$D$17:$D$1000,_xlfn.XLOOKUP($C694,养成中转!$W$16:$AC$16,养成中转!$W$17:$AC$1000),"{}")</f>
        <v>{"Hp":381151,"Atk":26420}</v>
      </c>
      <c r="G694" s="19" t="str">
        <f>IF(B694=4,_xlfn.XLOOKUP($D694,养成中转!$D$17:$D$1000,养成中转!$AP$17:$AP$1000,"{}"),_xlfn.XLOOKUP($D694,养成中转!$D$17:$D$1000,养成中转!$AG$17:$AG$1000,"{}"))</f>
        <v>{"CardMulti":70.23,"CostReduce":6}</v>
      </c>
    </row>
    <row r="695" spans="1:7">
      <c r="A695" s="19">
        <v>691</v>
      </c>
      <c r="B695" s="21">
        <f t="shared" si="22"/>
        <v>3</v>
      </c>
      <c r="C695" s="19">
        <v>1</v>
      </c>
      <c r="D695" s="19">
        <f t="shared" si="23"/>
        <v>191</v>
      </c>
      <c r="E695" s="19" t="str">
        <f>_xlfn.XLOOKUP($D695,消耗中转!$O$17:$O$1000,消耗中转!$Y$17:$Y$1000,"[]")</f>
        <v>[{"ItemId":50004,"Num":291660}]</v>
      </c>
      <c r="F695" s="19" t="str">
        <f>_xlfn.XLOOKUP($D695,养成中转!$D$17:$D$1000,_xlfn.XLOOKUP($C695,养成中转!$W$16:$AC$16,养成中转!$W$17:$AC$1000),"{}")</f>
        <v>{"Hp":405357,"Atk":28099}</v>
      </c>
      <c r="G695" s="19" t="str">
        <f>IF(B695=4,_xlfn.XLOOKUP($D695,养成中转!$D$17:$D$1000,养成中转!$AP$17:$AP$1000,"{}"),_xlfn.XLOOKUP($D695,养成中转!$D$17:$D$1000,养成中转!$AG$17:$AG$1000,"{}"))</f>
        <v>{"CardMulti":71.73,"CostReduce":6}</v>
      </c>
    </row>
    <row r="696" spans="1:7">
      <c r="A696" s="19">
        <v>692</v>
      </c>
      <c r="B696" s="21">
        <f t="shared" si="22"/>
        <v>3</v>
      </c>
      <c r="C696" s="21">
        <v>1</v>
      </c>
      <c r="D696" s="19">
        <f t="shared" si="23"/>
        <v>192</v>
      </c>
      <c r="E696" s="19" t="str">
        <f>_xlfn.XLOOKUP($D696,消耗中转!$O$17:$O$1000,消耗中转!$Y$17:$Y$1000,"[]")</f>
        <v>[{"ItemId":50004,"Num":306243}]</v>
      </c>
      <c r="F696" s="19" t="str">
        <f>_xlfn.XLOOKUP($D696,养成中转!$D$17:$D$1000,_xlfn.XLOOKUP($C696,养成中转!$W$16:$AC$16,养成中转!$W$17:$AC$1000),"{}")</f>
        <v>{"Hp":408847,"Atk":28340}</v>
      </c>
      <c r="G696" s="19" t="str">
        <f>IF(B696=4,_xlfn.XLOOKUP($D696,养成中转!$D$17:$D$1000,养成中转!$AP$17:$AP$1000,"{}"),_xlfn.XLOOKUP($D696,养成中转!$D$17:$D$1000,养成中转!$AG$17:$AG$1000,"{}"))</f>
        <v>{"CardMulti":72.2,"CostReduce":6}</v>
      </c>
    </row>
    <row r="697" spans="1:7">
      <c r="A697" s="19">
        <v>693</v>
      </c>
      <c r="B697" s="21">
        <f t="shared" si="22"/>
        <v>3</v>
      </c>
      <c r="C697" s="19">
        <v>1</v>
      </c>
      <c r="D697" s="19">
        <f t="shared" si="23"/>
        <v>193</v>
      </c>
      <c r="E697" s="19" t="str">
        <f>_xlfn.XLOOKUP($D697,消耗中转!$O$17:$O$1000,消耗中转!$Y$17:$Y$1000,"[]")</f>
        <v>[{"ItemId":50004,"Num":320826}]</v>
      </c>
      <c r="F697" s="19" t="str">
        <f>_xlfn.XLOOKUP($D697,养成中转!$D$17:$D$1000,_xlfn.XLOOKUP($C697,养成中转!$W$16:$AC$16,养成中转!$W$17:$AC$1000),"{}")</f>
        <v>{"Hp":412368,"Atk":28584}</v>
      </c>
      <c r="G697" s="19" t="str">
        <f>IF(B697=4,_xlfn.XLOOKUP($D697,养成中转!$D$17:$D$1000,养成中转!$AP$17:$AP$1000,"{}"),_xlfn.XLOOKUP($D697,养成中转!$D$17:$D$1000,养成中转!$AG$17:$AG$1000,"{}"))</f>
        <v>{"CardMulti":72.67,"CostReduce":6}</v>
      </c>
    </row>
    <row r="698" spans="1:7">
      <c r="A698" s="19">
        <v>694</v>
      </c>
      <c r="B698" s="21">
        <f t="shared" si="22"/>
        <v>3</v>
      </c>
      <c r="C698" s="21">
        <v>1</v>
      </c>
      <c r="D698" s="19">
        <f t="shared" si="23"/>
        <v>194</v>
      </c>
      <c r="E698" s="19" t="str">
        <f>_xlfn.XLOOKUP($D698,消耗中转!$O$17:$O$1000,消耗中转!$Y$17:$Y$1000,"[]")</f>
        <v>[{"ItemId":50004,"Num":335409}]</v>
      </c>
      <c r="F698" s="19" t="str">
        <f>_xlfn.XLOOKUP($D698,养成中转!$D$17:$D$1000,_xlfn.XLOOKUP($C698,养成中转!$W$16:$AC$16,养成中转!$W$17:$AC$1000),"{}")</f>
        <v>{"Hp":415923,"Atk":28831}</v>
      </c>
      <c r="G698" s="19" t="str">
        <f>IF(B698=4,_xlfn.XLOOKUP($D698,养成中转!$D$17:$D$1000,养成中转!$AP$17:$AP$1000,"{}"),_xlfn.XLOOKUP($D698,养成中转!$D$17:$D$1000,养成中转!$AG$17:$AG$1000,"{}"))</f>
        <v>{"CardMulti":73.14,"CostReduce":6}</v>
      </c>
    </row>
    <row r="699" spans="1:7">
      <c r="A699" s="19">
        <v>695</v>
      </c>
      <c r="B699" s="21">
        <f t="shared" si="22"/>
        <v>3</v>
      </c>
      <c r="C699" s="19">
        <v>1</v>
      </c>
      <c r="D699" s="19">
        <f t="shared" si="23"/>
        <v>195</v>
      </c>
      <c r="E699" s="19" t="str">
        <f>_xlfn.XLOOKUP($D699,消耗中转!$O$17:$O$1000,消耗中转!$Y$17:$Y$1000,"[]")</f>
        <v>[{"ItemId":50004,"Num":349992}]</v>
      </c>
      <c r="F699" s="19" t="str">
        <f>_xlfn.XLOOKUP($D699,养成中转!$D$17:$D$1000,_xlfn.XLOOKUP($C699,养成中转!$W$16:$AC$16,养成中转!$W$17:$AC$1000),"{}")</f>
        <v>{"Hp":419509,"Atk":29079}</v>
      </c>
      <c r="G699" s="19" t="str">
        <f>IF(B699=4,_xlfn.XLOOKUP($D699,养成中转!$D$17:$D$1000,养成中转!$AP$17:$AP$1000,"{}"),_xlfn.XLOOKUP($D699,养成中转!$D$17:$D$1000,养成中转!$AG$17:$AG$1000,"{}"))</f>
        <v>{"CardMulti":73.61,"CostReduce":6}</v>
      </c>
    </row>
    <row r="700" spans="1:7">
      <c r="A700" s="19">
        <v>696</v>
      </c>
      <c r="B700" s="21">
        <f t="shared" si="22"/>
        <v>3</v>
      </c>
      <c r="C700" s="21">
        <v>1</v>
      </c>
      <c r="D700" s="19">
        <f t="shared" si="23"/>
        <v>196</v>
      </c>
      <c r="E700" s="19" t="str">
        <f>_xlfn.XLOOKUP($D700,消耗中转!$O$17:$O$1000,消耗中转!$Y$17:$Y$1000,"[]")</f>
        <v>[{"ItemId":50004,"Num":364575}]</v>
      </c>
      <c r="F700" s="19" t="str">
        <f>_xlfn.XLOOKUP($D700,养成中转!$D$17:$D$1000,_xlfn.XLOOKUP($C700,养成中转!$W$16:$AC$16,养成中转!$W$17:$AC$1000),"{}")</f>
        <v>{"Hp":423127,"Atk":29330}</v>
      </c>
      <c r="G700" s="19" t="str">
        <f>IF(B700=4,_xlfn.XLOOKUP($D700,养成中转!$D$17:$D$1000,养成中转!$AP$17:$AP$1000,"{}"),_xlfn.XLOOKUP($D700,养成中转!$D$17:$D$1000,养成中转!$AG$17:$AG$1000,"{}"))</f>
        <v>{"CardMulti":74.08,"CostReduce":6}</v>
      </c>
    </row>
    <row r="701" spans="1:7">
      <c r="A701" s="19">
        <v>697</v>
      </c>
      <c r="B701" s="21">
        <f t="shared" si="22"/>
        <v>3</v>
      </c>
      <c r="C701" s="19">
        <v>1</v>
      </c>
      <c r="D701" s="19">
        <f t="shared" si="23"/>
        <v>197</v>
      </c>
      <c r="E701" s="19" t="str">
        <f>_xlfn.XLOOKUP($D701,消耗中转!$O$17:$O$1000,消耗中转!$Y$17:$Y$1000,"[]")</f>
        <v>[{"ItemId":50004,"Num":379158}]</v>
      </c>
      <c r="F701" s="19" t="str">
        <f>_xlfn.XLOOKUP($D701,养成中转!$D$17:$D$1000,_xlfn.XLOOKUP($C701,养成中转!$W$16:$AC$16,养成中转!$W$17:$AC$1000),"{}")</f>
        <v>{"Hp":426778,"Atk":29583}</v>
      </c>
      <c r="G701" s="19" t="str">
        <f>IF(B701=4,_xlfn.XLOOKUP($D701,养成中转!$D$17:$D$1000,养成中转!$AP$17:$AP$1000,"{}"),_xlfn.XLOOKUP($D701,养成中转!$D$17:$D$1000,养成中转!$AG$17:$AG$1000,"{}"))</f>
        <v>{"CardMulti":74.55,"CostReduce":6}</v>
      </c>
    </row>
    <row r="702" spans="1:7">
      <c r="A702" s="19">
        <v>698</v>
      </c>
      <c r="B702" s="21">
        <f t="shared" si="22"/>
        <v>3</v>
      </c>
      <c r="C702" s="21">
        <v>1</v>
      </c>
      <c r="D702" s="19">
        <f t="shared" si="23"/>
        <v>198</v>
      </c>
      <c r="E702" s="19" t="str">
        <f>_xlfn.XLOOKUP($D702,消耗中转!$O$17:$O$1000,消耗中转!$Y$17:$Y$1000,"[]")</f>
        <v>[{"ItemId":50004,"Num":393741}]</v>
      </c>
      <c r="F702" s="19" t="str">
        <f>_xlfn.XLOOKUP($D702,养成中转!$D$17:$D$1000,_xlfn.XLOOKUP($C702,养成中转!$W$16:$AC$16,养成中转!$W$17:$AC$1000),"{}")</f>
        <v>{"Hp":430462,"Atk":29838}</v>
      </c>
      <c r="G702" s="19" t="str">
        <f>IF(B702=4,_xlfn.XLOOKUP($D702,养成中转!$D$17:$D$1000,养成中转!$AP$17:$AP$1000,"{}"),_xlfn.XLOOKUP($D702,养成中转!$D$17:$D$1000,养成中转!$AG$17:$AG$1000,"{}"))</f>
        <v>{"CardMulti":75.02,"CostReduce":6}</v>
      </c>
    </row>
    <row r="703" spans="1:7">
      <c r="A703" s="19">
        <v>699</v>
      </c>
      <c r="B703" s="21">
        <f t="shared" si="22"/>
        <v>3</v>
      </c>
      <c r="C703" s="19">
        <v>1</v>
      </c>
      <c r="D703" s="19">
        <f t="shared" si="23"/>
        <v>199</v>
      </c>
      <c r="E703" s="19" t="str">
        <f>_xlfn.XLOOKUP($D703,消耗中转!$O$17:$O$1000,消耗中转!$Y$17:$Y$1000,"[]")</f>
        <v>[{"ItemId":50004,"Num":408324}]</v>
      </c>
      <c r="F703" s="19" t="str">
        <f>_xlfn.XLOOKUP($D703,养成中转!$D$17:$D$1000,_xlfn.XLOOKUP($C703,养成中转!$W$16:$AC$16,养成中转!$W$17:$AC$1000),"{}")</f>
        <v>{"Hp":434179,"Atk":30096}</v>
      </c>
      <c r="G703" s="19" t="str">
        <f>IF(B703=4,_xlfn.XLOOKUP($D703,养成中转!$D$17:$D$1000,养成中转!$AP$17:$AP$1000,"{}"),_xlfn.XLOOKUP($D703,养成中转!$D$17:$D$1000,养成中转!$AG$17:$AG$1000,"{}"))</f>
        <v>{"CardMulti":75.49,"CostReduce":6}</v>
      </c>
    </row>
    <row r="704" spans="1:7">
      <c r="A704" s="19">
        <v>700</v>
      </c>
      <c r="B704" s="21">
        <f t="shared" si="22"/>
        <v>3</v>
      </c>
      <c r="C704" s="21">
        <v>1</v>
      </c>
      <c r="D704" s="19">
        <f t="shared" si="23"/>
        <v>200</v>
      </c>
      <c r="E704" s="19" t="str">
        <f>_xlfn.XLOOKUP($D704,消耗中转!$O$17:$O$1000,消耗中转!$Y$17:$Y$1000,"[]")</f>
        <v>[{"ItemId":50004,"Num":422907},{"ItemId":50005,"Num":3052}]</v>
      </c>
      <c r="F704" s="19" t="str">
        <f>_xlfn.XLOOKUP($D704,养成中转!$D$17:$D$1000,_xlfn.XLOOKUP($C704,养成中转!$W$16:$AC$16,养成中转!$W$17:$AC$1000),"{}")</f>
        <v>{"Hp":437928,"Atk":30356}</v>
      </c>
      <c r="G704" s="19" t="str">
        <f>IF(B704=4,_xlfn.XLOOKUP($D704,养成中转!$D$17:$D$1000,养成中转!$AP$17:$AP$1000,"{}"),_xlfn.XLOOKUP($D704,养成中转!$D$17:$D$1000,养成中转!$AG$17:$AG$1000,"{}"))</f>
        <v>{"CardMulti":75.96,"CostReduce":6}</v>
      </c>
    </row>
    <row r="705" spans="1:7">
      <c r="A705" s="19">
        <v>701</v>
      </c>
      <c r="B705" s="21">
        <f t="shared" si="22"/>
        <v>3</v>
      </c>
      <c r="C705" s="19">
        <v>1</v>
      </c>
      <c r="D705" s="19">
        <f t="shared" si="23"/>
        <v>201</v>
      </c>
      <c r="E705" s="19" t="str">
        <f>_xlfn.XLOOKUP($D705,消耗中转!$O$17:$O$1000,消耗中转!$Y$17:$Y$1000,"[]")</f>
        <v>[{"ItemId":50004,"Num":293456}]</v>
      </c>
      <c r="F705" s="19" t="str">
        <f>_xlfn.XLOOKUP($D705,养成中转!$D$17:$D$1000,_xlfn.XLOOKUP($C705,养成中转!$W$16:$AC$16,养成中转!$W$17:$AC$1000),"{}")</f>
        <v>{"Hp":464406,"Atk":32192}</v>
      </c>
      <c r="G705" s="19" t="str">
        <f>IF(B705=4,_xlfn.XLOOKUP($D705,养成中转!$D$17:$D$1000,养成中转!$AP$17:$AP$1000,"{}"),_xlfn.XLOOKUP($D705,养成中转!$D$17:$D$1000,养成中转!$AG$17:$AG$1000,"{}"))</f>
        <v>{"CardMulti":77.51,"CostReduce":6}</v>
      </c>
    </row>
    <row r="706" spans="1:7">
      <c r="A706" s="19">
        <v>702</v>
      </c>
      <c r="B706" s="21">
        <f t="shared" si="22"/>
        <v>3</v>
      </c>
      <c r="C706" s="21">
        <v>1</v>
      </c>
      <c r="D706" s="19">
        <f t="shared" si="23"/>
        <v>202</v>
      </c>
      <c r="E706" s="19" t="str">
        <f>_xlfn.XLOOKUP($D706,消耗中转!$O$17:$O$1000,消耗中转!$Y$17:$Y$1000,"[]")</f>
        <v>[{"ItemId":50004,"Num":308129}]</v>
      </c>
      <c r="F706" s="19" t="str">
        <f>_xlfn.XLOOKUP($D706,养成中转!$D$17:$D$1000,_xlfn.XLOOKUP($C706,养成中转!$W$16:$AC$16,养成中转!$W$17:$AC$1000),"{}")</f>
        <v>{"Hp":468222,"Atk":32456}</v>
      </c>
      <c r="G706" s="19" t="str">
        <f>IF(B706=4,_xlfn.XLOOKUP($D706,养成中转!$D$17:$D$1000,养成中转!$AP$17:$AP$1000,"{}"),_xlfn.XLOOKUP($D706,养成中转!$D$17:$D$1000,养成中转!$AG$17:$AG$1000,"{}"))</f>
        <v>{"CardMulti":78.02,"CostReduce":6}</v>
      </c>
    </row>
    <row r="707" spans="1:7">
      <c r="A707" s="19">
        <v>703</v>
      </c>
      <c r="B707" s="21">
        <f t="shared" si="22"/>
        <v>3</v>
      </c>
      <c r="C707" s="19">
        <v>1</v>
      </c>
      <c r="D707" s="19">
        <f t="shared" si="23"/>
        <v>203</v>
      </c>
      <c r="E707" s="19" t="str">
        <f>_xlfn.XLOOKUP($D707,消耗中转!$O$17:$O$1000,消耗中转!$Y$17:$Y$1000,"[]")</f>
        <v>[{"ItemId":50004,"Num":322801}]</v>
      </c>
      <c r="F707" s="19" t="str">
        <f>_xlfn.XLOOKUP($D707,养成中转!$D$17:$D$1000,_xlfn.XLOOKUP($C707,养成中转!$W$16:$AC$16,养成中转!$W$17:$AC$1000),"{}")</f>
        <v>{"Hp":472071,"Atk":32722}</v>
      </c>
      <c r="G707" s="19" t="str">
        <f>IF(B707=4,_xlfn.XLOOKUP($D707,养成中转!$D$17:$D$1000,养成中转!$AP$17:$AP$1000,"{}"),_xlfn.XLOOKUP($D707,养成中转!$D$17:$D$1000,养成中转!$AG$17:$AG$1000,"{}"))</f>
        <v>{"CardMulti":78.53,"CostReduce":6}</v>
      </c>
    </row>
    <row r="708" spans="1:7">
      <c r="A708" s="19">
        <v>704</v>
      </c>
      <c r="B708" s="21">
        <f t="shared" si="22"/>
        <v>3</v>
      </c>
      <c r="C708" s="21">
        <v>1</v>
      </c>
      <c r="D708" s="19">
        <f t="shared" si="23"/>
        <v>204</v>
      </c>
      <c r="E708" s="19" t="str">
        <f>_xlfn.XLOOKUP($D708,消耗中转!$O$17:$O$1000,消耗中转!$Y$17:$Y$1000,"[]")</f>
        <v>[{"ItemId":50004,"Num":337474}]</v>
      </c>
      <c r="F708" s="19" t="str">
        <f>_xlfn.XLOOKUP($D708,养成中转!$D$17:$D$1000,_xlfn.XLOOKUP($C708,养成中转!$W$16:$AC$16,养成中转!$W$17:$AC$1000),"{}")</f>
        <v>{"Hp":475954,"Atk":32992}</v>
      </c>
      <c r="G708" s="19" t="str">
        <f>IF(B708=4,_xlfn.XLOOKUP($D708,养成中转!$D$17:$D$1000,养成中转!$AP$17:$AP$1000,"{}"),_xlfn.XLOOKUP($D708,养成中转!$D$17:$D$1000,养成中转!$AG$17:$AG$1000,"{}"))</f>
        <v>{"CardMulti":79.04,"CostReduce":6}</v>
      </c>
    </row>
    <row r="709" spans="1:7">
      <c r="A709" s="19">
        <v>705</v>
      </c>
      <c r="B709" s="21">
        <f t="shared" si="22"/>
        <v>3</v>
      </c>
      <c r="C709" s="19">
        <v>1</v>
      </c>
      <c r="D709" s="19">
        <f t="shared" si="23"/>
        <v>205</v>
      </c>
      <c r="E709" s="19" t="str">
        <f>_xlfn.XLOOKUP($D709,消耗中转!$O$17:$O$1000,消耗中转!$Y$17:$Y$1000,"[]")</f>
        <v>[{"ItemId":50004,"Num":352147}]</v>
      </c>
      <c r="F709" s="19" t="str">
        <f>_xlfn.XLOOKUP($D709,养成中转!$D$17:$D$1000,_xlfn.XLOOKUP($C709,养成中转!$W$16:$AC$16,养成中转!$W$17:$AC$1000),"{}")</f>
        <v>{"Hp":479870,"Atk":33263}</v>
      </c>
      <c r="G709" s="19" t="str">
        <f>IF(B709=4,_xlfn.XLOOKUP($D709,养成中转!$D$17:$D$1000,养成中转!$AP$17:$AP$1000,"{}"),_xlfn.XLOOKUP($D709,养成中转!$D$17:$D$1000,养成中转!$AG$17:$AG$1000,"{}"))</f>
        <v>{"CardMulti":79.55,"CostReduce":6}</v>
      </c>
    </row>
    <row r="710" spans="1:7">
      <c r="A710" s="19">
        <v>706</v>
      </c>
      <c r="B710" s="21">
        <f t="shared" si="22"/>
        <v>3</v>
      </c>
      <c r="C710" s="21">
        <v>1</v>
      </c>
      <c r="D710" s="19">
        <f t="shared" si="23"/>
        <v>206</v>
      </c>
      <c r="E710" s="19" t="str">
        <f>_xlfn.XLOOKUP($D710,消耗中转!$O$17:$O$1000,消耗中转!$Y$17:$Y$1000,"[]")</f>
        <v>[{"ItemId":50004,"Num":366820}]</v>
      </c>
      <c r="F710" s="19" t="str">
        <f>_xlfn.XLOOKUP($D710,养成中转!$D$17:$D$1000,_xlfn.XLOOKUP($C710,养成中转!$W$16:$AC$16,养成中转!$W$17:$AC$1000),"{}")</f>
        <v>{"Hp":483819,"Atk":33537}</v>
      </c>
      <c r="G710" s="19" t="str">
        <f>IF(B710=4,_xlfn.XLOOKUP($D710,养成中转!$D$17:$D$1000,养成中转!$AP$17:$AP$1000,"{}"),_xlfn.XLOOKUP($D710,养成中转!$D$17:$D$1000,养成中转!$AG$17:$AG$1000,"{}"))</f>
        <v>{"CardMulti":80.06,"CostReduce":6}</v>
      </c>
    </row>
    <row r="711" spans="1:7">
      <c r="A711" s="19">
        <v>707</v>
      </c>
      <c r="B711" s="21">
        <f t="shared" si="22"/>
        <v>3</v>
      </c>
      <c r="C711" s="19">
        <v>1</v>
      </c>
      <c r="D711" s="19">
        <f t="shared" si="23"/>
        <v>207</v>
      </c>
      <c r="E711" s="19" t="str">
        <f>_xlfn.XLOOKUP($D711,消耗中转!$O$17:$O$1000,消耗中转!$Y$17:$Y$1000,"[]")</f>
        <v>[{"ItemId":50004,"Num":381493}]</v>
      </c>
      <c r="F711" s="19" t="str">
        <f>_xlfn.XLOOKUP($D711,养成中转!$D$17:$D$1000,_xlfn.XLOOKUP($C711,养成中转!$W$16:$AC$16,养成中转!$W$17:$AC$1000),"{}")</f>
        <v>{"Hp":487803,"Atk":33813}</v>
      </c>
      <c r="G711" s="19" t="str">
        <f>IF(B711=4,_xlfn.XLOOKUP($D711,养成中转!$D$17:$D$1000,养成中转!$AP$17:$AP$1000,"{}"),_xlfn.XLOOKUP($D711,养成中转!$D$17:$D$1000,养成中转!$AG$17:$AG$1000,"{}"))</f>
        <v>{"CardMulti":80.57,"CostReduce":6}</v>
      </c>
    </row>
    <row r="712" spans="1:7">
      <c r="A712" s="19">
        <v>708</v>
      </c>
      <c r="B712" s="21">
        <f t="shared" si="22"/>
        <v>3</v>
      </c>
      <c r="C712" s="21">
        <v>1</v>
      </c>
      <c r="D712" s="19">
        <f t="shared" si="23"/>
        <v>208</v>
      </c>
      <c r="E712" s="19" t="str">
        <f>_xlfn.XLOOKUP($D712,消耗中转!$O$17:$O$1000,消耗中转!$Y$17:$Y$1000,"[]")</f>
        <v>[{"ItemId":50004,"Num":396166}]</v>
      </c>
      <c r="F712" s="19" t="str">
        <f>_xlfn.XLOOKUP($D712,养成中转!$D$17:$D$1000,_xlfn.XLOOKUP($C712,养成中转!$W$16:$AC$16,养成中转!$W$17:$AC$1000),"{}")</f>
        <v>{"Hp":491820,"Atk":34091}</v>
      </c>
      <c r="G712" s="19" t="str">
        <f>IF(B712=4,_xlfn.XLOOKUP($D712,养成中转!$D$17:$D$1000,养成中转!$AP$17:$AP$1000,"{}"),_xlfn.XLOOKUP($D712,养成中转!$D$17:$D$1000,养成中转!$AG$17:$AG$1000,"{}"))</f>
        <v>{"CardMulti":81.08,"CostReduce":6}</v>
      </c>
    </row>
    <row r="713" spans="1:7">
      <c r="A713" s="19">
        <v>709</v>
      </c>
      <c r="B713" s="21">
        <f t="shared" si="22"/>
        <v>3</v>
      </c>
      <c r="C713" s="19">
        <v>1</v>
      </c>
      <c r="D713" s="19">
        <f t="shared" si="23"/>
        <v>209</v>
      </c>
      <c r="E713" s="19" t="str">
        <f>_xlfn.XLOOKUP($D713,消耗中转!$O$17:$O$1000,消耗中转!$Y$17:$Y$1000,"[]")</f>
        <v>[{"ItemId":50004,"Num":410838}]</v>
      </c>
      <c r="F713" s="19" t="str">
        <f>_xlfn.XLOOKUP($D713,养成中转!$D$17:$D$1000,_xlfn.XLOOKUP($C713,养成中转!$W$16:$AC$16,养成中转!$W$17:$AC$1000),"{}")</f>
        <v>{"Hp":495872,"Atk":34373}</v>
      </c>
      <c r="G713" s="19" t="str">
        <f>IF(B713=4,_xlfn.XLOOKUP($D713,养成中转!$D$17:$D$1000,养成中转!$AP$17:$AP$1000,"{}"),_xlfn.XLOOKUP($D713,养成中转!$D$17:$D$1000,养成中转!$AG$17:$AG$1000,"{}"))</f>
        <v>{"CardMulti":81.59,"CostReduce":6}</v>
      </c>
    </row>
    <row r="714" spans="1:7">
      <c r="A714" s="19">
        <v>710</v>
      </c>
      <c r="B714" s="21">
        <f t="shared" si="22"/>
        <v>3</v>
      </c>
      <c r="C714" s="21">
        <v>1</v>
      </c>
      <c r="D714" s="19">
        <f t="shared" si="23"/>
        <v>210</v>
      </c>
      <c r="E714" s="19" t="str">
        <f>_xlfn.XLOOKUP($D714,消耗中转!$O$17:$O$1000,消耗中转!$Y$17:$Y$1000,"[]")</f>
        <v>[{"ItemId":50004,"Num":425511},{"ItemId":50005,"Num":3245}]</v>
      </c>
      <c r="F714" s="19" t="str">
        <f>_xlfn.XLOOKUP($D714,养成中转!$D$17:$D$1000,_xlfn.XLOOKUP($C714,养成中转!$W$16:$AC$16,养成中转!$W$17:$AC$1000),"{}")</f>
        <v>{"Hp":499957,"Atk":34656}</v>
      </c>
      <c r="G714" s="19" t="str">
        <f>IF(B714=4,_xlfn.XLOOKUP($D714,养成中转!$D$17:$D$1000,养成中转!$AP$17:$AP$1000,"{}"),_xlfn.XLOOKUP($D714,养成中转!$D$17:$D$1000,养成中转!$AG$17:$AG$1000,"{}"))</f>
        <v>{"CardMulti":82.1,"CostReduce":6}</v>
      </c>
    </row>
    <row r="715" spans="1:7">
      <c r="A715" s="19">
        <v>711</v>
      </c>
      <c r="B715" s="21">
        <f t="shared" si="22"/>
        <v>3</v>
      </c>
      <c r="C715" s="19">
        <v>1</v>
      </c>
      <c r="D715" s="19">
        <f t="shared" si="23"/>
        <v>211</v>
      </c>
      <c r="E715" s="19" t="str">
        <f>_xlfn.XLOOKUP($D715,消耗中转!$O$17:$O$1000,消耗中转!$Y$17:$Y$1000,"[]")</f>
        <v>[{"ItemId":50004,"Num":295433}]</v>
      </c>
      <c r="F715" s="19" t="str">
        <f>_xlfn.XLOOKUP($D715,养成中转!$D$17:$D$1000,_xlfn.XLOOKUP($C715,养成中转!$W$16:$AC$16,养成中转!$W$17:$AC$1000),"{}")</f>
        <v>{"Hp":528799,"Atk":36654}</v>
      </c>
      <c r="G715" s="19" t="str">
        <f>IF(B715=4,_xlfn.XLOOKUP($D715,养成中转!$D$17:$D$1000,养成中转!$AP$17:$AP$1000,"{}"),_xlfn.XLOOKUP($D715,养成中转!$D$17:$D$1000,养成中转!$AG$17:$AG$1000,"{}"))</f>
        <v>{"CardMulti":83.7,"CostReduce":6}</v>
      </c>
    </row>
    <row r="716" spans="1:7">
      <c r="A716" s="19">
        <v>712</v>
      </c>
      <c r="B716" s="21">
        <f t="shared" si="22"/>
        <v>3</v>
      </c>
      <c r="C716" s="21">
        <v>1</v>
      </c>
      <c r="D716" s="19">
        <f t="shared" si="23"/>
        <v>212</v>
      </c>
      <c r="E716" s="19" t="str">
        <f>_xlfn.XLOOKUP($D716,消耗中转!$O$17:$O$1000,消耗中转!$Y$17:$Y$1000,"[]")</f>
        <v>[{"ItemId":50004,"Num":310205}]</v>
      </c>
      <c r="F716" s="19" t="str">
        <f>_xlfn.XLOOKUP($D716,养成中转!$D$17:$D$1000,_xlfn.XLOOKUP($C716,养成中转!$W$16:$AC$16,养成中转!$W$17:$AC$1000),"{}")</f>
        <v>{"Hp":532954,"Atk":36944}</v>
      </c>
      <c r="G716" s="19" t="str">
        <f>IF(B716=4,_xlfn.XLOOKUP($D716,养成中转!$D$17:$D$1000,养成中转!$AP$17:$AP$1000,"{}"),_xlfn.XLOOKUP($D716,养成中转!$D$17:$D$1000,养成中转!$AG$17:$AG$1000,"{}"))</f>
        <v>{"CardMulti":84.25,"CostReduce":6}</v>
      </c>
    </row>
    <row r="717" spans="1:7">
      <c r="A717" s="19">
        <v>713</v>
      </c>
      <c r="B717" s="21">
        <f t="shared" si="22"/>
        <v>3</v>
      </c>
      <c r="C717" s="19">
        <v>1</v>
      </c>
      <c r="D717" s="19">
        <f t="shared" si="23"/>
        <v>213</v>
      </c>
      <c r="E717" s="19" t="str">
        <f>_xlfn.XLOOKUP($D717,消耗中转!$O$17:$O$1000,消耗中转!$Y$17:$Y$1000,"[]")</f>
        <v>[{"ItemId":50004,"Num":324976}]</v>
      </c>
      <c r="F717" s="19" t="str">
        <f>_xlfn.XLOOKUP($D717,养成中转!$D$17:$D$1000,_xlfn.XLOOKUP($C717,养成中转!$W$16:$AC$16,养成中转!$W$17:$AC$1000),"{}")</f>
        <v>{"Hp":537144,"Atk":37234}</v>
      </c>
      <c r="G717" s="19" t="str">
        <f>IF(B717=4,_xlfn.XLOOKUP($D717,养成中转!$D$17:$D$1000,养成中转!$AP$17:$AP$1000,"{}"),_xlfn.XLOOKUP($D717,养成中转!$D$17:$D$1000,养成中转!$AG$17:$AG$1000,"{}"))</f>
        <v>{"CardMulti":84.8,"CostReduce":6}</v>
      </c>
    </row>
    <row r="718" spans="1:7">
      <c r="A718" s="19">
        <v>714</v>
      </c>
      <c r="B718" s="21">
        <f t="shared" si="22"/>
        <v>3</v>
      </c>
      <c r="C718" s="21">
        <v>1</v>
      </c>
      <c r="D718" s="19">
        <f t="shared" si="23"/>
        <v>214</v>
      </c>
      <c r="E718" s="19" t="str">
        <f>_xlfn.XLOOKUP($D718,消耗中转!$O$17:$O$1000,消耗中转!$Y$17:$Y$1000,"[]")</f>
        <v>[{"ItemId":50004,"Num":339748}]</v>
      </c>
      <c r="F718" s="19" t="str">
        <f>_xlfn.XLOOKUP($D718,养成中转!$D$17:$D$1000,_xlfn.XLOOKUP($C718,养成中转!$W$16:$AC$16,养成中转!$W$17:$AC$1000),"{}")</f>
        <v>{"Hp":541368,"Atk":37527}</v>
      </c>
      <c r="G718" s="19" t="str">
        <f>IF(B718=4,_xlfn.XLOOKUP($D718,养成中转!$D$17:$D$1000,养成中转!$AP$17:$AP$1000,"{}"),_xlfn.XLOOKUP($D718,养成中转!$D$17:$D$1000,养成中转!$AG$17:$AG$1000,"{}"))</f>
        <v>{"CardMulti":85.35,"CostReduce":6}</v>
      </c>
    </row>
    <row r="719" spans="1:7">
      <c r="A719" s="19">
        <v>715</v>
      </c>
      <c r="B719" s="21">
        <f t="shared" si="22"/>
        <v>3</v>
      </c>
      <c r="C719" s="19">
        <v>1</v>
      </c>
      <c r="D719" s="19">
        <f t="shared" si="23"/>
        <v>215</v>
      </c>
      <c r="E719" s="19" t="str">
        <f>_xlfn.XLOOKUP($D719,消耗中转!$O$17:$O$1000,消耗中转!$Y$17:$Y$1000,"[]")</f>
        <v>[{"ItemId":50004,"Num":354520}]</v>
      </c>
      <c r="F719" s="19" t="str">
        <f>_xlfn.XLOOKUP($D719,养成中转!$D$17:$D$1000,_xlfn.XLOOKUP($C719,养成中转!$W$16:$AC$16,养成中转!$W$17:$AC$1000),"{}")</f>
        <v>{"Hp":545627,"Atk":37822}</v>
      </c>
      <c r="G719" s="19" t="str">
        <f>IF(B719=4,_xlfn.XLOOKUP($D719,养成中转!$D$17:$D$1000,养成中转!$AP$17:$AP$1000,"{}"),_xlfn.XLOOKUP($D719,养成中转!$D$17:$D$1000,养成中转!$AG$17:$AG$1000,"{}"))</f>
        <v>{"CardMulti":85.9,"CostReduce":6}</v>
      </c>
    </row>
    <row r="720" spans="1:7">
      <c r="A720" s="19">
        <v>716</v>
      </c>
      <c r="B720" s="21">
        <f t="shared" si="22"/>
        <v>3</v>
      </c>
      <c r="C720" s="21">
        <v>1</v>
      </c>
      <c r="D720" s="19">
        <f t="shared" si="23"/>
        <v>216</v>
      </c>
      <c r="E720" s="19" t="str">
        <f>_xlfn.XLOOKUP($D720,消耗中转!$O$17:$O$1000,消耗中转!$Y$17:$Y$1000,"[]")</f>
        <v>[{"ItemId":50004,"Num":369291}]</v>
      </c>
      <c r="F720" s="19" t="str">
        <f>_xlfn.XLOOKUP($D720,养成中转!$D$17:$D$1000,_xlfn.XLOOKUP($C720,养成中转!$W$16:$AC$16,养成中转!$W$17:$AC$1000),"{}")</f>
        <v>{"Hp":549920,"Atk":38120}</v>
      </c>
      <c r="G720" s="19" t="str">
        <f>IF(B720=4,_xlfn.XLOOKUP($D720,养成中转!$D$17:$D$1000,养成中转!$AP$17:$AP$1000,"{}"),_xlfn.XLOOKUP($D720,养成中转!$D$17:$D$1000,养成中转!$AG$17:$AG$1000,"{}"))</f>
        <v>{"CardMulti":86.45,"CostReduce":6}</v>
      </c>
    </row>
    <row r="721" spans="1:7">
      <c r="A721" s="19">
        <v>717</v>
      </c>
      <c r="B721" s="21">
        <f t="shared" si="22"/>
        <v>3</v>
      </c>
      <c r="C721" s="19">
        <v>1</v>
      </c>
      <c r="D721" s="19">
        <f t="shared" si="23"/>
        <v>217</v>
      </c>
      <c r="E721" s="19" t="str">
        <f>_xlfn.XLOOKUP($D721,消耗中转!$O$17:$O$1000,消耗中转!$Y$17:$Y$1000,"[]")</f>
        <v>[{"ItemId":50004,"Num":384063}]</v>
      </c>
      <c r="F721" s="19" t="str">
        <f>_xlfn.XLOOKUP($D721,养成中转!$D$17:$D$1000,_xlfn.XLOOKUP($C721,养成中转!$W$16:$AC$16,养成中转!$W$17:$AC$1000),"{}")</f>
        <v>{"Hp":554250,"Atk":38419}</v>
      </c>
      <c r="G721" s="19" t="str">
        <f>IF(B721=4,_xlfn.XLOOKUP($D721,养成中转!$D$17:$D$1000,养成中转!$AP$17:$AP$1000,"{}"),_xlfn.XLOOKUP($D721,养成中转!$D$17:$D$1000,养成中转!$AG$17:$AG$1000,"{}"))</f>
        <v>{"CardMulti":87,"CostReduce":6}</v>
      </c>
    </row>
    <row r="722" spans="1:7">
      <c r="A722" s="19">
        <v>718</v>
      </c>
      <c r="B722" s="21">
        <f t="shared" si="22"/>
        <v>3</v>
      </c>
      <c r="C722" s="21">
        <v>1</v>
      </c>
      <c r="D722" s="19">
        <f t="shared" si="23"/>
        <v>218</v>
      </c>
      <c r="E722" s="19" t="str">
        <f>_xlfn.XLOOKUP($D722,消耗中转!$O$17:$O$1000,消耗中转!$Y$17:$Y$1000,"[]")</f>
        <v>[{"ItemId":50004,"Num":398835}]</v>
      </c>
      <c r="F722" s="19" t="str">
        <f>_xlfn.XLOOKUP($D722,养成中转!$D$17:$D$1000,_xlfn.XLOOKUP($C722,养成中转!$W$16:$AC$16,养成中转!$W$17:$AC$1000),"{}")</f>
        <v>{"Hp":558614,"Atk":38721}</v>
      </c>
      <c r="G722" s="19" t="str">
        <f>IF(B722=4,_xlfn.XLOOKUP($D722,养成中转!$D$17:$D$1000,养成中转!$AP$17:$AP$1000,"{}"),_xlfn.XLOOKUP($D722,养成中转!$D$17:$D$1000,养成中转!$AG$17:$AG$1000,"{}"))</f>
        <v>{"CardMulti":87.55,"CostReduce":6}</v>
      </c>
    </row>
    <row r="723" spans="1:7">
      <c r="A723" s="19">
        <v>719</v>
      </c>
      <c r="B723" s="21">
        <f t="shared" si="22"/>
        <v>3</v>
      </c>
      <c r="C723" s="19">
        <v>1</v>
      </c>
      <c r="D723" s="19">
        <f t="shared" si="23"/>
        <v>219</v>
      </c>
      <c r="E723" s="19" t="str">
        <f>_xlfn.XLOOKUP($D723,消耗中转!$O$17:$O$1000,消耗中转!$Y$17:$Y$1000,"[]")</f>
        <v>[{"ItemId":50004,"Num":413606}]</v>
      </c>
      <c r="F723" s="19" t="str">
        <f>_xlfn.XLOOKUP($D723,养成中转!$D$17:$D$1000,_xlfn.XLOOKUP($C723,养成中转!$W$16:$AC$16,养成中转!$W$17:$AC$1000),"{}")</f>
        <v>{"Hp":563014,"Atk":39026}</v>
      </c>
      <c r="G723" s="19" t="str">
        <f>IF(B723=4,_xlfn.XLOOKUP($D723,养成中转!$D$17:$D$1000,养成中转!$AP$17:$AP$1000,"{}"),_xlfn.XLOOKUP($D723,养成中转!$D$17:$D$1000,养成中转!$AG$17:$AG$1000,"{}"))</f>
        <v>{"CardMulti":88.1,"CostReduce":6}</v>
      </c>
    </row>
    <row r="724" spans="1:7">
      <c r="A724" s="19">
        <v>720</v>
      </c>
      <c r="B724" s="21">
        <f t="shared" si="22"/>
        <v>3</v>
      </c>
      <c r="C724" s="21">
        <v>1</v>
      </c>
      <c r="D724" s="19">
        <f t="shared" si="23"/>
        <v>220</v>
      </c>
      <c r="E724" s="19" t="str">
        <f>_xlfn.XLOOKUP($D724,消耗中转!$O$17:$O$1000,消耗中转!$Y$17:$Y$1000,"[]")</f>
        <v>[{"ItemId":50004,"Num":428378},{"ItemId":50005,"Num":3438}]</v>
      </c>
      <c r="F724" s="19" t="str">
        <f>_xlfn.XLOOKUP($D724,养成中转!$D$17:$D$1000,_xlfn.XLOOKUP($C724,养成中转!$W$16:$AC$16,养成中转!$W$17:$AC$1000),"{}")</f>
        <v>{"Hp":567449,"Atk":39334}</v>
      </c>
      <c r="G724" s="19" t="str">
        <f>IF(B724=4,_xlfn.XLOOKUP($D724,养成中转!$D$17:$D$1000,养成中转!$AP$17:$AP$1000,"{}"),_xlfn.XLOOKUP($D724,养成中转!$D$17:$D$1000,养成中转!$AG$17:$AG$1000,"{}"))</f>
        <v>{"CardMulti":88.65,"CostReduce":6}</v>
      </c>
    </row>
    <row r="725" spans="1:7">
      <c r="A725" s="19">
        <v>721</v>
      </c>
      <c r="B725" s="21">
        <f t="shared" si="22"/>
        <v>3</v>
      </c>
      <c r="C725" s="19">
        <v>1</v>
      </c>
      <c r="D725" s="19">
        <f t="shared" si="23"/>
        <v>221</v>
      </c>
      <c r="E725" s="19" t="str">
        <f>_xlfn.XLOOKUP($D725,消耗中转!$O$17:$O$1000,消耗中转!$Y$17:$Y$1000,"[]")</f>
        <v>[{"ItemId":50004,"Num":299961}]</v>
      </c>
      <c r="F725" s="19" t="str">
        <f>_xlfn.XLOOKUP($D725,养成中转!$D$17:$D$1000,_xlfn.XLOOKUP($C725,养成中转!$W$16:$AC$16,养成中转!$W$17:$AC$1000),"{}")</f>
        <v>{"Hp":598746,"Atk":41504}</v>
      </c>
      <c r="G725" s="19" t="str">
        <f>IF(B725=4,_xlfn.XLOOKUP($D725,养成中转!$D$17:$D$1000,养成中转!$AP$17:$AP$1000,"{}"),_xlfn.XLOOKUP($D725,养成中转!$D$17:$D$1000,养成中转!$AG$17:$AG$1000,"{}"))</f>
        <v>{"CardMulti":90.3,"CostReduce":6}</v>
      </c>
    </row>
    <row r="726" spans="1:7">
      <c r="A726" s="19">
        <v>722</v>
      </c>
      <c r="B726" s="21">
        <f t="shared" ref="B726:B789" si="24">B476+1</f>
        <v>3</v>
      </c>
      <c r="C726" s="21">
        <v>1</v>
      </c>
      <c r="D726" s="19">
        <f t="shared" ref="D726:D789" si="25">D476</f>
        <v>222</v>
      </c>
      <c r="E726" s="19" t="str">
        <f>_xlfn.XLOOKUP($D726,消耗中转!$O$17:$O$1000,消耗中转!$Y$17:$Y$1000,"[]")</f>
        <v>[{"ItemId":50004,"Num":314959}]</v>
      </c>
      <c r="F726" s="19" t="str">
        <f>_xlfn.XLOOKUP($D726,养成中转!$D$17:$D$1000,_xlfn.XLOOKUP($C726,养成中转!$W$16:$AC$16,养成中转!$W$17:$AC$1000),"{}")</f>
        <v>{"Hp":603253,"Atk":41816}</v>
      </c>
      <c r="G726" s="19" t="str">
        <f>IF(B726=4,_xlfn.XLOOKUP($D726,养成中转!$D$17:$D$1000,养成中转!$AP$17:$AP$1000,"{}"),_xlfn.XLOOKUP($D726,养成中转!$D$17:$D$1000,养成中转!$AG$17:$AG$1000,"{}"))</f>
        <v>{"CardMulti":90.89,"CostReduce":6}</v>
      </c>
    </row>
    <row r="727" spans="1:7">
      <c r="A727" s="19">
        <v>723</v>
      </c>
      <c r="B727" s="21">
        <f t="shared" si="24"/>
        <v>3</v>
      </c>
      <c r="C727" s="19">
        <v>1</v>
      </c>
      <c r="D727" s="19">
        <f t="shared" si="25"/>
        <v>223</v>
      </c>
      <c r="E727" s="19" t="str">
        <f>_xlfn.XLOOKUP($D727,消耗中转!$O$17:$O$1000,消耗中转!$Y$17:$Y$1000,"[]")</f>
        <v>[{"ItemId":50004,"Num":329957}]</v>
      </c>
      <c r="F727" s="19" t="str">
        <f>_xlfn.XLOOKUP($D727,养成中转!$D$17:$D$1000,_xlfn.XLOOKUP($C727,养成中转!$W$16:$AC$16,养成中转!$W$17:$AC$1000),"{}")</f>
        <v>{"Hp":607795,"Atk":42131}</v>
      </c>
      <c r="G727" s="19" t="str">
        <f>IF(B727=4,_xlfn.XLOOKUP($D727,养成中转!$D$17:$D$1000,养成中转!$AP$17:$AP$1000,"{}"),_xlfn.XLOOKUP($D727,养成中转!$D$17:$D$1000,养成中转!$AG$17:$AG$1000,"{}"))</f>
        <v>{"CardMulti":91.48,"CostReduce":6}</v>
      </c>
    </row>
    <row r="728" spans="1:7">
      <c r="A728" s="19">
        <v>724</v>
      </c>
      <c r="B728" s="21">
        <f t="shared" si="24"/>
        <v>3</v>
      </c>
      <c r="C728" s="21">
        <v>1</v>
      </c>
      <c r="D728" s="19">
        <f t="shared" si="25"/>
        <v>224</v>
      </c>
      <c r="E728" s="19" t="str">
        <f>_xlfn.XLOOKUP($D728,消耗中转!$O$17:$O$1000,消耗中转!$Y$17:$Y$1000,"[]")</f>
        <v>[{"ItemId":50004,"Num":344955}]</v>
      </c>
      <c r="F728" s="19" t="str">
        <f>_xlfn.XLOOKUP($D728,养成中转!$D$17:$D$1000,_xlfn.XLOOKUP($C728,养成中转!$W$16:$AC$16,养成中转!$W$17:$AC$1000),"{}")</f>
        <v>{"Hp":612374,"Atk":42448}</v>
      </c>
      <c r="G728" s="19" t="str">
        <f>IF(B728=4,_xlfn.XLOOKUP($D728,养成中转!$D$17:$D$1000,养成中转!$AP$17:$AP$1000,"{}"),_xlfn.XLOOKUP($D728,养成中转!$D$17:$D$1000,养成中转!$AG$17:$AG$1000,"{}"))</f>
        <v>{"CardMulti":92.07,"CostReduce":6}</v>
      </c>
    </row>
    <row r="729" spans="1:7">
      <c r="A729" s="19">
        <v>725</v>
      </c>
      <c r="B729" s="21">
        <f t="shared" si="24"/>
        <v>3</v>
      </c>
      <c r="C729" s="19">
        <v>1</v>
      </c>
      <c r="D729" s="19">
        <f t="shared" si="25"/>
        <v>225</v>
      </c>
      <c r="E729" s="19" t="str">
        <f>_xlfn.XLOOKUP($D729,消耗中转!$O$17:$O$1000,消耗中转!$Y$17:$Y$1000,"[]")</f>
        <v>[{"ItemId":50004,"Num":359953}]</v>
      </c>
      <c r="F729" s="19" t="str">
        <f>_xlfn.XLOOKUP($D729,养成中转!$D$17:$D$1000,_xlfn.XLOOKUP($C729,养成中转!$W$16:$AC$16,养成中转!$W$17:$AC$1000),"{}")</f>
        <v>{"Hp":616989,"Atk":42768}</v>
      </c>
      <c r="G729" s="19" t="str">
        <f>IF(B729=4,_xlfn.XLOOKUP($D729,养成中转!$D$17:$D$1000,养成中转!$AP$17:$AP$1000,"{}"),_xlfn.XLOOKUP($D729,养成中转!$D$17:$D$1000,养成中转!$AG$17:$AG$1000,"{}"))</f>
        <v>{"CardMulti":93.66,"CostReduce":7}</v>
      </c>
    </row>
    <row r="730" spans="1:7">
      <c r="A730" s="19">
        <v>726</v>
      </c>
      <c r="B730" s="21">
        <f t="shared" si="24"/>
        <v>3</v>
      </c>
      <c r="C730" s="21">
        <v>1</v>
      </c>
      <c r="D730" s="19">
        <f t="shared" si="25"/>
        <v>226</v>
      </c>
      <c r="E730" s="19" t="str">
        <f>_xlfn.XLOOKUP($D730,消耗中转!$O$17:$O$1000,消耗中转!$Y$17:$Y$1000,"[]")</f>
        <v>[{"ItemId":50004,"Num":374952}]</v>
      </c>
      <c r="F730" s="19" t="str">
        <f>_xlfn.XLOOKUP($D730,养成中转!$D$17:$D$1000,_xlfn.XLOOKUP($C730,养成中转!$W$16:$AC$16,养成中转!$W$17:$AC$1000),"{}")</f>
        <v>{"Hp":621640,"Atk":43090}</v>
      </c>
      <c r="G730" s="19" t="str">
        <f>IF(B730=4,_xlfn.XLOOKUP($D730,养成中转!$D$17:$D$1000,养成中转!$AP$17:$AP$1000,"{}"),_xlfn.XLOOKUP($D730,养成中转!$D$17:$D$1000,养成中转!$AG$17:$AG$1000,"{}"))</f>
        <v>{"CardMulti":94.25,"CostReduce":7}</v>
      </c>
    </row>
    <row r="731" spans="1:7">
      <c r="A731" s="19">
        <v>727</v>
      </c>
      <c r="B731" s="21">
        <f t="shared" si="24"/>
        <v>3</v>
      </c>
      <c r="C731" s="19">
        <v>1</v>
      </c>
      <c r="D731" s="19">
        <f t="shared" si="25"/>
        <v>227</v>
      </c>
      <c r="E731" s="19" t="str">
        <f>_xlfn.XLOOKUP($D731,消耗中转!$O$17:$O$1000,消耗中转!$Y$17:$Y$1000,"[]")</f>
        <v>[{"ItemId":50004,"Num":389950}]</v>
      </c>
      <c r="F731" s="19" t="str">
        <f>_xlfn.XLOOKUP($D731,养成中转!$D$17:$D$1000,_xlfn.XLOOKUP($C731,养成中转!$W$16:$AC$16,养成中转!$W$17:$AC$1000),"{}")</f>
        <v>{"Hp":626327,"Atk":43416}</v>
      </c>
      <c r="G731" s="19" t="str">
        <f>IF(B731=4,_xlfn.XLOOKUP($D731,养成中转!$D$17:$D$1000,养成中转!$AP$17:$AP$1000,"{}"),_xlfn.XLOOKUP($D731,养成中转!$D$17:$D$1000,养成中转!$AG$17:$AG$1000,"{}"))</f>
        <v>{"CardMulti":94.84,"CostReduce":7}</v>
      </c>
    </row>
    <row r="732" spans="1:7">
      <c r="A732" s="19">
        <v>728</v>
      </c>
      <c r="B732" s="21">
        <f t="shared" si="24"/>
        <v>3</v>
      </c>
      <c r="C732" s="21">
        <v>1</v>
      </c>
      <c r="D732" s="19">
        <f t="shared" si="25"/>
        <v>228</v>
      </c>
      <c r="E732" s="19" t="str">
        <f>_xlfn.XLOOKUP($D732,消耗中转!$O$17:$O$1000,消耗中转!$Y$17:$Y$1000,"[]")</f>
        <v>[{"ItemId":50004,"Num":404948}]</v>
      </c>
      <c r="F732" s="19" t="str">
        <f>_xlfn.XLOOKUP($D732,养成中转!$D$17:$D$1000,_xlfn.XLOOKUP($C732,养成中转!$W$16:$AC$16,养成中转!$W$17:$AC$1000),"{}")</f>
        <v>{"Hp":631052,"Atk":43743}</v>
      </c>
      <c r="G732" s="19" t="str">
        <f>IF(B732=4,_xlfn.XLOOKUP($D732,养成中转!$D$17:$D$1000,养成中转!$AP$17:$AP$1000,"{}"),_xlfn.XLOOKUP($D732,养成中转!$D$17:$D$1000,养成中转!$AG$17:$AG$1000,"{}"))</f>
        <v>{"CardMulti":95.43,"CostReduce":7}</v>
      </c>
    </row>
    <row r="733" spans="1:7">
      <c r="A733" s="19">
        <v>729</v>
      </c>
      <c r="B733" s="21">
        <f t="shared" si="24"/>
        <v>3</v>
      </c>
      <c r="C733" s="19">
        <v>1</v>
      </c>
      <c r="D733" s="19">
        <f t="shared" si="25"/>
        <v>229</v>
      </c>
      <c r="E733" s="19" t="str">
        <f>_xlfn.XLOOKUP($D733,消耗中转!$O$17:$O$1000,消耗中转!$Y$17:$Y$1000,"[]")</f>
        <v>[{"ItemId":50004,"Num":419946}]</v>
      </c>
      <c r="F733" s="19" t="str">
        <f>_xlfn.XLOOKUP($D733,养成中转!$D$17:$D$1000,_xlfn.XLOOKUP($C733,养成中转!$W$16:$AC$16,养成中转!$W$17:$AC$1000),"{}")</f>
        <v>{"Hp":635813,"Atk":44073}</v>
      </c>
      <c r="G733" s="19" t="str">
        <f>IF(B733=4,_xlfn.XLOOKUP($D733,养成中转!$D$17:$D$1000,养成中转!$AP$17:$AP$1000,"{}"),_xlfn.XLOOKUP($D733,养成中转!$D$17:$D$1000,养成中转!$AG$17:$AG$1000,"{}"))</f>
        <v>{"CardMulti":96.02,"CostReduce":7}</v>
      </c>
    </row>
    <row r="734" spans="1:7">
      <c r="A734" s="19">
        <v>730</v>
      </c>
      <c r="B734" s="21">
        <f t="shared" si="24"/>
        <v>3</v>
      </c>
      <c r="C734" s="21">
        <v>1</v>
      </c>
      <c r="D734" s="19">
        <f t="shared" si="25"/>
        <v>230</v>
      </c>
      <c r="E734" s="19" t="str">
        <f>_xlfn.XLOOKUP($D734,消耗中转!$O$17:$O$1000,消耗中转!$Y$17:$Y$1000,"[]")</f>
        <v>[{"ItemId":50004,"Num":434944},{"ItemId":50005,"Num":3632}]</v>
      </c>
      <c r="F734" s="19" t="str">
        <f>_xlfn.XLOOKUP($D734,养成中转!$D$17:$D$1000,_xlfn.XLOOKUP($C734,养成中转!$W$16:$AC$16,养成中转!$W$17:$AC$1000),"{}")</f>
        <v>{"Hp":640610,"Atk":44405}</v>
      </c>
      <c r="G734" s="19" t="str">
        <f>IF(B734=4,_xlfn.XLOOKUP($D734,养成中转!$D$17:$D$1000,养成中转!$AP$17:$AP$1000,"{}"),_xlfn.XLOOKUP($D734,养成中转!$D$17:$D$1000,养成中转!$AG$17:$AG$1000,"{}"))</f>
        <v>{"CardMulti":96.61,"CostReduce":7}</v>
      </c>
    </row>
    <row r="735" spans="1:7">
      <c r="A735" s="19">
        <v>731</v>
      </c>
      <c r="B735" s="21">
        <f t="shared" si="24"/>
        <v>3</v>
      </c>
      <c r="C735" s="19">
        <v>1</v>
      </c>
      <c r="D735" s="19">
        <f t="shared" si="25"/>
        <v>231</v>
      </c>
      <c r="E735" s="19" t="str">
        <f>_xlfn.XLOOKUP($D735,消耗中转!$O$17:$O$1000,消耗中转!$Y$17:$Y$1000,"[]")</f>
        <v>[{"ItemId":50004,"Num":310067}]</v>
      </c>
      <c r="F735" s="19" t="str">
        <f>_xlfn.XLOOKUP($D735,养成中转!$D$17:$D$1000,_xlfn.XLOOKUP($C735,养成中转!$W$16:$AC$16,养成中转!$W$17:$AC$1000),"{}")</f>
        <v>{"Hp":674452,"Atk":46751}</v>
      </c>
      <c r="G735" s="19" t="str">
        <f>IF(B735=4,_xlfn.XLOOKUP($D735,养成中转!$D$17:$D$1000,养成中转!$AP$17:$AP$1000,"{}"),_xlfn.XLOOKUP($D735,养成中转!$D$17:$D$1000,养成中转!$AG$17:$AG$1000,"{}"))</f>
        <v>{"CardMulti":98.31,"CostReduce":7}</v>
      </c>
    </row>
    <row r="736" spans="1:7">
      <c r="A736" s="19">
        <v>732</v>
      </c>
      <c r="B736" s="21">
        <f t="shared" si="24"/>
        <v>3</v>
      </c>
      <c r="C736" s="21">
        <v>1</v>
      </c>
      <c r="D736" s="19">
        <f t="shared" si="25"/>
        <v>232</v>
      </c>
      <c r="E736" s="19" t="str">
        <f>_xlfn.XLOOKUP($D736,消耗中转!$O$17:$O$1000,消耗中转!$Y$17:$Y$1000,"[]")</f>
        <v>[{"ItemId":50004,"Num":325571}]</v>
      </c>
      <c r="F736" s="19" t="str">
        <f>_xlfn.XLOOKUP($D736,养成中转!$D$17:$D$1000,_xlfn.XLOOKUP($C736,养成中转!$W$16:$AC$16,养成中转!$W$17:$AC$1000),"{}")</f>
        <v>{"Hp":679323,"Atk":47089}</v>
      </c>
      <c r="G736" s="19" t="str">
        <f>IF(B736=4,_xlfn.XLOOKUP($D736,养成中转!$D$17:$D$1000,养成中转!$AP$17:$AP$1000,"{}"),_xlfn.XLOOKUP($D736,养成中转!$D$17:$D$1000,养成中转!$AG$17:$AG$1000,"{}"))</f>
        <v>{"CardMulti":98.94,"CostReduce":7}</v>
      </c>
    </row>
    <row r="737" spans="1:7">
      <c r="A737" s="19">
        <v>733</v>
      </c>
      <c r="B737" s="21">
        <f t="shared" si="24"/>
        <v>3</v>
      </c>
      <c r="C737" s="19">
        <v>1</v>
      </c>
      <c r="D737" s="19">
        <f t="shared" si="25"/>
        <v>233</v>
      </c>
      <c r="E737" s="19" t="str">
        <f>_xlfn.XLOOKUP($D737,消耗中转!$O$17:$O$1000,消耗中转!$Y$17:$Y$1000,"[]")</f>
        <v>[{"ItemId":50004,"Num":341074}]</v>
      </c>
      <c r="F737" s="19" t="str">
        <f>_xlfn.XLOOKUP($D737,养成中转!$D$17:$D$1000,_xlfn.XLOOKUP($C737,养成中转!$W$16:$AC$16,养成中转!$W$17:$AC$1000),"{}")</f>
        <v>{"Hp":684232,"Atk":47429}</v>
      </c>
      <c r="G737" s="19" t="str">
        <f>IF(B737=4,_xlfn.XLOOKUP($D737,养成中转!$D$17:$D$1000,养成中转!$AP$17:$AP$1000,"{}"),_xlfn.XLOOKUP($D737,养成中转!$D$17:$D$1000,养成中转!$AG$17:$AG$1000,"{}"))</f>
        <v>{"CardMulti":99.57,"CostReduce":7}</v>
      </c>
    </row>
    <row r="738" spans="1:7">
      <c r="A738" s="19">
        <v>734</v>
      </c>
      <c r="B738" s="21">
        <f t="shared" si="24"/>
        <v>3</v>
      </c>
      <c r="C738" s="21">
        <v>1</v>
      </c>
      <c r="D738" s="19">
        <f t="shared" si="25"/>
        <v>234</v>
      </c>
      <c r="E738" s="19" t="str">
        <f>_xlfn.XLOOKUP($D738,消耗中转!$O$17:$O$1000,消耗中转!$Y$17:$Y$1000,"[]")</f>
        <v>[{"ItemId":50004,"Num":356577}]</v>
      </c>
      <c r="F738" s="19" t="str">
        <f>_xlfn.XLOOKUP($D738,养成中转!$D$17:$D$1000,_xlfn.XLOOKUP($C738,养成中转!$W$16:$AC$16,养成中转!$W$17:$AC$1000),"{}")</f>
        <v>{"Hp":689179,"Atk":47772}</v>
      </c>
      <c r="G738" s="19" t="str">
        <f>IF(B738=4,_xlfn.XLOOKUP($D738,养成中转!$D$17:$D$1000,养成中转!$AP$17:$AP$1000,"{}"),_xlfn.XLOOKUP($D738,养成中转!$D$17:$D$1000,养成中转!$AG$17:$AG$1000,"{}"))</f>
        <v>{"CardMulti":100.2,"CostReduce":7}</v>
      </c>
    </row>
    <row r="739" spans="1:7">
      <c r="A739" s="19">
        <v>735</v>
      </c>
      <c r="B739" s="21">
        <f t="shared" si="24"/>
        <v>3</v>
      </c>
      <c r="C739" s="19">
        <v>1</v>
      </c>
      <c r="D739" s="19">
        <f t="shared" si="25"/>
        <v>235</v>
      </c>
      <c r="E739" s="19" t="str">
        <f>_xlfn.XLOOKUP($D739,消耗中转!$O$17:$O$1000,消耗中转!$Y$17:$Y$1000,"[]")</f>
        <v>[{"ItemId":50004,"Num":372081}]</v>
      </c>
      <c r="F739" s="19" t="str">
        <f>_xlfn.XLOOKUP($D739,养成中转!$D$17:$D$1000,_xlfn.XLOOKUP($C739,养成中转!$W$16:$AC$16,养成中转!$W$17:$AC$1000),"{}")</f>
        <v>{"Hp":694162,"Atk":48118}</v>
      </c>
      <c r="G739" s="19" t="str">
        <f>IF(B739=4,_xlfn.XLOOKUP($D739,养成中转!$D$17:$D$1000,养成中转!$AP$17:$AP$1000,"{}"),_xlfn.XLOOKUP($D739,养成中转!$D$17:$D$1000,养成中转!$AG$17:$AG$1000,"{}"))</f>
        <v>{"CardMulti":100.83,"CostReduce":7}</v>
      </c>
    </row>
    <row r="740" spans="1:7">
      <c r="A740" s="19">
        <v>736</v>
      </c>
      <c r="B740" s="21">
        <f t="shared" si="24"/>
        <v>3</v>
      </c>
      <c r="C740" s="21">
        <v>1</v>
      </c>
      <c r="D740" s="19">
        <f t="shared" si="25"/>
        <v>236</v>
      </c>
      <c r="E740" s="19" t="str">
        <f>_xlfn.XLOOKUP($D740,消耗中转!$O$17:$O$1000,消耗中转!$Y$17:$Y$1000,"[]")</f>
        <v>[{"ItemId":50004,"Num":387584}]</v>
      </c>
      <c r="F740" s="19" t="str">
        <f>_xlfn.XLOOKUP($D740,养成中转!$D$17:$D$1000,_xlfn.XLOOKUP($C740,养成中转!$W$16:$AC$16,养成中转!$W$17:$AC$1000),"{}")</f>
        <v>{"Hp":699183,"Atk":48465}</v>
      </c>
      <c r="G740" s="19" t="str">
        <f>IF(B740=4,_xlfn.XLOOKUP($D740,养成中转!$D$17:$D$1000,养成中转!$AP$17:$AP$1000,"{}"),_xlfn.XLOOKUP($D740,养成中转!$D$17:$D$1000,养成中转!$AG$17:$AG$1000,"{}"))</f>
        <v>{"CardMulti":101.46,"CostReduce":7}</v>
      </c>
    </row>
    <row r="741" spans="1:7">
      <c r="A741" s="19">
        <v>737</v>
      </c>
      <c r="B741" s="21">
        <f t="shared" si="24"/>
        <v>3</v>
      </c>
      <c r="C741" s="19">
        <v>1</v>
      </c>
      <c r="D741" s="19">
        <f t="shared" si="25"/>
        <v>237</v>
      </c>
      <c r="E741" s="19" t="str">
        <f>_xlfn.XLOOKUP($D741,消耗中转!$O$17:$O$1000,消耗中转!$Y$17:$Y$1000,"[]")</f>
        <v>[{"ItemId":50004,"Num":403088}]</v>
      </c>
      <c r="F741" s="19" t="str">
        <f>_xlfn.XLOOKUP($D741,养成中转!$D$17:$D$1000,_xlfn.XLOOKUP($C741,养成中转!$W$16:$AC$16,养成中转!$W$17:$AC$1000),"{}")</f>
        <v>{"Hp":704242,"Atk":48817}</v>
      </c>
      <c r="G741" s="19" t="str">
        <f>IF(B741=4,_xlfn.XLOOKUP($D741,养成中转!$D$17:$D$1000,养成中转!$AP$17:$AP$1000,"{}"),_xlfn.XLOOKUP($D741,养成中转!$D$17:$D$1000,养成中转!$AG$17:$AG$1000,"{}"))</f>
        <v>{"CardMulti":102.09,"CostReduce":7}</v>
      </c>
    </row>
    <row r="742" spans="1:7">
      <c r="A742" s="19">
        <v>738</v>
      </c>
      <c r="B742" s="21">
        <f t="shared" si="24"/>
        <v>3</v>
      </c>
      <c r="C742" s="21">
        <v>1</v>
      </c>
      <c r="D742" s="19">
        <f t="shared" si="25"/>
        <v>238</v>
      </c>
      <c r="E742" s="19" t="str">
        <f>_xlfn.XLOOKUP($D742,消耗中转!$O$17:$O$1000,消耗中转!$Y$17:$Y$1000,"[]")</f>
        <v>[{"ItemId":50004,"Num":418591}]</v>
      </c>
      <c r="F742" s="19" t="str">
        <f>_xlfn.XLOOKUP($D742,养成中转!$D$17:$D$1000,_xlfn.XLOOKUP($C742,养成中转!$W$16:$AC$16,养成中转!$W$17:$AC$1000),"{}")</f>
        <v>{"Hp":709339,"Atk":49169}</v>
      </c>
      <c r="G742" s="19" t="str">
        <f>IF(B742=4,_xlfn.XLOOKUP($D742,养成中转!$D$17:$D$1000,养成中转!$AP$17:$AP$1000,"{}"),_xlfn.XLOOKUP($D742,养成中转!$D$17:$D$1000,养成中转!$AG$17:$AG$1000,"{}"))</f>
        <v>{"CardMulti":102.72,"CostReduce":7}</v>
      </c>
    </row>
    <row r="743" spans="1:7">
      <c r="A743" s="19">
        <v>739</v>
      </c>
      <c r="B743" s="21">
        <f t="shared" si="24"/>
        <v>3</v>
      </c>
      <c r="C743" s="19">
        <v>1</v>
      </c>
      <c r="D743" s="19">
        <f t="shared" si="25"/>
        <v>239</v>
      </c>
      <c r="E743" s="19" t="str">
        <f>_xlfn.XLOOKUP($D743,消耗中转!$O$17:$O$1000,消耗中转!$Y$17:$Y$1000,"[]")</f>
        <v>[{"ItemId":50004,"Num":434094}]</v>
      </c>
      <c r="F743" s="19" t="str">
        <f>_xlfn.XLOOKUP($D743,养成中转!$D$17:$D$1000,_xlfn.XLOOKUP($C743,养成中转!$W$16:$AC$16,养成中转!$W$17:$AC$1000),"{}")</f>
        <v>{"Hp":714473,"Atk":49525}</v>
      </c>
      <c r="G743" s="19" t="str">
        <f>IF(B743=4,_xlfn.XLOOKUP($D743,养成中转!$D$17:$D$1000,养成中转!$AP$17:$AP$1000,"{}"),_xlfn.XLOOKUP($D743,养成中转!$D$17:$D$1000,养成中转!$AG$17:$AG$1000,"{}"))</f>
        <v>{"CardMulti":103.35,"CostReduce":7}</v>
      </c>
    </row>
    <row r="744" spans="1:7">
      <c r="A744" s="19">
        <v>740</v>
      </c>
      <c r="B744" s="21">
        <f t="shared" si="24"/>
        <v>3</v>
      </c>
      <c r="C744" s="21">
        <v>1</v>
      </c>
      <c r="D744" s="19">
        <f t="shared" si="25"/>
        <v>240</v>
      </c>
      <c r="E744" s="19" t="str">
        <f>_xlfn.XLOOKUP($D744,消耗中转!$O$17:$O$1000,消耗中转!$Y$17:$Y$1000,"[]")</f>
        <v>[{"ItemId":50004,"Num":449598},{"ItemId":50005,"Num":3827}]</v>
      </c>
      <c r="F744" s="19" t="str">
        <f>_xlfn.XLOOKUP($D744,养成中转!$D$17:$D$1000,_xlfn.XLOOKUP($C744,养成中转!$W$16:$AC$16,养成中转!$W$17:$AC$1000),"{}")</f>
        <v>{"Hp":719646,"Atk":49884}</v>
      </c>
      <c r="G744" s="19" t="str">
        <f>IF(B744=4,_xlfn.XLOOKUP($D744,养成中转!$D$17:$D$1000,养成中转!$AP$17:$AP$1000,"{}"),_xlfn.XLOOKUP($D744,养成中转!$D$17:$D$1000,养成中转!$AG$17:$AG$1000,"{}"))</f>
        <v>{"CardMulti":103.98,"CostReduce":7}</v>
      </c>
    </row>
    <row r="745" spans="1:7">
      <c r="A745" s="19">
        <v>741</v>
      </c>
      <c r="B745" s="21">
        <f t="shared" si="24"/>
        <v>3</v>
      </c>
      <c r="C745" s="19">
        <v>1</v>
      </c>
      <c r="D745" s="19">
        <f t="shared" si="25"/>
        <v>241</v>
      </c>
      <c r="E745" s="19" t="str">
        <f>_xlfn.XLOOKUP($D745,消耗中转!$O$17:$O$1000,消耗中转!$Y$17:$Y$1000,"[]")</f>
        <v>[{"ItemId":50004,"Num":329501}]</v>
      </c>
      <c r="F745" s="19" t="str">
        <f>_xlfn.XLOOKUP($D745,养成中转!$D$17:$D$1000,_xlfn.XLOOKUP($C745,养成中转!$W$16:$AC$16,养成中转!$W$17:$AC$1000),"{}")</f>
        <v>{"Hp":756123,"Atk":52413}</v>
      </c>
      <c r="G745" s="19" t="str">
        <f>IF(B745=4,_xlfn.XLOOKUP($D745,养成中转!$D$17:$D$1000,养成中转!$AP$17:$AP$1000,"{}"),_xlfn.XLOOKUP($D745,养成中转!$D$17:$D$1000,养成中转!$AG$17:$AG$1000,"{}"))</f>
        <v>{"CardMulti":105.73,"CostReduce":7}</v>
      </c>
    </row>
    <row r="746" spans="1:7">
      <c r="A746" s="19">
        <v>742</v>
      </c>
      <c r="B746" s="21">
        <f t="shared" si="24"/>
        <v>3</v>
      </c>
      <c r="C746" s="21">
        <v>1</v>
      </c>
      <c r="D746" s="19">
        <f t="shared" si="25"/>
        <v>242</v>
      </c>
      <c r="E746" s="19" t="str">
        <f>_xlfn.XLOOKUP($D746,消耗中转!$O$17:$O$1000,消耗中转!$Y$17:$Y$1000,"[]")</f>
        <v>[{"ItemId":50004,"Num":345976}]</v>
      </c>
      <c r="F746" s="19" t="str">
        <f>_xlfn.XLOOKUP($D746,养成中转!$D$17:$D$1000,_xlfn.XLOOKUP($C746,养成中转!$W$16:$AC$16,养成中转!$W$17:$AC$1000),"{}")</f>
        <v>{"Hp":761372,"Atk":52777}</v>
      </c>
      <c r="G746" s="19" t="str">
        <f>IF(B746=4,_xlfn.XLOOKUP($D746,养成中转!$D$17:$D$1000,养成中转!$AP$17:$AP$1000,"{}"),_xlfn.XLOOKUP($D746,养成中转!$D$17:$D$1000,养成中转!$AG$17:$AG$1000,"{}"))</f>
        <v>{"CardMulti":106.4,"CostReduce":7}</v>
      </c>
    </row>
    <row r="747" spans="1:7">
      <c r="A747" s="19">
        <v>743</v>
      </c>
      <c r="B747" s="21">
        <f t="shared" si="24"/>
        <v>3</v>
      </c>
      <c r="C747" s="19">
        <v>1</v>
      </c>
      <c r="D747" s="19">
        <f t="shared" si="25"/>
        <v>243</v>
      </c>
      <c r="E747" s="19" t="str">
        <f>_xlfn.XLOOKUP($D747,消耗中转!$O$17:$O$1000,消耗中转!$Y$17:$Y$1000,"[]")</f>
        <v>[{"ItemId":50004,"Num":362451}]</v>
      </c>
      <c r="F747" s="19" t="str">
        <f>_xlfn.XLOOKUP($D747,养成中转!$D$17:$D$1000,_xlfn.XLOOKUP($C747,养成中转!$W$16:$AC$16,养成中转!$W$17:$AC$1000),"{}")</f>
        <v>{"Hp":766660,"Atk":53143}</v>
      </c>
      <c r="G747" s="19" t="str">
        <f>IF(B747=4,_xlfn.XLOOKUP($D747,养成中转!$D$17:$D$1000,养成中转!$AP$17:$AP$1000,"{}"),_xlfn.XLOOKUP($D747,养成中转!$D$17:$D$1000,养成中转!$AG$17:$AG$1000,"{}"))</f>
        <v>{"CardMulti":107.07,"CostReduce":7}</v>
      </c>
    </row>
    <row r="748" spans="1:7">
      <c r="A748" s="19">
        <v>744</v>
      </c>
      <c r="B748" s="21">
        <f t="shared" si="24"/>
        <v>3</v>
      </c>
      <c r="C748" s="21">
        <v>1</v>
      </c>
      <c r="D748" s="19">
        <f t="shared" si="25"/>
        <v>244</v>
      </c>
      <c r="E748" s="19" t="str">
        <f>_xlfn.XLOOKUP($D748,消耗中转!$O$17:$O$1000,消耗中转!$Y$17:$Y$1000,"[]")</f>
        <v>[{"ItemId":50004,"Num":378926}]</v>
      </c>
      <c r="F748" s="19" t="str">
        <f>_xlfn.XLOOKUP($D748,养成中转!$D$17:$D$1000,_xlfn.XLOOKUP($C748,养成中转!$W$16:$AC$16,养成中转!$W$17:$AC$1000),"{}")</f>
        <v>{"Hp":771987,"Atk":53512}</v>
      </c>
      <c r="G748" s="19" t="str">
        <f>IF(B748=4,_xlfn.XLOOKUP($D748,养成中转!$D$17:$D$1000,养成中转!$AP$17:$AP$1000,"{}"),_xlfn.XLOOKUP($D748,养成中转!$D$17:$D$1000,养成中转!$AG$17:$AG$1000,"{}"))</f>
        <v>{"CardMulti":107.74,"CostReduce":7}</v>
      </c>
    </row>
    <row r="749" spans="1:7">
      <c r="A749" s="19">
        <v>745</v>
      </c>
      <c r="B749" s="21">
        <f t="shared" si="24"/>
        <v>3</v>
      </c>
      <c r="C749" s="19">
        <v>1</v>
      </c>
      <c r="D749" s="19">
        <f t="shared" si="25"/>
        <v>245</v>
      </c>
      <c r="E749" s="19" t="str">
        <f>_xlfn.XLOOKUP($D749,消耗中转!$O$17:$O$1000,消耗中转!$Y$17:$Y$1000,"[]")</f>
        <v>[{"ItemId":50004,"Num":395401}]</v>
      </c>
      <c r="F749" s="19" t="str">
        <f>_xlfn.XLOOKUP($D749,养成中转!$D$17:$D$1000,_xlfn.XLOOKUP($C749,养成中转!$W$16:$AC$16,养成中转!$W$17:$AC$1000),"{}")</f>
        <v>{"Hp":777352,"Atk":53884}</v>
      </c>
      <c r="G749" s="19" t="str">
        <f>IF(B749=4,_xlfn.XLOOKUP($D749,养成中转!$D$17:$D$1000,养成中转!$AP$17:$AP$1000,"{}"),_xlfn.XLOOKUP($D749,养成中转!$D$17:$D$1000,养成中转!$AG$17:$AG$1000,"{}"))</f>
        <v>{"CardMulti":108.41,"CostReduce":7}</v>
      </c>
    </row>
    <row r="750" spans="1:7">
      <c r="A750" s="19">
        <v>746</v>
      </c>
      <c r="B750" s="21">
        <f t="shared" si="24"/>
        <v>3</v>
      </c>
      <c r="C750" s="21">
        <v>1</v>
      </c>
      <c r="D750" s="19">
        <f t="shared" si="25"/>
        <v>246</v>
      </c>
      <c r="E750" s="19" t="str">
        <f>_xlfn.XLOOKUP($D750,消耗中转!$O$17:$O$1000,消耗中转!$Y$17:$Y$1000,"[]")</f>
        <v>[{"ItemId":50004,"Num":411876}]</v>
      </c>
      <c r="F750" s="19" t="str">
        <f>_xlfn.XLOOKUP($D750,养成中转!$D$17:$D$1000,_xlfn.XLOOKUP($C750,养成中转!$W$16:$AC$16,养成中转!$W$17:$AC$1000),"{}")</f>
        <v>{"Hp":782755,"Atk":54259}</v>
      </c>
      <c r="G750" s="19" t="str">
        <f>IF(B750=4,_xlfn.XLOOKUP($D750,养成中转!$D$17:$D$1000,养成中转!$AP$17:$AP$1000,"{}"),_xlfn.XLOOKUP($D750,养成中转!$D$17:$D$1000,养成中转!$AG$17:$AG$1000,"{}"))</f>
        <v>{"CardMulti":109.08,"CostReduce":7}</v>
      </c>
    </row>
    <row r="751" spans="1:7">
      <c r="A751" s="19">
        <v>747</v>
      </c>
      <c r="B751" s="21">
        <f t="shared" si="24"/>
        <v>3</v>
      </c>
      <c r="C751" s="19">
        <v>1</v>
      </c>
      <c r="D751" s="19">
        <f t="shared" si="25"/>
        <v>247</v>
      </c>
      <c r="E751" s="19" t="str">
        <f>_xlfn.XLOOKUP($D751,消耗中转!$O$17:$O$1000,消耗中转!$Y$17:$Y$1000,"[]")</f>
        <v>[{"ItemId":50004,"Num":428351}]</v>
      </c>
      <c r="F751" s="19" t="str">
        <f>_xlfn.XLOOKUP($D751,养成中转!$D$17:$D$1000,_xlfn.XLOOKUP($C751,养成中转!$W$16:$AC$16,养成中转!$W$17:$AC$1000),"{}")</f>
        <v>{"Hp":788199,"Atk":54636}</v>
      </c>
      <c r="G751" s="19" t="str">
        <f>IF(B751=4,_xlfn.XLOOKUP($D751,养成中转!$D$17:$D$1000,养成中转!$AP$17:$AP$1000,"{}"),_xlfn.XLOOKUP($D751,养成中转!$D$17:$D$1000,养成中转!$AG$17:$AG$1000,"{}"))</f>
        <v>{"CardMulti":109.75,"CostReduce":7}</v>
      </c>
    </row>
    <row r="752" spans="1:7">
      <c r="A752" s="19">
        <v>748</v>
      </c>
      <c r="B752" s="21">
        <f t="shared" si="24"/>
        <v>3</v>
      </c>
      <c r="C752" s="21">
        <v>1</v>
      </c>
      <c r="D752" s="19">
        <f t="shared" si="25"/>
        <v>248</v>
      </c>
      <c r="E752" s="19" t="str">
        <f>_xlfn.XLOOKUP($D752,消耗中转!$O$17:$O$1000,消耗中转!$Y$17:$Y$1000,"[]")</f>
        <v>[{"ItemId":50004,"Num":444826}]</v>
      </c>
      <c r="F752" s="19" t="str">
        <f>_xlfn.XLOOKUP($D752,养成中转!$D$17:$D$1000,_xlfn.XLOOKUP($C752,养成中转!$W$16:$AC$16,养成中转!$W$17:$AC$1000),"{}")</f>
        <v>{"Hp":793680,"Atk":55017}</v>
      </c>
      <c r="G752" s="19" t="str">
        <f>IF(B752=4,_xlfn.XLOOKUP($D752,养成中转!$D$17:$D$1000,养成中转!$AP$17:$AP$1000,"{}"),_xlfn.XLOOKUP($D752,养成中转!$D$17:$D$1000,养成中转!$AG$17:$AG$1000,"{}"))</f>
        <v>{"CardMulti":110.42,"CostReduce":7}</v>
      </c>
    </row>
    <row r="753" spans="1:7">
      <c r="A753" s="19">
        <v>749</v>
      </c>
      <c r="B753" s="21">
        <f t="shared" si="24"/>
        <v>3</v>
      </c>
      <c r="C753" s="19">
        <v>1</v>
      </c>
      <c r="D753" s="19">
        <f t="shared" si="25"/>
        <v>249</v>
      </c>
      <c r="E753" s="19" t="str">
        <f>_xlfn.XLOOKUP($D753,消耗中转!$O$17:$O$1000,消耗中转!$Y$17:$Y$1000,"[]")</f>
        <v>[{"ItemId":50004,"Num":461301}]</v>
      </c>
      <c r="F753" s="19" t="str">
        <f>_xlfn.XLOOKUP($D753,养成中转!$D$17:$D$1000,_xlfn.XLOOKUP($C753,养成中转!$W$16:$AC$16,养成中转!$W$17:$AC$1000),"{}")</f>
        <v>{"Hp":799201,"Atk":55398}</v>
      </c>
      <c r="G753" s="19" t="str">
        <f>IF(B753=4,_xlfn.XLOOKUP($D753,养成中转!$D$17:$D$1000,养成中转!$AP$17:$AP$1000,"{}"),_xlfn.XLOOKUP($D753,养成中转!$D$17:$D$1000,养成中转!$AG$17:$AG$1000,"{}"))</f>
        <v>{"CardMulti":111.09,"CostReduce":7}</v>
      </c>
    </row>
    <row r="754" spans="1:7">
      <c r="A754" s="19">
        <v>750</v>
      </c>
      <c r="B754" s="21">
        <f t="shared" si="24"/>
        <v>3</v>
      </c>
      <c r="C754" s="21">
        <v>1</v>
      </c>
      <c r="D754" s="19">
        <f t="shared" si="25"/>
        <v>250</v>
      </c>
      <c r="E754" s="19" t="str">
        <f>_xlfn.XLOOKUP($D754,消耗中转!$O$17:$O$1000,消耗中转!$Y$17:$Y$1000,"[]")</f>
        <v>[]</v>
      </c>
      <c r="F754" s="19" t="str">
        <f>_xlfn.XLOOKUP($D754,养成中转!$D$17:$D$1000,_xlfn.XLOOKUP($C754,养成中转!$W$16:$AC$16,养成中转!$W$17:$AC$1000),"{}")</f>
        <v>{"Hp":804762,"Atk":55784}</v>
      </c>
      <c r="G754" s="19" t="str">
        <f>IF(B754=4,_xlfn.XLOOKUP($D754,养成中转!$D$17:$D$1000,养成中转!$AP$17:$AP$1000,"{}"),_xlfn.XLOOKUP($D754,养成中转!$D$17:$D$1000,养成中转!$AG$17:$AG$1000,"{}"))</f>
        <v>{"CardMulti":111.76,"CostReduce":7}</v>
      </c>
    </row>
    <row r="755" spans="1:7">
      <c r="A755" s="19">
        <v>751</v>
      </c>
      <c r="B755" s="21">
        <f t="shared" si="24"/>
        <v>4</v>
      </c>
      <c r="C755" s="19">
        <v>1</v>
      </c>
      <c r="D755" s="19">
        <f t="shared" si="25"/>
        <v>1</v>
      </c>
      <c r="E755" s="19" t="str">
        <f>_xlfn.XLOOKUP($D755,消耗中转!$O$17:$O$1000,消耗中转!$Y$17:$Y$1000,"[]")</f>
        <v>[{"ItemId":50004,"Num":5}]</v>
      </c>
      <c r="F755" s="19" t="str">
        <f>_xlfn.XLOOKUP($D755,养成中转!$D$17:$D$1000,_xlfn.XLOOKUP($C755,养成中转!$W$16:$AC$16,养成中转!$W$17:$AC$1000),"{}")</f>
        <v>{"Hp":902,"Atk":62}</v>
      </c>
      <c r="G755" s="19" t="str">
        <f>IF(B755=4,_xlfn.XLOOKUP($D755,养成中转!$D$17:$D$1000,养成中转!$AP$17:$AP$1000,"{}"),_xlfn.XLOOKUP($D755,养成中转!$D$17:$D$1000,养成中转!$AG$17:$AG$1000,"{}"))</f>
        <v>{"CardMulti":0.42,"CostReduce":0}</v>
      </c>
    </row>
    <row r="756" spans="1:7">
      <c r="A756" s="19">
        <v>752</v>
      </c>
      <c r="B756" s="21">
        <f t="shared" si="24"/>
        <v>4</v>
      </c>
      <c r="C756" s="21">
        <v>1</v>
      </c>
      <c r="D756" s="19">
        <f t="shared" si="25"/>
        <v>2</v>
      </c>
      <c r="E756" s="19" t="str">
        <f>_xlfn.XLOOKUP($D756,消耗中转!$O$17:$O$1000,消耗中转!$Y$17:$Y$1000,"[]")</f>
        <v>[{"ItemId":50004,"Num":85}]</v>
      </c>
      <c r="F756" s="19" t="str">
        <f>_xlfn.XLOOKUP($D756,养成中转!$D$17:$D$1000,_xlfn.XLOOKUP($C756,养成中转!$W$16:$AC$16,养成中转!$W$17:$AC$1000),"{}")</f>
        <v>{"Hp":959,"Atk":67}</v>
      </c>
      <c r="G756" s="19" t="str">
        <f>IF(B756=4,_xlfn.XLOOKUP($D756,养成中转!$D$17:$D$1000,养成中转!$AP$17:$AP$1000,"{}"),_xlfn.XLOOKUP($D756,养成中转!$D$17:$D$1000,养成中转!$AG$17:$AG$1000,"{}"))</f>
        <v>{"CardMulti":0.875,"CostReduce":0}</v>
      </c>
    </row>
    <row r="757" spans="1:7">
      <c r="A757" s="19">
        <v>753</v>
      </c>
      <c r="B757" s="21">
        <f t="shared" si="24"/>
        <v>4</v>
      </c>
      <c r="C757" s="19">
        <v>1</v>
      </c>
      <c r="D757" s="19">
        <f t="shared" si="25"/>
        <v>3</v>
      </c>
      <c r="E757" s="19" t="str">
        <f>_xlfn.XLOOKUP($D757,消耗中转!$O$17:$O$1000,消耗中转!$Y$17:$Y$1000,"[]")</f>
        <v>[{"ItemId":50004,"Num":89}]</v>
      </c>
      <c r="F757" s="19" t="str">
        <f>_xlfn.XLOOKUP($D757,养成中转!$D$17:$D$1000,_xlfn.XLOOKUP($C757,养成中转!$W$16:$AC$16,养成中转!$W$17:$AC$1000),"{}")</f>
        <v>{"Hp":1020,"Atk":70}</v>
      </c>
      <c r="G757" s="19" t="str">
        <f>IF(B757=4,_xlfn.XLOOKUP($D757,养成中转!$D$17:$D$1000,养成中转!$AP$17:$AP$1000,"{}"),_xlfn.XLOOKUP($D757,养成中转!$D$17:$D$1000,养成中转!$AG$17:$AG$1000,"{}"))</f>
        <v>{"CardMulti":1.33,"CostReduce":0}</v>
      </c>
    </row>
    <row r="758" spans="1:7">
      <c r="A758" s="19">
        <v>754</v>
      </c>
      <c r="B758" s="21">
        <f t="shared" si="24"/>
        <v>4</v>
      </c>
      <c r="C758" s="21">
        <v>1</v>
      </c>
      <c r="D758" s="19">
        <f t="shared" si="25"/>
        <v>4</v>
      </c>
      <c r="E758" s="19" t="str">
        <f>_xlfn.XLOOKUP($D758,消耗中转!$O$17:$O$1000,消耗中转!$Y$17:$Y$1000,"[]")</f>
        <v>[{"ItemId":50004,"Num":93}]</v>
      </c>
      <c r="F758" s="19" t="str">
        <f>_xlfn.XLOOKUP($D758,养成中转!$D$17:$D$1000,_xlfn.XLOOKUP($C758,养成中转!$W$16:$AC$16,养成中转!$W$17:$AC$1000),"{}")</f>
        <v>{"Hp":1084,"Atk":75}</v>
      </c>
      <c r="G758" s="19" t="str">
        <f>IF(B758=4,_xlfn.XLOOKUP($D758,养成中转!$D$17:$D$1000,养成中转!$AP$17:$AP$1000,"{}"),_xlfn.XLOOKUP($D758,养成中转!$D$17:$D$1000,养成中转!$AG$17:$AG$1000,"{}"))</f>
        <v>{"CardMulti":1.785,"CostReduce":0}</v>
      </c>
    </row>
    <row r="759" spans="1:7">
      <c r="A759" s="19">
        <v>755</v>
      </c>
      <c r="B759" s="21">
        <f t="shared" si="24"/>
        <v>4</v>
      </c>
      <c r="C759" s="19">
        <v>1</v>
      </c>
      <c r="D759" s="19">
        <f t="shared" si="25"/>
        <v>5</v>
      </c>
      <c r="E759" s="19" t="str">
        <f>_xlfn.XLOOKUP($D759,消耗中转!$O$17:$O$1000,消耗中转!$Y$17:$Y$1000,"[]")</f>
        <v>[{"ItemId":50004,"Num":97}]</v>
      </c>
      <c r="F759" s="19" t="str">
        <f>_xlfn.XLOOKUP($D759,养成中转!$D$17:$D$1000,_xlfn.XLOOKUP($C759,养成中转!$W$16:$AC$16,养成中转!$W$17:$AC$1000),"{}")</f>
        <v>{"Hp":1151,"Atk":79}</v>
      </c>
      <c r="G759" s="19" t="str">
        <f>IF(B759=4,_xlfn.XLOOKUP($D759,养成中转!$D$17:$D$1000,养成中转!$AP$17:$AP$1000,"{}"),_xlfn.XLOOKUP($D759,养成中转!$D$17:$D$1000,养成中转!$AG$17:$AG$1000,"{}"))</f>
        <v>{"CardMulti":2.24,"CostReduce":0}</v>
      </c>
    </row>
    <row r="760" spans="1:7">
      <c r="A760" s="19">
        <v>756</v>
      </c>
      <c r="B760" s="21">
        <f t="shared" si="24"/>
        <v>4</v>
      </c>
      <c r="C760" s="21">
        <v>1</v>
      </c>
      <c r="D760" s="19">
        <f t="shared" si="25"/>
        <v>6</v>
      </c>
      <c r="E760" s="19" t="str">
        <f>_xlfn.XLOOKUP($D760,消耗中转!$O$17:$O$1000,消耗中转!$Y$17:$Y$1000,"[]")</f>
        <v>[{"ItemId":50004,"Num":102}]</v>
      </c>
      <c r="F760" s="19" t="str">
        <f>_xlfn.XLOOKUP($D760,养成中转!$D$17:$D$1000,_xlfn.XLOOKUP($C760,养成中转!$W$16:$AC$16,养成中转!$W$17:$AC$1000),"{}")</f>
        <v>{"Hp":1220,"Atk":84}</v>
      </c>
      <c r="G760" s="19" t="str">
        <f>IF(B760=4,_xlfn.XLOOKUP($D760,养成中转!$D$17:$D$1000,养成中转!$AP$17:$AP$1000,"{}"),_xlfn.XLOOKUP($D760,养成中转!$D$17:$D$1000,养成中转!$AG$17:$AG$1000,"{}"))</f>
        <v>{"CardMulti":2.695,"CostReduce":0}</v>
      </c>
    </row>
    <row r="761" spans="1:7">
      <c r="A761" s="19">
        <v>757</v>
      </c>
      <c r="B761" s="21">
        <f t="shared" si="24"/>
        <v>4</v>
      </c>
      <c r="C761" s="19">
        <v>1</v>
      </c>
      <c r="D761" s="19">
        <f t="shared" si="25"/>
        <v>7</v>
      </c>
      <c r="E761" s="19" t="str">
        <f>_xlfn.XLOOKUP($D761,消耗中转!$O$17:$O$1000,消耗中转!$Y$17:$Y$1000,"[]")</f>
        <v>[{"ItemId":50004,"Num":106}]</v>
      </c>
      <c r="F761" s="19" t="str">
        <f>_xlfn.XLOOKUP($D761,养成中转!$D$17:$D$1000,_xlfn.XLOOKUP($C761,养成中转!$W$16:$AC$16,养成中转!$W$17:$AC$1000),"{}")</f>
        <v>{"Hp":1293,"Atk":90}</v>
      </c>
      <c r="G761" s="19" t="str">
        <f>IF(B761=4,_xlfn.XLOOKUP($D761,养成中转!$D$17:$D$1000,养成中转!$AP$17:$AP$1000,"{}"),_xlfn.XLOOKUP($D761,养成中转!$D$17:$D$1000,养成中转!$AG$17:$AG$1000,"{}"))</f>
        <v>{"CardMulti":3.15,"CostReduce":0}</v>
      </c>
    </row>
    <row r="762" spans="1:7">
      <c r="A762" s="19">
        <v>758</v>
      </c>
      <c r="B762" s="21">
        <f t="shared" si="24"/>
        <v>4</v>
      </c>
      <c r="C762" s="21">
        <v>1</v>
      </c>
      <c r="D762" s="19">
        <f t="shared" si="25"/>
        <v>8</v>
      </c>
      <c r="E762" s="19" t="str">
        <f>_xlfn.XLOOKUP($D762,消耗中转!$O$17:$O$1000,消耗中转!$Y$17:$Y$1000,"[]")</f>
        <v>[{"ItemId":50004,"Num":110}]</v>
      </c>
      <c r="F762" s="19" t="str">
        <f>_xlfn.XLOOKUP($D762,养成中转!$D$17:$D$1000,_xlfn.XLOOKUP($C762,养成中转!$W$16:$AC$16,养成中转!$W$17:$AC$1000),"{}")</f>
        <v>{"Hp":1370,"Atk":95}</v>
      </c>
      <c r="G762" s="19" t="str">
        <f>IF(B762=4,_xlfn.XLOOKUP($D762,养成中转!$D$17:$D$1000,养成中转!$AP$17:$AP$1000,"{}"),_xlfn.XLOOKUP($D762,养成中转!$D$17:$D$1000,养成中转!$AG$17:$AG$1000,"{}"))</f>
        <v>{"CardMulti":3.605,"CostReduce":0}</v>
      </c>
    </row>
    <row r="763" spans="1:7">
      <c r="A763" s="19">
        <v>759</v>
      </c>
      <c r="B763" s="21">
        <f t="shared" si="24"/>
        <v>4</v>
      </c>
      <c r="C763" s="19">
        <v>1</v>
      </c>
      <c r="D763" s="19">
        <f t="shared" si="25"/>
        <v>9</v>
      </c>
      <c r="E763" s="19" t="str">
        <f>_xlfn.XLOOKUP($D763,消耗中转!$O$17:$O$1000,消耗中转!$Y$17:$Y$1000,"[]")</f>
        <v>[{"ItemId":50004,"Num":114}]</v>
      </c>
      <c r="F763" s="19" t="str">
        <f>_xlfn.XLOOKUP($D763,养成中转!$D$17:$D$1000,_xlfn.XLOOKUP($C763,养成中转!$W$16:$AC$16,养成中转!$W$17:$AC$1000),"{}")</f>
        <v>{"Hp":1449,"Atk":100}</v>
      </c>
      <c r="G763" s="19" t="str">
        <f>IF(B763=4,_xlfn.XLOOKUP($D763,养成中转!$D$17:$D$1000,养成中转!$AP$17:$AP$1000,"{}"),_xlfn.XLOOKUP($D763,养成中转!$D$17:$D$1000,养成中转!$AG$17:$AG$1000,"{}"))</f>
        <v>{"CardMulti":4.06,"CostReduce":0}</v>
      </c>
    </row>
    <row r="764" spans="1:7">
      <c r="A764" s="19">
        <v>760</v>
      </c>
      <c r="B764" s="21">
        <f t="shared" si="24"/>
        <v>4</v>
      </c>
      <c r="C764" s="21">
        <v>1</v>
      </c>
      <c r="D764" s="19">
        <f t="shared" si="25"/>
        <v>10</v>
      </c>
      <c r="E764" s="19" t="str">
        <f>_xlfn.XLOOKUP($D764,消耗中转!$O$17:$O$1000,消耗中转!$Y$17:$Y$1000,"[]")</f>
        <v>[{"ItemId":50004,"Num":118},{"ItemId":50005,"Num":10}]</v>
      </c>
      <c r="F764" s="19" t="str">
        <f>_xlfn.XLOOKUP($D764,养成中转!$D$17:$D$1000,_xlfn.XLOOKUP($C764,养成中转!$W$16:$AC$16,养成中转!$W$17:$AC$1000),"{}")</f>
        <v>{"Hp":1532,"Atk":106}</v>
      </c>
      <c r="G764" s="19" t="str">
        <f>IF(B764=4,_xlfn.XLOOKUP($D764,养成中转!$D$17:$D$1000,养成中转!$AP$17:$AP$1000,"{}"),_xlfn.XLOOKUP($D764,养成中转!$D$17:$D$1000,养成中转!$AG$17:$AG$1000,"{}"))</f>
        <v>{"CardMulti":4.515,"CostReduce":0}</v>
      </c>
    </row>
    <row r="765" spans="1:7">
      <c r="A765" s="19">
        <v>761</v>
      </c>
      <c r="B765" s="21">
        <f t="shared" si="24"/>
        <v>4</v>
      </c>
      <c r="C765" s="19">
        <v>1</v>
      </c>
      <c r="D765" s="19">
        <f t="shared" si="25"/>
        <v>11</v>
      </c>
      <c r="E765" s="19" t="str">
        <f>_xlfn.XLOOKUP($D765,消耗中转!$O$17:$O$1000,消耗中转!$Y$17:$Y$1000,"[]")</f>
        <v>[{"ItemId":50004,"Num":1224}]</v>
      </c>
      <c r="F765" s="19" t="str">
        <f>_xlfn.XLOOKUP($D765,养成中转!$D$17:$D$1000,_xlfn.XLOOKUP($C765,养成中转!$W$16:$AC$16,养成中转!$W$17:$AC$1000),"{}")</f>
        <v>{"Hp":2141,"Atk":148}</v>
      </c>
      <c r="G765" s="19" t="str">
        <f>IF(B765=4,_xlfn.XLOOKUP($D765,养成中转!$D$17:$D$1000,养成中转!$AP$17:$AP$1000,"{}"),_xlfn.XLOOKUP($D765,养成中转!$D$17:$D$1000,养成中转!$AG$17:$AG$1000,"{}"))</f>
        <v>{"CardMulti":4.935,"CostReduce":0}</v>
      </c>
    </row>
    <row r="766" spans="1:7">
      <c r="A766" s="19">
        <v>762</v>
      </c>
      <c r="B766" s="21">
        <f t="shared" si="24"/>
        <v>4</v>
      </c>
      <c r="C766" s="21">
        <v>1</v>
      </c>
      <c r="D766" s="19">
        <f t="shared" si="25"/>
        <v>12</v>
      </c>
      <c r="E766" s="19" t="str">
        <f>_xlfn.XLOOKUP($D766,消耗中转!$O$17:$O$1000,消耗中转!$Y$17:$Y$1000,"[]")</f>
        <v>[{"ItemId":50004,"Num":1285}]</v>
      </c>
      <c r="F766" s="19" t="str">
        <f>_xlfn.XLOOKUP($D766,养成中转!$D$17:$D$1000,_xlfn.XLOOKUP($C766,养成中转!$W$16:$AC$16,养成中转!$W$17:$AC$1000),"{}")</f>
        <v>{"Hp":2231,"Atk":154}</v>
      </c>
      <c r="G766" s="19" t="str">
        <f>IF(B766=4,_xlfn.XLOOKUP($D766,养成中转!$D$17:$D$1000,养成中转!$AP$17:$AP$1000,"{}"),_xlfn.XLOOKUP($D766,养成中转!$D$17:$D$1000,养成中转!$AG$17:$AG$1000,"{}"))</f>
        <v>{"CardMulti":5.11,"CostReduce":0}</v>
      </c>
    </row>
    <row r="767" spans="1:7">
      <c r="A767" s="19">
        <v>763</v>
      </c>
      <c r="B767" s="21">
        <f t="shared" si="24"/>
        <v>4</v>
      </c>
      <c r="C767" s="19">
        <v>1</v>
      </c>
      <c r="D767" s="19">
        <f t="shared" si="25"/>
        <v>13</v>
      </c>
      <c r="E767" s="19" t="str">
        <f>_xlfn.XLOOKUP($D767,消耗中转!$O$17:$O$1000,消耗中转!$Y$17:$Y$1000,"[]")</f>
        <v>[{"ItemId":50004,"Num":1346}]</v>
      </c>
      <c r="F767" s="19" t="str">
        <f>_xlfn.XLOOKUP($D767,养成中转!$D$17:$D$1000,_xlfn.XLOOKUP($C767,养成中转!$W$16:$AC$16,养成中转!$W$17:$AC$1000),"{}")</f>
        <v>{"Hp":2326,"Atk":161}</v>
      </c>
      <c r="G767" s="19" t="str">
        <f>IF(B767=4,_xlfn.XLOOKUP($D767,养成中转!$D$17:$D$1000,养成中转!$AP$17:$AP$1000,"{}"),_xlfn.XLOOKUP($D767,养成中转!$D$17:$D$1000,养成中转!$AG$17:$AG$1000,"{}"))</f>
        <v>{"CardMulti":5.285,"CostReduce":0}</v>
      </c>
    </row>
    <row r="768" spans="1:7">
      <c r="A768" s="19">
        <v>764</v>
      </c>
      <c r="B768" s="21">
        <f t="shared" si="24"/>
        <v>4</v>
      </c>
      <c r="C768" s="21">
        <v>1</v>
      </c>
      <c r="D768" s="19">
        <f t="shared" si="25"/>
        <v>14</v>
      </c>
      <c r="E768" s="19" t="str">
        <f>_xlfn.XLOOKUP($D768,消耗中转!$O$17:$O$1000,消耗中转!$Y$17:$Y$1000,"[]")</f>
        <v>[{"ItemId":50004,"Num":1408}]</v>
      </c>
      <c r="F768" s="19" t="str">
        <f>_xlfn.XLOOKUP($D768,养成中转!$D$17:$D$1000,_xlfn.XLOOKUP($C768,养成中转!$W$16:$AC$16,养成中转!$W$17:$AC$1000),"{}")</f>
        <v>{"Hp":2426,"Atk":168}</v>
      </c>
      <c r="G768" s="19" t="str">
        <f>IF(B768=4,_xlfn.XLOOKUP($D768,养成中转!$D$17:$D$1000,养成中转!$AP$17:$AP$1000,"{}"),_xlfn.XLOOKUP($D768,养成中转!$D$17:$D$1000,养成中转!$AG$17:$AG$1000,"{}"))</f>
        <v>{"CardMulti":5.46,"CostReduce":0}</v>
      </c>
    </row>
    <row r="769" spans="1:7">
      <c r="A769" s="19">
        <v>765</v>
      </c>
      <c r="B769" s="21">
        <f t="shared" si="24"/>
        <v>4</v>
      </c>
      <c r="C769" s="19">
        <v>1</v>
      </c>
      <c r="D769" s="19">
        <f t="shared" si="25"/>
        <v>15</v>
      </c>
      <c r="E769" s="19" t="str">
        <f>_xlfn.XLOOKUP($D769,消耗中转!$O$17:$O$1000,消耗中转!$Y$17:$Y$1000,"[]")</f>
        <v>[{"ItemId":50004,"Num":1469}]</v>
      </c>
      <c r="F769" s="19" t="str">
        <f>_xlfn.XLOOKUP($D769,养成中转!$D$17:$D$1000,_xlfn.XLOOKUP($C769,养成中转!$W$16:$AC$16,养成中转!$W$17:$AC$1000),"{}")</f>
        <v>{"Hp":2530,"Atk":175}</v>
      </c>
      <c r="G769" s="19" t="str">
        <f>IF(B769=4,_xlfn.XLOOKUP($D769,养成中转!$D$17:$D$1000,养成中转!$AP$17:$AP$1000,"{}"),_xlfn.XLOOKUP($D769,养成中转!$D$17:$D$1000,养成中转!$AG$17:$AG$1000,"{}"))</f>
        <v>{"CardMulti":5.635,"CostReduce":0}</v>
      </c>
    </row>
    <row r="770" spans="1:7">
      <c r="A770" s="19">
        <v>766</v>
      </c>
      <c r="B770" s="21">
        <f t="shared" si="24"/>
        <v>4</v>
      </c>
      <c r="C770" s="21">
        <v>1</v>
      </c>
      <c r="D770" s="19">
        <f t="shared" si="25"/>
        <v>16</v>
      </c>
      <c r="E770" s="19" t="str">
        <f>_xlfn.XLOOKUP($D770,消耗中转!$O$17:$O$1000,消耗中转!$Y$17:$Y$1000,"[]")</f>
        <v>[{"ItemId":50004,"Num":1530}]</v>
      </c>
      <c r="F770" s="19" t="str">
        <f>_xlfn.XLOOKUP($D770,养成中转!$D$17:$D$1000,_xlfn.XLOOKUP($C770,养成中转!$W$16:$AC$16,养成中转!$W$17:$AC$1000),"{}")</f>
        <v>{"Hp":2638,"Atk":183}</v>
      </c>
      <c r="G770" s="19" t="str">
        <f>IF(B770=4,_xlfn.XLOOKUP($D770,养成中转!$D$17:$D$1000,养成中转!$AP$17:$AP$1000,"{}"),_xlfn.XLOOKUP($D770,养成中转!$D$17:$D$1000,养成中转!$AG$17:$AG$1000,"{}"))</f>
        <v>{"CardMulti":5.81,"CostReduce":0}</v>
      </c>
    </row>
    <row r="771" spans="1:7">
      <c r="A771" s="19">
        <v>767</v>
      </c>
      <c r="B771" s="21">
        <f t="shared" si="24"/>
        <v>4</v>
      </c>
      <c r="C771" s="19">
        <v>1</v>
      </c>
      <c r="D771" s="19">
        <f t="shared" si="25"/>
        <v>17</v>
      </c>
      <c r="E771" s="19" t="str">
        <f>_xlfn.XLOOKUP($D771,消耗中转!$O$17:$O$1000,消耗中转!$Y$17:$Y$1000,"[]")</f>
        <v>[{"ItemId":50004,"Num":1591}]</v>
      </c>
      <c r="F771" s="19" t="str">
        <f>_xlfn.XLOOKUP($D771,养成中转!$D$17:$D$1000,_xlfn.XLOOKUP($C771,养成中转!$W$16:$AC$16,养成中转!$W$17:$AC$1000),"{}")</f>
        <v>{"Hp":2751,"Atk":190}</v>
      </c>
      <c r="G771" s="19" t="str">
        <f>IF(B771=4,_xlfn.XLOOKUP($D771,养成中转!$D$17:$D$1000,养成中转!$AP$17:$AP$1000,"{}"),_xlfn.XLOOKUP($D771,养成中转!$D$17:$D$1000,养成中转!$AG$17:$AG$1000,"{}"))</f>
        <v>{"CardMulti":5.985,"CostReduce":0}</v>
      </c>
    </row>
    <row r="772" spans="1:7">
      <c r="A772" s="19">
        <v>768</v>
      </c>
      <c r="B772" s="21">
        <f t="shared" si="24"/>
        <v>4</v>
      </c>
      <c r="C772" s="21">
        <v>1</v>
      </c>
      <c r="D772" s="19">
        <f t="shared" si="25"/>
        <v>18</v>
      </c>
      <c r="E772" s="19" t="str">
        <f>_xlfn.XLOOKUP($D772,消耗中转!$O$17:$O$1000,消耗中转!$Y$17:$Y$1000,"[]")</f>
        <v>[{"ItemId":50004,"Num":1653}]</v>
      </c>
      <c r="F772" s="19" t="str">
        <f>_xlfn.XLOOKUP($D772,养成中转!$D$17:$D$1000,_xlfn.XLOOKUP($C772,养成中转!$W$16:$AC$16,养成中转!$W$17:$AC$1000),"{}")</f>
        <v>{"Hp":2869,"Atk":198}</v>
      </c>
      <c r="G772" s="19" t="str">
        <f>IF(B772=4,_xlfn.XLOOKUP($D772,养成中转!$D$17:$D$1000,养成中转!$AP$17:$AP$1000,"{}"),_xlfn.XLOOKUP($D772,养成中转!$D$17:$D$1000,养成中转!$AG$17:$AG$1000,"{}"))</f>
        <v>{"CardMulti":6.16,"CostReduce":0}</v>
      </c>
    </row>
    <row r="773" spans="1:7">
      <c r="A773" s="19">
        <v>769</v>
      </c>
      <c r="B773" s="21">
        <f t="shared" si="24"/>
        <v>4</v>
      </c>
      <c r="C773" s="19">
        <v>1</v>
      </c>
      <c r="D773" s="19">
        <f t="shared" si="25"/>
        <v>19</v>
      </c>
      <c r="E773" s="19" t="str">
        <f>_xlfn.XLOOKUP($D773,消耗中转!$O$17:$O$1000,消耗中转!$Y$17:$Y$1000,"[]")</f>
        <v>[{"ItemId":50004,"Num":1714}]</v>
      </c>
      <c r="F773" s="19" t="str">
        <f>_xlfn.XLOOKUP($D773,养成中转!$D$17:$D$1000,_xlfn.XLOOKUP($C773,养成中转!$W$16:$AC$16,养成中转!$W$17:$AC$1000),"{}")</f>
        <v>{"Hp":2993,"Atk":207}</v>
      </c>
      <c r="G773" s="19" t="str">
        <f>IF(B773=4,_xlfn.XLOOKUP($D773,养成中转!$D$17:$D$1000,养成中转!$AP$17:$AP$1000,"{}"),_xlfn.XLOOKUP($D773,养成中转!$D$17:$D$1000,养成中转!$AG$17:$AG$1000,"{}"))</f>
        <v>{"CardMulti":6.335,"CostReduce":0}</v>
      </c>
    </row>
    <row r="774" spans="1:7">
      <c r="A774" s="19">
        <v>770</v>
      </c>
      <c r="B774" s="21">
        <f t="shared" si="24"/>
        <v>4</v>
      </c>
      <c r="C774" s="21">
        <v>1</v>
      </c>
      <c r="D774" s="19">
        <f t="shared" si="25"/>
        <v>20</v>
      </c>
      <c r="E774" s="19" t="str">
        <f>_xlfn.XLOOKUP($D774,消耗中转!$O$17:$O$1000,消耗中转!$Y$17:$Y$1000,"[]")</f>
        <v>[{"ItemId":50004,"Num":1775},{"ItemId":50005,"Num":30}]</v>
      </c>
      <c r="F774" s="19" t="str">
        <f>_xlfn.XLOOKUP($D774,养成中转!$D$17:$D$1000,_xlfn.XLOOKUP($C774,养成中转!$W$16:$AC$16,养成中转!$W$17:$AC$1000),"{}")</f>
        <v>{"Hp":3123,"Atk":215}</v>
      </c>
      <c r="G774" s="19" t="str">
        <f>IF(B774=4,_xlfn.XLOOKUP($D774,养成中转!$D$17:$D$1000,养成中转!$AP$17:$AP$1000,"{}"),_xlfn.XLOOKUP($D774,养成中转!$D$17:$D$1000,养成中转!$AG$17:$AG$1000,"{}"))</f>
        <v>{"CardMulti":6.51,"CostReduce":0}</v>
      </c>
    </row>
    <row r="775" spans="1:7">
      <c r="A775" s="19">
        <v>771</v>
      </c>
      <c r="B775" s="21">
        <f t="shared" si="24"/>
        <v>4</v>
      </c>
      <c r="C775" s="19">
        <v>1</v>
      </c>
      <c r="D775" s="19">
        <f t="shared" si="25"/>
        <v>21</v>
      </c>
      <c r="E775" s="19" t="str">
        <f>_xlfn.XLOOKUP($D775,消耗中转!$O$17:$O$1000,消耗中转!$Y$17:$Y$1000,"[]")</f>
        <v>[{"ItemId":50004,"Num":2448}]</v>
      </c>
      <c r="F775" s="19" t="str">
        <f>_xlfn.XLOOKUP($D775,养成中转!$D$17:$D$1000,_xlfn.XLOOKUP($C775,养成中转!$W$16:$AC$16,养成中转!$W$17:$AC$1000),"{}")</f>
        <v>{"Hp":4067,"Atk":281}</v>
      </c>
      <c r="G775" s="19" t="str">
        <f>IF(B775=4,_xlfn.XLOOKUP($D775,养成中转!$D$17:$D$1000,养成中转!$AP$17:$AP$1000,"{}"),_xlfn.XLOOKUP($D775,养成中转!$D$17:$D$1000,养成中转!$AG$17:$AG$1000,"{}"))</f>
        <v>{"CardMulti":6.965,"CostReduce":0}</v>
      </c>
    </row>
    <row r="776" spans="1:7">
      <c r="A776" s="19">
        <v>772</v>
      </c>
      <c r="B776" s="21">
        <f t="shared" si="24"/>
        <v>4</v>
      </c>
      <c r="C776" s="21">
        <v>1</v>
      </c>
      <c r="D776" s="19">
        <f t="shared" si="25"/>
        <v>22</v>
      </c>
      <c r="E776" s="19" t="str">
        <f>_xlfn.XLOOKUP($D776,消耗中转!$O$17:$O$1000,消耗中转!$Y$17:$Y$1000,"[]")</f>
        <v>[{"ItemId":50004,"Num":2571}]</v>
      </c>
      <c r="F776" s="19" t="str">
        <f>_xlfn.XLOOKUP($D776,养成中转!$D$17:$D$1000,_xlfn.XLOOKUP($C776,养成中转!$W$16:$AC$16,养成中转!$W$17:$AC$1000),"{}")</f>
        <v>{"Hp":4208,"Atk":291}</v>
      </c>
      <c r="G776" s="19" t="str">
        <f>IF(B776=4,_xlfn.XLOOKUP($D776,养成中转!$D$17:$D$1000,养成中转!$AP$17:$AP$1000,"{}"),_xlfn.XLOOKUP($D776,养成中转!$D$17:$D$1000,养成中转!$AG$17:$AG$1000,"{}"))</f>
        <v>{"CardMulti":7.133,"CostReduce":0}</v>
      </c>
    </row>
    <row r="777" spans="1:7">
      <c r="A777" s="19">
        <v>773</v>
      </c>
      <c r="B777" s="21">
        <f t="shared" si="24"/>
        <v>4</v>
      </c>
      <c r="C777" s="19">
        <v>1</v>
      </c>
      <c r="D777" s="19">
        <f t="shared" si="25"/>
        <v>23</v>
      </c>
      <c r="E777" s="19" t="str">
        <f>_xlfn.XLOOKUP($D777,消耗中转!$O$17:$O$1000,消耗中转!$Y$17:$Y$1000,"[]")</f>
        <v>[{"ItemId":50004,"Num":2693}]</v>
      </c>
      <c r="F777" s="19" t="str">
        <f>_xlfn.XLOOKUP($D777,养成中转!$D$17:$D$1000,_xlfn.XLOOKUP($C777,养成中转!$W$16:$AC$16,养成中转!$W$17:$AC$1000),"{}")</f>
        <v>{"Hp":4355,"Atk":301}</v>
      </c>
      <c r="G777" s="19" t="str">
        <f>IF(B777=4,_xlfn.XLOOKUP($D777,养成中转!$D$17:$D$1000,养成中转!$AP$17:$AP$1000,"{}"),_xlfn.XLOOKUP($D777,养成中转!$D$17:$D$1000,养成中转!$AG$17:$AG$1000,"{}"))</f>
        <v>{"CardMulti":7.301,"CostReduce":0}</v>
      </c>
    </row>
    <row r="778" spans="1:7">
      <c r="A778" s="19">
        <v>774</v>
      </c>
      <c r="B778" s="21">
        <f t="shared" si="24"/>
        <v>4</v>
      </c>
      <c r="C778" s="21">
        <v>1</v>
      </c>
      <c r="D778" s="19">
        <f t="shared" si="25"/>
        <v>24</v>
      </c>
      <c r="E778" s="19" t="str">
        <f>_xlfn.XLOOKUP($D778,消耗中转!$O$17:$O$1000,消耗中转!$Y$17:$Y$1000,"[]")</f>
        <v>[{"ItemId":50004,"Num":2816}]</v>
      </c>
      <c r="F778" s="19" t="str">
        <f>_xlfn.XLOOKUP($D778,养成中转!$D$17:$D$1000,_xlfn.XLOOKUP($C778,养成中转!$W$16:$AC$16,养成中转!$W$17:$AC$1000),"{}")</f>
        <v>{"Hp":4508,"Atk":312}</v>
      </c>
      <c r="G778" s="19" t="str">
        <f>IF(B778=4,_xlfn.XLOOKUP($D778,养成中转!$D$17:$D$1000,养成中转!$AP$17:$AP$1000,"{}"),_xlfn.XLOOKUP($D778,养成中转!$D$17:$D$1000,养成中转!$AG$17:$AG$1000,"{}"))</f>
        <v>{"CardMulti":7.469,"CostReduce":0}</v>
      </c>
    </row>
    <row r="779" spans="1:7">
      <c r="A779" s="19">
        <v>775</v>
      </c>
      <c r="B779" s="21">
        <f t="shared" si="24"/>
        <v>4</v>
      </c>
      <c r="C779" s="19">
        <v>1</v>
      </c>
      <c r="D779" s="19">
        <f t="shared" si="25"/>
        <v>25</v>
      </c>
      <c r="E779" s="19" t="str">
        <f>_xlfn.XLOOKUP($D779,消耗中转!$O$17:$O$1000,消耗中转!$Y$17:$Y$1000,"[]")</f>
        <v>[{"ItemId":50004,"Num":2938}]</v>
      </c>
      <c r="F779" s="19" t="str">
        <f>_xlfn.XLOOKUP($D779,养成中转!$D$17:$D$1000,_xlfn.XLOOKUP($C779,养成中转!$W$16:$AC$16,养成中转!$W$17:$AC$1000),"{}")</f>
        <v>{"Hp":4667,"Atk":323}</v>
      </c>
      <c r="G779" s="19" t="str">
        <f>IF(B779=4,_xlfn.XLOOKUP($D779,养成中转!$D$17:$D$1000,养成中转!$AP$17:$AP$1000,"{}"),_xlfn.XLOOKUP($D779,养成中转!$D$17:$D$1000,养成中转!$AG$17:$AG$1000,"{}"))</f>
        <v>{"CardMulti":8.337,"CostReduce":0.7}</v>
      </c>
    </row>
    <row r="780" spans="1:7">
      <c r="A780" s="19">
        <v>776</v>
      </c>
      <c r="B780" s="21">
        <f t="shared" si="24"/>
        <v>4</v>
      </c>
      <c r="C780" s="21">
        <v>1</v>
      </c>
      <c r="D780" s="19">
        <f t="shared" si="25"/>
        <v>26</v>
      </c>
      <c r="E780" s="19" t="str">
        <f>_xlfn.XLOOKUP($D780,消耗中转!$O$17:$O$1000,消耗中转!$Y$17:$Y$1000,"[]")</f>
        <v>[{"ItemId":50004,"Num":3061}]</v>
      </c>
      <c r="F780" s="19" t="str">
        <f>_xlfn.XLOOKUP($D780,养成中转!$D$17:$D$1000,_xlfn.XLOOKUP($C780,养成中转!$W$16:$AC$16,养成中转!$W$17:$AC$1000),"{}")</f>
        <v>{"Hp":4833,"Atk":335}</v>
      </c>
      <c r="G780" s="19" t="str">
        <f>IF(B780=4,_xlfn.XLOOKUP($D780,养成中转!$D$17:$D$1000,养成中转!$AP$17:$AP$1000,"{}"),_xlfn.XLOOKUP($D780,养成中转!$D$17:$D$1000,养成中转!$AG$17:$AG$1000,"{}"))</f>
        <v>{"CardMulti":8.505,"CostReduce":0.7}</v>
      </c>
    </row>
    <row r="781" spans="1:7">
      <c r="A781" s="19">
        <v>777</v>
      </c>
      <c r="B781" s="21">
        <f t="shared" si="24"/>
        <v>4</v>
      </c>
      <c r="C781" s="19">
        <v>1</v>
      </c>
      <c r="D781" s="19">
        <f t="shared" si="25"/>
        <v>27</v>
      </c>
      <c r="E781" s="19" t="str">
        <f>_xlfn.XLOOKUP($D781,消耗中转!$O$17:$O$1000,消耗中转!$Y$17:$Y$1000,"[]")</f>
        <v>[{"ItemId":50004,"Num":3183}]</v>
      </c>
      <c r="F781" s="19" t="str">
        <f>_xlfn.XLOOKUP($D781,养成中转!$D$17:$D$1000,_xlfn.XLOOKUP($C781,养成中转!$W$16:$AC$16,养成中转!$W$17:$AC$1000),"{}")</f>
        <v>{"Hp":5007,"Atk":346}</v>
      </c>
      <c r="G781" s="19" t="str">
        <f>IF(B781=4,_xlfn.XLOOKUP($D781,养成中转!$D$17:$D$1000,养成中转!$AP$17:$AP$1000,"{}"),_xlfn.XLOOKUP($D781,养成中转!$D$17:$D$1000,养成中转!$AG$17:$AG$1000,"{}"))</f>
        <v>{"CardMulti":8.673,"CostReduce":0.7}</v>
      </c>
    </row>
    <row r="782" spans="1:7">
      <c r="A782" s="19">
        <v>778</v>
      </c>
      <c r="B782" s="21">
        <f t="shared" si="24"/>
        <v>4</v>
      </c>
      <c r="C782" s="21">
        <v>1</v>
      </c>
      <c r="D782" s="19">
        <f t="shared" si="25"/>
        <v>28</v>
      </c>
      <c r="E782" s="19" t="str">
        <f>_xlfn.XLOOKUP($D782,消耗中转!$O$17:$O$1000,消耗中转!$Y$17:$Y$1000,"[]")</f>
        <v>[{"ItemId":50004,"Num":3306}]</v>
      </c>
      <c r="F782" s="19" t="str">
        <f>_xlfn.XLOOKUP($D782,养成中转!$D$17:$D$1000,_xlfn.XLOOKUP($C782,养成中转!$W$16:$AC$16,养成中转!$W$17:$AC$1000),"{}")</f>
        <v>{"Hp":5186,"Atk":359}</v>
      </c>
      <c r="G782" s="19" t="str">
        <f>IF(B782=4,_xlfn.XLOOKUP($D782,养成中转!$D$17:$D$1000,养成中转!$AP$17:$AP$1000,"{}"),_xlfn.XLOOKUP($D782,养成中转!$D$17:$D$1000,养成中转!$AG$17:$AG$1000,"{}"))</f>
        <v>{"CardMulti":8.841,"CostReduce":0.7}</v>
      </c>
    </row>
    <row r="783" spans="1:7">
      <c r="A783" s="19">
        <v>779</v>
      </c>
      <c r="B783" s="21">
        <f t="shared" si="24"/>
        <v>4</v>
      </c>
      <c r="C783" s="19">
        <v>1</v>
      </c>
      <c r="D783" s="19">
        <f t="shared" si="25"/>
        <v>29</v>
      </c>
      <c r="E783" s="19" t="str">
        <f>_xlfn.XLOOKUP($D783,消耗中转!$O$17:$O$1000,消耗中转!$Y$17:$Y$1000,"[]")</f>
        <v>[{"ItemId":50004,"Num":3428}]</v>
      </c>
      <c r="F783" s="19" t="str">
        <f>_xlfn.XLOOKUP($D783,养成中转!$D$17:$D$1000,_xlfn.XLOOKUP($C783,养成中转!$W$16:$AC$16,养成中转!$W$17:$AC$1000),"{}")</f>
        <v>{"Hp":5374,"Atk":372}</v>
      </c>
      <c r="G783" s="19" t="str">
        <f>IF(B783=4,_xlfn.XLOOKUP($D783,养成中转!$D$17:$D$1000,养成中转!$AP$17:$AP$1000,"{}"),_xlfn.XLOOKUP($D783,养成中转!$D$17:$D$1000,养成中转!$AG$17:$AG$1000,"{}"))</f>
        <v>{"CardMulti":9.009,"CostReduce":0.7}</v>
      </c>
    </row>
    <row r="784" spans="1:7">
      <c r="A784" s="19">
        <v>780</v>
      </c>
      <c r="B784" s="21">
        <f t="shared" si="24"/>
        <v>4</v>
      </c>
      <c r="C784" s="21">
        <v>1</v>
      </c>
      <c r="D784" s="19">
        <f t="shared" si="25"/>
        <v>30</v>
      </c>
      <c r="E784" s="19" t="str">
        <f>_xlfn.XLOOKUP($D784,消耗中转!$O$17:$O$1000,消耗中转!$Y$17:$Y$1000,"[]")</f>
        <v>[{"ItemId":50004,"Num":3551},{"ItemId":50005,"Num":130}]</v>
      </c>
      <c r="F784" s="19" t="str">
        <f>_xlfn.XLOOKUP($D784,养成中转!$D$17:$D$1000,_xlfn.XLOOKUP($C784,养成中转!$W$16:$AC$16,养成中转!$W$17:$AC$1000),"{}")</f>
        <v>{"Hp":5568,"Atk":385}</v>
      </c>
      <c r="G784" s="19" t="str">
        <f>IF(B784=4,_xlfn.XLOOKUP($D784,养成中转!$D$17:$D$1000,养成中转!$AP$17:$AP$1000,"{}"),_xlfn.XLOOKUP($D784,养成中转!$D$17:$D$1000,养成中转!$AG$17:$AG$1000,"{}"))</f>
        <v>{"CardMulti":9.177,"CostReduce":0.7}</v>
      </c>
    </row>
    <row r="785" spans="1:7">
      <c r="A785" s="19">
        <v>781</v>
      </c>
      <c r="B785" s="21">
        <f t="shared" si="24"/>
        <v>4</v>
      </c>
      <c r="C785" s="19">
        <v>1</v>
      </c>
      <c r="D785" s="19">
        <f t="shared" si="25"/>
        <v>31</v>
      </c>
      <c r="E785" s="19" t="str">
        <f>_xlfn.XLOOKUP($D785,消耗中转!$O$17:$O$1000,消耗中转!$Y$17:$Y$1000,"[]")</f>
        <v>[{"ItemId":50004,"Num":7347}]</v>
      </c>
      <c r="F785" s="19" t="str">
        <f>_xlfn.XLOOKUP($D785,养成中转!$D$17:$D$1000,_xlfn.XLOOKUP($C785,养成中转!$W$16:$AC$16,养成中转!$W$17:$AC$1000),"{}")</f>
        <v>{"Hp":6982,"Atk":484}</v>
      </c>
      <c r="G785" s="19" t="str">
        <f>IF(B785=4,_xlfn.XLOOKUP($D785,养成中转!$D$17:$D$1000,养成中转!$AP$17:$AP$1000,"{}"),_xlfn.XLOOKUP($D785,养成中转!$D$17:$D$1000,养成中转!$AG$17:$AG$1000,"{}"))</f>
        <v>{"CardMulti":9.667,"CostReduce":0.7}</v>
      </c>
    </row>
    <row r="786" spans="1:7">
      <c r="A786" s="19">
        <v>782</v>
      </c>
      <c r="B786" s="21">
        <f t="shared" si="24"/>
        <v>4</v>
      </c>
      <c r="C786" s="21">
        <v>1</v>
      </c>
      <c r="D786" s="19">
        <f t="shared" si="25"/>
        <v>32</v>
      </c>
      <c r="E786" s="19" t="str">
        <f>_xlfn.XLOOKUP($D786,消耗中转!$O$17:$O$1000,消耗中转!$Y$17:$Y$1000,"[]")</f>
        <v>[{"ItemId":50004,"Num":7715}]</v>
      </c>
      <c r="F786" s="19" t="str">
        <f>_xlfn.XLOOKUP($D786,养成中转!$D$17:$D$1000,_xlfn.XLOOKUP($C786,养成中转!$W$16:$AC$16,养成中转!$W$17:$AC$1000),"{}")</f>
        <v>{"Hp":7193,"Atk":498}</v>
      </c>
      <c r="G786" s="19" t="str">
        <f>IF(B786=4,_xlfn.XLOOKUP($D786,养成中转!$D$17:$D$1000,养成中转!$AP$17:$AP$1000,"{}"),_xlfn.XLOOKUP($D786,养成中转!$D$17:$D$1000,养成中转!$AG$17:$AG$1000,"{}"))</f>
        <v>{"CardMulti":9.828,"CostReduce":0.7}</v>
      </c>
    </row>
    <row r="787" spans="1:7">
      <c r="A787" s="19">
        <v>783</v>
      </c>
      <c r="B787" s="21">
        <f t="shared" si="24"/>
        <v>4</v>
      </c>
      <c r="C787" s="19">
        <v>1</v>
      </c>
      <c r="D787" s="19">
        <f t="shared" si="25"/>
        <v>33</v>
      </c>
      <c r="E787" s="19" t="str">
        <f>_xlfn.XLOOKUP($D787,消耗中转!$O$17:$O$1000,消耗中转!$Y$17:$Y$1000,"[]")</f>
        <v>[{"ItemId":50004,"Num":8082}]</v>
      </c>
      <c r="F787" s="19" t="str">
        <f>_xlfn.XLOOKUP($D787,养成中转!$D$17:$D$1000,_xlfn.XLOOKUP($C787,养成中转!$W$16:$AC$16,养成中转!$W$17:$AC$1000),"{}")</f>
        <v>{"Hp":7410,"Atk":513}</v>
      </c>
      <c r="G787" s="19" t="str">
        <f>IF(B787=4,_xlfn.XLOOKUP($D787,养成中转!$D$17:$D$1000,养成中转!$AP$17:$AP$1000,"{}"),_xlfn.XLOOKUP($D787,养成中转!$D$17:$D$1000,养成中转!$AG$17:$AG$1000,"{}"))</f>
        <v>{"CardMulti":9.989,"CostReduce":0.7}</v>
      </c>
    </row>
    <row r="788" spans="1:7">
      <c r="A788" s="19">
        <v>784</v>
      </c>
      <c r="B788" s="21">
        <f t="shared" si="24"/>
        <v>4</v>
      </c>
      <c r="C788" s="21">
        <v>1</v>
      </c>
      <c r="D788" s="19">
        <f t="shared" si="25"/>
        <v>34</v>
      </c>
      <c r="E788" s="19" t="str">
        <f>_xlfn.XLOOKUP($D788,消耗中转!$O$17:$O$1000,消耗中转!$Y$17:$Y$1000,"[]")</f>
        <v>[{"ItemId":50004,"Num":8449}]</v>
      </c>
      <c r="F788" s="19" t="str">
        <f>_xlfn.XLOOKUP($D788,养成中转!$D$17:$D$1000,_xlfn.XLOOKUP($C788,养成中转!$W$16:$AC$16,养成中转!$W$17:$AC$1000),"{}")</f>
        <v>{"Hp":7636,"Atk":529}</v>
      </c>
      <c r="G788" s="19" t="str">
        <f>IF(B788=4,_xlfn.XLOOKUP($D788,养成中转!$D$17:$D$1000,养成中转!$AP$17:$AP$1000,"{}"),_xlfn.XLOOKUP($D788,养成中转!$D$17:$D$1000,养成中转!$AG$17:$AG$1000,"{}"))</f>
        <v>{"CardMulti":10.15,"CostReduce":0.7}</v>
      </c>
    </row>
    <row r="789" spans="1:7">
      <c r="A789" s="19">
        <v>785</v>
      </c>
      <c r="B789" s="21">
        <f t="shared" si="24"/>
        <v>4</v>
      </c>
      <c r="C789" s="19">
        <v>1</v>
      </c>
      <c r="D789" s="19">
        <f t="shared" si="25"/>
        <v>35</v>
      </c>
      <c r="E789" s="19" t="str">
        <f>_xlfn.XLOOKUP($D789,消耗中转!$O$17:$O$1000,消耗中转!$Y$17:$Y$1000,"[]")</f>
        <v>[{"ItemId":50004,"Num":8817}]</v>
      </c>
      <c r="F789" s="19" t="str">
        <f>_xlfn.XLOOKUP($D789,养成中转!$D$17:$D$1000,_xlfn.XLOOKUP($C789,养成中转!$W$16:$AC$16,养成中转!$W$17:$AC$1000),"{}")</f>
        <v>{"Hp":7870,"Atk":545}</v>
      </c>
      <c r="G789" s="19" t="str">
        <f>IF(B789=4,_xlfn.XLOOKUP($D789,养成中转!$D$17:$D$1000,养成中转!$AP$17:$AP$1000,"{}"),_xlfn.XLOOKUP($D789,养成中转!$D$17:$D$1000,养成中转!$AG$17:$AG$1000,"{}"))</f>
        <v>{"CardMulti":10.311,"CostReduce":0.7}</v>
      </c>
    </row>
    <row r="790" spans="1:7">
      <c r="A790" s="19">
        <v>786</v>
      </c>
      <c r="B790" s="21">
        <f t="shared" ref="B790:B853" si="26">B540+1</f>
        <v>4</v>
      </c>
      <c r="C790" s="21">
        <v>1</v>
      </c>
      <c r="D790" s="19">
        <f t="shared" ref="D790:D853" si="27">D540</f>
        <v>36</v>
      </c>
      <c r="E790" s="19" t="str">
        <f>_xlfn.XLOOKUP($D790,消耗中转!$O$17:$O$1000,消耗中转!$Y$17:$Y$1000,"[]")</f>
        <v>[{"ItemId":50004,"Num":9184}]</v>
      </c>
      <c r="F790" s="19" t="str">
        <f>_xlfn.XLOOKUP($D790,养成中转!$D$17:$D$1000,_xlfn.XLOOKUP($C790,养成中转!$W$16:$AC$16,养成中转!$W$17:$AC$1000),"{}")</f>
        <v>{"Hp":8113,"Atk":562}</v>
      </c>
      <c r="G790" s="19" t="str">
        <f>IF(B790=4,_xlfn.XLOOKUP($D790,养成中转!$D$17:$D$1000,养成中转!$AP$17:$AP$1000,"{}"),_xlfn.XLOOKUP($D790,养成中转!$D$17:$D$1000,养成中转!$AG$17:$AG$1000,"{}"))</f>
        <v>{"CardMulti":10.472,"CostReduce":0.7}</v>
      </c>
    </row>
    <row r="791" spans="1:7">
      <c r="A791" s="19">
        <v>787</v>
      </c>
      <c r="B791" s="21">
        <f t="shared" si="26"/>
        <v>4</v>
      </c>
      <c r="C791" s="19">
        <v>1</v>
      </c>
      <c r="D791" s="19">
        <f t="shared" si="27"/>
        <v>37</v>
      </c>
      <c r="E791" s="19" t="str">
        <f>_xlfn.XLOOKUP($D791,消耗中转!$O$17:$O$1000,消耗中转!$Y$17:$Y$1000,"[]")</f>
        <v>[{"ItemId":50004,"Num":9552}]</v>
      </c>
      <c r="F791" s="19" t="str">
        <f>_xlfn.XLOOKUP($D791,养成中转!$D$17:$D$1000,_xlfn.XLOOKUP($C791,养成中转!$W$16:$AC$16,养成中转!$W$17:$AC$1000),"{}")</f>
        <v>{"Hp":8364,"Atk":579}</v>
      </c>
      <c r="G791" s="19" t="str">
        <f>IF(B791=4,_xlfn.XLOOKUP($D791,养成中转!$D$17:$D$1000,养成中转!$AP$17:$AP$1000,"{}"),_xlfn.XLOOKUP($D791,养成中转!$D$17:$D$1000,养成中转!$AG$17:$AG$1000,"{}"))</f>
        <v>{"CardMulti":10.633,"CostReduce":0.7}</v>
      </c>
    </row>
    <row r="792" spans="1:7">
      <c r="A792" s="19">
        <v>788</v>
      </c>
      <c r="B792" s="21">
        <f t="shared" si="26"/>
        <v>4</v>
      </c>
      <c r="C792" s="21">
        <v>1</v>
      </c>
      <c r="D792" s="19">
        <f t="shared" si="27"/>
        <v>38</v>
      </c>
      <c r="E792" s="19" t="str">
        <f>_xlfn.XLOOKUP($D792,消耗中转!$O$17:$O$1000,消耗中转!$Y$17:$Y$1000,"[]")</f>
        <v>[{"ItemId":50004,"Num":9919}]</v>
      </c>
      <c r="F792" s="19" t="str">
        <f>_xlfn.XLOOKUP($D792,养成中转!$D$17:$D$1000,_xlfn.XLOOKUP($C792,养成中转!$W$16:$AC$16,养成中转!$W$17:$AC$1000),"{}")</f>
        <v>{"Hp":8624,"Atk":597}</v>
      </c>
      <c r="G792" s="19" t="str">
        <f>IF(B792=4,_xlfn.XLOOKUP($D792,养成中转!$D$17:$D$1000,养成中转!$AP$17:$AP$1000,"{}"),_xlfn.XLOOKUP($D792,养成中转!$D$17:$D$1000,养成中转!$AG$17:$AG$1000,"{}"))</f>
        <v>{"CardMulti":10.794,"CostReduce":0.7}</v>
      </c>
    </row>
    <row r="793" spans="1:7">
      <c r="A793" s="19">
        <v>789</v>
      </c>
      <c r="B793" s="21">
        <f t="shared" si="26"/>
        <v>4</v>
      </c>
      <c r="C793" s="19">
        <v>1</v>
      </c>
      <c r="D793" s="19">
        <f t="shared" si="27"/>
        <v>39</v>
      </c>
      <c r="E793" s="19" t="str">
        <f>_xlfn.XLOOKUP($D793,消耗中转!$O$17:$O$1000,消耗中转!$Y$17:$Y$1000,"[]")</f>
        <v>[{"ItemId":50004,"Num":10286}]</v>
      </c>
      <c r="F793" s="19" t="str">
        <f>_xlfn.XLOOKUP($D793,养成中转!$D$17:$D$1000,_xlfn.XLOOKUP($C793,养成中转!$W$16:$AC$16,养成中转!$W$17:$AC$1000),"{}")</f>
        <v>{"Hp":8894,"Atk":616}</v>
      </c>
      <c r="G793" s="19" t="str">
        <f>IF(B793=4,_xlfn.XLOOKUP($D793,养成中转!$D$17:$D$1000,养成中转!$AP$17:$AP$1000,"{}"),_xlfn.XLOOKUP($D793,养成中转!$D$17:$D$1000,养成中转!$AG$17:$AG$1000,"{}"))</f>
        <v>{"CardMulti":10.955,"CostReduce":0.7}</v>
      </c>
    </row>
    <row r="794" spans="1:7">
      <c r="A794" s="19">
        <v>790</v>
      </c>
      <c r="B794" s="21">
        <f t="shared" si="26"/>
        <v>4</v>
      </c>
      <c r="C794" s="21">
        <v>1</v>
      </c>
      <c r="D794" s="19">
        <f t="shared" si="27"/>
        <v>40</v>
      </c>
      <c r="E794" s="19" t="str">
        <f>_xlfn.XLOOKUP($D794,消耗中转!$O$17:$O$1000,消耗中转!$Y$17:$Y$1000,"[]")</f>
        <v>[{"ItemId":50004,"Num":10654},{"ItemId":50005,"Num":200}]</v>
      </c>
      <c r="F794" s="19" t="str">
        <f>_xlfn.XLOOKUP($D794,养成中转!$D$17:$D$1000,_xlfn.XLOOKUP($C794,养成中转!$W$16:$AC$16,养成中转!$W$17:$AC$1000),"{}")</f>
        <v>{"Hp":9172,"Atk":635}</v>
      </c>
      <c r="G794" s="19" t="str">
        <f>IF(B794=4,_xlfn.XLOOKUP($D794,养成中转!$D$17:$D$1000,养成中转!$AP$17:$AP$1000,"{}"),_xlfn.XLOOKUP($D794,养成中转!$D$17:$D$1000,养成中转!$AG$17:$AG$1000,"{}"))</f>
        <v>{"CardMulti":11.116,"CostReduce":0.7}</v>
      </c>
    </row>
    <row r="795" spans="1:7">
      <c r="A795" s="19">
        <v>791</v>
      </c>
      <c r="B795" s="21">
        <f t="shared" si="26"/>
        <v>4</v>
      </c>
      <c r="C795" s="19">
        <v>1</v>
      </c>
      <c r="D795" s="19">
        <f t="shared" si="27"/>
        <v>41</v>
      </c>
      <c r="E795" s="19" t="str">
        <f>_xlfn.XLOOKUP($D795,消耗中转!$O$17:$O$1000,消耗中转!$Y$17:$Y$1000,"[]")</f>
        <v>[{"ItemId":50004,"Num":16426}]</v>
      </c>
      <c r="F795" s="19" t="str">
        <f>_xlfn.XLOOKUP($D795,养成中转!$D$17:$D$1000,_xlfn.XLOOKUP($C795,养成中转!$W$16:$AC$16,养成中转!$W$17:$AC$1000),"{}")</f>
        <v>{"Hp":11186,"Atk":775}</v>
      </c>
      <c r="G795" s="19" t="str">
        <f>IF(B795=4,_xlfn.XLOOKUP($D795,养成中转!$D$17:$D$1000,养成中转!$AP$17:$AP$1000,"{}"),_xlfn.XLOOKUP($D795,养成中转!$D$17:$D$1000,养成中转!$AG$17:$AG$1000,"{}"))</f>
        <v>{"CardMulti":11.641,"CostReduce":0.7}</v>
      </c>
    </row>
    <row r="796" spans="1:7">
      <c r="A796" s="19">
        <v>792</v>
      </c>
      <c r="B796" s="21">
        <f t="shared" si="26"/>
        <v>4</v>
      </c>
      <c r="C796" s="21">
        <v>1</v>
      </c>
      <c r="D796" s="19">
        <f t="shared" si="27"/>
        <v>42</v>
      </c>
      <c r="E796" s="19" t="str">
        <f>_xlfn.XLOOKUP($D796,消耗中转!$O$17:$O$1000,消耗中转!$Y$17:$Y$1000,"[]")</f>
        <v>[{"ItemId":50004,"Num":17248}]</v>
      </c>
      <c r="F796" s="19" t="str">
        <f>_xlfn.XLOOKUP($D796,养成中转!$D$17:$D$1000,_xlfn.XLOOKUP($C796,养成中转!$W$16:$AC$16,养成中转!$W$17:$AC$1000),"{}")</f>
        <v>{"Hp":11483,"Atk":795}</v>
      </c>
      <c r="G796" s="19" t="str">
        <f>IF(B796=4,_xlfn.XLOOKUP($D796,养成中转!$D$17:$D$1000,养成中转!$AP$17:$AP$1000,"{}"),_xlfn.XLOOKUP($D796,养成中转!$D$17:$D$1000,养成中转!$AG$17:$AG$1000,"{}"))</f>
        <v>{"CardMulti":11.795,"CostReduce":0.7}</v>
      </c>
    </row>
    <row r="797" spans="1:7">
      <c r="A797" s="19">
        <v>793</v>
      </c>
      <c r="B797" s="21">
        <f t="shared" si="26"/>
        <v>4</v>
      </c>
      <c r="C797" s="19">
        <v>1</v>
      </c>
      <c r="D797" s="19">
        <f t="shared" si="27"/>
        <v>43</v>
      </c>
      <c r="E797" s="19" t="str">
        <f>_xlfn.XLOOKUP($D797,消耗中转!$O$17:$O$1000,消耗中转!$Y$17:$Y$1000,"[]")</f>
        <v>[{"ItemId":50004,"Num":18069}]</v>
      </c>
      <c r="F797" s="19" t="str">
        <f>_xlfn.XLOOKUP($D797,养成中转!$D$17:$D$1000,_xlfn.XLOOKUP($C797,养成中转!$W$16:$AC$16,养成中转!$W$17:$AC$1000),"{}")</f>
        <v>{"Hp":11790,"Atk":817}</v>
      </c>
      <c r="G797" s="19" t="str">
        <f>IF(B797=4,_xlfn.XLOOKUP($D797,养成中转!$D$17:$D$1000,养成中转!$AP$17:$AP$1000,"{}"),_xlfn.XLOOKUP($D797,养成中转!$D$17:$D$1000,养成中转!$AG$17:$AG$1000,"{}"))</f>
        <v>{"CardMulti":11.949,"CostReduce":0.7}</v>
      </c>
    </row>
    <row r="798" spans="1:7">
      <c r="A798" s="19">
        <v>794</v>
      </c>
      <c r="B798" s="21">
        <f t="shared" si="26"/>
        <v>4</v>
      </c>
      <c r="C798" s="21">
        <v>1</v>
      </c>
      <c r="D798" s="19">
        <f t="shared" si="27"/>
        <v>44</v>
      </c>
      <c r="E798" s="19" t="str">
        <f>_xlfn.XLOOKUP($D798,消耗中转!$O$17:$O$1000,消耗中转!$Y$17:$Y$1000,"[]")</f>
        <v>[{"ItemId":50004,"Num":18890}]</v>
      </c>
      <c r="F798" s="19" t="str">
        <f>_xlfn.XLOOKUP($D798,养成中转!$D$17:$D$1000,_xlfn.XLOOKUP($C798,养成中转!$W$16:$AC$16,养成中转!$W$17:$AC$1000),"{}")</f>
        <v>{"Hp":12107,"Atk":839}</v>
      </c>
      <c r="G798" s="19" t="str">
        <f>IF(B798=4,_xlfn.XLOOKUP($D798,养成中转!$D$17:$D$1000,养成中转!$AP$17:$AP$1000,"{}"),_xlfn.XLOOKUP($D798,养成中转!$D$17:$D$1000,养成中转!$AG$17:$AG$1000,"{}"))</f>
        <v>{"CardMulti":12.103,"CostReduce":0.7}</v>
      </c>
    </row>
    <row r="799" spans="1:7">
      <c r="A799" s="19">
        <v>795</v>
      </c>
      <c r="B799" s="21">
        <f t="shared" si="26"/>
        <v>4</v>
      </c>
      <c r="C799" s="19">
        <v>1</v>
      </c>
      <c r="D799" s="19">
        <f t="shared" si="27"/>
        <v>45</v>
      </c>
      <c r="E799" s="19" t="str">
        <f>_xlfn.XLOOKUP($D799,消耗中转!$O$17:$O$1000,消耗中转!$Y$17:$Y$1000,"[]")</f>
        <v>[{"ItemId":50004,"Num":19712}]</v>
      </c>
      <c r="F799" s="19" t="str">
        <f>_xlfn.XLOOKUP($D799,养成中转!$D$17:$D$1000,_xlfn.XLOOKUP($C799,养成中转!$W$16:$AC$16,养成中转!$W$17:$AC$1000),"{}")</f>
        <v>{"Hp":12434,"Atk":861}</v>
      </c>
      <c r="G799" s="19" t="str">
        <f>IF(B799=4,_xlfn.XLOOKUP($D799,养成中转!$D$17:$D$1000,养成中转!$AP$17:$AP$1000,"{}"),_xlfn.XLOOKUP($D799,养成中转!$D$17:$D$1000,养成中转!$AG$17:$AG$1000,"{}"))</f>
        <v>{"CardMulti":12.257,"CostReduce":0.7}</v>
      </c>
    </row>
    <row r="800" spans="1:7">
      <c r="A800" s="19">
        <v>796</v>
      </c>
      <c r="B800" s="21">
        <f t="shared" si="26"/>
        <v>4</v>
      </c>
      <c r="C800" s="21">
        <v>1</v>
      </c>
      <c r="D800" s="19">
        <f t="shared" si="27"/>
        <v>46</v>
      </c>
      <c r="E800" s="19" t="str">
        <f>_xlfn.XLOOKUP($D800,消耗中转!$O$17:$O$1000,消耗中转!$Y$17:$Y$1000,"[]")</f>
        <v>[{"ItemId":50004,"Num":20533}]</v>
      </c>
      <c r="F800" s="19" t="str">
        <f>_xlfn.XLOOKUP($D800,养成中转!$D$17:$D$1000,_xlfn.XLOOKUP($C800,养成中转!$W$16:$AC$16,养成中转!$W$17:$AC$1000),"{}")</f>
        <v>{"Hp":12771,"Atk":885}</v>
      </c>
      <c r="G800" s="19" t="str">
        <f>IF(B800=4,_xlfn.XLOOKUP($D800,养成中转!$D$17:$D$1000,养成中转!$AP$17:$AP$1000,"{}"),_xlfn.XLOOKUP($D800,养成中转!$D$17:$D$1000,养成中转!$AG$17:$AG$1000,"{}"))</f>
        <v>{"CardMulti":12.411,"CostReduce":0.7}</v>
      </c>
    </row>
    <row r="801" spans="1:7">
      <c r="A801" s="19">
        <v>797</v>
      </c>
      <c r="B801" s="21">
        <f t="shared" si="26"/>
        <v>4</v>
      </c>
      <c r="C801" s="19">
        <v>1</v>
      </c>
      <c r="D801" s="19">
        <f t="shared" si="27"/>
        <v>47</v>
      </c>
      <c r="E801" s="19" t="str">
        <f>_xlfn.XLOOKUP($D801,消耗中转!$O$17:$O$1000,消耗中转!$Y$17:$Y$1000,"[]")</f>
        <v>[{"ItemId":50004,"Num":21355}]</v>
      </c>
      <c r="F801" s="19" t="str">
        <f>_xlfn.XLOOKUP($D801,养成中转!$D$17:$D$1000,_xlfn.XLOOKUP($C801,养成中转!$W$16:$AC$16,养成中转!$W$17:$AC$1000),"{}")</f>
        <v>{"Hp":13119,"Atk":908}</v>
      </c>
      <c r="G801" s="19" t="str">
        <f>IF(B801=4,_xlfn.XLOOKUP($D801,养成中转!$D$17:$D$1000,养成中转!$AP$17:$AP$1000,"{}"),_xlfn.XLOOKUP($D801,养成中转!$D$17:$D$1000,养成中转!$AG$17:$AG$1000,"{}"))</f>
        <v>{"CardMulti":12.565,"CostReduce":0.7}</v>
      </c>
    </row>
    <row r="802" spans="1:7">
      <c r="A802" s="19">
        <v>798</v>
      </c>
      <c r="B802" s="21">
        <f t="shared" si="26"/>
        <v>4</v>
      </c>
      <c r="C802" s="21">
        <v>1</v>
      </c>
      <c r="D802" s="19">
        <f t="shared" si="27"/>
        <v>48</v>
      </c>
      <c r="E802" s="19" t="str">
        <f>_xlfn.XLOOKUP($D802,消耗中转!$O$17:$O$1000,消耗中转!$Y$17:$Y$1000,"[]")</f>
        <v>[{"ItemId":50004,"Num":22176}]</v>
      </c>
      <c r="F802" s="19" t="str">
        <f>_xlfn.XLOOKUP($D802,养成中转!$D$17:$D$1000,_xlfn.XLOOKUP($C802,养成中转!$W$16:$AC$16,养成中转!$W$17:$AC$1000),"{}")</f>
        <v>{"Hp":13477,"Atk":934}</v>
      </c>
      <c r="G802" s="19" t="str">
        <f>IF(B802=4,_xlfn.XLOOKUP($D802,养成中转!$D$17:$D$1000,养成中转!$AP$17:$AP$1000,"{}"),_xlfn.XLOOKUP($D802,养成中转!$D$17:$D$1000,养成中转!$AG$17:$AG$1000,"{}"))</f>
        <v>{"CardMulti":12.719,"CostReduce":0.7}</v>
      </c>
    </row>
    <row r="803" spans="1:7">
      <c r="A803" s="19">
        <v>799</v>
      </c>
      <c r="B803" s="21">
        <f t="shared" si="26"/>
        <v>4</v>
      </c>
      <c r="C803" s="19">
        <v>1</v>
      </c>
      <c r="D803" s="19">
        <f t="shared" si="27"/>
        <v>49</v>
      </c>
      <c r="E803" s="19" t="str">
        <f>_xlfn.XLOOKUP($D803,消耗中转!$O$17:$O$1000,消耗中转!$Y$17:$Y$1000,"[]")</f>
        <v>[{"ItemId":50004,"Num":22997}]</v>
      </c>
      <c r="F803" s="19" t="str">
        <f>_xlfn.XLOOKUP($D803,养成中转!$D$17:$D$1000,_xlfn.XLOOKUP($C803,养成中转!$W$16:$AC$16,养成中转!$W$17:$AC$1000),"{}")</f>
        <v>{"Hp":13845,"Atk":960}</v>
      </c>
      <c r="G803" s="19" t="str">
        <f>IF(B803=4,_xlfn.XLOOKUP($D803,养成中转!$D$17:$D$1000,养成中转!$AP$17:$AP$1000,"{}"),_xlfn.XLOOKUP($D803,养成中转!$D$17:$D$1000,养成中转!$AG$17:$AG$1000,"{}"))</f>
        <v>{"CardMulti":12.873,"CostReduce":0.7}</v>
      </c>
    </row>
    <row r="804" spans="1:7">
      <c r="A804" s="19">
        <v>800</v>
      </c>
      <c r="B804" s="21">
        <f t="shared" si="26"/>
        <v>4</v>
      </c>
      <c r="C804" s="21">
        <v>1</v>
      </c>
      <c r="D804" s="19">
        <f t="shared" si="27"/>
        <v>50</v>
      </c>
      <c r="E804" s="19" t="str">
        <f>_xlfn.XLOOKUP($D804,消耗中转!$O$17:$O$1000,消耗中转!$Y$17:$Y$1000,"[]")</f>
        <v>[{"ItemId":50004,"Num":23819},{"ItemId":50005,"Num":300}]</v>
      </c>
      <c r="F804" s="19" t="str">
        <f>_xlfn.XLOOKUP($D804,养成中转!$D$17:$D$1000,_xlfn.XLOOKUP($C804,养成中转!$W$16:$AC$16,养成中转!$W$17:$AC$1000),"{}")</f>
        <v>{"Hp":14226,"Atk":985}</v>
      </c>
      <c r="G804" s="19" t="str">
        <f>IF(B804=4,_xlfn.XLOOKUP($D804,养成中转!$D$17:$D$1000,养成中转!$AP$17:$AP$1000,"{}"),_xlfn.XLOOKUP($D804,养成中转!$D$17:$D$1000,养成中转!$AG$17:$AG$1000,"{}"))</f>
        <v>{"CardMulti":13.027,"CostReduce":0.7}</v>
      </c>
    </row>
    <row r="805" spans="1:7">
      <c r="A805" s="19">
        <v>801</v>
      </c>
      <c r="B805" s="21">
        <f t="shared" si="26"/>
        <v>4</v>
      </c>
      <c r="C805" s="19">
        <v>1</v>
      </c>
      <c r="D805" s="19">
        <f t="shared" si="27"/>
        <v>51</v>
      </c>
      <c r="E805" s="19" t="str">
        <f>_xlfn.XLOOKUP($D805,消耗中转!$O$17:$O$1000,消耗中转!$Y$17:$Y$1000,"[]")</f>
        <v>[{"ItemId":50004,"Num":29796}]</v>
      </c>
      <c r="F805" s="19" t="str">
        <f>_xlfn.XLOOKUP($D805,养成中转!$D$17:$D$1000,_xlfn.XLOOKUP($C805,养成中转!$W$16:$AC$16,养成中转!$W$17:$AC$1000),"{}")</f>
        <v>{"Hp":16962,"Atk":1176}</v>
      </c>
      <c r="G805" s="19" t="str">
        <f>IF(B805=4,_xlfn.XLOOKUP($D805,养成中转!$D$17:$D$1000,养成中转!$AP$17:$AP$1000,"{}"),_xlfn.XLOOKUP($D805,养成中转!$D$17:$D$1000,养成中转!$AG$17:$AG$1000,"{}"))</f>
        <v>{"CardMulti":13.587,"CostReduce":0.7}</v>
      </c>
    </row>
    <row r="806" spans="1:7">
      <c r="A806" s="19">
        <v>802</v>
      </c>
      <c r="B806" s="21">
        <f t="shared" si="26"/>
        <v>4</v>
      </c>
      <c r="C806" s="21">
        <v>1</v>
      </c>
      <c r="D806" s="19">
        <f t="shared" si="27"/>
        <v>52</v>
      </c>
      <c r="E806" s="19" t="str">
        <f>_xlfn.XLOOKUP($D806,消耗中转!$O$17:$O$1000,消耗中转!$Y$17:$Y$1000,"[]")</f>
        <v>[{"ItemId":50004,"Num":31286}]</v>
      </c>
      <c r="F806" s="19" t="str">
        <f>_xlfn.XLOOKUP($D806,养成中转!$D$17:$D$1000,_xlfn.XLOOKUP($C806,养成中转!$W$16:$AC$16,养成中转!$W$17:$AC$1000),"{}")</f>
        <v>{"Hp":17365,"Atk":1204}</v>
      </c>
      <c r="G806" s="19" t="str">
        <f>IF(B806=4,_xlfn.XLOOKUP($D806,养成中转!$D$17:$D$1000,养成中转!$AP$17:$AP$1000,"{}"),_xlfn.XLOOKUP($D806,养成中转!$D$17:$D$1000,养成中转!$AG$17:$AG$1000,"{}"))</f>
        <v>{"CardMulti":13.734,"CostReduce":0.7}</v>
      </c>
    </row>
    <row r="807" spans="1:7">
      <c r="A807" s="19">
        <v>803</v>
      </c>
      <c r="B807" s="21">
        <f t="shared" si="26"/>
        <v>4</v>
      </c>
      <c r="C807" s="19">
        <v>1</v>
      </c>
      <c r="D807" s="19">
        <f t="shared" si="27"/>
        <v>53</v>
      </c>
      <c r="E807" s="19" t="str">
        <f>_xlfn.XLOOKUP($D807,消耗中转!$O$17:$O$1000,消耗中转!$Y$17:$Y$1000,"[]")</f>
        <v>[{"ItemId":50004,"Num":32776}]</v>
      </c>
      <c r="F807" s="19" t="str">
        <f>_xlfn.XLOOKUP($D807,养成中转!$D$17:$D$1000,_xlfn.XLOOKUP($C807,养成中转!$W$16:$AC$16,养成中转!$W$17:$AC$1000),"{}")</f>
        <v>{"Hp":17779,"Atk":1232}</v>
      </c>
      <c r="G807" s="19" t="str">
        <f>IF(B807=4,_xlfn.XLOOKUP($D807,养成中转!$D$17:$D$1000,养成中转!$AP$17:$AP$1000,"{}"),_xlfn.XLOOKUP($D807,养成中转!$D$17:$D$1000,养成中转!$AG$17:$AG$1000,"{}"))</f>
        <v>{"CardMulti":13.881,"CostReduce":0.7}</v>
      </c>
    </row>
    <row r="808" spans="1:7">
      <c r="A808" s="19">
        <v>804</v>
      </c>
      <c r="B808" s="21">
        <f t="shared" si="26"/>
        <v>4</v>
      </c>
      <c r="C808" s="21">
        <v>1</v>
      </c>
      <c r="D808" s="19">
        <f t="shared" si="27"/>
        <v>54</v>
      </c>
      <c r="E808" s="19" t="str">
        <f>_xlfn.XLOOKUP($D808,消耗中转!$O$17:$O$1000,消耗中转!$Y$17:$Y$1000,"[]")</f>
        <v>[{"ItemId":50004,"Num":34266}]</v>
      </c>
      <c r="F808" s="19" t="str">
        <f>_xlfn.XLOOKUP($D808,养成中转!$D$17:$D$1000,_xlfn.XLOOKUP($C808,养成中转!$W$16:$AC$16,养成中转!$W$17:$AC$1000),"{}")</f>
        <v>{"Hp":18204,"Atk":1261}</v>
      </c>
      <c r="G808" s="19" t="str">
        <f>IF(B808=4,_xlfn.XLOOKUP($D808,养成中转!$D$17:$D$1000,养成中转!$AP$17:$AP$1000,"{}"),_xlfn.XLOOKUP($D808,养成中转!$D$17:$D$1000,养成中转!$AG$17:$AG$1000,"{}"))</f>
        <v>{"CardMulti":14.028,"CostReduce":0.7}</v>
      </c>
    </row>
    <row r="809" spans="1:7">
      <c r="A809" s="19">
        <v>805</v>
      </c>
      <c r="B809" s="21">
        <f t="shared" si="26"/>
        <v>4</v>
      </c>
      <c r="C809" s="19">
        <v>1</v>
      </c>
      <c r="D809" s="19">
        <f t="shared" si="27"/>
        <v>55</v>
      </c>
      <c r="E809" s="19" t="str">
        <f>_xlfn.XLOOKUP($D809,消耗中转!$O$17:$O$1000,消耗中转!$Y$17:$Y$1000,"[]")</f>
        <v>[{"ItemId":50004,"Num":35756}]</v>
      </c>
      <c r="F809" s="19" t="str">
        <f>_xlfn.XLOOKUP($D809,养成中转!$D$17:$D$1000,_xlfn.XLOOKUP($C809,养成中转!$W$16:$AC$16,养成中转!$W$17:$AC$1000),"{}")</f>
        <v>{"Hp":18641,"Atk":1291}</v>
      </c>
      <c r="G809" s="19" t="str">
        <f>IF(B809=4,_xlfn.XLOOKUP($D809,养成中转!$D$17:$D$1000,养成中转!$AP$17:$AP$1000,"{}"),_xlfn.XLOOKUP($D809,养成中转!$D$17:$D$1000,养成中转!$AG$17:$AG$1000,"{}"))</f>
        <v>{"CardMulti":14.175,"CostReduce":0.7}</v>
      </c>
    </row>
    <row r="810" spans="1:7">
      <c r="A810" s="19">
        <v>806</v>
      </c>
      <c r="B810" s="21">
        <f t="shared" si="26"/>
        <v>4</v>
      </c>
      <c r="C810" s="21">
        <v>1</v>
      </c>
      <c r="D810" s="19">
        <f t="shared" si="27"/>
        <v>56</v>
      </c>
      <c r="E810" s="19" t="str">
        <f>_xlfn.XLOOKUP($D810,消耗中转!$O$17:$O$1000,消耗中转!$Y$17:$Y$1000,"[]")</f>
        <v>[{"ItemId":50004,"Num":37245}]</v>
      </c>
      <c r="F810" s="19" t="str">
        <f>_xlfn.XLOOKUP($D810,养成中转!$D$17:$D$1000,_xlfn.XLOOKUP($C810,养成中转!$W$16:$AC$16,养成中转!$W$17:$AC$1000),"{}")</f>
        <v>{"Hp":19090,"Atk":1323}</v>
      </c>
      <c r="G810" s="19" t="str">
        <f>IF(B810=4,_xlfn.XLOOKUP($D810,养成中转!$D$17:$D$1000,养成中转!$AP$17:$AP$1000,"{}"),_xlfn.XLOOKUP($D810,养成中转!$D$17:$D$1000,养成中转!$AG$17:$AG$1000,"{}"))</f>
        <v>{"CardMulti":14.322,"CostReduce":0.7}</v>
      </c>
    </row>
    <row r="811" spans="1:7">
      <c r="A811" s="19">
        <v>807</v>
      </c>
      <c r="B811" s="21">
        <f t="shared" si="26"/>
        <v>4</v>
      </c>
      <c r="C811" s="19">
        <v>1</v>
      </c>
      <c r="D811" s="19">
        <f t="shared" si="27"/>
        <v>57</v>
      </c>
      <c r="E811" s="19" t="str">
        <f>_xlfn.XLOOKUP($D811,消耗中转!$O$17:$O$1000,消耗中转!$Y$17:$Y$1000,"[]")</f>
        <v>[{"ItemId":50004,"Num":38735}]</v>
      </c>
      <c r="F811" s="19" t="str">
        <f>_xlfn.XLOOKUP($D811,养成中转!$D$17:$D$1000,_xlfn.XLOOKUP($C811,养成中转!$W$16:$AC$16,养成中转!$W$17:$AC$1000),"{}")</f>
        <v>{"Hp":19551,"Atk":1355}</v>
      </c>
      <c r="G811" s="19" t="str">
        <f>IF(B811=4,_xlfn.XLOOKUP($D811,养成中转!$D$17:$D$1000,养成中转!$AP$17:$AP$1000,"{}"),_xlfn.XLOOKUP($D811,养成中转!$D$17:$D$1000,养成中转!$AG$17:$AG$1000,"{}"))</f>
        <v>{"CardMulti":14.469,"CostReduce":0.7}</v>
      </c>
    </row>
    <row r="812" spans="1:7">
      <c r="A812" s="19">
        <v>808</v>
      </c>
      <c r="B812" s="21">
        <f t="shared" si="26"/>
        <v>4</v>
      </c>
      <c r="C812" s="21">
        <v>1</v>
      </c>
      <c r="D812" s="19">
        <f t="shared" si="27"/>
        <v>58</v>
      </c>
      <c r="E812" s="19" t="str">
        <f>_xlfn.XLOOKUP($D812,消耗中转!$O$17:$O$1000,消耗中转!$Y$17:$Y$1000,"[]")</f>
        <v>[{"ItemId":50004,"Num":40225}]</v>
      </c>
      <c r="F812" s="19" t="str">
        <f>_xlfn.XLOOKUP($D812,养成中转!$D$17:$D$1000,_xlfn.XLOOKUP($C812,养成中转!$W$16:$AC$16,养成中转!$W$17:$AC$1000),"{}")</f>
        <v>{"Hp":20025,"Atk":1388}</v>
      </c>
      <c r="G812" s="19" t="str">
        <f>IF(B812=4,_xlfn.XLOOKUP($D812,养成中转!$D$17:$D$1000,养成中转!$AP$17:$AP$1000,"{}"),_xlfn.XLOOKUP($D812,养成中转!$D$17:$D$1000,养成中转!$AG$17:$AG$1000,"{}"))</f>
        <v>{"CardMulti":14.616,"CostReduce":0.7}</v>
      </c>
    </row>
    <row r="813" spans="1:7">
      <c r="A813" s="19">
        <v>809</v>
      </c>
      <c r="B813" s="21">
        <f t="shared" si="26"/>
        <v>4</v>
      </c>
      <c r="C813" s="19">
        <v>1</v>
      </c>
      <c r="D813" s="19">
        <f t="shared" si="27"/>
        <v>59</v>
      </c>
      <c r="E813" s="19" t="str">
        <f>_xlfn.XLOOKUP($D813,消耗中转!$O$17:$O$1000,消耗中转!$Y$17:$Y$1000,"[]")</f>
        <v>[{"ItemId":50004,"Num":41715}]</v>
      </c>
      <c r="F813" s="19" t="str">
        <f>_xlfn.XLOOKUP($D813,养成中转!$D$17:$D$1000,_xlfn.XLOOKUP($C813,养成中转!$W$16:$AC$16,养成中转!$W$17:$AC$1000),"{}")</f>
        <v>{"Hp":20511,"Atk":1421}</v>
      </c>
      <c r="G813" s="19" t="str">
        <f>IF(B813=4,_xlfn.XLOOKUP($D813,养成中转!$D$17:$D$1000,养成中转!$AP$17:$AP$1000,"{}"),_xlfn.XLOOKUP($D813,养成中转!$D$17:$D$1000,养成中转!$AG$17:$AG$1000,"{}"))</f>
        <v>{"CardMulti":14.763,"CostReduce":0.7}</v>
      </c>
    </row>
    <row r="814" spans="1:7">
      <c r="A814" s="19">
        <v>810</v>
      </c>
      <c r="B814" s="21">
        <f t="shared" si="26"/>
        <v>4</v>
      </c>
      <c r="C814" s="21">
        <v>1</v>
      </c>
      <c r="D814" s="19">
        <f t="shared" si="27"/>
        <v>60</v>
      </c>
      <c r="E814" s="19" t="str">
        <f>_xlfn.XLOOKUP($D814,消耗中转!$O$17:$O$1000,消耗中转!$Y$17:$Y$1000,"[]")</f>
        <v>[{"ItemId":50004,"Num":43205},{"ItemId":50005,"Num":420}]</v>
      </c>
      <c r="F814" s="19" t="str">
        <f>_xlfn.XLOOKUP($D814,养成中转!$D$17:$D$1000,_xlfn.XLOOKUP($C814,养成中转!$W$16:$AC$16,养成中转!$W$17:$AC$1000),"{}")</f>
        <v>{"Hp":21010,"Atk":1456}</v>
      </c>
      <c r="G814" s="19" t="str">
        <f>IF(B814=4,_xlfn.XLOOKUP($D814,养成中转!$D$17:$D$1000,养成中转!$AP$17:$AP$1000,"{}"),_xlfn.XLOOKUP($D814,养成中转!$D$17:$D$1000,养成中转!$AG$17:$AG$1000,"{}"))</f>
        <v>{"CardMulti":14.91,"CostReduce":0.7}</v>
      </c>
    </row>
    <row r="815" spans="1:7">
      <c r="A815" s="19">
        <v>811</v>
      </c>
      <c r="B815" s="21">
        <f t="shared" si="26"/>
        <v>4</v>
      </c>
      <c r="C815" s="19">
        <v>1</v>
      </c>
      <c r="D815" s="19">
        <f t="shared" si="27"/>
        <v>61</v>
      </c>
      <c r="E815" s="19" t="str">
        <f>_xlfn.XLOOKUP($D815,消耗中转!$O$17:$O$1000,消耗中转!$Y$17:$Y$1000,"[]")</f>
        <v>[{"ItemId":50004,"Num":47233}]</v>
      </c>
      <c r="F815" s="19" t="str">
        <f>_xlfn.XLOOKUP($D815,养成中转!$D$17:$D$1000,_xlfn.XLOOKUP($C815,养成中转!$W$16:$AC$16,养成中转!$W$17:$AC$1000),"{}")</f>
        <v>{"Hp":24589,"Atk":1704}</v>
      </c>
      <c r="G815" s="19" t="str">
        <f>IF(B815=4,_xlfn.XLOOKUP($D815,养成中转!$D$17:$D$1000,养成中转!$AP$17:$AP$1000,"{}"),_xlfn.XLOOKUP($D815,养成中转!$D$17:$D$1000,养成中转!$AG$17:$AG$1000,"{}"))</f>
        <v>{"CardMulti":15.505,"CostReduce":0.7}</v>
      </c>
    </row>
    <row r="816" spans="1:7">
      <c r="A816" s="19">
        <v>812</v>
      </c>
      <c r="B816" s="21">
        <f t="shared" si="26"/>
        <v>4</v>
      </c>
      <c r="C816" s="21">
        <v>1</v>
      </c>
      <c r="D816" s="19">
        <f t="shared" si="27"/>
        <v>62</v>
      </c>
      <c r="E816" s="19" t="str">
        <f>_xlfn.XLOOKUP($D816,消耗中转!$O$17:$O$1000,消耗中转!$Y$17:$Y$1000,"[]")</f>
        <v>[{"ItemId":50004,"Num":49595}]</v>
      </c>
      <c r="F816" s="19" t="str">
        <f>_xlfn.XLOOKUP($D816,养成中转!$D$17:$D$1000,_xlfn.XLOOKUP($C816,养成中转!$W$16:$AC$16,养成中转!$W$17:$AC$1000),"{}")</f>
        <v>{"Hp":25113,"Atk":1740}</v>
      </c>
      <c r="G816" s="19" t="str">
        <f>IF(B816=4,_xlfn.XLOOKUP($D816,养成中转!$D$17:$D$1000,养成中转!$AP$17:$AP$1000,"{}"),_xlfn.XLOOKUP($D816,养成中转!$D$17:$D$1000,养成中转!$AG$17:$AG$1000,"{}"))</f>
        <v>{"CardMulti":15.645,"CostReduce":0.7}</v>
      </c>
    </row>
    <row r="817" spans="1:7">
      <c r="A817" s="19">
        <v>813</v>
      </c>
      <c r="B817" s="21">
        <f t="shared" si="26"/>
        <v>4</v>
      </c>
      <c r="C817" s="19">
        <v>1</v>
      </c>
      <c r="D817" s="19">
        <f t="shared" si="27"/>
        <v>63</v>
      </c>
      <c r="E817" s="19" t="str">
        <f>_xlfn.XLOOKUP($D817,消耗中转!$O$17:$O$1000,消耗中转!$Y$17:$Y$1000,"[]")</f>
        <v>[{"ItemId":50004,"Num":51956}]</v>
      </c>
      <c r="F817" s="19" t="str">
        <f>_xlfn.XLOOKUP($D817,养成中转!$D$17:$D$1000,_xlfn.XLOOKUP($C817,养成中转!$W$16:$AC$16,养成中转!$W$17:$AC$1000),"{}")</f>
        <v>{"Hp":25651,"Atk":1777}</v>
      </c>
      <c r="G817" s="19" t="str">
        <f>IF(B817=4,_xlfn.XLOOKUP($D817,养成中转!$D$17:$D$1000,养成中转!$AP$17:$AP$1000,"{}"),_xlfn.XLOOKUP($D817,养成中转!$D$17:$D$1000,养成中转!$AG$17:$AG$1000,"{}"))</f>
        <v>{"CardMulti":15.785,"CostReduce":0.7}</v>
      </c>
    </row>
    <row r="818" spans="1:7">
      <c r="A818" s="19">
        <v>814</v>
      </c>
      <c r="B818" s="21">
        <f t="shared" si="26"/>
        <v>4</v>
      </c>
      <c r="C818" s="21">
        <v>1</v>
      </c>
      <c r="D818" s="19">
        <f t="shared" si="27"/>
        <v>64</v>
      </c>
      <c r="E818" s="19" t="str">
        <f>_xlfn.XLOOKUP($D818,消耗中转!$O$17:$O$1000,消耗中转!$Y$17:$Y$1000,"[]")</f>
        <v>[{"ItemId":50004,"Num":54318}]</v>
      </c>
      <c r="F818" s="19" t="str">
        <f>_xlfn.XLOOKUP($D818,养成中转!$D$17:$D$1000,_xlfn.XLOOKUP($C818,养成中转!$W$16:$AC$16,养成中转!$W$17:$AC$1000),"{}")</f>
        <v>{"Hp":26202,"Atk":1816}</v>
      </c>
      <c r="G818" s="19" t="str">
        <f>IF(B818=4,_xlfn.XLOOKUP($D818,养成中转!$D$17:$D$1000,养成中转!$AP$17:$AP$1000,"{}"),_xlfn.XLOOKUP($D818,养成中转!$D$17:$D$1000,养成中转!$AG$17:$AG$1000,"{}"))</f>
        <v>{"CardMulti":15.925,"CostReduce":0.7}</v>
      </c>
    </row>
    <row r="819" spans="1:7">
      <c r="A819" s="19">
        <v>815</v>
      </c>
      <c r="B819" s="21">
        <f t="shared" si="26"/>
        <v>4</v>
      </c>
      <c r="C819" s="19">
        <v>1</v>
      </c>
      <c r="D819" s="19">
        <f t="shared" si="27"/>
        <v>65</v>
      </c>
      <c r="E819" s="19" t="str">
        <f>_xlfn.XLOOKUP($D819,消耗中转!$O$17:$O$1000,消耗中转!$Y$17:$Y$1000,"[]")</f>
        <v>[{"ItemId":50004,"Num":56680}]</v>
      </c>
      <c r="F819" s="19" t="str">
        <f>_xlfn.XLOOKUP($D819,养成中转!$D$17:$D$1000,_xlfn.XLOOKUP($C819,养成中转!$W$16:$AC$16,养成中转!$W$17:$AC$1000),"{}")</f>
        <v>{"Hp":26766,"Atk":1855}</v>
      </c>
      <c r="G819" s="19" t="str">
        <f>IF(B819=4,_xlfn.XLOOKUP($D819,养成中转!$D$17:$D$1000,养成中转!$AP$17:$AP$1000,"{}"),_xlfn.XLOOKUP($D819,养成中转!$D$17:$D$1000,养成中转!$AG$17:$AG$1000,"{}"))</f>
        <v>{"CardMulti":16.065,"CostReduce":0.7}</v>
      </c>
    </row>
    <row r="820" spans="1:7">
      <c r="A820" s="19">
        <v>816</v>
      </c>
      <c r="B820" s="21">
        <f t="shared" si="26"/>
        <v>4</v>
      </c>
      <c r="C820" s="21">
        <v>1</v>
      </c>
      <c r="D820" s="19">
        <f t="shared" si="27"/>
        <v>66</v>
      </c>
      <c r="E820" s="19" t="str">
        <f>_xlfn.XLOOKUP($D820,消耗中转!$O$17:$O$1000,消耗中转!$Y$17:$Y$1000,"[]")</f>
        <v>[{"ItemId":50004,"Num":59041}]</v>
      </c>
      <c r="F820" s="19" t="str">
        <f>_xlfn.XLOOKUP($D820,养成中转!$D$17:$D$1000,_xlfn.XLOOKUP($C820,养成中转!$W$16:$AC$16,养成中转!$W$17:$AC$1000),"{}")</f>
        <v>{"Hp":27344,"Atk":1895}</v>
      </c>
      <c r="G820" s="19" t="str">
        <f>IF(B820=4,_xlfn.XLOOKUP($D820,养成中转!$D$17:$D$1000,养成中转!$AP$17:$AP$1000,"{}"),_xlfn.XLOOKUP($D820,养成中转!$D$17:$D$1000,养成中转!$AG$17:$AG$1000,"{}"))</f>
        <v>{"CardMulti":16.205,"CostReduce":0.7}</v>
      </c>
    </row>
    <row r="821" spans="1:7">
      <c r="A821" s="19">
        <v>817</v>
      </c>
      <c r="B821" s="21">
        <f t="shared" si="26"/>
        <v>4</v>
      </c>
      <c r="C821" s="19">
        <v>1</v>
      </c>
      <c r="D821" s="19">
        <f t="shared" si="27"/>
        <v>67</v>
      </c>
      <c r="E821" s="19" t="str">
        <f>_xlfn.XLOOKUP($D821,消耗中转!$O$17:$O$1000,消耗中转!$Y$17:$Y$1000,"[]")</f>
        <v>[{"ItemId":50004,"Num":61403}]</v>
      </c>
      <c r="F821" s="19" t="str">
        <f>_xlfn.XLOOKUP($D821,养成中转!$D$17:$D$1000,_xlfn.XLOOKUP($C821,养成中转!$W$16:$AC$16,养成中转!$W$17:$AC$1000),"{}")</f>
        <v>{"Hp":27935,"Atk":1936}</v>
      </c>
      <c r="G821" s="19" t="str">
        <f>IF(B821=4,_xlfn.XLOOKUP($D821,养成中转!$D$17:$D$1000,养成中转!$AP$17:$AP$1000,"{}"),_xlfn.XLOOKUP($D821,养成中转!$D$17:$D$1000,养成中转!$AG$17:$AG$1000,"{}"))</f>
        <v>{"CardMulti":16.345,"CostReduce":0.7}</v>
      </c>
    </row>
    <row r="822" spans="1:7">
      <c r="A822" s="19">
        <v>818</v>
      </c>
      <c r="B822" s="21">
        <f t="shared" si="26"/>
        <v>4</v>
      </c>
      <c r="C822" s="21">
        <v>1</v>
      </c>
      <c r="D822" s="19">
        <f t="shared" si="27"/>
        <v>68</v>
      </c>
      <c r="E822" s="19" t="str">
        <f>_xlfn.XLOOKUP($D822,消耗中转!$O$17:$O$1000,消耗中转!$Y$17:$Y$1000,"[]")</f>
        <v>[{"ItemId":50004,"Num":63765}]</v>
      </c>
      <c r="F822" s="19" t="str">
        <f>_xlfn.XLOOKUP($D822,养成中转!$D$17:$D$1000,_xlfn.XLOOKUP($C822,养成中转!$W$16:$AC$16,养成中转!$W$17:$AC$1000),"{}")</f>
        <v>{"Hp":28541,"Atk":1978}</v>
      </c>
      <c r="G822" s="19" t="str">
        <f>IF(B822=4,_xlfn.XLOOKUP($D822,养成中转!$D$17:$D$1000,养成中转!$AP$17:$AP$1000,"{}"),_xlfn.XLOOKUP($D822,养成中转!$D$17:$D$1000,养成中转!$AG$17:$AG$1000,"{}"))</f>
        <v>{"CardMulti":16.485,"CostReduce":0.7}</v>
      </c>
    </row>
    <row r="823" spans="1:7">
      <c r="A823" s="19">
        <v>819</v>
      </c>
      <c r="B823" s="21">
        <f t="shared" si="26"/>
        <v>4</v>
      </c>
      <c r="C823" s="19">
        <v>1</v>
      </c>
      <c r="D823" s="19">
        <f t="shared" si="27"/>
        <v>69</v>
      </c>
      <c r="E823" s="19" t="str">
        <f>_xlfn.XLOOKUP($D823,消耗中转!$O$17:$O$1000,消耗中转!$Y$17:$Y$1000,"[]")</f>
        <v>[{"ItemId":50004,"Num":66126}]</v>
      </c>
      <c r="F823" s="19" t="str">
        <f>_xlfn.XLOOKUP($D823,养成中转!$D$17:$D$1000,_xlfn.XLOOKUP($C823,养成中转!$W$16:$AC$16,养成中转!$W$17:$AC$1000),"{}")</f>
        <v>{"Hp":29160,"Atk":2021}</v>
      </c>
      <c r="G823" s="19" t="str">
        <f>IF(B823=4,_xlfn.XLOOKUP($D823,养成中转!$D$17:$D$1000,养成中转!$AP$17:$AP$1000,"{}"),_xlfn.XLOOKUP($D823,养成中转!$D$17:$D$1000,养成中转!$AG$17:$AG$1000,"{}"))</f>
        <v>{"CardMulti":16.625,"CostReduce":0.7}</v>
      </c>
    </row>
    <row r="824" spans="1:7">
      <c r="A824" s="19">
        <v>820</v>
      </c>
      <c r="B824" s="21">
        <f t="shared" si="26"/>
        <v>4</v>
      </c>
      <c r="C824" s="21">
        <v>1</v>
      </c>
      <c r="D824" s="19">
        <f t="shared" si="27"/>
        <v>70</v>
      </c>
      <c r="E824" s="19" t="str">
        <f>_xlfn.XLOOKUP($D824,消耗中转!$O$17:$O$1000,消耗中转!$Y$17:$Y$1000,"[]")</f>
        <v>[{"ItemId":50004,"Num":68488},{"ItemId":50005,"Num":602}]</v>
      </c>
      <c r="F824" s="19" t="str">
        <f>_xlfn.XLOOKUP($D824,养成中转!$D$17:$D$1000,_xlfn.XLOOKUP($C824,养成中转!$W$16:$AC$16,养成中转!$W$17:$AC$1000),"{}")</f>
        <v>{"Hp":29794,"Atk":2065}</v>
      </c>
      <c r="G824" s="19" t="str">
        <f>IF(B824=4,_xlfn.XLOOKUP($D824,养成中转!$D$17:$D$1000,养成中转!$AP$17:$AP$1000,"{}"),_xlfn.XLOOKUP($D824,养成中转!$D$17:$D$1000,养成中转!$AG$17:$AG$1000,"{}"))</f>
        <v>{"CardMulti":16.765,"CostReduce":0.7}</v>
      </c>
    </row>
    <row r="825" spans="1:7">
      <c r="A825" s="19">
        <v>821</v>
      </c>
      <c r="B825" s="21">
        <f t="shared" si="26"/>
        <v>4</v>
      </c>
      <c r="C825" s="19">
        <v>1</v>
      </c>
      <c r="D825" s="19">
        <f t="shared" si="27"/>
        <v>71</v>
      </c>
      <c r="E825" s="19" t="str">
        <f>_xlfn.XLOOKUP($D825,消耗中转!$O$17:$O$1000,消耗中转!$Y$17:$Y$1000,"[]")</f>
        <v>[{"ItemId":50004,"Num":68232}]</v>
      </c>
      <c r="F825" s="19" t="str">
        <f>_xlfn.XLOOKUP($D825,养成中转!$D$17:$D$1000,_xlfn.XLOOKUP($C825,养成中转!$W$16:$AC$16,养成中转!$W$17:$AC$1000),"{}")</f>
        <v>{"Hp":34332,"Atk":2380}</v>
      </c>
      <c r="G825" s="19" t="str">
        <f>IF(B825=4,_xlfn.XLOOKUP($D825,养成中转!$D$17:$D$1000,养成中转!$AP$17:$AP$1000,"{}"),_xlfn.XLOOKUP($D825,养成中转!$D$17:$D$1000,养成中转!$AG$17:$AG$1000,"{}"))</f>
        <v>{"CardMulti":17.395,"CostReduce":0.7}</v>
      </c>
    </row>
    <row r="826" spans="1:7">
      <c r="A826" s="19">
        <v>822</v>
      </c>
      <c r="B826" s="21">
        <f t="shared" si="26"/>
        <v>4</v>
      </c>
      <c r="C826" s="21">
        <v>1</v>
      </c>
      <c r="D826" s="19">
        <f t="shared" si="27"/>
        <v>72</v>
      </c>
      <c r="E826" s="19" t="str">
        <f>_xlfn.XLOOKUP($D826,消耗中转!$O$17:$O$1000,消耗中转!$Y$17:$Y$1000,"[]")</f>
        <v>[{"ItemId":50004,"Num":71644}]</v>
      </c>
      <c r="F826" s="19" t="str">
        <f>_xlfn.XLOOKUP($D826,养成中转!$D$17:$D$1000,_xlfn.XLOOKUP($C826,养成中转!$W$16:$AC$16,养成中转!$W$17:$AC$1000),"{}")</f>
        <v>{"Hp":34994,"Atk":2425}</v>
      </c>
      <c r="G826" s="19" t="str">
        <f>IF(B826=4,_xlfn.XLOOKUP($D826,养成中转!$D$17:$D$1000,养成中转!$AP$17:$AP$1000,"{}"),_xlfn.XLOOKUP($D826,养成中转!$D$17:$D$1000,养成中转!$AG$17:$AG$1000,"{}"))</f>
        <v>{"CardMulti":17.528,"CostReduce":0.7}</v>
      </c>
    </row>
    <row r="827" spans="1:7">
      <c r="A827" s="19">
        <v>823</v>
      </c>
      <c r="B827" s="21">
        <f t="shared" si="26"/>
        <v>4</v>
      </c>
      <c r="C827" s="19">
        <v>1</v>
      </c>
      <c r="D827" s="19">
        <f t="shared" si="27"/>
        <v>73</v>
      </c>
      <c r="E827" s="19" t="str">
        <f>_xlfn.XLOOKUP($D827,消耗中转!$O$17:$O$1000,消耗中转!$Y$17:$Y$1000,"[]")</f>
        <v>[{"ItemId":50004,"Num":75055}]</v>
      </c>
      <c r="F827" s="19" t="str">
        <f>_xlfn.XLOOKUP($D827,养成中转!$D$17:$D$1000,_xlfn.XLOOKUP($C827,养成中转!$W$16:$AC$16,养成中转!$W$17:$AC$1000),"{}")</f>
        <v>{"Hp":35672,"Atk":2472}</v>
      </c>
      <c r="G827" s="19" t="str">
        <f>IF(B827=4,_xlfn.XLOOKUP($D827,养成中转!$D$17:$D$1000,养成中转!$AP$17:$AP$1000,"{}"),_xlfn.XLOOKUP($D827,养成中转!$D$17:$D$1000,养成中转!$AG$17:$AG$1000,"{}"))</f>
        <v>{"CardMulti":17.661,"CostReduce":0.7}</v>
      </c>
    </row>
    <row r="828" spans="1:7">
      <c r="A828" s="19">
        <v>824</v>
      </c>
      <c r="B828" s="21">
        <f t="shared" si="26"/>
        <v>4</v>
      </c>
      <c r="C828" s="21">
        <v>1</v>
      </c>
      <c r="D828" s="19">
        <f t="shared" si="27"/>
        <v>74</v>
      </c>
      <c r="E828" s="19" t="str">
        <f>_xlfn.XLOOKUP($D828,消耗中转!$O$17:$O$1000,消耗中转!$Y$17:$Y$1000,"[]")</f>
        <v>[{"ItemId":50004,"Num":78467}]</v>
      </c>
      <c r="F828" s="19" t="str">
        <f>_xlfn.XLOOKUP($D828,养成中转!$D$17:$D$1000,_xlfn.XLOOKUP($C828,养成中转!$W$16:$AC$16,养成中转!$W$17:$AC$1000),"{}")</f>
        <v>{"Hp":36365,"Atk":2520}</v>
      </c>
      <c r="G828" s="19" t="str">
        <f>IF(B828=4,_xlfn.XLOOKUP($D828,养成中转!$D$17:$D$1000,养成中转!$AP$17:$AP$1000,"{}"),_xlfn.XLOOKUP($D828,养成中转!$D$17:$D$1000,养成中转!$AG$17:$AG$1000,"{}"))</f>
        <v>{"CardMulti":17.794,"CostReduce":0.7}</v>
      </c>
    </row>
    <row r="829" spans="1:7">
      <c r="A829" s="19">
        <v>825</v>
      </c>
      <c r="B829" s="21">
        <f t="shared" si="26"/>
        <v>4</v>
      </c>
      <c r="C829" s="19">
        <v>1</v>
      </c>
      <c r="D829" s="19">
        <f t="shared" si="27"/>
        <v>75</v>
      </c>
      <c r="E829" s="19" t="str">
        <f>_xlfn.XLOOKUP($D829,消耗中转!$O$17:$O$1000,消耗中转!$Y$17:$Y$1000,"[]")</f>
        <v>[{"ItemId":50004,"Num":81879}]</v>
      </c>
      <c r="F829" s="19" t="str">
        <f>_xlfn.XLOOKUP($D829,养成中转!$D$17:$D$1000,_xlfn.XLOOKUP($C829,养成中转!$W$16:$AC$16,养成中转!$W$17:$AC$1000),"{}")</f>
        <v>{"Hp":37072,"Atk":2569}</v>
      </c>
      <c r="G829" s="19" t="str">
        <f>IF(B829=4,_xlfn.XLOOKUP($D829,养成中转!$D$17:$D$1000,养成中转!$AP$17:$AP$1000,"{}"),_xlfn.XLOOKUP($D829,养成中转!$D$17:$D$1000,养成中转!$AG$17:$AG$1000,"{}"))</f>
        <v>{"CardMulti":19.327,"CostReduce":2.1}</v>
      </c>
    </row>
    <row r="830" spans="1:7">
      <c r="A830" s="19">
        <v>826</v>
      </c>
      <c r="B830" s="21">
        <f t="shared" si="26"/>
        <v>4</v>
      </c>
      <c r="C830" s="21">
        <v>1</v>
      </c>
      <c r="D830" s="19">
        <f t="shared" si="27"/>
        <v>76</v>
      </c>
      <c r="E830" s="19" t="str">
        <f>_xlfn.XLOOKUP($D830,消耗中转!$O$17:$O$1000,消耗中转!$Y$17:$Y$1000,"[]")</f>
        <v>[{"ItemId":50004,"Num":85290}]</v>
      </c>
      <c r="F830" s="19" t="str">
        <f>_xlfn.XLOOKUP($D830,养成中转!$D$17:$D$1000,_xlfn.XLOOKUP($C830,养成中转!$W$16:$AC$16,养成中转!$W$17:$AC$1000),"{}")</f>
        <v>{"Hp":37795,"Atk":2619}</v>
      </c>
      <c r="G830" s="19" t="str">
        <f>IF(B830=4,_xlfn.XLOOKUP($D830,养成中转!$D$17:$D$1000,养成中转!$AP$17:$AP$1000,"{}"),_xlfn.XLOOKUP($D830,养成中转!$D$17:$D$1000,养成中转!$AG$17:$AG$1000,"{}"))</f>
        <v>{"CardMulti":19.46,"CostReduce":2.1}</v>
      </c>
    </row>
    <row r="831" spans="1:7">
      <c r="A831" s="19">
        <v>827</v>
      </c>
      <c r="B831" s="21">
        <f t="shared" si="26"/>
        <v>4</v>
      </c>
      <c r="C831" s="19">
        <v>1</v>
      </c>
      <c r="D831" s="19">
        <f t="shared" si="27"/>
        <v>77</v>
      </c>
      <c r="E831" s="19" t="str">
        <f>_xlfn.XLOOKUP($D831,消耗中转!$O$17:$O$1000,消耗中转!$Y$17:$Y$1000,"[]")</f>
        <v>[{"ItemId":50004,"Num":88702}]</v>
      </c>
      <c r="F831" s="19" t="str">
        <f>_xlfn.XLOOKUP($D831,养成中转!$D$17:$D$1000,_xlfn.XLOOKUP($C831,养成中转!$W$16:$AC$16,养成中转!$W$17:$AC$1000),"{}")</f>
        <v>{"Hp":38533,"Atk":2670}</v>
      </c>
      <c r="G831" s="19" t="str">
        <f>IF(B831=4,_xlfn.XLOOKUP($D831,养成中转!$D$17:$D$1000,养成中转!$AP$17:$AP$1000,"{}"),_xlfn.XLOOKUP($D831,养成中转!$D$17:$D$1000,养成中转!$AG$17:$AG$1000,"{}"))</f>
        <v>{"CardMulti":19.593,"CostReduce":2.1}</v>
      </c>
    </row>
    <row r="832" spans="1:7">
      <c r="A832" s="19">
        <v>828</v>
      </c>
      <c r="B832" s="21">
        <f t="shared" si="26"/>
        <v>4</v>
      </c>
      <c r="C832" s="21">
        <v>1</v>
      </c>
      <c r="D832" s="19">
        <f t="shared" si="27"/>
        <v>78</v>
      </c>
      <c r="E832" s="19" t="str">
        <f>_xlfn.XLOOKUP($D832,消耗中转!$O$17:$O$1000,消耗中转!$Y$17:$Y$1000,"[]")</f>
        <v>[{"ItemId":50004,"Num":92114}]</v>
      </c>
      <c r="F832" s="19" t="str">
        <f>_xlfn.XLOOKUP($D832,养成中转!$D$17:$D$1000,_xlfn.XLOOKUP($C832,养成中转!$W$16:$AC$16,养成中转!$W$17:$AC$1000),"{}")</f>
        <v>{"Hp":39286,"Atk":2723}</v>
      </c>
      <c r="G832" s="19" t="str">
        <f>IF(B832=4,_xlfn.XLOOKUP($D832,养成中转!$D$17:$D$1000,养成中转!$AP$17:$AP$1000,"{}"),_xlfn.XLOOKUP($D832,养成中转!$D$17:$D$1000,养成中转!$AG$17:$AG$1000,"{}"))</f>
        <v>{"CardMulti":19.726,"CostReduce":2.1}</v>
      </c>
    </row>
    <row r="833" spans="1:7">
      <c r="A833" s="19">
        <v>829</v>
      </c>
      <c r="B833" s="21">
        <f t="shared" si="26"/>
        <v>4</v>
      </c>
      <c r="C833" s="19">
        <v>1</v>
      </c>
      <c r="D833" s="19">
        <f t="shared" si="27"/>
        <v>79</v>
      </c>
      <c r="E833" s="19" t="str">
        <f>_xlfn.XLOOKUP($D833,消耗中转!$O$17:$O$1000,消耗中转!$Y$17:$Y$1000,"[]")</f>
        <v>[{"ItemId":50004,"Num":95525}]</v>
      </c>
      <c r="F833" s="19" t="str">
        <f>_xlfn.XLOOKUP($D833,养成中转!$D$17:$D$1000,_xlfn.XLOOKUP($C833,养成中转!$W$16:$AC$16,养成中转!$W$17:$AC$1000),"{}")</f>
        <v>{"Hp":40055,"Atk":2776}</v>
      </c>
      <c r="G833" s="19" t="str">
        <f>IF(B833=4,_xlfn.XLOOKUP($D833,养成中转!$D$17:$D$1000,养成中转!$AP$17:$AP$1000,"{}"),_xlfn.XLOOKUP($D833,养成中转!$D$17:$D$1000,养成中转!$AG$17:$AG$1000,"{}"))</f>
        <v>{"CardMulti":19.859,"CostReduce":2.1}</v>
      </c>
    </row>
    <row r="834" spans="1:7">
      <c r="A834" s="19">
        <v>830</v>
      </c>
      <c r="B834" s="21">
        <f t="shared" si="26"/>
        <v>4</v>
      </c>
      <c r="C834" s="21">
        <v>1</v>
      </c>
      <c r="D834" s="19">
        <f t="shared" si="27"/>
        <v>80</v>
      </c>
      <c r="E834" s="19" t="str">
        <f>_xlfn.XLOOKUP($D834,消耗中转!$O$17:$O$1000,消耗中转!$Y$17:$Y$1000,"[]")</f>
        <v>[{"ItemId":50004,"Num":98937},{"ItemId":50005,"Num":785}]</v>
      </c>
      <c r="F834" s="19" t="str">
        <f>_xlfn.XLOOKUP($D834,养成中转!$D$17:$D$1000,_xlfn.XLOOKUP($C834,养成中转!$W$16:$AC$16,养成中转!$W$17:$AC$1000),"{}")</f>
        <v>{"Hp":40841,"Atk":2831}</v>
      </c>
      <c r="G834" s="19" t="str">
        <f>IF(B834=4,_xlfn.XLOOKUP($D834,养成中转!$D$17:$D$1000,养成中转!$AP$17:$AP$1000,"{}"),_xlfn.XLOOKUP($D834,养成中转!$D$17:$D$1000,养成中转!$AG$17:$AG$1000,"{}"))</f>
        <v>{"CardMulti":19.992,"CostReduce":2.1}</v>
      </c>
    </row>
    <row r="835" spans="1:7">
      <c r="A835" s="19">
        <v>831</v>
      </c>
      <c r="B835" s="21">
        <f t="shared" si="26"/>
        <v>4</v>
      </c>
      <c r="C835" s="19">
        <v>1</v>
      </c>
      <c r="D835" s="19">
        <f t="shared" si="27"/>
        <v>81</v>
      </c>
      <c r="E835" s="19" t="str">
        <f>_xlfn.XLOOKUP($D835,消耗中转!$O$17:$O$1000,消耗中转!$Y$17:$Y$1000,"[]")</f>
        <v>[{"ItemId":50004,"Num":92071}]</v>
      </c>
      <c r="F835" s="19" t="str">
        <f>_xlfn.XLOOKUP($D835,养成中转!$D$17:$D$1000,_xlfn.XLOOKUP($C835,养成中转!$W$16:$AC$16,养成中转!$W$17:$AC$1000),"{}")</f>
        <v>{"Hp":46449,"Atk":3219}</v>
      </c>
      <c r="G835" s="19" t="str">
        <f>IF(B835=4,_xlfn.XLOOKUP($D835,养成中转!$D$17:$D$1000,养成中转!$AP$17:$AP$1000,"{}"),_xlfn.XLOOKUP($D835,养成中转!$D$17:$D$1000,养成中转!$AG$17:$AG$1000,"{}"))</f>
        <v>{"CardMulti":20.657,"CostReduce":2.1}</v>
      </c>
    </row>
    <row r="836" spans="1:7">
      <c r="A836" s="19">
        <v>832</v>
      </c>
      <c r="B836" s="21">
        <f t="shared" si="26"/>
        <v>4</v>
      </c>
      <c r="C836" s="21">
        <v>1</v>
      </c>
      <c r="D836" s="19">
        <f t="shared" si="27"/>
        <v>82</v>
      </c>
      <c r="E836" s="19" t="str">
        <f>_xlfn.XLOOKUP($D836,消耗中转!$O$17:$O$1000,消耗中转!$Y$17:$Y$1000,"[]")</f>
        <v>[{"ItemId":50004,"Num":96675}]</v>
      </c>
      <c r="F836" s="19" t="str">
        <f>_xlfn.XLOOKUP($D836,养成中转!$D$17:$D$1000,_xlfn.XLOOKUP($C836,养成中转!$W$16:$AC$16,养成中转!$W$17:$AC$1000),"{}")</f>
        <v>{"Hp":47266,"Atk":3276}</v>
      </c>
      <c r="G836" s="19" t="str">
        <f>IF(B836=4,_xlfn.XLOOKUP($D836,养成中转!$D$17:$D$1000,养成中转!$AP$17:$AP$1000,"{}"),_xlfn.XLOOKUP($D836,养成中转!$D$17:$D$1000,养成中转!$AG$17:$AG$1000,"{}"))</f>
        <v>{"CardMulti":20.783,"CostReduce":2.1}</v>
      </c>
    </row>
    <row r="837" spans="1:7">
      <c r="A837" s="19">
        <v>833</v>
      </c>
      <c r="B837" s="21">
        <f t="shared" si="26"/>
        <v>4</v>
      </c>
      <c r="C837" s="19">
        <v>1</v>
      </c>
      <c r="D837" s="19">
        <f t="shared" si="27"/>
        <v>83</v>
      </c>
      <c r="E837" s="19" t="str">
        <f>_xlfn.XLOOKUP($D837,消耗中转!$O$17:$O$1000,消耗中转!$Y$17:$Y$1000,"[]")</f>
        <v>[{"ItemId":50004,"Num":101279}]</v>
      </c>
      <c r="F837" s="19" t="str">
        <f>_xlfn.XLOOKUP($D837,养成中转!$D$17:$D$1000,_xlfn.XLOOKUP($C837,养成中转!$W$16:$AC$16,养成中转!$W$17:$AC$1000),"{}")</f>
        <v>{"Hp":48100,"Atk":3334}</v>
      </c>
      <c r="G837" s="19" t="str">
        <f>IF(B837=4,_xlfn.XLOOKUP($D837,养成中转!$D$17:$D$1000,养成中转!$AP$17:$AP$1000,"{}"),_xlfn.XLOOKUP($D837,养成中转!$D$17:$D$1000,养成中转!$AG$17:$AG$1000,"{}"))</f>
        <v>{"CardMulti":20.909,"CostReduce":2.1}</v>
      </c>
    </row>
    <row r="838" spans="1:7">
      <c r="A838" s="19">
        <v>834</v>
      </c>
      <c r="B838" s="21">
        <f t="shared" si="26"/>
        <v>4</v>
      </c>
      <c r="C838" s="21">
        <v>1</v>
      </c>
      <c r="D838" s="19">
        <f t="shared" si="27"/>
        <v>84</v>
      </c>
      <c r="E838" s="19" t="str">
        <f>_xlfn.XLOOKUP($D838,消耗中转!$O$17:$O$1000,消耗中转!$Y$17:$Y$1000,"[]")</f>
        <v>[{"ItemId":50004,"Num":105882}]</v>
      </c>
      <c r="F838" s="19" t="str">
        <f>_xlfn.XLOOKUP($D838,养成中转!$D$17:$D$1000,_xlfn.XLOOKUP($C838,养成中转!$W$16:$AC$16,养成中转!$W$17:$AC$1000),"{}")</f>
        <v>{"Hp":48950,"Atk":3392}</v>
      </c>
      <c r="G838" s="19" t="str">
        <f>IF(B838=4,_xlfn.XLOOKUP($D838,养成中转!$D$17:$D$1000,养成中转!$AP$17:$AP$1000,"{}"),_xlfn.XLOOKUP($D838,养成中转!$D$17:$D$1000,养成中转!$AG$17:$AG$1000,"{}"))</f>
        <v>{"CardMulti":21.035,"CostReduce":2.1}</v>
      </c>
    </row>
    <row r="839" spans="1:7">
      <c r="A839" s="19">
        <v>835</v>
      </c>
      <c r="B839" s="21">
        <f t="shared" si="26"/>
        <v>4</v>
      </c>
      <c r="C839" s="19">
        <v>1</v>
      </c>
      <c r="D839" s="19">
        <f t="shared" si="27"/>
        <v>85</v>
      </c>
      <c r="E839" s="19" t="str">
        <f>_xlfn.XLOOKUP($D839,消耗中转!$O$17:$O$1000,消耗中转!$Y$17:$Y$1000,"[]")</f>
        <v>[{"ItemId":50004,"Num":110486}]</v>
      </c>
      <c r="F839" s="19" t="str">
        <f>_xlfn.XLOOKUP($D839,养成中转!$D$17:$D$1000,_xlfn.XLOOKUP($C839,养成中转!$W$16:$AC$16,养成中转!$W$17:$AC$1000),"{}")</f>
        <v>{"Hp":49817,"Atk":3453}</v>
      </c>
      <c r="G839" s="19" t="str">
        <f>IF(B839=4,_xlfn.XLOOKUP($D839,养成中转!$D$17:$D$1000,养成中转!$AP$17:$AP$1000,"{}"),_xlfn.XLOOKUP($D839,养成中转!$D$17:$D$1000,养成中转!$AG$17:$AG$1000,"{}"))</f>
        <v>{"CardMulti":21.161,"CostReduce":2.1}</v>
      </c>
    </row>
    <row r="840" spans="1:7">
      <c r="A840" s="19">
        <v>836</v>
      </c>
      <c r="B840" s="21">
        <f t="shared" si="26"/>
        <v>4</v>
      </c>
      <c r="C840" s="21">
        <v>1</v>
      </c>
      <c r="D840" s="19">
        <f t="shared" si="27"/>
        <v>86</v>
      </c>
      <c r="E840" s="19" t="str">
        <f>_xlfn.XLOOKUP($D840,消耗中转!$O$17:$O$1000,消耗中转!$Y$17:$Y$1000,"[]")</f>
        <v>[{"ItemId":50004,"Num":115089}]</v>
      </c>
      <c r="F840" s="19" t="str">
        <f>_xlfn.XLOOKUP($D840,养成中转!$D$17:$D$1000,_xlfn.XLOOKUP($C840,养成中转!$W$16:$AC$16,养成中转!$W$17:$AC$1000),"{}")</f>
        <v>{"Hp":50701,"Atk":3514}</v>
      </c>
      <c r="G840" s="19" t="str">
        <f>IF(B840=4,_xlfn.XLOOKUP($D840,养成中转!$D$17:$D$1000,养成中转!$AP$17:$AP$1000,"{}"),_xlfn.XLOOKUP($D840,养成中转!$D$17:$D$1000,养成中转!$AG$17:$AG$1000,"{}"))</f>
        <v>{"CardMulti":21.287,"CostReduce":2.1}</v>
      </c>
    </row>
    <row r="841" spans="1:7">
      <c r="A841" s="19">
        <v>837</v>
      </c>
      <c r="B841" s="21">
        <f t="shared" si="26"/>
        <v>4</v>
      </c>
      <c r="C841" s="19">
        <v>1</v>
      </c>
      <c r="D841" s="19">
        <f t="shared" si="27"/>
        <v>87</v>
      </c>
      <c r="E841" s="19" t="str">
        <f>_xlfn.XLOOKUP($D841,消耗中转!$O$17:$O$1000,消耗中转!$Y$17:$Y$1000,"[]")</f>
        <v>[{"ItemId":50004,"Num":119693}]</v>
      </c>
      <c r="F841" s="19" t="str">
        <f>_xlfn.XLOOKUP($D841,养成中转!$D$17:$D$1000,_xlfn.XLOOKUP($C841,养成中转!$W$16:$AC$16,养成中转!$W$17:$AC$1000),"{}")</f>
        <v>{"Hp":51601,"Atk":3577}</v>
      </c>
      <c r="G841" s="19" t="str">
        <f>IF(B841=4,_xlfn.XLOOKUP($D841,养成中转!$D$17:$D$1000,养成中转!$AP$17:$AP$1000,"{}"),_xlfn.XLOOKUP($D841,养成中转!$D$17:$D$1000,养成中转!$AG$17:$AG$1000,"{}"))</f>
        <v>{"CardMulti":21.413,"CostReduce":2.1}</v>
      </c>
    </row>
    <row r="842" spans="1:7">
      <c r="A842" s="19">
        <v>838</v>
      </c>
      <c r="B842" s="21">
        <f t="shared" si="26"/>
        <v>4</v>
      </c>
      <c r="C842" s="21">
        <v>1</v>
      </c>
      <c r="D842" s="19">
        <f t="shared" si="27"/>
        <v>88</v>
      </c>
      <c r="E842" s="19" t="str">
        <f>_xlfn.XLOOKUP($D842,消耗中转!$O$17:$O$1000,消耗中转!$Y$17:$Y$1000,"[]")</f>
        <v>[{"ItemId":50004,"Num":124296}]</v>
      </c>
      <c r="F842" s="19" t="str">
        <f>_xlfn.XLOOKUP($D842,养成中转!$D$17:$D$1000,_xlfn.XLOOKUP($C842,养成中转!$W$16:$AC$16,养成中转!$W$17:$AC$1000),"{}")</f>
        <v>{"Hp":52519,"Atk":3640}</v>
      </c>
      <c r="G842" s="19" t="str">
        <f>IF(B842=4,_xlfn.XLOOKUP($D842,养成中转!$D$17:$D$1000,养成中转!$AP$17:$AP$1000,"{}"),_xlfn.XLOOKUP($D842,养成中转!$D$17:$D$1000,养成中转!$AG$17:$AG$1000,"{}"))</f>
        <v>{"CardMulti":21.539,"CostReduce":2.1}</v>
      </c>
    </row>
    <row r="843" spans="1:7">
      <c r="A843" s="19">
        <v>839</v>
      </c>
      <c r="B843" s="21">
        <f t="shared" si="26"/>
        <v>4</v>
      </c>
      <c r="C843" s="19">
        <v>1</v>
      </c>
      <c r="D843" s="19">
        <f t="shared" si="27"/>
        <v>89</v>
      </c>
      <c r="E843" s="19" t="str">
        <f>_xlfn.XLOOKUP($D843,消耗中转!$O$17:$O$1000,消耗中转!$Y$17:$Y$1000,"[]")</f>
        <v>[{"ItemId":50004,"Num":128900}]</v>
      </c>
      <c r="F843" s="19" t="str">
        <f>_xlfn.XLOOKUP($D843,养成中转!$D$17:$D$1000,_xlfn.XLOOKUP($C843,养成中转!$W$16:$AC$16,养成中转!$W$17:$AC$1000),"{}")</f>
        <v>{"Hp":53453,"Atk":3705}</v>
      </c>
      <c r="G843" s="19" t="str">
        <f>IF(B843=4,_xlfn.XLOOKUP($D843,养成中转!$D$17:$D$1000,养成中转!$AP$17:$AP$1000,"{}"),_xlfn.XLOOKUP($D843,养成中转!$D$17:$D$1000,养成中转!$AG$17:$AG$1000,"{}"))</f>
        <v>{"CardMulti":21.665,"CostReduce":2.1}</v>
      </c>
    </row>
    <row r="844" spans="1:7">
      <c r="A844" s="19">
        <v>840</v>
      </c>
      <c r="B844" s="21">
        <f t="shared" si="26"/>
        <v>4</v>
      </c>
      <c r="C844" s="21">
        <v>1</v>
      </c>
      <c r="D844" s="19">
        <f t="shared" si="27"/>
        <v>90</v>
      </c>
      <c r="E844" s="19" t="str">
        <f>_xlfn.XLOOKUP($D844,消耗中转!$O$17:$O$1000,消耗中转!$Y$17:$Y$1000,"[]")</f>
        <v>[{"ItemId":50004,"Num":133504},{"ItemId":50005,"Num":970}]</v>
      </c>
      <c r="F844" s="19" t="str">
        <f>_xlfn.XLOOKUP($D844,养成中转!$D$17:$D$1000,_xlfn.XLOOKUP($C844,养成中转!$W$16:$AC$16,养成中转!$W$17:$AC$1000),"{}")</f>
        <v>{"Hp":54406,"Atk":3771}</v>
      </c>
      <c r="G844" s="19" t="str">
        <f>IF(B844=4,_xlfn.XLOOKUP($D844,养成中转!$D$17:$D$1000,养成中转!$AP$17:$AP$1000,"{}"),_xlfn.XLOOKUP($D844,养成中转!$D$17:$D$1000,养成中转!$AG$17:$AG$1000,"{}"))</f>
        <v>{"CardMulti":21.791,"CostReduce":2.1}</v>
      </c>
    </row>
    <row r="845" spans="1:7">
      <c r="A845" s="19">
        <v>841</v>
      </c>
      <c r="B845" s="21">
        <f t="shared" si="26"/>
        <v>4</v>
      </c>
      <c r="C845" s="19">
        <v>1</v>
      </c>
      <c r="D845" s="19">
        <f t="shared" si="27"/>
        <v>91</v>
      </c>
      <c r="E845" s="19" t="str">
        <f>_xlfn.XLOOKUP($D845,消耗中转!$O$17:$O$1000,消耗中转!$Y$17:$Y$1000,"[]")</f>
        <v>[{"ItemId":50004,"Num":117866}]</v>
      </c>
      <c r="F845" s="19" t="str">
        <f>_xlfn.XLOOKUP($D845,养成中转!$D$17:$D$1000,_xlfn.XLOOKUP($C845,养成中转!$W$16:$AC$16,养成中转!$W$17:$AC$1000),"{}")</f>
        <v>{"Hp":61195,"Atk":4241}</v>
      </c>
      <c r="G845" s="19" t="str">
        <f>IF(B845=4,_xlfn.XLOOKUP($D845,养成中转!$D$17:$D$1000,养成中转!$AP$17:$AP$1000,"{}"),_xlfn.XLOOKUP($D845,养成中转!$D$17:$D$1000,养成中转!$AG$17:$AG$1000,"{}"))</f>
        <v>{"CardMulti":22.491,"CostReduce":2.1}</v>
      </c>
    </row>
    <row r="846" spans="1:7">
      <c r="A846" s="19">
        <v>842</v>
      </c>
      <c r="B846" s="21">
        <f t="shared" si="26"/>
        <v>4</v>
      </c>
      <c r="C846" s="21">
        <v>1</v>
      </c>
      <c r="D846" s="19">
        <f t="shared" si="27"/>
        <v>92</v>
      </c>
      <c r="E846" s="19" t="str">
        <f>_xlfn.XLOOKUP($D846,消耗中转!$O$17:$O$1000,消耗中转!$Y$17:$Y$1000,"[]")</f>
        <v>[{"ItemId":50004,"Num":123760}]</v>
      </c>
      <c r="F846" s="19" t="str">
        <f>_xlfn.XLOOKUP($D846,养成中转!$D$17:$D$1000,_xlfn.XLOOKUP($C846,养成中转!$W$16:$AC$16,养成中转!$W$17:$AC$1000),"{}")</f>
        <v>{"Hp":62182,"Atk":4310}</v>
      </c>
      <c r="G846" s="19" t="str">
        <f>IF(B846=4,_xlfn.XLOOKUP($D846,养成中转!$D$17:$D$1000,养成中转!$AP$17:$AP$1000,"{}"),_xlfn.XLOOKUP($D846,养成中转!$D$17:$D$1000,养成中转!$AG$17:$AG$1000,"{}"))</f>
        <v>{"CardMulti":22.61,"CostReduce":2.1}</v>
      </c>
    </row>
    <row r="847" spans="1:7">
      <c r="A847" s="19">
        <v>843</v>
      </c>
      <c r="B847" s="21">
        <f t="shared" si="26"/>
        <v>4</v>
      </c>
      <c r="C847" s="19">
        <v>1</v>
      </c>
      <c r="D847" s="19">
        <f t="shared" si="27"/>
        <v>93</v>
      </c>
      <c r="E847" s="19" t="str">
        <f>_xlfn.XLOOKUP($D847,消耗中转!$O$17:$O$1000,消耗中转!$Y$17:$Y$1000,"[]")</f>
        <v>[{"ItemId":50004,"Num":129653}]</v>
      </c>
      <c r="F847" s="19" t="str">
        <f>_xlfn.XLOOKUP($D847,养成中转!$D$17:$D$1000,_xlfn.XLOOKUP($C847,养成中转!$W$16:$AC$16,养成中转!$W$17:$AC$1000),"{}")</f>
        <v>{"Hp":63187,"Atk":4379}</v>
      </c>
      <c r="G847" s="19" t="str">
        <f>IF(B847=4,_xlfn.XLOOKUP($D847,养成中转!$D$17:$D$1000,养成中转!$AP$17:$AP$1000,"{}"),_xlfn.XLOOKUP($D847,养成中转!$D$17:$D$1000,养成中转!$AG$17:$AG$1000,"{}"))</f>
        <v>{"CardMulti":22.729,"CostReduce":2.1}</v>
      </c>
    </row>
    <row r="848" spans="1:7">
      <c r="A848" s="19">
        <v>844</v>
      </c>
      <c r="B848" s="21">
        <f t="shared" si="26"/>
        <v>4</v>
      </c>
      <c r="C848" s="21">
        <v>1</v>
      </c>
      <c r="D848" s="19">
        <f t="shared" si="27"/>
        <v>94</v>
      </c>
      <c r="E848" s="19" t="str">
        <f>_xlfn.XLOOKUP($D848,消耗中转!$O$17:$O$1000,消耗中转!$Y$17:$Y$1000,"[]")</f>
        <v>[{"ItemId":50004,"Num":135546}]</v>
      </c>
      <c r="F848" s="19" t="str">
        <f>_xlfn.XLOOKUP($D848,养成中转!$D$17:$D$1000,_xlfn.XLOOKUP($C848,养成中转!$W$16:$AC$16,养成中转!$W$17:$AC$1000),"{}")</f>
        <v>{"Hp":64210,"Atk":4450}</v>
      </c>
      <c r="G848" s="19" t="str">
        <f>IF(B848=4,_xlfn.XLOOKUP($D848,养成中转!$D$17:$D$1000,养成中转!$AP$17:$AP$1000,"{}"),_xlfn.XLOOKUP($D848,养成中转!$D$17:$D$1000,养成中转!$AG$17:$AG$1000,"{}"))</f>
        <v>{"CardMulti":22.848,"CostReduce":2.1}</v>
      </c>
    </row>
    <row r="849" spans="1:7">
      <c r="A849" s="19">
        <v>845</v>
      </c>
      <c r="B849" s="21">
        <f t="shared" si="26"/>
        <v>4</v>
      </c>
      <c r="C849" s="19">
        <v>1</v>
      </c>
      <c r="D849" s="19">
        <f t="shared" si="27"/>
        <v>95</v>
      </c>
      <c r="E849" s="19" t="str">
        <f>_xlfn.XLOOKUP($D849,消耗中转!$O$17:$O$1000,消耗中转!$Y$17:$Y$1000,"[]")</f>
        <v>[{"ItemId":50004,"Num":141440}]</v>
      </c>
      <c r="F849" s="19" t="str">
        <f>_xlfn.XLOOKUP($D849,养成中转!$D$17:$D$1000,_xlfn.XLOOKUP($C849,养成中转!$W$16:$AC$16,养成中转!$W$17:$AC$1000),"{}")</f>
        <v>{"Hp":65252,"Atk":4523}</v>
      </c>
      <c r="G849" s="19" t="str">
        <f>IF(B849=4,_xlfn.XLOOKUP($D849,养成中转!$D$17:$D$1000,养成中转!$AP$17:$AP$1000,"{}"),_xlfn.XLOOKUP($D849,养成中转!$D$17:$D$1000,养成中转!$AG$17:$AG$1000,"{}"))</f>
        <v>{"CardMulti":22.967,"CostReduce":2.1}</v>
      </c>
    </row>
    <row r="850" spans="1:7">
      <c r="A850" s="19">
        <v>846</v>
      </c>
      <c r="B850" s="21">
        <f t="shared" si="26"/>
        <v>4</v>
      </c>
      <c r="C850" s="21">
        <v>1</v>
      </c>
      <c r="D850" s="19">
        <f t="shared" si="27"/>
        <v>96</v>
      </c>
      <c r="E850" s="19" t="str">
        <f>_xlfn.XLOOKUP($D850,消耗中转!$O$17:$O$1000,消耗中转!$Y$17:$Y$1000,"[]")</f>
        <v>[{"ItemId":50004,"Num":147333}]</v>
      </c>
      <c r="F850" s="19" t="str">
        <f>_xlfn.XLOOKUP($D850,养成中转!$D$17:$D$1000,_xlfn.XLOOKUP($C850,养成中转!$W$16:$AC$16,养成中转!$W$17:$AC$1000),"{}")</f>
        <v>{"Hp":66312,"Atk":4596}</v>
      </c>
      <c r="G850" s="19" t="str">
        <f>IF(B850=4,_xlfn.XLOOKUP($D850,养成中转!$D$17:$D$1000,养成中转!$AP$17:$AP$1000,"{}"),_xlfn.XLOOKUP($D850,养成中转!$D$17:$D$1000,养成中转!$AG$17:$AG$1000,"{}"))</f>
        <v>{"CardMulti":23.086,"CostReduce":2.1}</v>
      </c>
    </row>
    <row r="851" spans="1:7">
      <c r="A851" s="19">
        <v>847</v>
      </c>
      <c r="B851" s="21">
        <f t="shared" si="26"/>
        <v>4</v>
      </c>
      <c r="C851" s="19">
        <v>1</v>
      </c>
      <c r="D851" s="19">
        <f t="shared" si="27"/>
        <v>97</v>
      </c>
      <c r="E851" s="19" t="str">
        <f>_xlfn.XLOOKUP($D851,消耗中转!$O$17:$O$1000,消耗中转!$Y$17:$Y$1000,"[]")</f>
        <v>[{"ItemId":50004,"Num":153227}]</v>
      </c>
      <c r="F851" s="19" t="str">
        <f>_xlfn.XLOOKUP($D851,养成中转!$D$17:$D$1000,_xlfn.XLOOKUP($C851,养成中转!$W$16:$AC$16,养成中转!$W$17:$AC$1000),"{}")</f>
        <v>{"Hp":67391,"Atk":4671}</v>
      </c>
      <c r="G851" s="19" t="str">
        <f>IF(B851=4,_xlfn.XLOOKUP($D851,养成中转!$D$17:$D$1000,养成中转!$AP$17:$AP$1000,"{}"),_xlfn.XLOOKUP($D851,养成中转!$D$17:$D$1000,养成中转!$AG$17:$AG$1000,"{}"))</f>
        <v>{"CardMulti":23.205,"CostReduce":2.1}</v>
      </c>
    </row>
    <row r="852" spans="1:7">
      <c r="A852" s="19">
        <v>848</v>
      </c>
      <c r="B852" s="21">
        <f t="shared" si="26"/>
        <v>4</v>
      </c>
      <c r="C852" s="21">
        <v>1</v>
      </c>
      <c r="D852" s="19">
        <f t="shared" si="27"/>
        <v>98</v>
      </c>
      <c r="E852" s="19" t="str">
        <f>_xlfn.XLOOKUP($D852,消耗中转!$O$17:$O$1000,消耗中转!$Y$17:$Y$1000,"[]")</f>
        <v>[{"ItemId":50004,"Num":159120}]</v>
      </c>
      <c r="F852" s="19" t="str">
        <f>_xlfn.XLOOKUP($D852,养成中转!$D$17:$D$1000,_xlfn.XLOOKUP($C852,养成中转!$W$16:$AC$16,养成中转!$W$17:$AC$1000),"{}")</f>
        <v>{"Hp":68487,"Atk":4747}</v>
      </c>
      <c r="G852" s="19" t="str">
        <f>IF(B852=4,_xlfn.XLOOKUP($D852,养成中转!$D$17:$D$1000,养成中转!$AP$17:$AP$1000,"{}"),_xlfn.XLOOKUP($D852,养成中转!$D$17:$D$1000,养成中转!$AG$17:$AG$1000,"{}"))</f>
        <v>{"CardMulti":23.324,"CostReduce":2.1}</v>
      </c>
    </row>
    <row r="853" spans="1:7">
      <c r="A853" s="19">
        <v>849</v>
      </c>
      <c r="B853" s="21">
        <f t="shared" si="26"/>
        <v>4</v>
      </c>
      <c r="C853" s="19">
        <v>1</v>
      </c>
      <c r="D853" s="19">
        <f t="shared" si="27"/>
        <v>99</v>
      </c>
      <c r="E853" s="19" t="str">
        <f>_xlfn.XLOOKUP($D853,消耗中转!$O$17:$O$1000,消耗中转!$Y$17:$Y$1000,"[]")</f>
        <v>[{"ItemId":50004,"Num":165013}]</v>
      </c>
      <c r="F853" s="19" t="str">
        <f>_xlfn.XLOOKUP($D853,养成中转!$D$17:$D$1000,_xlfn.XLOOKUP($C853,养成中转!$W$16:$AC$16,养成中转!$W$17:$AC$1000),"{}")</f>
        <v>{"Hp":69603,"Atk":4825}</v>
      </c>
      <c r="G853" s="19" t="str">
        <f>IF(B853=4,_xlfn.XLOOKUP($D853,养成中转!$D$17:$D$1000,养成中转!$AP$17:$AP$1000,"{}"),_xlfn.XLOOKUP($D853,养成中转!$D$17:$D$1000,养成中转!$AG$17:$AG$1000,"{}"))</f>
        <v>{"CardMulti":23.443,"CostReduce":2.1}</v>
      </c>
    </row>
    <row r="854" spans="1:7">
      <c r="A854" s="19">
        <v>850</v>
      </c>
      <c r="B854" s="21">
        <f t="shared" ref="B854:B917" si="28">B604+1</f>
        <v>4</v>
      </c>
      <c r="C854" s="21">
        <v>1</v>
      </c>
      <c r="D854" s="19">
        <f t="shared" ref="D854:D917" si="29">D604</f>
        <v>100</v>
      </c>
      <c r="E854" s="19" t="str">
        <f>_xlfn.XLOOKUP($D854,消耗中转!$O$17:$O$1000,消耗中转!$Y$17:$Y$1000,"[]")</f>
        <v>[{"ItemId":50004,"Num":170907},{"ItemId":50005,"Num":1155}]</v>
      </c>
      <c r="F854" s="19" t="str">
        <f>_xlfn.XLOOKUP($D854,养成中转!$D$17:$D$1000,_xlfn.XLOOKUP($C854,养成中转!$W$16:$AC$16,养成中转!$W$17:$AC$1000),"{}")</f>
        <v>{"Hp":70738,"Atk":4903}</v>
      </c>
      <c r="G854" s="19" t="str">
        <f>IF(B854=4,_xlfn.XLOOKUP($D854,养成中转!$D$17:$D$1000,养成中转!$AP$17:$AP$1000,"{}"),_xlfn.XLOOKUP($D854,养成中转!$D$17:$D$1000,养成中转!$AG$17:$AG$1000,"{}"))</f>
        <v>{"CardMulti":23.562,"CostReduce":2.1}</v>
      </c>
    </row>
    <row r="855" spans="1:7">
      <c r="A855" s="19">
        <v>851</v>
      </c>
      <c r="B855" s="21">
        <f t="shared" si="28"/>
        <v>4</v>
      </c>
      <c r="C855" s="19">
        <v>1</v>
      </c>
      <c r="D855" s="19">
        <f t="shared" si="29"/>
        <v>101</v>
      </c>
      <c r="E855" s="19" t="str">
        <f>_xlfn.XLOOKUP($D855,消耗中转!$O$17:$O$1000,消耗中转!$Y$17:$Y$1000,"[]")</f>
        <v>[{"ItemId":50004,"Num":144633}]</v>
      </c>
      <c r="F855" s="19" t="str">
        <f>_xlfn.XLOOKUP($D855,养成中转!$D$17:$D$1000,_xlfn.XLOOKUP($C855,养成中转!$W$16:$AC$16,养成中转!$W$17:$AC$1000),"{}")</f>
        <v>{"Hp":78814,"Atk":5463}</v>
      </c>
      <c r="G855" s="19" t="str">
        <f>IF(B855=4,_xlfn.XLOOKUP($D855,养成中转!$D$17:$D$1000,养成中转!$AP$17:$AP$1000,"{}"),_xlfn.XLOOKUP($D855,养成中转!$D$17:$D$1000,养成中转!$AG$17:$AG$1000,"{}"))</f>
        <v>{"CardMulti":24.297,"CostReduce":2.1}</v>
      </c>
    </row>
    <row r="856" spans="1:7">
      <c r="A856" s="19">
        <v>852</v>
      </c>
      <c r="B856" s="21">
        <f t="shared" si="28"/>
        <v>4</v>
      </c>
      <c r="C856" s="21">
        <v>1</v>
      </c>
      <c r="D856" s="19">
        <f t="shared" si="29"/>
        <v>102</v>
      </c>
      <c r="E856" s="19" t="str">
        <f>_xlfn.XLOOKUP($D856,消耗中转!$O$17:$O$1000,消耗中转!$Y$17:$Y$1000,"[]")</f>
        <v>[{"ItemId":50004,"Num":151865}]</v>
      </c>
      <c r="F856" s="19" t="str">
        <f>_xlfn.XLOOKUP($D856,养成中转!$D$17:$D$1000,_xlfn.XLOOKUP($C856,养成中转!$W$16:$AC$16,养成中转!$W$17:$AC$1000),"{}")</f>
        <v>{"Hp":79987,"Atk":5544}</v>
      </c>
      <c r="G856" s="19" t="str">
        <f>IF(B856=4,_xlfn.XLOOKUP($D856,养成中转!$D$17:$D$1000,养成中转!$AP$17:$AP$1000,"{}"),_xlfn.XLOOKUP($D856,养成中转!$D$17:$D$1000,养成中转!$AG$17:$AG$1000,"{}"))</f>
        <v>{"CardMulti":24.409,"CostReduce":2.1}</v>
      </c>
    </row>
    <row r="857" spans="1:7">
      <c r="A857" s="19">
        <v>853</v>
      </c>
      <c r="B857" s="21">
        <f t="shared" si="28"/>
        <v>4</v>
      </c>
      <c r="C857" s="19">
        <v>1</v>
      </c>
      <c r="D857" s="19">
        <f t="shared" si="29"/>
        <v>103</v>
      </c>
      <c r="E857" s="19" t="str">
        <f>_xlfn.XLOOKUP($D857,消耗中转!$O$17:$O$1000,消耗中转!$Y$17:$Y$1000,"[]")</f>
        <v>[{"ItemId":50004,"Num":159096}]</v>
      </c>
      <c r="F857" s="19" t="str">
        <f>_xlfn.XLOOKUP($D857,养成中转!$D$17:$D$1000,_xlfn.XLOOKUP($C857,养成中转!$W$16:$AC$16,养成中转!$W$17:$AC$1000),"{}")</f>
        <v>{"Hp":81180,"Atk":5627}</v>
      </c>
      <c r="G857" s="19" t="str">
        <f>IF(B857=4,_xlfn.XLOOKUP($D857,养成中转!$D$17:$D$1000,养成中转!$AP$17:$AP$1000,"{}"),_xlfn.XLOOKUP($D857,养成中转!$D$17:$D$1000,养成中转!$AG$17:$AG$1000,"{}"))</f>
        <v>{"CardMulti":24.521,"CostReduce":2.1}</v>
      </c>
    </row>
    <row r="858" spans="1:7">
      <c r="A858" s="19">
        <v>854</v>
      </c>
      <c r="B858" s="21">
        <f t="shared" si="28"/>
        <v>4</v>
      </c>
      <c r="C858" s="21">
        <v>1</v>
      </c>
      <c r="D858" s="19">
        <f t="shared" si="29"/>
        <v>104</v>
      </c>
      <c r="E858" s="19" t="str">
        <f>_xlfn.XLOOKUP($D858,消耗中转!$O$17:$O$1000,消耗中转!$Y$17:$Y$1000,"[]")</f>
        <v>[{"ItemId":50004,"Num":166328}]</v>
      </c>
      <c r="F858" s="19" t="str">
        <f>_xlfn.XLOOKUP($D858,养成中转!$D$17:$D$1000,_xlfn.XLOOKUP($C858,养成中转!$W$16:$AC$16,养成中转!$W$17:$AC$1000),"{}")</f>
        <v>{"Hp":82391,"Atk":5710}</v>
      </c>
      <c r="G858" s="19" t="str">
        <f>IF(B858=4,_xlfn.XLOOKUP($D858,养成中转!$D$17:$D$1000,养成中转!$AP$17:$AP$1000,"{}"),_xlfn.XLOOKUP($D858,养成中转!$D$17:$D$1000,养成中转!$AG$17:$AG$1000,"{}"))</f>
        <v>{"CardMulti":24.633,"CostReduce":2.1}</v>
      </c>
    </row>
    <row r="859" spans="1:7">
      <c r="A859" s="19">
        <v>855</v>
      </c>
      <c r="B859" s="21">
        <f t="shared" si="28"/>
        <v>4</v>
      </c>
      <c r="C859" s="19">
        <v>1</v>
      </c>
      <c r="D859" s="19">
        <f t="shared" si="29"/>
        <v>105</v>
      </c>
      <c r="E859" s="19" t="str">
        <f>_xlfn.XLOOKUP($D859,消耗中转!$O$17:$O$1000,消耗中转!$Y$17:$Y$1000,"[]")</f>
        <v>[{"ItemId":50004,"Num":173560}]</v>
      </c>
      <c r="F859" s="19" t="str">
        <f>_xlfn.XLOOKUP($D859,养成中转!$D$17:$D$1000,_xlfn.XLOOKUP($C859,养成中转!$W$16:$AC$16,养成中转!$W$17:$AC$1000),"{}")</f>
        <v>{"Hp":83623,"Atk":5796}</v>
      </c>
      <c r="G859" s="19" t="str">
        <f>IF(B859=4,_xlfn.XLOOKUP($D859,养成中转!$D$17:$D$1000,养成中转!$AP$17:$AP$1000,"{}"),_xlfn.XLOOKUP($D859,养成中转!$D$17:$D$1000,养成中转!$AG$17:$AG$1000,"{}"))</f>
        <v>{"CardMulti":24.745,"CostReduce":2.1}</v>
      </c>
    </row>
    <row r="860" spans="1:7">
      <c r="A860" s="19">
        <v>856</v>
      </c>
      <c r="B860" s="21">
        <f t="shared" si="28"/>
        <v>4</v>
      </c>
      <c r="C860" s="21">
        <v>1</v>
      </c>
      <c r="D860" s="19">
        <f t="shared" si="29"/>
        <v>106</v>
      </c>
      <c r="E860" s="19" t="str">
        <f>_xlfn.XLOOKUP($D860,消耗中转!$O$17:$O$1000,消耗中转!$Y$17:$Y$1000,"[]")</f>
        <v>[{"ItemId":50004,"Num":180791}]</v>
      </c>
      <c r="F860" s="19" t="str">
        <f>_xlfn.XLOOKUP($D860,养成中转!$D$17:$D$1000,_xlfn.XLOOKUP($C860,养成中转!$W$16:$AC$16,养成中转!$W$17:$AC$1000),"{}")</f>
        <v>{"Hp":84875,"Atk":5882}</v>
      </c>
      <c r="G860" s="19" t="str">
        <f>IF(B860=4,_xlfn.XLOOKUP($D860,养成中转!$D$17:$D$1000,养成中转!$AP$17:$AP$1000,"{}"),_xlfn.XLOOKUP($D860,养成中转!$D$17:$D$1000,养成中转!$AG$17:$AG$1000,"{}"))</f>
        <v>{"CardMulti":24.857,"CostReduce":2.1}</v>
      </c>
    </row>
    <row r="861" spans="1:7">
      <c r="A861" s="19">
        <v>857</v>
      </c>
      <c r="B861" s="21">
        <f t="shared" si="28"/>
        <v>4</v>
      </c>
      <c r="C861" s="19">
        <v>1</v>
      </c>
      <c r="D861" s="19">
        <f t="shared" si="29"/>
        <v>107</v>
      </c>
      <c r="E861" s="19" t="str">
        <f>_xlfn.XLOOKUP($D861,消耗中转!$O$17:$O$1000,消耗中转!$Y$17:$Y$1000,"[]")</f>
        <v>[{"ItemId":50004,"Num":188023}]</v>
      </c>
      <c r="F861" s="19" t="str">
        <f>_xlfn.XLOOKUP($D861,养成中转!$D$17:$D$1000,_xlfn.XLOOKUP($C861,养成中转!$W$16:$AC$16,养成中转!$W$17:$AC$1000),"{}")</f>
        <v>{"Hp":86146,"Atk":5971}</v>
      </c>
      <c r="G861" s="19" t="str">
        <f>IF(B861=4,_xlfn.XLOOKUP($D861,养成中转!$D$17:$D$1000,养成中转!$AP$17:$AP$1000,"{}"),_xlfn.XLOOKUP($D861,养成中转!$D$17:$D$1000,养成中转!$AG$17:$AG$1000,"{}"))</f>
        <v>{"CardMulti":24.969,"CostReduce":2.1}</v>
      </c>
    </row>
    <row r="862" spans="1:7">
      <c r="A862" s="19">
        <v>858</v>
      </c>
      <c r="B862" s="21">
        <f t="shared" si="28"/>
        <v>4</v>
      </c>
      <c r="C862" s="21">
        <v>1</v>
      </c>
      <c r="D862" s="19">
        <f t="shared" si="29"/>
        <v>108</v>
      </c>
      <c r="E862" s="19" t="str">
        <f>_xlfn.XLOOKUP($D862,消耗中转!$O$17:$O$1000,消耗中转!$Y$17:$Y$1000,"[]")</f>
        <v>[{"ItemId":50004,"Num":195255}]</v>
      </c>
      <c r="F862" s="19" t="str">
        <f>_xlfn.XLOOKUP($D862,养成中转!$D$17:$D$1000,_xlfn.XLOOKUP($C862,养成中转!$W$16:$AC$16,养成中转!$W$17:$AC$1000),"{}")</f>
        <v>{"Hp":87437,"Atk":6060}</v>
      </c>
      <c r="G862" s="19" t="str">
        <f>IF(B862=4,_xlfn.XLOOKUP($D862,养成中转!$D$17:$D$1000,养成中转!$AP$17:$AP$1000,"{}"),_xlfn.XLOOKUP($D862,养成中转!$D$17:$D$1000,养成中转!$AG$17:$AG$1000,"{}"))</f>
        <v>{"CardMulti":25.081,"CostReduce":2.1}</v>
      </c>
    </row>
    <row r="863" spans="1:7">
      <c r="A863" s="19">
        <v>859</v>
      </c>
      <c r="B863" s="21">
        <f t="shared" si="28"/>
        <v>4</v>
      </c>
      <c r="C863" s="19">
        <v>1</v>
      </c>
      <c r="D863" s="19">
        <f t="shared" si="29"/>
        <v>109</v>
      </c>
      <c r="E863" s="19" t="str">
        <f>_xlfn.XLOOKUP($D863,消耗中转!$O$17:$O$1000,消耗中转!$Y$17:$Y$1000,"[]")</f>
        <v>[{"ItemId":50004,"Num":202486}]</v>
      </c>
      <c r="F863" s="19" t="str">
        <f>_xlfn.XLOOKUP($D863,养成中转!$D$17:$D$1000,_xlfn.XLOOKUP($C863,养成中转!$W$16:$AC$16,养成中转!$W$17:$AC$1000),"{}")</f>
        <v>{"Hp":88749,"Atk":6152}</v>
      </c>
      <c r="G863" s="19" t="str">
        <f>IF(B863=4,_xlfn.XLOOKUP($D863,养成中转!$D$17:$D$1000,养成中转!$AP$17:$AP$1000,"{}"),_xlfn.XLOOKUP($D863,养成中转!$D$17:$D$1000,养成中转!$AG$17:$AG$1000,"{}"))</f>
        <v>{"CardMulti":25.193,"CostReduce":2.1}</v>
      </c>
    </row>
    <row r="864" spans="1:7">
      <c r="A864" s="19">
        <v>860</v>
      </c>
      <c r="B864" s="21">
        <f t="shared" si="28"/>
        <v>4</v>
      </c>
      <c r="C864" s="21">
        <v>1</v>
      </c>
      <c r="D864" s="19">
        <f t="shared" si="29"/>
        <v>110</v>
      </c>
      <c r="E864" s="19" t="str">
        <f>_xlfn.XLOOKUP($D864,消耗中转!$O$17:$O$1000,消耗中转!$Y$17:$Y$1000,"[]")</f>
        <v>[{"ItemId":50004,"Num":209718},{"ItemId":50005,"Num":1342}]</v>
      </c>
      <c r="F864" s="19" t="str">
        <f>_xlfn.XLOOKUP($D864,养成中转!$D$17:$D$1000,_xlfn.XLOOKUP($C864,养成中转!$W$16:$AC$16,养成中转!$W$17:$AC$1000),"{}")</f>
        <v>{"Hp":90082,"Atk":6243}</v>
      </c>
      <c r="G864" s="19" t="str">
        <f>IF(B864=4,_xlfn.XLOOKUP($D864,养成中转!$D$17:$D$1000,养成中转!$AP$17:$AP$1000,"{}"),_xlfn.XLOOKUP($D864,养成中转!$D$17:$D$1000,养成中转!$AG$17:$AG$1000,"{}"))</f>
        <v>{"CardMulti":25.305,"CostReduce":2.1}</v>
      </c>
    </row>
    <row r="865" spans="1:7">
      <c r="A865" s="19">
        <v>861</v>
      </c>
      <c r="B865" s="21">
        <f t="shared" si="28"/>
        <v>4</v>
      </c>
      <c r="C865" s="19">
        <v>1</v>
      </c>
      <c r="D865" s="19">
        <f t="shared" si="29"/>
        <v>111</v>
      </c>
      <c r="E865" s="19" t="str">
        <f>_xlfn.XLOOKUP($D865,消耗中转!$O$17:$O$1000,消耗中转!$Y$17:$Y$1000,"[]")</f>
        <v>[{"ItemId":50004,"Num":171342}]</v>
      </c>
      <c r="F865" s="19" t="str">
        <f>_xlfn.XLOOKUP($D865,养成中转!$D$17:$D$1000,_xlfn.XLOOKUP($C865,养成中转!$W$16:$AC$16,养成中转!$W$17:$AC$1000),"{}")</f>
        <v>{"Hp":99550,"Atk":6900}</v>
      </c>
      <c r="G865" s="19" t="str">
        <f>IF(B865=4,_xlfn.XLOOKUP($D865,养成中转!$D$17:$D$1000,养成中转!$AP$17:$AP$1000,"{}"),_xlfn.XLOOKUP($D865,养成中转!$D$17:$D$1000,养成中转!$AG$17:$AG$1000,"{}"))</f>
        <v>{"CardMulti":26.075,"CostReduce":2.1}</v>
      </c>
    </row>
    <row r="866" spans="1:7">
      <c r="A866" s="19">
        <v>862</v>
      </c>
      <c r="B866" s="21">
        <f t="shared" si="28"/>
        <v>4</v>
      </c>
      <c r="C866" s="21">
        <v>1</v>
      </c>
      <c r="D866" s="19">
        <f t="shared" si="29"/>
        <v>112</v>
      </c>
      <c r="E866" s="19" t="str">
        <f>_xlfn.XLOOKUP($D866,消耗中转!$O$17:$O$1000,消耗中转!$Y$17:$Y$1000,"[]")</f>
        <v>[{"ItemId":50004,"Num":179909}]</v>
      </c>
      <c r="F866" s="19" t="str">
        <f>_xlfn.XLOOKUP($D866,养成中转!$D$17:$D$1000,_xlfn.XLOOKUP($C866,养成中转!$W$16:$AC$16,养成中转!$W$17:$AC$1000),"{}")</f>
        <v>{"Hp":100924,"Atk":6995}</v>
      </c>
      <c r="G866" s="19" t="str">
        <f>IF(B866=4,_xlfn.XLOOKUP($D866,养成中转!$D$17:$D$1000,养成中转!$AP$17:$AP$1000,"{}"),_xlfn.XLOOKUP($D866,养成中转!$D$17:$D$1000,养成中转!$AG$17:$AG$1000,"{}"))</f>
        <v>{"CardMulti":26.18,"CostReduce":2.1}</v>
      </c>
    </row>
    <row r="867" spans="1:7">
      <c r="A867" s="19">
        <v>863</v>
      </c>
      <c r="B867" s="21">
        <f t="shared" si="28"/>
        <v>4</v>
      </c>
      <c r="C867" s="19">
        <v>1</v>
      </c>
      <c r="D867" s="19">
        <f t="shared" si="29"/>
        <v>113</v>
      </c>
      <c r="E867" s="19" t="str">
        <f>_xlfn.XLOOKUP($D867,消耗中转!$O$17:$O$1000,消耗中转!$Y$17:$Y$1000,"[]")</f>
        <v>[{"ItemId":50004,"Num":188476}]</v>
      </c>
      <c r="F867" s="19" t="str">
        <f>_xlfn.XLOOKUP($D867,养成中转!$D$17:$D$1000,_xlfn.XLOOKUP($C867,养成中转!$W$16:$AC$16,养成中转!$W$17:$AC$1000),"{}")</f>
        <v>{"Hp":102318,"Atk":7093}</v>
      </c>
      <c r="G867" s="19" t="str">
        <f>IF(B867=4,_xlfn.XLOOKUP($D867,养成中转!$D$17:$D$1000,养成中转!$AP$17:$AP$1000,"{}"),_xlfn.XLOOKUP($D867,养成中转!$D$17:$D$1000,养成中转!$AG$17:$AG$1000,"{}"))</f>
        <v>{"CardMulti":26.285,"CostReduce":2.1}</v>
      </c>
    </row>
    <row r="868" spans="1:7">
      <c r="A868" s="19">
        <v>864</v>
      </c>
      <c r="B868" s="21">
        <f t="shared" si="28"/>
        <v>4</v>
      </c>
      <c r="C868" s="21">
        <v>1</v>
      </c>
      <c r="D868" s="19">
        <f t="shared" si="29"/>
        <v>114</v>
      </c>
      <c r="E868" s="19" t="str">
        <f>_xlfn.XLOOKUP($D868,消耗中转!$O$17:$O$1000,消耗中转!$Y$17:$Y$1000,"[]")</f>
        <v>[{"ItemId":50004,"Num":197043}]</v>
      </c>
      <c r="F868" s="19" t="str">
        <f>_xlfn.XLOOKUP($D868,养成中转!$D$17:$D$1000,_xlfn.XLOOKUP($C868,养成中转!$W$16:$AC$16,养成中转!$W$17:$AC$1000),"{}")</f>
        <v>{"Hp":103734,"Atk":7190}</v>
      </c>
      <c r="G868" s="19" t="str">
        <f>IF(B868=4,_xlfn.XLOOKUP($D868,养成中转!$D$17:$D$1000,养成中转!$AP$17:$AP$1000,"{}"),_xlfn.XLOOKUP($D868,养成中转!$D$17:$D$1000,养成中转!$AG$17:$AG$1000,"{}"))</f>
        <v>{"CardMulti":26.39,"CostReduce":2.1}</v>
      </c>
    </row>
    <row r="869" spans="1:7">
      <c r="A869" s="19">
        <v>865</v>
      </c>
      <c r="B869" s="21">
        <f t="shared" si="28"/>
        <v>4</v>
      </c>
      <c r="C869" s="19">
        <v>1</v>
      </c>
      <c r="D869" s="19">
        <f t="shared" si="29"/>
        <v>115</v>
      </c>
      <c r="E869" s="19" t="str">
        <f>_xlfn.XLOOKUP($D869,消耗中转!$O$17:$O$1000,消耗中转!$Y$17:$Y$1000,"[]")</f>
        <v>[{"ItemId":50004,"Num":205610}]</v>
      </c>
      <c r="F869" s="19" t="str">
        <f>_xlfn.XLOOKUP($D869,养成中转!$D$17:$D$1000,_xlfn.XLOOKUP($C869,养成中转!$W$16:$AC$16,养成中转!$W$17:$AC$1000),"{}")</f>
        <v>{"Hp":105170,"Atk":7290}</v>
      </c>
      <c r="G869" s="19" t="str">
        <f>IF(B869=4,_xlfn.XLOOKUP($D869,养成中转!$D$17:$D$1000,养成中转!$AP$17:$AP$1000,"{}"),_xlfn.XLOOKUP($D869,养成中转!$D$17:$D$1000,养成中转!$AG$17:$AG$1000,"{}"))</f>
        <v>{"CardMulti":26.495,"CostReduce":2.1}</v>
      </c>
    </row>
    <row r="870" spans="1:7">
      <c r="A870" s="19">
        <v>866</v>
      </c>
      <c r="B870" s="21">
        <f t="shared" si="28"/>
        <v>4</v>
      </c>
      <c r="C870" s="21">
        <v>1</v>
      </c>
      <c r="D870" s="19">
        <f t="shared" si="29"/>
        <v>116</v>
      </c>
      <c r="E870" s="19" t="str">
        <f>_xlfn.XLOOKUP($D870,消耗中转!$O$17:$O$1000,消耗中转!$Y$17:$Y$1000,"[]")</f>
        <v>[{"ItemId":50004,"Num":214177}]</v>
      </c>
      <c r="F870" s="19" t="str">
        <f>_xlfn.XLOOKUP($D870,养成中转!$D$17:$D$1000,_xlfn.XLOOKUP($C870,养成中转!$W$16:$AC$16,养成中转!$W$17:$AC$1000),"{}")</f>
        <v>{"Hp":106628,"Atk":7390}</v>
      </c>
      <c r="G870" s="19" t="str">
        <f>IF(B870=4,_xlfn.XLOOKUP($D870,养成中转!$D$17:$D$1000,养成中转!$AP$17:$AP$1000,"{}"),_xlfn.XLOOKUP($D870,养成中转!$D$17:$D$1000,养成中转!$AG$17:$AG$1000,"{}"))</f>
        <v>{"CardMulti":26.6,"CostReduce":2.1}</v>
      </c>
    </row>
    <row r="871" spans="1:7">
      <c r="A871" s="19">
        <v>867</v>
      </c>
      <c r="B871" s="21">
        <f t="shared" si="28"/>
        <v>4</v>
      </c>
      <c r="C871" s="19">
        <v>1</v>
      </c>
      <c r="D871" s="19">
        <f t="shared" si="29"/>
        <v>117</v>
      </c>
      <c r="E871" s="19" t="str">
        <f>_xlfn.XLOOKUP($D871,消耗中转!$O$17:$O$1000,消耗中转!$Y$17:$Y$1000,"[]")</f>
        <v>[{"ItemId":50004,"Num":222744}]</v>
      </c>
      <c r="F871" s="19" t="str">
        <f>_xlfn.XLOOKUP($D871,养成中转!$D$17:$D$1000,_xlfn.XLOOKUP($C871,养成中转!$W$16:$AC$16,养成中转!$W$17:$AC$1000),"{}")</f>
        <v>{"Hp":108108,"Atk":7493}</v>
      </c>
      <c r="G871" s="19" t="str">
        <f>IF(B871=4,_xlfn.XLOOKUP($D871,养成中转!$D$17:$D$1000,养成中转!$AP$17:$AP$1000,"{}"),_xlfn.XLOOKUP($D871,养成中转!$D$17:$D$1000,养成中转!$AG$17:$AG$1000,"{}"))</f>
        <v>{"CardMulti":26.705,"CostReduce":2.1}</v>
      </c>
    </row>
    <row r="872" spans="1:7">
      <c r="A872" s="19">
        <v>868</v>
      </c>
      <c r="B872" s="21">
        <f t="shared" si="28"/>
        <v>4</v>
      </c>
      <c r="C872" s="21">
        <v>1</v>
      </c>
      <c r="D872" s="19">
        <f t="shared" si="29"/>
        <v>118</v>
      </c>
      <c r="E872" s="19" t="str">
        <f>_xlfn.XLOOKUP($D872,消耗中转!$O$17:$O$1000,消耗中转!$Y$17:$Y$1000,"[]")</f>
        <v>[{"ItemId":50004,"Num":231311}]</v>
      </c>
      <c r="F872" s="19" t="str">
        <f>_xlfn.XLOOKUP($D872,养成中转!$D$17:$D$1000,_xlfn.XLOOKUP($C872,养成中转!$W$16:$AC$16,养成中转!$W$17:$AC$1000),"{}")</f>
        <v>{"Hp":109608,"Atk":7598}</v>
      </c>
      <c r="G872" s="19" t="str">
        <f>IF(B872=4,_xlfn.XLOOKUP($D872,养成中转!$D$17:$D$1000,养成中转!$AP$17:$AP$1000,"{}"),_xlfn.XLOOKUP($D872,养成中转!$D$17:$D$1000,养成中转!$AG$17:$AG$1000,"{}"))</f>
        <v>{"CardMulti":26.81,"CostReduce":2.1}</v>
      </c>
    </row>
    <row r="873" spans="1:7">
      <c r="A873" s="19">
        <v>869</v>
      </c>
      <c r="B873" s="21">
        <f t="shared" si="28"/>
        <v>4</v>
      </c>
      <c r="C873" s="19">
        <v>1</v>
      </c>
      <c r="D873" s="19">
        <f t="shared" si="29"/>
        <v>119</v>
      </c>
      <c r="E873" s="19" t="str">
        <f>_xlfn.XLOOKUP($D873,消耗中转!$O$17:$O$1000,消耗中转!$Y$17:$Y$1000,"[]")</f>
        <v>[{"ItemId":50004,"Num":239878}]</v>
      </c>
      <c r="F873" s="19" t="str">
        <f>_xlfn.XLOOKUP($D873,养成中转!$D$17:$D$1000,_xlfn.XLOOKUP($C873,养成中转!$W$16:$AC$16,养成中转!$W$17:$AC$1000),"{}")</f>
        <v>{"Hp":111130,"Atk":7703}</v>
      </c>
      <c r="G873" s="19" t="str">
        <f>IF(B873=4,_xlfn.XLOOKUP($D873,养成中转!$D$17:$D$1000,养成中转!$AP$17:$AP$1000,"{}"),_xlfn.XLOOKUP($D873,养成中转!$D$17:$D$1000,养成中转!$AG$17:$AG$1000,"{}"))</f>
        <v>{"CardMulti":26.915,"CostReduce":2.1}</v>
      </c>
    </row>
    <row r="874" spans="1:7">
      <c r="A874" s="19">
        <v>870</v>
      </c>
      <c r="B874" s="21">
        <f t="shared" si="28"/>
        <v>4</v>
      </c>
      <c r="C874" s="21">
        <v>1</v>
      </c>
      <c r="D874" s="19">
        <f t="shared" si="29"/>
        <v>120</v>
      </c>
      <c r="E874" s="19" t="str">
        <f>_xlfn.XLOOKUP($D874,消耗中转!$O$17:$O$1000,消耗中转!$Y$17:$Y$1000,"[]")</f>
        <v>[{"ItemId":50004,"Num":248445},{"ItemId":50005,"Num":1529}]</v>
      </c>
      <c r="F874" s="19" t="str">
        <f>_xlfn.XLOOKUP($D874,养成中转!$D$17:$D$1000,_xlfn.XLOOKUP($C874,养成中转!$W$16:$AC$16,养成中转!$W$17:$AC$1000),"{}")</f>
        <v>{"Hp":112675,"Atk":7810}</v>
      </c>
      <c r="G874" s="19" t="str">
        <f>IF(B874=4,_xlfn.XLOOKUP($D874,养成中转!$D$17:$D$1000,养成中转!$AP$17:$AP$1000,"{}"),_xlfn.XLOOKUP($D874,养成中转!$D$17:$D$1000,养成中转!$AG$17:$AG$1000,"{}"))</f>
        <v>{"CardMulti":27.02,"CostReduce":2.1}</v>
      </c>
    </row>
    <row r="875" spans="1:7">
      <c r="A875" s="19">
        <v>871</v>
      </c>
      <c r="B875" s="21">
        <f t="shared" si="28"/>
        <v>4</v>
      </c>
      <c r="C875" s="19">
        <v>1</v>
      </c>
      <c r="D875" s="19">
        <f t="shared" si="29"/>
        <v>121</v>
      </c>
      <c r="E875" s="19" t="str">
        <f>_xlfn.XLOOKUP($D875,消耗中转!$O$17:$O$1000,消耗中转!$Y$17:$Y$1000,"[]")</f>
        <v>[{"ItemId":50004,"Num":196978}]</v>
      </c>
      <c r="F875" s="19" t="str">
        <f>_xlfn.XLOOKUP($D875,养成中转!$D$17:$D$1000,_xlfn.XLOOKUP($C875,养成中转!$W$16:$AC$16,养成中转!$W$17:$AC$1000),"{}")</f>
        <v>{"Hp":123640,"Atk":8570}</v>
      </c>
      <c r="G875" s="19" t="str">
        <f>IF(B875=4,_xlfn.XLOOKUP($D875,养成中转!$D$17:$D$1000,养成中转!$AP$17:$AP$1000,"{}"),_xlfn.XLOOKUP($D875,养成中转!$D$17:$D$1000,养成中转!$AG$17:$AG$1000,"{}"))</f>
        <v>{"CardMulti":27.825,"CostReduce":2.1}</v>
      </c>
    </row>
    <row r="876" spans="1:7">
      <c r="A876" s="19">
        <v>872</v>
      </c>
      <c r="B876" s="21">
        <f t="shared" si="28"/>
        <v>4</v>
      </c>
      <c r="C876" s="21">
        <v>1</v>
      </c>
      <c r="D876" s="19">
        <f t="shared" si="29"/>
        <v>122</v>
      </c>
      <c r="E876" s="19" t="str">
        <f>_xlfn.XLOOKUP($D876,消耗中转!$O$17:$O$1000,消耗中转!$Y$17:$Y$1000,"[]")</f>
        <v>[{"ItemId":50004,"Num":206827}]</v>
      </c>
      <c r="F876" s="19" t="str">
        <f>_xlfn.XLOOKUP($D876,养成中转!$D$17:$D$1000,_xlfn.XLOOKUP($C876,养成中转!$W$16:$AC$16,养成中转!$W$17:$AC$1000),"{}")</f>
        <v>{"Hp":125230,"Atk":8680}</v>
      </c>
      <c r="G876" s="19" t="str">
        <f>IF(B876=4,_xlfn.XLOOKUP($D876,养成中转!$D$17:$D$1000,养成中转!$AP$17:$AP$1000,"{}"),_xlfn.XLOOKUP($D876,养成中转!$D$17:$D$1000,养成中转!$AG$17:$AG$1000,"{}"))</f>
        <v>{"CardMulti":27.958,"CostReduce":2.1}</v>
      </c>
    </row>
    <row r="877" spans="1:7">
      <c r="A877" s="19">
        <v>873</v>
      </c>
      <c r="B877" s="21">
        <f t="shared" si="28"/>
        <v>4</v>
      </c>
      <c r="C877" s="19">
        <v>1</v>
      </c>
      <c r="D877" s="19">
        <f t="shared" si="29"/>
        <v>123</v>
      </c>
      <c r="E877" s="19" t="str">
        <f>_xlfn.XLOOKUP($D877,消耗中转!$O$17:$O$1000,消耗中转!$Y$17:$Y$1000,"[]")</f>
        <v>[{"ItemId":50004,"Num":216676}]</v>
      </c>
      <c r="F877" s="19" t="str">
        <f>_xlfn.XLOOKUP($D877,养成中转!$D$17:$D$1000,_xlfn.XLOOKUP($C877,养成中转!$W$16:$AC$16,养成中转!$W$17:$AC$1000),"{}")</f>
        <v>{"Hp":126840,"Atk":8792}</v>
      </c>
      <c r="G877" s="19" t="str">
        <f>IF(B877=4,_xlfn.XLOOKUP($D877,养成中转!$D$17:$D$1000,养成中转!$AP$17:$AP$1000,"{}"),_xlfn.XLOOKUP($D877,养成中转!$D$17:$D$1000,养成中转!$AG$17:$AG$1000,"{}"))</f>
        <v>{"CardMulti":28.091,"CostReduce":2.1}</v>
      </c>
    </row>
    <row r="878" spans="1:7">
      <c r="A878" s="19">
        <v>874</v>
      </c>
      <c r="B878" s="21">
        <f t="shared" si="28"/>
        <v>4</v>
      </c>
      <c r="C878" s="21">
        <v>1</v>
      </c>
      <c r="D878" s="19">
        <f t="shared" si="29"/>
        <v>124</v>
      </c>
      <c r="E878" s="19" t="str">
        <f>_xlfn.XLOOKUP($D878,消耗中转!$O$17:$O$1000,消耗中转!$Y$17:$Y$1000,"[]")</f>
        <v>[{"ItemId":50004,"Num":226525}]</v>
      </c>
      <c r="F878" s="19" t="str">
        <f>_xlfn.XLOOKUP($D878,养成中转!$D$17:$D$1000,_xlfn.XLOOKUP($C878,养成中转!$W$16:$AC$16,养成中转!$W$17:$AC$1000),"{}")</f>
        <v>{"Hp":128474,"Atk":8906}</v>
      </c>
      <c r="G878" s="19" t="str">
        <f>IF(B878=4,_xlfn.XLOOKUP($D878,养成中转!$D$17:$D$1000,养成中转!$AP$17:$AP$1000,"{}"),_xlfn.XLOOKUP($D878,养成中转!$D$17:$D$1000,养成中转!$AG$17:$AG$1000,"{}"))</f>
        <v>{"CardMulti":28.224,"CostReduce":2.1}</v>
      </c>
    </row>
    <row r="879" spans="1:7">
      <c r="A879" s="19">
        <v>875</v>
      </c>
      <c r="B879" s="21">
        <f t="shared" si="28"/>
        <v>4</v>
      </c>
      <c r="C879" s="19">
        <v>1</v>
      </c>
      <c r="D879" s="19">
        <f t="shared" si="29"/>
        <v>125</v>
      </c>
      <c r="E879" s="19" t="str">
        <f>_xlfn.XLOOKUP($D879,消耗中转!$O$17:$O$1000,消耗中转!$Y$17:$Y$1000,"[]")</f>
        <v>[{"ItemId":50004,"Num":236374}]</v>
      </c>
      <c r="F879" s="19" t="str">
        <f>_xlfn.XLOOKUP($D879,养成中转!$D$17:$D$1000,_xlfn.XLOOKUP($C879,养成中转!$W$16:$AC$16,养成中转!$W$17:$AC$1000),"{}")</f>
        <v>{"Hp":130130,"Atk":9020}</v>
      </c>
      <c r="G879" s="19" t="str">
        <f>IF(B879=4,_xlfn.XLOOKUP($D879,养成中转!$D$17:$D$1000,养成中转!$AP$17:$AP$1000,"{}"),_xlfn.XLOOKUP($D879,养成中转!$D$17:$D$1000,养成中转!$AG$17:$AG$1000,"{}"))</f>
        <v>{"CardMulti":29.757,"CostReduce":3.5}</v>
      </c>
    </row>
    <row r="880" spans="1:7">
      <c r="A880" s="19">
        <v>876</v>
      </c>
      <c r="B880" s="21">
        <f t="shared" si="28"/>
        <v>4</v>
      </c>
      <c r="C880" s="21">
        <v>1</v>
      </c>
      <c r="D880" s="19">
        <f t="shared" si="29"/>
        <v>126</v>
      </c>
      <c r="E880" s="19" t="str">
        <f>_xlfn.XLOOKUP($D880,消耗中转!$O$17:$O$1000,消耗中转!$Y$17:$Y$1000,"[]")</f>
        <v>[{"ItemId":50004,"Num":246223}]</v>
      </c>
      <c r="F880" s="19" t="str">
        <f>_xlfn.XLOOKUP($D880,养成中转!$D$17:$D$1000,_xlfn.XLOOKUP($C880,养成中转!$W$16:$AC$16,养成中转!$W$17:$AC$1000),"{}")</f>
        <v>{"Hp":131809,"Atk":9136}</v>
      </c>
      <c r="G880" s="19" t="str">
        <f>IF(B880=4,_xlfn.XLOOKUP($D880,养成中转!$D$17:$D$1000,养成中转!$AP$17:$AP$1000,"{}"),_xlfn.XLOOKUP($D880,养成中转!$D$17:$D$1000,养成中转!$AG$17:$AG$1000,"{}"))</f>
        <v>{"CardMulti":29.89,"CostReduce":3.5}</v>
      </c>
    </row>
    <row r="881" spans="1:7">
      <c r="A881" s="19">
        <v>877</v>
      </c>
      <c r="B881" s="21">
        <f t="shared" si="28"/>
        <v>4</v>
      </c>
      <c r="C881" s="19">
        <v>1</v>
      </c>
      <c r="D881" s="19">
        <f t="shared" si="29"/>
        <v>127</v>
      </c>
      <c r="E881" s="19" t="str">
        <f>_xlfn.XLOOKUP($D881,消耗中转!$O$17:$O$1000,消耗中转!$Y$17:$Y$1000,"[]")</f>
        <v>[{"ItemId":50004,"Num":256072}]</v>
      </c>
      <c r="F881" s="19" t="str">
        <f>_xlfn.XLOOKUP($D881,养成中转!$D$17:$D$1000,_xlfn.XLOOKUP($C881,养成中转!$W$16:$AC$16,养成中转!$W$17:$AC$1000),"{}")</f>
        <v>{"Hp":133510,"Atk":9254}</v>
      </c>
      <c r="G881" s="19" t="str">
        <f>IF(B881=4,_xlfn.XLOOKUP($D881,养成中转!$D$17:$D$1000,养成中转!$AP$17:$AP$1000,"{}"),_xlfn.XLOOKUP($D881,养成中转!$D$17:$D$1000,养成中转!$AG$17:$AG$1000,"{}"))</f>
        <v>{"CardMulti":30.023,"CostReduce":3.5}</v>
      </c>
    </row>
    <row r="882" spans="1:7">
      <c r="A882" s="19">
        <v>878</v>
      </c>
      <c r="B882" s="21">
        <f t="shared" si="28"/>
        <v>4</v>
      </c>
      <c r="C882" s="21">
        <v>1</v>
      </c>
      <c r="D882" s="19">
        <f t="shared" si="29"/>
        <v>128</v>
      </c>
      <c r="E882" s="19" t="str">
        <f>_xlfn.XLOOKUP($D882,消耗中转!$O$17:$O$1000,消耗中转!$Y$17:$Y$1000,"[]")</f>
        <v>[{"ItemId":50004,"Num":265921}]</v>
      </c>
      <c r="F882" s="19" t="str">
        <f>_xlfn.XLOOKUP($D882,养成中转!$D$17:$D$1000,_xlfn.XLOOKUP($C882,养成中转!$W$16:$AC$16,养成中转!$W$17:$AC$1000),"{}")</f>
        <v>{"Hp":135235,"Atk":9374}</v>
      </c>
      <c r="G882" s="19" t="str">
        <f>IF(B882=4,_xlfn.XLOOKUP($D882,养成中转!$D$17:$D$1000,养成中转!$AP$17:$AP$1000,"{}"),_xlfn.XLOOKUP($D882,养成中转!$D$17:$D$1000,养成中转!$AG$17:$AG$1000,"{}"))</f>
        <v>{"CardMulti":30.156,"CostReduce":3.5}</v>
      </c>
    </row>
    <row r="883" spans="1:7">
      <c r="A883" s="19">
        <v>879</v>
      </c>
      <c r="B883" s="21">
        <f t="shared" si="28"/>
        <v>4</v>
      </c>
      <c r="C883" s="19">
        <v>1</v>
      </c>
      <c r="D883" s="19">
        <f t="shared" si="29"/>
        <v>129</v>
      </c>
      <c r="E883" s="19" t="str">
        <f>_xlfn.XLOOKUP($D883,消耗中转!$O$17:$O$1000,消耗中转!$Y$17:$Y$1000,"[]")</f>
        <v>[{"ItemId":50004,"Num":275770}]</v>
      </c>
      <c r="F883" s="19" t="str">
        <f>_xlfn.XLOOKUP($D883,养成中转!$D$17:$D$1000,_xlfn.XLOOKUP($C883,养成中转!$W$16:$AC$16,养成中转!$W$17:$AC$1000),"{}")</f>
        <v>{"Hp":136983,"Atk":9495}</v>
      </c>
      <c r="G883" s="19" t="str">
        <f>IF(B883=4,_xlfn.XLOOKUP($D883,养成中转!$D$17:$D$1000,养成中转!$AP$17:$AP$1000,"{}"),_xlfn.XLOOKUP($D883,养成中转!$D$17:$D$1000,养成中转!$AG$17:$AG$1000,"{}"))</f>
        <v>{"CardMulti":30.289,"CostReduce":3.5}</v>
      </c>
    </row>
    <row r="884" spans="1:7">
      <c r="A884" s="19">
        <v>880</v>
      </c>
      <c r="B884" s="21">
        <f t="shared" si="28"/>
        <v>4</v>
      </c>
      <c r="C884" s="21">
        <v>1</v>
      </c>
      <c r="D884" s="19">
        <f t="shared" si="29"/>
        <v>130</v>
      </c>
      <c r="E884" s="19" t="str">
        <f>_xlfn.XLOOKUP($D884,消耗中转!$O$17:$O$1000,消耗中转!$Y$17:$Y$1000,"[]")</f>
        <v>[{"ItemId":50004,"Num":285619},{"ItemId":50005,"Num":1717}]</v>
      </c>
      <c r="F884" s="19" t="str">
        <f>_xlfn.XLOOKUP($D884,养成中转!$D$17:$D$1000,_xlfn.XLOOKUP($C884,养成中转!$W$16:$AC$16,养成中转!$W$17:$AC$1000),"{}")</f>
        <v>{"Hp":138754,"Atk":9618}</v>
      </c>
      <c r="G884" s="19" t="str">
        <f>IF(B884=4,_xlfn.XLOOKUP($D884,养成中转!$D$17:$D$1000,养成中转!$AP$17:$AP$1000,"{}"),_xlfn.XLOOKUP($D884,养成中转!$D$17:$D$1000,养成中转!$AG$17:$AG$1000,"{}"))</f>
        <v>{"CardMulti":30.422,"CostReduce":3.5}</v>
      </c>
    </row>
    <row r="885" spans="1:7">
      <c r="A885" s="19">
        <v>881</v>
      </c>
      <c r="B885" s="21">
        <f t="shared" si="28"/>
        <v>4</v>
      </c>
      <c r="C885" s="19">
        <v>1</v>
      </c>
      <c r="D885" s="19">
        <f t="shared" si="29"/>
        <v>131</v>
      </c>
      <c r="E885" s="19" t="str">
        <f>_xlfn.XLOOKUP($D885,消耗中转!$O$17:$O$1000,消耗中转!$Y$17:$Y$1000,"[]")</f>
        <v>[{"ItemId":50004,"Num":220605}]</v>
      </c>
      <c r="F885" s="19" t="str">
        <f>_xlfn.XLOOKUP($D885,养成中转!$D$17:$D$1000,_xlfn.XLOOKUP($C885,养成中转!$W$16:$AC$16,养成中转!$W$17:$AC$1000),"{}")</f>
        <v>{"Hp":151318,"Atk":10489}</v>
      </c>
      <c r="G885" s="19" t="str">
        <f>IF(B885=4,_xlfn.XLOOKUP($D885,养成中转!$D$17:$D$1000,养成中转!$AP$17:$AP$1000,"{}"),_xlfn.XLOOKUP($D885,养成中转!$D$17:$D$1000,养成中转!$AG$17:$AG$1000,"{}"))</f>
        <v>{"CardMulti":31.262,"CostReduce":3.5}</v>
      </c>
    </row>
    <row r="886" spans="1:7">
      <c r="A886" s="19">
        <v>882</v>
      </c>
      <c r="B886" s="21">
        <f t="shared" si="28"/>
        <v>4</v>
      </c>
      <c r="C886" s="21">
        <v>1</v>
      </c>
      <c r="D886" s="19">
        <f t="shared" si="29"/>
        <v>132</v>
      </c>
      <c r="E886" s="19" t="str">
        <f>_xlfn.XLOOKUP($D886,消耗中转!$O$17:$O$1000,消耗中转!$Y$17:$Y$1000,"[]")</f>
        <v>[{"ItemId":50004,"Num":231636}]</v>
      </c>
      <c r="F886" s="19" t="str">
        <f>_xlfn.XLOOKUP($D886,养成中转!$D$17:$D$1000,_xlfn.XLOOKUP($C886,养成中转!$W$16:$AC$16,养成中转!$W$17:$AC$1000),"{}")</f>
        <v>{"Hp":153136,"Atk":10615}</v>
      </c>
      <c r="G886" s="19" t="str">
        <f>IF(B886=4,_xlfn.XLOOKUP($D886,养成中转!$D$17:$D$1000,养成中转!$AP$17:$AP$1000,"{}"),_xlfn.XLOOKUP($D886,养成中转!$D$17:$D$1000,养成中转!$AG$17:$AG$1000,"{}"))</f>
        <v>{"CardMulti":31.423,"CostReduce":3.5}</v>
      </c>
    </row>
    <row r="887" spans="1:7">
      <c r="A887" s="19">
        <v>883</v>
      </c>
      <c r="B887" s="21">
        <f t="shared" si="28"/>
        <v>4</v>
      </c>
      <c r="C887" s="19">
        <v>1</v>
      </c>
      <c r="D887" s="19">
        <f t="shared" si="29"/>
        <v>133</v>
      </c>
      <c r="E887" s="19" t="str">
        <f>_xlfn.XLOOKUP($D887,消耗中转!$O$17:$O$1000,消耗中转!$Y$17:$Y$1000,"[]")</f>
        <v>[{"ItemId":50004,"Num":242666}]</v>
      </c>
      <c r="F887" s="19" t="str">
        <f>_xlfn.XLOOKUP($D887,养成中转!$D$17:$D$1000,_xlfn.XLOOKUP($C887,养成中转!$W$16:$AC$16,养成中转!$W$17:$AC$1000),"{}")</f>
        <v>{"Hp":154979,"Atk":10743}</v>
      </c>
      <c r="G887" s="19" t="str">
        <f>IF(B887=4,_xlfn.XLOOKUP($D887,养成中转!$D$17:$D$1000,养成中转!$AP$17:$AP$1000,"{}"),_xlfn.XLOOKUP($D887,养成中转!$D$17:$D$1000,养成中转!$AG$17:$AG$1000,"{}"))</f>
        <v>{"CardMulti":31.584,"CostReduce":3.5}</v>
      </c>
    </row>
    <row r="888" spans="1:7">
      <c r="A888" s="19">
        <v>884</v>
      </c>
      <c r="B888" s="21">
        <f t="shared" si="28"/>
        <v>4</v>
      </c>
      <c r="C888" s="21">
        <v>1</v>
      </c>
      <c r="D888" s="19">
        <f t="shared" si="29"/>
        <v>134</v>
      </c>
      <c r="E888" s="19" t="str">
        <f>_xlfn.XLOOKUP($D888,消耗中转!$O$17:$O$1000,消耗中转!$Y$17:$Y$1000,"[]")</f>
        <v>[{"ItemId":50004,"Num":253696}]</v>
      </c>
      <c r="F888" s="19" t="str">
        <f>_xlfn.XLOOKUP($D888,养成中转!$D$17:$D$1000,_xlfn.XLOOKUP($C888,养成中转!$W$16:$AC$16,养成中转!$W$17:$AC$1000),"{}")</f>
        <v>{"Hp":156845,"Atk":10872}</v>
      </c>
      <c r="G888" s="19" t="str">
        <f>IF(B888=4,_xlfn.XLOOKUP($D888,养成中转!$D$17:$D$1000,养成中转!$AP$17:$AP$1000,"{}"),_xlfn.XLOOKUP($D888,养成中转!$D$17:$D$1000,养成中转!$AG$17:$AG$1000,"{}"))</f>
        <v>{"CardMulti":31.745,"CostReduce":3.5}</v>
      </c>
    </row>
    <row r="889" spans="1:7">
      <c r="A889" s="19">
        <v>885</v>
      </c>
      <c r="B889" s="21">
        <f t="shared" si="28"/>
        <v>4</v>
      </c>
      <c r="C889" s="19">
        <v>1</v>
      </c>
      <c r="D889" s="19">
        <f t="shared" si="29"/>
        <v>135</v>
      </c>
      <c r="E889" s="19" t="str">
        <f>_xlfn.XLOOKUP($D889,消耗中转!$O$17:$O$1000,消耗中转!$Y$17:$Y$1000,"[]")</f>
        <v>[{"ItemId":50004,"Num":264726}]</v>
      </c>
      <c r="F889" s="19" t="str">
        <f>_xlfn.XLOOKUP($D889,养成中转!$D$17:$D$1000,_xlfn.XLOOKUP($C889,养成中转!$W$16:$AC$16,养成中转!$W$17:$AC$1000),"{}")</f>
        <v>{"Hp":158735,"Atk":11003}</v>
      </c>
      <c r="G889" s="19" t="str">
        <f>IF(B889=4,_xlfn.XLOOKUP($D889,养成中转!$D$17:$D$1000,养成中转!$AP$17:$AP$1000,"{}"),_xlfn.XLOOKUP($D889,养成中转!$D$17:$D$1000,养成中转!$AG$17:$AG$1000,"{}"))</f>
        <v>{"CardMulti":31.906,"CostReduce":3.5}</v>
      </c>
    </row>
    <row r="890" spans="1:7">
      <c r="A890" s="19">
        <v>886</v>
      </c>
      <c r="B890" s="21">
        <f t="shared" si="28"/>
        <v>4</v>
      </c>
      <c r="C890" s="21">
        <v>1</v>
      </c>
      <c r="D890" s="19">
        <f t="shared" si="29"/>
        <v>136</v>
      </c>
      <c r="E890" s="19" t="str">
        <f>_xlfn.XLOOKUP($D890,消耗中转!$O$17:$O$1000,消耗中转!$Y$17:$Y$1000,"[]")</f>
        <v>[{"ItemId":50004,"Num":275757}]</v>
      </c>
      <c r="F890" s="19" t="str">
        <f>_xlfn.XLOOKUP($D890,养成中转!$D$17:$D$1000,_xlfn.XLOOKUP($C890,养成中转!$W$16:$AC$16,养成中转!$W$17:$AC$1000),"{}")</f>
        <v>{"Hp":160649,"Atk":11136}</v>
      </c>
      <c r="G890" s="19" t="str">
        <f>IF(B890=4,_xlfn.XLOOKUP($D890,养成中转!$D$17:$D$1000,养成中转!$AP$17:$AP$1000,"{}"),_xlfn.XLOOKUP($D890,养成中转!$D$17:$D$1000,养成中转!$AG$17:$AG$1000,"{}"))</f>
        <v>{"CardMulti":32.067,"CostReduce":3.5}</v>
      </c>
    </row>
    <row r="891" spans="1:7">
      <c r="A891" s="19">
        <v>887</v>
      </c>
      <c r="B891" s="21">
        <f t="shared" si="28"/>
        <v>4</v>
      </c>
      <c r="C891" s="19">
        <v>1</v>
      </c>
      <c r="D891" s="19">
        <f t="shared" si="29"/>
        <v>137</v>
      </c>
      <c r="E891" s="19" t="str">
        <f>_xlfn.XLOOKUP($D891,消耗中转!$O$17:$O$1000,消耗中转!$Y$17:$Y$1000,"[]")</f>
        <v>[{"ItemId":50004,"Num":286787}]</v>
      </c>
      <c r="F891" s="19" t="str">
        <f>_xlfn.XLOOKUP($D891,养成中转!$D$17:$D$1000,_xlfn.XLOOKUP($C891,养成中转!$W$16:$AC$16,养成中转!$W$17:$AC$1000),"{}")</f>
        <v>{"Hp":162587,"Atk":11270}</v>
      </c>
      <c r="G891" s="19" t="str">
        <f>IF(B891=4,_xlfn.XLOOKUP($D891,养成中转!$D$17:$D$1000,养成中转!$AP$17:$AP$1000,"{}"),_xlfn.XLOOKUP($D891,养成中转!$D$17:$D$1000,养成中转!$AG$17:$AG$1000,"{}"))</f>
        <v>{"CardMulti":32.228,"CostReduce":3.5}</v>
      </c>
    </row>
    <row r="892" spans="1:7">
      <c r="A892" s="19">
        <v>888</v>
      </c>
      <c r="B892" s="21">
        <f t="shared" si="28"/>
        <v>4</v>
      </c>
      <c r="C892" s="21">
        <v>1</v>
      </c>
      <c r="D892" s="19">
        <f t="shared" si="29"/>
        <v>138</v>
      </c>
      <c r="E892" s="19" t="str">
        <f>_xlfn.XLOOKUP($D892,消耗中转!$O$17:$O$1000,消耗中转!$Y$17:$Y$1000,"[]")</f>
        <v>[{"ItemId":50004,"Num":297817}]</v>
      </c>
      <c r="F892" s="19" t="str">
        <f>_xlfn.XLOOKUP($D892,养成中转!$D$17:$D$1000,_xlfn.XLOOKUP($C892,养成中转!$W$16:$AC$16,养成中转!$W$17:$AC$1000),"{}")</f>
        <v>{"Hp":164551,"Atk":11405}</v>
      </c>
      <c r="G892" s="19" t="str">
        <f>IF(B892=4,_xlfn.XLOOKUP($D892,养成中转!$D$17:$D$1000,养成中转!$AP$17:$AP$1000,"{}"),_xlfn.XLOOKUP($D892,养成中转!$D$17:$D$1000,养成中转!$AG$17:$AG$1000,"{}"))</f>
        <v>{"CardMulti":32.389,"CostReduce":3.5}</v>
      </c>
    </row>
    <row r="893" spans="1:7">
      <c r="A893" s="19">
        <v>889</v>
      </c>
      <c r="B893" s="21">
        <f t="shared" si="28"/>
        <v>4</v>
      </c>
      <c r="C893" s="19">
        <v>1</v>
      </c>
      <c r="D893" s="19">
        <f t="shared" si="29"/>
        <v>139</v>
      </c>
      <c r="E893" s="19" t="str">
        <f>_xlfn.XLOOKUP($D893,消耗中转!$O$17:$O$1000,消耗中转!$Y$17:$Y$1000,"[]")</f>
        <v>[{"ItemId":50004,"Num":308848}]</v>
      </c>
      <c r="F893" s="19" t="str">
        <f>_xlfn.XLOOKUP($D893,养成中转!$D$17:$D$1000,_xlfn.XLOOKUP($C893,养成中转!$W$16:$AC$16,养成中转!$W$17:$AC$1000),"{}")</f>
        <v>{"Hp":166539,"Atk":11543}</v>
      </c>
      <c r="G893" s="19" t="str">
        <f>IF(B893=4,_xlfn.XLOOKUP($D893,养成中转!$D$17:$D$1000,养成中转!$AP$17:$AP$1000,"{}"),_xlfn.XLOOKUP($D893,养成中转!$D$17:$D$1000,养成中转!$AG$17:$AG$1000,"{}"))</f>
        <v>{"CardMulti":32.55,"CostReduce":3.5}</v>
      </c>
    </row>
    <row r="894" spans="1:7">
      <c r="A894" s="19">
        <v>890</v>
      </c>
      <c r="B894" s="21">
        <f t="shared" si="28"/>
        <v>4</v>
      </c>
      <c r="C894" s="21">
        <v>1</v>
      </c>
      <c r="D894" s="19">
        <f t="shared" si="29"/>
        <v>140</v>
      </c>
      <c r="E894" s="19" t="str">
        <f>_xlfn.XLOOKUP($D894,消耗中转!$O$17:$O$1000,消耗中转!$Y$17:$Y$1000,"[]")</f>
        <v>[{"ItemId":50004,"Num":319878},{"ItemId":50005,"Num":1906}]</v>
      </c>
      <c r="F894" s="19" t="str">
        <f>_xlfn.XLOOKUP($D894,养成中转!$D$17:$D$1000,_xlfn.XLOOKUP($C894,养成中转!$W$16:$AC$16,养成中转!$W$17:$AC$1000),"{}")</f>
        <v>{"Hp":168551,"Atk":11683}</v>
      </c>
      <c r="G894" s="19" t="str">
        <f>IF(B894=4,_xlfn.XLOOKUP($D894,养成中转!$D$17:$D$1000,养成中转!$AP$17:$AP$1000,"{}"),_xlfn.XLOOKUP($D894,养成中转!$D$17:$D$1000,养成中转!$AG$17:$AG$1000,"{}"))</f>
        <v>{"CardMulti":32.711,"CostReduce":3.5}</v>
      </c>
    </row>
    <row r="895" spans="1:7">
      <c r="A895" s="19">
        <v>891</v>
      </c>
      <c r="B895" s="21">
        <f t="shared" si="28"/>
        <v>4</v>
      </c>
      <c r="C895" s="19">
        <v>1</v>
      </c>
      <c r="D895" s="19">
        <f t="shared" si="29"/>
        <v>141</v>
      </c>
      <c r="E895" s="19" t="str">
        <f>_xlfn.XLOOKUP($D895,消耗中转!$O$17:$O$1000,消耗中转!$Y$17:$Y$1000,"[]")</f>
        <v>[{"ItemId":50004,"Num":241414}]</v>
      </c>
      <c r="F895" s="19" t="str">
        <f>_xlfn.XLOOKUP($D895,养成中转!$D$17:$D$1000,_xlfn.XLOOKUP($C895,养成中转!$W$16:$AC$16,养成中转!$W$17:$AC$1000),"{}")</f>
        <v>{"Hp":182812,"Atk":12672}</v>
      </c>
      <c r="G895" s="19" t="str">
        <f>IF(B895=4,_xlfn.XLOOKUP($D895,养成中转!$D$17:$D$1000,养成中转!$AP$17:$AP$1000,"{}"),_xlfn.XLOOKUP($D895,养成中转!$D$17:$D$1000,养成中转!$AG$17:$AG$1000,"{}"))</f>
        <v>{"CardMulti":33.586,"CostReduce":3.5}</v>
      </c>
    </row>
    <row r="896" spans="1:7">
      <c r="A896" s="19">
        <v>892</v>
      </c>
      <c r="B896" s="21">
        <f t="shared" si="28"/>
        <v>4</v>
      </c>
      <c r="C896" s="21">
        <v>1</v>
      </c>
      <c r="D896" s="19">
        <f t="shared" si="29"/>
        <v>142</v>
      </c>
      <c r="E896" s="19" t="str">
        <f>_xlfn.XLOOKUP($D896,消耗中转!$O$17:$O$1000,消耗中转!$Y$17:$Y$1000,"[]")</f>
        <v>[{"ItemId":50004,"Num":253485}]</v>
      </c>
      <c r="F896" s="19" t="str">
        <f>_xlfn.XLOOKUP($D896,养成中转!$D$17:$D$1000,_xlfn.XLOOKUP($C896,养成中转!$W$16:$AC$16,养成中转!$W$17:$AC$1000),"{}")</f>
        <v>{"Hp":184874,"Atk":12814}</v>
      </c>
      <c r="G896" s="19" t="str">
        <f>IF(B896=4,_xlfn.XLOOKUP($D896,养成中转!$D$17:$D$1000,养成中转!$AP$17:$AP$1000,"{}"),_xlfn.XLOOKUP($D896,养成中转!$D$17:$D$1000,养成中转!$AG$17:$AG$1000,"{}"))</f>
        <v>{"CardMulti":33.775,"CostReduce":3.5}</v>
      </c>
    </row>
    <row r="897" spans="1:7">
      <c r="A897" s="19">
        <v>893</v>
      </c>
      <c r="B897" s="21">
        <f t="shared" si="28"/>
        <v>4</v>
      </c>
      <c r="C897" s="19">
        <v>1</v>
      </c>
      <c r="D897" s="19">
        <f t="shared" si="29"/>
        <v>143</v>
      </c>
      <c r="E897" s="19" t="str">
        <f>_xlfn.XLOOKUP($D897,消耗中转!$O$17:$O$1000,消耗中转!$Y$17:$Y$1000,"[]")</f>
        <v>[{"ItemId":50004,"Num":265556}]</v>
      </c>
      <c r="F897" s="19" t="str">
        <f>_xlfn.XLOOKUP($D897,养成中转!$D$17:$D$1000,_xlfn.XLOOKUP($C897,养成中转!$W$16:$AC$16,养成中转!$W$17:$AC$1000),"{}")</f>
        <v>{"Hp":186963,"Atk":12960}</v>
      </c>
      <c r="G897" s="19" t="str">
        <f>IF(B897=4,_xlfn.XLOOKUP($D897,养成中转!$D$17:$D$1000,养成中转!$AP$17:$AP$1000,"{}"),_xlfn.XLOOKUP($D897,养成中转!$D$17:$D$1000,养成中转!$AG$17:$AG$1000,"{}"))</f>
        <v>{"CardMulti":33.964,"CostReduce":3.5}</v>
      </c>
    </row>
    <row r="898" spans="1:7">
      <c r="A898" s="19">
        <v>894</v>
      </c>
      <c r="B898" s="21">
        <f t="shared" si="28"/>
        <v>4</v>
      </c>
      <c r="C898" s="21">
        <v>1</v>
      </c>
      <c r="D898" s="19">
        <f t="shared" si="29"/>
        <v>144</v>
      </c>
      <c r="E898" s="19" t="str">
        <f>_xlfn.XLOOKUP($D898,消耗中转!$O$17:$O$1000,消耗中转!$Y$17:$Y$1000,"[]")</f>
        <v>[{"ItemId":50004,"Num":277626}]</v>
      </c>
      <c r="F898" s="19" t="str">
        <f>_xlfn.XLOOKUP($D898,养成中转!$D$17:$D$1000,_xlfn.XLOOKUP($C898,养成中转!$W$16:$AC$16,养成中转!$W$17:$AC$1000),"{}")</f>
        <v>{"Hp":189075,"Atk":13106}</v>
      </c>
      <c r="G898" s="19" t="str">
        <f>IF(B898=4,_xlfn.XLOOKUP($D898,养成中转!$D$17:$D$1000,养成中转!$AP$17:$AP$1000,"{}"),_xlfn.XLOOKUP($D898,养成中转!$D$17:$D$1000,养成中转!$AG$17:$AG$1000,"{}"))</f>
        <v>{"CardMulti":34.153,"CostReduce":3.5}</v>
      </c>
    </row>
    <row r="899" spans="1:7">
      <c r="A899" s="19">
        <v>895</v>
      </c>
      <c r="B899" s="21">
        <f t="shared" si="28"/>
        <v>4</v>
      </c>
      <c r="C899" s="19">
        <v>1</v>
      </c>
      <c r="D899" s="19">
        <f t="shared" si="29"/>
        <v>145</v>
      </c>
      <c r="E899" s="19" t="str">
        <f>_xlfn.XLOOKUP($D899,消耗中转!$O$17:$O$1000,消耗中转!$Y$17:$Y$1000,"[]")</f>
        <v>[{"ItemId":50004,"Num":289697}]</v>
      </c>
      <c r="F899" s="19" t="str">
        <f>_xlfn.XLOOKUP($D899,养成中转!$D$17:$D$1000,_xlfn.XLOOKUP($C899,养成中转!$W$16:$AC$16,养成中转!$W$17:$AC$1000),"{}")</f>
        <v>{"Hp":191213,"Atk":13254}</v>
      </c>
      <c r="G899" s="19" t="str">
        <f>IF(B899=4,_xlfn.XLOOKUP($D899,养成中转!$D$17:$D$1000,养成中转!$AP$17:$AP$1000,"{}"),_xlfn.XLOOKUP($D899,养成中转!$D$17:$D$1000,养成中转!$AG$17:$AG$1000,"{}"))</f>
        <v>{"CardMulti":34.342,"CostReduce":3.5}</v>
      </c>
    </row>
    <row r="900" spans="1:7">
      <c r="A900" s="19">
        <v>896</v>
      </c>
      <c r="B900" s="21">
        <f t="shared" si="28"/>
        <v>4</v>
      </c>
      <c r="C900" s="21">
        <v>1</v>
      </c>
      <c r="D900" s="19">
        <f t="shared" si="29"/>
        <v>146</v>
      </c>
      <c r="E900" s="19" t="str">
        <f>_xlfn.XLOOKUP($D900,消耗中转!$O$17:$O$1000,消耗中转!$Y$17:$Y$1000,"[]")</f>
        <v>[{"ItemId":50004,"Num":301768}]</v>
      </c>
      <c r="F900" s="19" t="str">
        <f>_xlfn.XLOOKUP($D900,养成中转!$D$17:$D$1000,_xlfn.XLOOKUP($C900,养成中转!$W$16:$AC$16,养成中转!$W$17:$AC$1000),"{}")</f>
        <v>{"Hp":193377,"Atk":13404}</v>
      </c>
      <c r="G900" s="19" t="str">
        <f>IF(B900=4,_xlfn.XLOOKUP($D900,养成中转!$D$17:$D$1000,养成中转!$AP$17:$AP$1000,"{}"),_xlfn.XLOOKUP($D900,养成中转!$D$17:$D$1000,养成中转!$AG$17:$AG$1000,"{}"))</f>
        <v>{"CardMulti":34.531,"CostReduce":3.5}</v>
      </c>
    </row>
    <row r="901" spans="1:7">
      <c r="A901" s="19">
        <v>897</v>
      </c>
      <c r="B901" s="21">
        <f t="shared" si="28"/>
        <v>4</v>
      </c>
      <c r="C901" s="19">
        <v>1</v>
      </c>
      <c r="D901" s="19">
        <f t="shared" si="29"/>
        <v>147</v>
      </c>
      <c r="E901" s="19" t="str">
        <f>_xlfn.XLOOKUP($D901,消耗中转!$O$17:$O$1000,消耗中转!$Y$17:$Y$1000,"[]")</f>
        <v>[{"ItemId":50004,"Num":313839}]</v>
      </c>
      <c r="F901" s="19" t="str">
        <f>_xlfn.XLOOKUP($D901,养成中转!$D$17:$D$1000,_xlfn.XLOOKUP($C901,养成中转!$W$16:$AC$16,养成中转!$W$17:$AC$1000),"{}")</f>
        <v>{"Hp":195567,"Atk":13556}</v>
      </c>
      <c r="G901" s="19" t="str">
        <f>IF(B901=4,_xlfn.XLOOKUP($D901,养成中转!$D$17:$D$1000,养成中转!$AP$17:$AP$1000,"{}"),_xlfn.XLOOKUP($D901,养成中转!$D$17:$D$1000,养成中转!$AG$17:$AG$1000,"{}"))</f>
        <v>{"CardMulti":34.72,"CostReduce":3.5}</v>
      </c>
    </row>
    <row r="902" spans="1:7">
      <c r="A902" s="19">
        <v>898</v>
      </c>
      <c r="B902" s="21">
        <f t="shared" si="28"/>
        <v>4</v>
      </c>
      <c r="C902" s="21">
        <v>1</v>
      </c>
      <c r="D902" s="19">
        <f t="shared" si="29"/>
        <v>148</v>
      </c>
      <c r="E902" s="19" t="str">
        <f>_xlfn.XLOOKUP($D902,消耗中转!$O$17:$O$1000,消耗中转!$Y$17:$Y$1000,"[]")</f>
        <v>[{"ItemId":50004,"Num":325909}]</v>
      </c>
      <c r="F902" s="19" t="str">
        <f>_xlfn.XLOOKUP($D902,养成中转!$D$17:$D$1000,_xlfn.XLOOKUP($C902,养成中转!$W$16:$AC$16,养成中转!$W$17:$AC$1000),"{}")</f>
        <v>{"Hp":197782,"Atk":13710}</v>
      </c>
      <c r="G902" s="19" t="str">
        <f>IF(B902=4,_xlfn.XLOOKUP($D902,养成中转!$D$17:$D$1000,养成中转!$AP$17:$AP$1000,"{}"),_xlfn.XLOOKUP($D902,养成中转!$D$17:$D$1000,养成中转!$AG$17:$AG$1000,"{}"))</f>
        <v>{"CardMulti":34.909,"CostReduce":3.5}</v>
      </c>
    </row>
    <row r="903" spans="1:7">
      <c r="A903" s="19">
        <v>899</v>
      </c>
      <c r="B903" s="21">
        <f t="shared" si="28"/>
        <v>4</v>
      </c>
      <c r="C903" s="19">
        <v>1</v>
      </c>
      <c r="D903" s="19">
        <f t="shared" si="29"/>
        <v>149</v>
      </c>
      <c r="E903" s="19" t="str">
        <f>_xlfn.XLOOKUP($D903,消耗中转!$O$17:$O$1000,消耗中转!$Y$17:$Y$1000,"[]")</f>
        <v>[{"ItemId":50004,"Num":337980}]</v>
      </c>
      <c r="F903" s="19" t="str">
        <f>_xlfn.XLOOKUP($D903,养成中转!$D$17:$D$1000,_xlfn.XLOOKUP($C903,养成中转!$W$16:$AC$16,养成中转!$W$17:$AC$1000),"{}")</f>
        <v>{"Hp":200024,"Atk":13865}</v>
      </c>
      <c r="G903" s="19" t="str">
        <f>IF(B903=4,_xlfn.XLOOKUP($D903,养成中转!$D$17:$D$1000,养成中转!$AP$17:$AP$1000,"{}"),_xlfn.XLOOKUP($D903,养成中转!$D$17:$D$1000,养成中转!$AG$17:$AG$1000,"{}"))</f>
        <v>{"CardMulti":35.098,"CostReduce":3.5}</v>
      </c>
    </row>
    <row r="904" spans="1:7">
      <c r="A904" s="19">
        <v>900</v>
      </c>
      <c r="B904" s="21">
        <f t="shared" si="28"/>
        <v>4</v>
      </c>
      <c r="C904" s="21">
        <v>1</v>
      </c>
      <c r="D904" s="19">
        <f t="shared" si="29"/>
        <v>150</v>
      </c>
      <c r="E904" s="19" t="str">
        <f>_xlfn.XLOOKUP($D904,消耗中转!$O$17:$O$1000,消耗中转!$Y$17:$Y$1000,"[]")</f>
        <v>[{"ItemId":50004,"Num":350051},{"ItemId":50005,"Num":2095}]</v>
      </c>
      <c r="F904" s="19" t="str">
        <f>_xlfn.XLOOKUP($D904,养成中转!$D$17:$D$1000,_xlfn.XLOOKUP($C904,养成中转!$W$16:$AC$16,养成中转!$W$17:$AC$1000),"{}")</f>
        <v>{"Hp":202292,"Atk":14022}</v>
      </c>
      <c r="G904" s="19" t="str">
        <f>IF(B904=4,_xlfn.XLOOKUP($D904,养成中转!$D$17:$D$1000,养成中转!$AP$17:$AP$1000,"{}"),_xlfn.XLOOKUP($D904,养成中转!$D$17:$D$1000,养成中转!$AG$17:$AG$1000,"{}"))</f>
        <v>{"CardMulti":35.287,"CostReduce":3.5}</v>
      </c>
    </row>
    <row r="905" spans="1:7">
      <c r="A905" s="19">
        <v>901</v>
      </c>
      <c r="B905" s="21">
        <f t="shared" si="28"/>
        <v>4</v>
      </c>
      <c r="C905" s="19">
        <v>1</v>
      </c>
      <c r="D905" s="19">
        <f t="shared" si="29"/>
        <v>151</v>
      </c>
      <c r="E905" s="19" t="str">
        <f>_xlfn.XLOOKUP($D905,消耗中转!$O$17:$O$1000,消耗中转!$Y$17:$Y$1000,"[]")</f>
        <v>[{"ItemId":50004,"Num":258792}]</v>
      </c>
      <c r="F905" s="19" t="str">
        <f>_xlfn.XLOOKUP($D905,养成中转!$D$17:$D$1000,_xlfn.XLOOKUP($C905,养成中转!$W$16:$AC$16,养成中转!$W$17:$AC$1000),"{}")</f>
        <v>{"Hp":218350,"Atk":15135}</v>
      </c>
      <c r="G905" s="19" t="str">
        <f>IF(B905=4,_xlfn.XLOOKUP($D905,养成中转!$D$17:$D$1000,养成中转!$AP$17:$AP$1000,"{}"),_xlfn.XLOOKUP($D905,养成中转!$D$17:$D$1000,养成中转!$AG$17:$AG$1000,"{}"))</f>
        <v>{"CardMulti":36.197,"CostReduce":3.5}</v>
      </c>
    </row>
    <row r="906" spans="1:7">
      <c r="A906" s="19">
        <v>902</v>
      </c>
      <c r="B906" s="21">
        <f t="shared" si="28"/>
        <v>4</v>
      </c>
      <c r="C906" s="21">
        <v>1</v>
      </c>
      <c r="D906" s="19">
        <f t="shared" si="29"/>
        <v>152</v>
      </c>
      <c r="E906" s="19" t="str">
        <f>_xlfn.XLOOKUP($D906,消耗中转!$O$17:$O$1000,消耗中转!$Y$17:$Y$1000,"[]")</f>
        <v>[{"ItemId":50004,"Num":271732}]</v>
      </c>
      <c r="F906" s="19" t="str">
        <f>_xlfn.XLOOKUP($D906,养成中转!$D$17:$D$1000,_xlfn.XLOOKUP($C906,养成中转!$W$16:$AC$16,养成中转!$W$17:$AC$1000),"{}")</f>
        <v>{"Hp":220670,"Atk":15296}</v>
      </c>
      <c r="G906" s="19" t="str">
        <f>IF(B906=4,_xlfn.XLOOKUP($D906,养成中转!$D$17:$D$1000,养成中转!$AP$17:$AP$1000,"{}"),_xlfn.XLOOKUP($D906,养成中转!$D$17:$D$1000,养成中转!$AG$17:$AG$1000,"{}"))</f>
        <v>{"CardMulti":36.414,"CostReduce":3.5}</v>
      </c>
    </row>
    <row r="907" spans="1:7">
      <c r="A907" s="19">
        <v>903</v>
      </c>
      <c r="B907" s="21">
        <f t="shared" si="28"/>
        <v>4</v>
      </c>
      <c r="C907" s="19">
        <v>1</v>
      </c>
      <c r="D907" s="19">
        <f t="shared" si="29"/>
        <v>153</v>
      </c>
      <c r="E907" s="19" t="str">
        <f>_xlfn.XLOOKUP($D907,消耗中转!$O$17:$O$1000,消耗中转!$Y$17:$Y$1000,"[]")</f>
        <v>[{"ItemId":50004,"Num":284671}]</v>
      </c>
      <c r="F907" s="19" t="str">
        <f>_xlfn.XLOOKUP($D907,养成中转!$D$17:$D$1000,_xlfn.XLOOKUP($C907,养成中转!$W$16:$AC$16,养成中转!$W$17:$AC$1000),"{}")</f>
        <v>{"Hp":223017,"Atk":15458}</v>
      </c>
      <c r="G907" s="19" t="str">
        <f>IF(B907=4,_xlfn.XLOOKUP($D907,养成中转!$D$17:$D$1000,养成中转!$AP$17:$AP$1000,"{}"),_xlfn.XLOOKUP($D907,养成中转!$D$17:$D$1000,养成中转!$AG$17:$AG$1000,"{}"))</f>
        <v>{"CardMulti":36.631,"CostReduce":3.5}</v>
      </c>
    </row>
    <row r="908" spans="1:7">
      <c r="A908" s="19">
        <v>904</v>
      </c>
      <c r="B908" s="21">
        <f t="shared" si="28"/>
        <v>4</v>
      </c>
      <c r="C908" s="21">
        <v>1</v>
      </c>
      <c r="D908" s="19">
        <f t="shared" si="29"/>
        <v>154</v>
      </c>
      <c r="E908" s="19" t="str">
        <f>_xlfn.XLOOKUP($D908,消耗中转!$O$17:$O$1000,消耗中转!$Y$17:$Y$1000,"[]")</f>
        <v>[{"ItemId":50004,"Num":297611}]</v>
      </c>
      <c r="F908" s="19" t="str">
        <f>_xlfn.XLOOKUP($D908,养成中转!$D$17:$D$1000,_xlfn.XLOOKUP($C908,养成中转!$W$16:$AC$16,养成中转!$W$17:$AC$1000),"{}")</f>
        <v>{"Hp":225391,"Atk":15623}</v>
      </c>
      <c r="G908" s="19" t="str">
        <f>IF(B908=4,_xlfn.XLOOKUP($D908,养成中转!$D$17:$D$1000,养成中转!$AP$17:$AP$1000,"{}"),_xlfn.XLOOKUP($D908,养成中转!$D$17:$D$1000,养成中转!$AG$17:$AG$1000,"{}"))</f>
        <v>{"CardMulti":36.848,"CostReduce":3.5}</v>
      </c>
    </row>
    <row r="909" spans="1:7">
      <c r="A909" s="19">
        <v>905</v>
      </c>
      <c r="B909" s="21">
        <f t="shared" si="28"/>
        <v>4</v>
      </c>
      <c r="C909" s="19">
        <v>1</v>
      </c>
      <c r="D909" s="19">
        <f t="shared" si="29"/>
        <v>155</v>
      </c>
      <c r="E909" s="19" t="str">
        <f>_xlfn.XLOOKUP($D909,消耗中转!$O$17:$O$1000,消耗中转!$Y$17:$Y$1000,"[]")</f>
        <v>[{"ItemId":50004,"Num":310551}]</v>
      </c>
      <c r="F909" s="19" t="str">
        <f>_xlfn.XLOOKUP($D909,养成中转!$D$17:$D$1000,_xlfn.XLOOKUP($C909,养成中转!$W$16:$AC$16,养成中转!$W$17:$AC$1000),"{}")</f>
        <v>{"Hp":227791,"Atk":15790}</v>
      </c>
      <c r="G909" s="19" t="str">
        <f>IF(B909=4,_xlfn.XLOOKUP($D909,养成中转!$D$17:$D$1000,养成中转!$AP$17:$AP$1000,"{}"),_xlfn.XLOOKUP($D909,养成中转!$D$17:$D$1000,养成中转!$AG$17:$AG$1000,"{}"))</f>
        <v>{"CardMulti":37.065,"CostReduce":3.5}</v>
      </c>
    </row>
    <row r="910" spans="1:7">
      <c r="A910" s="19">
        <v>906</v>
      </c>
      <c r="B910" s="21">
        <f t="shared" si="28"/>
        <v>4</v>
      </c>
      <c r="C910" s="21">
        <v>1</v>
      </c>
      <c r="D910" s="19">
        <f t="shared" si="29"/>
        <v>156</v>
      </c>
      <c r="E910" s="19" t="str">
        <f>_xlfn.XLOOKUP($D910,消耗中转!$O$17:$O$1000,消耗中转!$Y$17:$Y$1000,"[]")</f>
        <v>[{"ItemId":50004,"Num":323490}]</v>
      </c>
      <c r="F910" s="19" t="str">
        <f>_xlfn.XLOOKUP($D910,养成中转!$D$17:$D$1000,_xlfn.XLOOKUP($C910,养成中转!$W$16:$AC$16,养成中转!$W$17:$AC$1000),"{}")</f>
        <v>{"Hp":230219,"Atk":15958}</v>
      </c>
      <c r="G910" s="19" t="str">
        <f>IF(B910=4,_xlfn.XLOOKUP($D910,养成中转!$D$17:$D$1000,养成中转!$AP$17:$AP$1000,"{}"),_xlfn.XLOOKUP($D910,养成中转!$D$17:$D$1000,养成中转!$AG$17:$AG$1000,"{}"))</f>
        <v>{"CardMulti":37.282,"CostReduce":3.5}</v>
      </c>
    </row>
    <row r="911" spans="1:7">
      <c r="A911" s="19">
        <v>907</v>
      </c>
      <c r="B911" s="21">
        <f t="shared" si="28"/>
        <v>4</v>
      </c>
      <c r="C911" s="19">
        <v>1</v>
      </c>
      <c r="D911" s="19">
        <f t="shared" si="29"/>
        <v>157</v>
      </c>
      <c r="E911" s="19" t="str">
        <f>_xlfn.XLOOKUP($D911,消耗中转!$O$17:$O$1000,消耗中转!$Y$17:$Y$1000,"[]")</f>
        <v>[{"ItemId":50004,"Num":336430}]</v>
      </c>
      <c r="F911" s="19" t="str">
        <f>_xlfn.XLOOKUP($D911,养成中转!$D$17:$D$1000,_xlfn.XLOOKUP($C911,养成中转!$W$16:$AC$16,养成中转!$W$17:$AC$1000),"{}")</f>
        <v>{"Hp":232673,"Atk":16128}</v>
      </c>
      <c r="G911" s="19" t="str">
        <f>IF(B911=4,_xlfn.XLOOKUP($D911,养成中转!$D$17:$D$1000,养成中转!$AP$17:$AP$1000,"{}"),_xlfn.XLOOKUP($D911,养成中转!$D$17:$D$1000,养成中转!$AG$17:$AG$1000,"{}"))</f>
        <v>{"CardMulti":37.499,"CostReduce":3.5}</v>
      </c>
    </row>
    <row r="912" spans="1:7">
      <c r="A912" s="19">
        <v>908</v>
      </c>
      <c r="B912" s="21">
        <f t="shared" si="28"/>
        <v>4</v>
      </c>
      <c r="C912" s="21">
        <v>1</v>
      </c>
      <c r="D912" s="19">
        <f t="shared" si="29"/>
        <v>158</v>
      </c>
      <c r="E912" s="19" t="str">
        <f>_xlfn.XLOOKUP($D912,消耗中转!$O$17:$O$1000,消耗中转!$Y$17:$Y$1000,"[]")</f>
        <v>[{"ItemId":50004,"Num":349370}]</v>
      </c>
      <c r="F912" s="19" t="str">
        <f>_xlfn.XLOOKUP($D912,养成中转!$D$17:$D$1000,_xlfn.XLOOKUP($C912,养成中转!$W$16:$AC$16,养成中转!$W$17:$AC$1000),"{}")</f>
        <v>{"Hp":235156,"Atk":16300}</v>
      </c>
      <c r="G912" s="19" t="str">
        <f>IF(B912=4,_xlfn.XLOOKUP($D912,养成中转!$D$17:$D$1000,养成中转!$AP$17:$AP$1000,"{}"),_xlfn.XLOOKUP($D912,养成中转!$D$17:$D$1000,养成中转!$AG$17:$AG$1000,"{}"))</f>
        <v>{"CardMulti":37.716,"CostReduce":3.5}</v>
      </c>
    </row>
    <row r="913" spans="1:7">
      <c r="A913" s="19">
        <v>909</v>
      </c>
      <c r="B913" s="21">
        <f t="shared" si="28"/>
        <v>4</v>
      </c>
      <c r="C913" s="19">
        <v>1</v>
      </c>
      <c r="D913" s="19">
        <f t="shared" si="29"/>
        <v>159</v>
      </c>
      <c r="E913" s="19" t="str">
        <f>_xlfn.XLOOKUP($D913,消耗中转!$O$17:$O$1000,消耗中转!$Y$17:$Y$1000,"[]")</f>
        <v>[{"ItemId":50004,"Num":362309}]</v>
      </c>
      <c r="F913" s="19" t="str">
        <f>_xlfn.XLOOKUP($D913,养成中转!$D$17:$D$1000,_xlfn.XLOOKUP($C913,养成中转!$W$16:$AC$16,养成中转!$W$17:$AC$1000),"{}")</f>
        <v>{"Hp":237665,"Atk":16474}</v>
      </c>
      <c r="G913" s="19" t="str">
        <f>IF(B913=4,_xlfn.XLOOKUP($D913,养成中转!$D$17:$D$1000,养成中转!$AP$17:$AP$1000,"{}"),_xlfn.XLOOKUP($D913,养成中转!$D$17:$D$1000,养成中转!$AG$17:$AG$1000,"{}"))</f>
        <v>{"CardMulti":37.933,"CostReduce":3.5}</v>
      </c>
    </row>
    <row r="914" spans="1:7">
      <c r="A914" s="19">
        <v>910</v>
      </c>
      <c r="B914" s="21">
        <f t="shared" si="28"/>
        <v>4</v>
      </c>
      <c r="C914" s="21">
        <v>1</v>
      </c>
      <c r="D914" s="19">
        <f t="shared" si="29"/>
        <v>160</v>
      </c>
      <c r="E914" s="19" t="str">
        <f>_xlfn.XLOOKUP($D914,消耗中转!$O$17:$O$1000,消耗中转!$Y$17:$Y$1000,"[]")</f>
        <v>[{"ItemId":50004,"Num":375249},{"ItemId":50005,"Num":2286}]</v>
      </c>
      <c r="F914" s="19" t="str">
        <f>_xlfn.XLOOKUP($D914,养成中转!$D$17:$D$1000,_xlfn.XLOOKUP($C914,养成中转!$W$16:$AC$16,养成中转!$W$17:$AC$1000),"{}")</f>
        <v>{"Hp":240202,"Atk":16650}</v>
      </c>
      <c r="G914" s="19" t="str">
        <f>IF(B914=4,_xlfn.XLOOKUP($D914,养成中转!$D$17:$D$1000,养成中转!$AP$17:$AP$1000,"{}"),_xlfn.XLOOKUP($D914,养成中转!$D$17:$D$1000,养成中转!$AG$17:$AG$1000,"{}"))</f>
        <v>{"CardMulti":38.15,"CostReduce":3.5}</v>
      </c>
    </row>
    <row r="915" spans="1:7">
      <c r="A915" s="19">
        <v>911</v>
      </c>
      <c r="B915" s="21">
        <f t="shared" si="28"/>
        <v>4</v>
      </c>
      <c r="C915" s="19">
        <v>1</v>
      </c>
      <c r="D915" s="19">
        <f t="shared" si="29"/>
        <v>161</v>
      </c>
      <c r="E915" s="19" t="str">
        <f>_xlfn.XLOOKUP($D915,消耗中转!$O$17:$O$1000,消耗中转!$Y$17:$Y$1000,"[]")</f>
        <v>[{"ItemId":50004,"Num":272372}]</v>
      </c>
      <c r="F915" s="19" t="str">
        <f>_xlfn.XLOOKUP($D915,养成中转!$D$17:$D$1000,_xlfn.XLOOKUP($C915,养成中转!$W$16:$AC$16,养成中转!$W$17:$AC$1000),"{}")</f>
        <v>{"Hp":258154,"Atk":17894}</v>
      </c>
      <c r="G915" s="19" t="str">
        <f>IF(B915=4,_xlfn.XLOOKUP($D915,养成中转!$D$17:$D$1000,养成中转!$AP$17:$AP$1000,"{}"),_xlfn.XLOOKUP($D915,养成中转!$D$17:$D$1000,养成中转!$AG$17:$AG$1000,"{}"))</f>
        <v>{"CardMulti":39.095,"CostReduce":3.5}</v>
      </c>
    </row>
    <row r="916" spans="1:7">
      <c r="A916" s="19">
        <v>912</v>
      </c>
      <c r="B916" s="21">
        <f t="shared" si="28"/>
        <v>4</v>
      </c>
      <c r="C916" s="21">
        <v>1</v>
      </c>
      <c r="D916" s="19">
        <f t="shared" si="29"/>
        <v>162</v>
      </c>
      <c r="E916" s="19" t="str">
        <f>_xlfn.XLOOKUP($D916,消耗中转!$O$17:$O$1000,消耗中转!$Y$17:$Y$1000,"[]")</f>
        <v>[{"ItemId":50004,"Num":285990}]</v>
      </c>
      <c r="F916" s="19" t="str">
        <f>_xlfn.XLOOKUP($D916,养成中转!$D$17:$D$1000,_xlfn.XLOOKUP($C916,养成中转!$W$16:$AC$16,养成中转!$W$17:$AC$1000),"{}")</f>
        <v>{"Hp":260746,"Atk":18074}</v>
      </c>
      <c r="G916" s="19" t="str">
        <f>IF(B916=4,_xlfn.XLOOKUP($D916,养成中转!$D$17:$D$1000,养成中转!$AP$17:$AP$1000,"{}"),_xlfn.XLOOKUP($D916,养成中转!$D$17:$D$1000,养成中转!$AG$17:$AG$1000,"{}"))</f>
        <v>{"CardMulti":39.34,"CostReduce":3.5}</v>
      </c>
    </row>
    <row r="917" spans="1:7">
      <c r="A917" s="19">
        <v>913</v>
      </c>
      <c r="B917" s="21">
        <f t="shared" si="28"/>
        <v>4</v>
      </c>
      <c r="C917" s="19">
        <v>1</v>
      </c>
      <c r="D917" s="19">
        <f t="shared" si="29"/>
        <v>163</v>
      </c>
      <c r="E917" s="19" t="str">
        <f>_xlfn.XLOOKUP($D917,消耗中转!$O$17:$O$1000,消耗中转!$Y$17:$Y$1000,"[]")</f>
        <v>[{"ItemId":50004,"Num":299609}]</v>
      </c>
      <c r="F917" s="19" t="str">
        <f>_xlfn.XLOOKUP($D917,养成中转!$D$17:$D$1000,_xlfn.XLOOKUP($C917,养成中转!$W$16:$AC$16,养成中转!$W$17:$AC$1000),"{}")</f>
        <v>{"Hp":263367,"Atk":18256}</v>
      </c>
      <c r="G917" s="19" t="str">
        <f>IF(B917=4,_xlfn.XLOOKUP($D917,养成中转!$D$17:$D$1000,养成中转!$AP$17:$AP$1000,"{}"),_xlfn.XLOOKUP($D917,养成中转!$D$17:$D$1000,养成中转!$AG$17:$AG$1000,"{}"))</f>
        <v>{"CardMulti":39.585,"CostReduce":3.5}</v>
      </c>
    </row>
    <row r="918" spans="1:7">
      <c r="A918" s="19">
        <v>914</v>
      </c>
      <c r="B918" s="21">
        <f t="shared" ref="B918:B981" si="30">B668+1</f>
        <v>4</v>
      </c>
      <c r="C918" s="21">
        <v>1</v>
      </c>
      <c r="D918" s="19">
        <f t="shared" ref="D918:D981" si="31">D668</f>
        <v>164</v>
      </c>
      <c r="E918" s="19" t="str">
        <f>_xlfn.XLOOKUP($D918,消耗中转!$O$17:$O$1000,消耗中转!$Y$17:$Y$1000,"[]")</f>
        <v>[{"ItemId":50004,"Num":313228}]</v>
      </c>
      <c r="F918" s="19" t="str">
        <f>_xlfn.XLOOKUP($D918,养成中转!$D$17:$D$1000,_xlfn.XLOOKUP($C918,养成中转!$W$16:$AC$16,养成中转!$W$17:$AC$1000),"{}")</f>
        <v>{"Hp":266015,"Atk":18440}</v>
      </c>
      <c r="G918" s="19" t="str">
        <f>IF(B918=4,_xlfn.XLOOKUP($D918,养成中转!$D$17:$D$1000,养成中转!$AP$17:$AP$1000,"{}"),_xlfn.XLOOKUP($D918,养成中转!$D$17:$D$1000,养成中转!$AG$17:$AG$1000,"{}"))</f>
        <v>{"CardMulti":39.83,"CostReduce":3.5}</v>
      </c>
    </row>
    <row r="919" spans="1:7">
      <c r="A919" s="19">
        <v>915</v>
      </c>
      <c r="B919" s="21">
        <f t="shared" si="30"/>
        <v>4</v>
      </c>
      <c r="C919" s="19">
        <v>1</v>
      </c>
      <c r="D919" s="19">
        <f t="shared" si="31"/>
        <v>165</v>
      </c>
      <c r="E919" s="19" t="str">
        <f>_xlfn.XLOOKUP($D919,消耗中转!$O$17:$O$1000,消耗中转!$Y$17:$Y$1000,"[]")</f>
        <v>[{"ItemId":50004,"Num":326846}]</v>
      </c>
      <c r="F919" s="19" t="str">
        <f>_xlfn.XLOOKUP($D919,养成中转!$D$17:$D$1000,_xlfn.XLOOKUP($C919,养成中转!$W$16:$AC$16,养成中转!$W$17:$AC$1000),"{}")</f>
        <v>{"Hp":268692,"Atk":18625}</v>
      </c>
      <c r="G919" s="19" t="str">
        <f>IF(B919=4,_xlfn.XLOOKUP($D919,养成中转!$D$17:$D$1000,养成中转!$AP$17:$AP$1000,"{}"),_xlfn.XLOOKUP($D919,养成中转!$D$17:$D$1000,养成中转!$AG$17:$AG$1000,"{}"))</f>
        <v>{"CardMulti":40.075,"CostReduce":3.5}</v>
      </c>
    </row>
    <row r="920" spans="1:7">
      <c r="A920" s="19">
        <v>916</v>
      </c>
      <c r="B920" s="21">
        <f t="shared" si="30"/>
        <v>4</v>
      </c>
      <c r="C920" s="21">
        <v>1</v>
      </c>
      <c r="D920" s="19">
        <f t="shared" si="31"/>
        <v>166</v>
      </c>
      <c r="E920" s="19" t="str">
        <f>_xlfn.XLOOKUP($D920,消耗中转!$O$17:$O$1000,消耗中转!$Y$17:$Y$1000,"[]")</f>
        <v>[{"ItemId":50004,"Num":340465}]</v>
      </c>
      <c r="F920" s="19" t="str">
        <f>_xlfn.XLOOKUP($D920,养成中转!$D$17:$D$1000,_xlfn.XLOOKUP($C920,养成中转!$W$16:$AC$16,养成中转!$W$17:$AC$1000),"{}")</f>
        <v>{"Hp":271397,"Atk":18812}</v>
      </c>
      <c r="G920" s="19" t="str">
        <f>IF(B920=4,_xlfn.XLOOKUP($D920,养成中转!$D$17:$D$1000,养成中转!$AP$17:$AP$1000,"{}"),_xlfn.XLOOKUP($D920,养成中转!$D$17:$D$1000,养成中转!$AG$17:$AG$1000,"{}"))</f>
        <v>{"CardMulti":40.32,"CostReduce":3.5}</v>
      </c>
    </row>
    <row r="921" spans="1:7">
      <c r="A921" s="19">
        <v>917</v>
      </c>
      <c r="B921" s="21">
        <f t="shared" si="30"/>
        <v>4</v>
      </c>
      <c r="C921" s="19">
        <v>1</v>
      </c>
      <c r="D921" s="19">
        <f t="shared" si="31"/>
        <v>167</v>
      </c>
      <c r="E921" s="19" t="str">
        <f>_xlfn.XLOOKUP($D921,消耗中转!$O$17:$O$1000,消耗中转!$Y$17:$Y$1000,"[]")</f>
        <v>[{"ItemId":50004,"Num":354083}]</v>
      </c>
      <c r="F921" s="19" t="str">
        <f>_xlfn.XLOOKUP($D921,养成中转!$D$17:$D$1000,_xlfn.XLOOKUP($C921,养成中转!$W$16:$AC$16,养成中转!$W$17:$AC$1000),"{}")</f>
        <v>{"Hp":274130,"Atk":19002}</v>
      </c>
      <c r="G921" s="19" t="str">
        <f>IF(B921=4,_xlfn.XLOOKUP($D921,养成中转!$D$17:$D$1000,养成中转!$AP$17:$AP$1000,"{}"),_xlfn.XLOOKUP($D921,养成中转!$D$17:$D$1000,养成中转!$AG$17:$AG$1000,"{}"))</f>
        <v>{"CardMulti":40.565,"CostReduce":3.5}</v>
      </c>
    </row>
    <row r="922" spans="1:7">
      <c r="A922" s="19">
        <v>918</v>
      </c>
      <c r="B922" s="21">
        <f t="shared" si="30"/>
        <v>4</v>
      </c>
      <c r="C922" s="21">
        <v>1</v>
      </c>
      <c r="D922" s="19">
        <f t="shared" si="31"/>
        <v>168</v>
      </c>
      <c r="E922" s="19" t="str">
        <f>_xlfn.XLOOKUP($D922,消耗中转!$O$17:$O$1000,消耗中转!$Y$17:$Y$1000,"[]")</f>
        <v>[{"ItemId":50004,"Num":367702}]</v>
      </c>
      <c r="F922" s="19" t="str">
        <f>_xlfn.XLOOKUP($D922,养成中转!$D$17:$D$1000,_xlfn.XLOOKUP($C922,养成中转!$W$16:$AC$16,养成中转!$W$17:$AC$1000),"{}")</f>
        <v>{"Hp":276892,"Atk":19194}</v>
      </c>
      <c r="G922" s="19" t="str">
        <f>IF(B922=4,_xlfn.XLOOKUP($D922,养成中转!$D$17:$D$1000,养成中转!$AP$17:$AP$1000,"{}"),_xlfn.XLOOKUP($D922,养成中转!$D$17:$D$1000,养成中转!$AG$17:$AG$1000,"{}"))</f>
        <v>{"CardMulti":40.81,"CostReduce":3.5}</v>
      </c>
    </row>
    <row r="923" spans="1:7">
      <c r="A923" s="19">
        <v>919</v>
      </c>
      <c r="B923" s="21">
        <f t="shared" si="30"/>
        <v>4</v>
      </c>
      <c r="C923" s="19">
        <v>1</v>
      </c>
      <c r="D923" s="19">
        <f t="shared" si="31"/>
        <v>169</v>
      </c>
      <c r="E923" s="19" t="str">
        <f>_xlfn.XLOOKUP($D923,消耗中转!$O$17:$O$1000,消耗中转!$Y$17:$Y$1000,"[]")</f>
        <v>[{"ItemId":50004,"Num":381321}]</v>
      </c>
      <c r="F923" s="19" t="str">
        <f>_xlfn.XLOOKUP($D923,养成中转!$D$17:$D$1000,_xlfn.XLOOKUP($C923,养成中转!$W$16:$AC$16,养成中转!$W$17:$AC$1000),"{}")</f>
        <v>{"Hp":279683,"Atk":19387}</v>
      </c>
      <c r="G923" s="19" t="str">
        <f>IF(B923=4,_xlfn.XLOOKUP($D923,养成中转!$D$17:$D$1000,养成中转!$AP$17:$AP$1000,"{}"),_xlfn.XLOOKUP($D923,养成中转!$D$17:$D$1000,养成中转!$AG$17:$AG$1000,"{}"))</f>
        <v>{"CardMulti":41.055,"CostReduce":3.5}</v>
      </c>
    </row>
    <row r="924" spans="1:7">
      <c r="A924" s="19">
        <v>920</v>
      </c>
      <c r="B924" s="21">
        <f t="shared" si="30"/>
        <v>4</v>
      </c>
      <c r="C924" s="21">
        <v>1</v>
      </c>
      <c r="D924" s="19">
        <f t="shared" si="31"/>
        <v>170</v>
      </c>
      <c r="E924" s="19" t="str">
        <f>_xlfn.XLOOKUP($D924,消耗中转!$O$17:$O$1000,消耗中转!$Y$17:$Y$1000,"[]")</f>
        <v>[{"ItemId":50004,"Num":394939},{"ItemId":50005,"Num":2476}]</v>
      </c>
      <c r="F924" s="19" t="str">
        <f>_xlfn.XLOOKUP($D924,养成中转!$D$17:$D$1000,_xlfn.XLOOKUP($C924,养成中转!$W$16:$AC$16,养成中转!$W$17:$AC$1000),"{}")</f>
        <v>{"Hp":282503,"Atk":19582}</v>
      </c>
      <c r="G924" s="19" t="str">
        <f>IF(B924=4,_xlfn.XLOOKUP($D924,养成中转!$D$17:$D$1000,养成中转!$AP$17:$AP$1000,"{}"),_xlfn.XLOOKUP($D924,养成中转!$D$17:$D$1000,养成中转!$AG$17:$AG$1000,"{}"))</f>
        <v>{"CardMulti":41.3,"CostReduce":3.5}</v>
      </c>
    </row>
    <row r="925" spans="1:7">
      <c r="A925" s="19">
        <v>921</v>
      </c>
      <c r="B925" s="21">
        <f t="shared" si="30"/>
        <v>4</v>
      </c>
      <c r="C925" s="19">
        <v>1</v>
      </c>
      <c r="D925" s="19">
        <f t="shared" si="31"/>
        <v>171</v>
      </c>
      <c r="E925" s="19" t="str">
        <f>_xlfn.XLOOKUP($D925,消耗中转!$O$17:$O$1000,消耗中转!$Y$17:$Y$1000,"[]")</f>
        <v>[{"ItemId":50004,"Num":282098}]</v>
      </c>
      <c r="F925" s="19" t="str">
        <f>_xlfn.XLOOKUP($D925,养成中转!$D$17:$D$1000,_xlfn.XLOOKUP($C925,养成中转!$W$16:$AC$16,养成中转!$W$17:$AC$1000),"{}")</f>
        <v>{"Hp":302445,"Atk":20964}</v>
      </c>
      <c r="G925" s="19" t="str">
        <f>IF(B925=4,_xlfn.XLOOKUP($D925,养成中转!$D$17:$D$1000,养成中转!$AP$17:$AP$1000,"{}"),_xlfn.XLOOKUP($D925,养成中转!$D$17:$D$1000,养成中转!$AG$17:$AG$1000,"{}"))</f>
        <v>{"CardMulti":42.28,"CostReduce":3.5}</v>
      </c>
    </row>
    <row r="926" spans="1:7">
      <c r="A926" s="19">
        <v>922</v>
      </c>
      <c r="B926" s="21">
        <f t="shared" si="30"/>
        <v>4</v>
      </c>
      <c r="C926" s="21">
        <v>1</v>
      </c>
      <c r="D926" s="19">
        <f t="shared" si="31"/>
        <v>172</v>
      </c>
      <c r="E926" s="19" t="str">
        <f>_xlfn.XLOOKUP($D926,消耗中转!$O$17:$O$1000,消耗中转!$Y$17:$Y$1000,"[]")</f>
        <v>[{"ItemId":50004,"Num":296203}]</v>
      </c>
      <c r="F926" s="19" t="str">
        <f>_xlfn.XLOOKUP($D926,养成中转!$D$17:$D$1000,_xlfn.XLOOKUP($C926,养成中转!$W$16:$AC$16,养成中转!$W$17:$AC$1000),"{}")</f>
        <v>{"Hp":305323,"Atk":21164}</v>
      </c>
      <c r="G926" s="19" t="str">
        <f>IF(B926=4,_xlfn.XLOOKUP($D926,养成中转!$D$17:$D$1000,养成中转!$AP$17:$AP$1000,"{}"),_xlfn.XLOOKUP($D926,养成中转!$D$17:$D$1000,养成中转!$AG$17:$AG$1000,"{}"))</f>
        <v>{"CardMulti":42.553,"CostReduce":3.5}</v>
      </c>
    </row>
    <row r="927" spans="1:7">
      <c r="A927" s="19">
        <v>923</v>
      </c>
      <c r="B927" s="21">
        <f t="shared" si="30"/>
        <v>4</v>
      </c>
      <c r="C927" s="19">
        <v>1</v>
      </c>
      <c r="D927" s="19">
        <f t="shared" si="31"/>
        <v>173</v>
      </c>
      <c r="E927" s="19" t="str">
        <f>_xlfn.XLOOKUP($D927,消耗中转!$O$17:$O$1000,消耗中转!$Y$17:$Y$1000,"[]")</f>
        <v>[{"ItemId":50004,"Num":310308}]</v>
      </c>
      <c r="F927" s="19" t="str">
        <f>_xlfn.XLOOKUP($D927,养成中转!$D$17:$D$1000,_xlfn.XLOOKUP($C927,养成中转!$W$16:$AC$16,养成中转!$W$17:$AC$1000),"{}")</f>
        <v>{"Hp":308230,"Atk":21365}</v>
      </c>
      <c r="G927" s="19" t="str">
        <f>IF(B927=4,_xlfn.XLOOKUP($D927,养成中转!$D$17:$D$1000,养成中转!$AP$17:$AP$1000,"{}"),_xlfn.XLOOKUP($D927,养成中转!$D$17:$D$1000,养成中转!$AG$17:$AG$1000,"{}"))</f>
        <v>{"CardMulti":42.826,"CostReduce":3.5}</v>
      </c>
    </row>
    <row r="928" spans="1:7">
      <c r="A928" s="19">
        <v>924</v>
      </c>
      <c r="B928" s="21">
        <f t="shared" si="30"/>
        <v>4</v>
      </c>
      <c r="C928" s="21">
        <v>1</v>
      </c>
      <c r="D928" s="19">
        <f t="shared" si="31"/>
        <v>174</v>
      </c>
      <c r="E928" s="19" t="str">
        <f>_xlfn.XLOOKUP($D928,消耗中转!$O$17:$O$1000,消耗中转!$Y$17:$Y$1000,"[]")</f>
        <v>[{"ItemId":50004,"Num":324413}]</v>
      </c>
      <c r="F928" s="19" t="str">
        <f>_xlfn.XLOOKUP($D928,养成中转!$D$17:$D$1000,_xlfn.XLOOKUP($C928,养成中转!$W$16:$AC$16,养成中转!$W$17:$AC$1000),"{}")</f>
        <v>{"Hp":311167,"Atk":21569}</v>
      </c>
      <c r="G928" s="19" t="str">
        <f>IF(B928=4,_xlfn.XLOOKUP($D928,养成中转!$D$17:$D$1000,养成中转!$AP$17:$AP$1000,"{}"),_xlfn.XLOOKUP($D928,养成中转!$D$17:$D$1000,养成中转!$AG$17:$AG$1000,"{}"))</f>
        <v>{"CardMulti":43.099,"CostReduce":3.5}</v>
      </c>
    </row>
    <row r="929" spans="1:7">
      <c r="A929" s="19">
        <v>925</v>
      </c>
      <c r="B929" s="21">
        <f t="shared" si="30"/>
        <v>4</v>
      </c>
      <c r="C929" s="19">
        <v>1</v>
      </c>
      <c r="D929" s="19">
        <f t="shared" si="31"/>
        <v>175</v>
      </c>
      <c r="E929" s="19" t="str">
        <f>_xlfn.XLOOKUP($D929,消耗中转!$O$17:$O$1000,消耗中转!$Y$17:$Y$1000,"[]")</f>
        <v>[{"ItemId":50004,"Num":338518}]</v>
      </c>
      <c r="F929" s="19" t="str">
        <f>_xlfn.XLOOKUP($D929,养成中转!$D$17:$D$1000,_xlfn.XLOOKUP($C929,养成中转!$W$16:$AC$16,养成中转!$W$17:$AC$1000),"{}")</f>
        <v>{"Hp":314133,"Atk":21775}</v>
      </c>
      <c r="G929" s="19" t="str">
        <f>IF(B929=4,_xlfn.XLOOKUP($D929,养成中转!$D$17:$D$1000,养成中转!$AP$17:$AP$1000,"{}"),_xlfn.XLOOKUP($D929,养成中转!$D$17:$D$1000,养成中转!$AG$17:$AG$1000,"{}"))</f>
        <v>{"CardMulti":44.072,"CostReduce":4.2}</v>
      </c>
    </row>
    <row r="930" spans="1:7">
      <c r="A930" s="19">
        <v>926</v>
      </c>
      <c r="B930" s="21">
        <f t="shared" si="30"/>
        <v>4</v>
      </c>
      <c r="C930" s="21">
        <v>1</v>
      </c>
      <c r="D930" s="19">
        <f t="shared" si="31"/>
        <v>176</v>
      </c>
      <c r="E930" s="19" t="str">
        <f>_xlfn.XLOOKUP($D930,消耗中转!$O$17:$O$1000,消耗中转!$Y$17:$Y$1000,"[]")</f>
        <v>[{"ItemId":50004,"Num":352623}]</v>
      </c>
      <c r="F930" s="19" t="str">
        <f>_xlfn.XLOOKUP($D930,养成中转!$D$17:$D$1000,_xlfn.XLOOKUP($C930,养成中转!$W$16:$AC$16,养成中转!$W$17:$AC$1000),"{}")</f>
        <v>{"Hp":317130,"Atk":21983}</v>
      </c>
      <c r="G930" s="19" t="str">
        <f>IF(B930=4,_xlfn.XLOOKUP($D930,养成中转!$D$17:$D$1000,养成中转!$AP$17:$AP$1000,"{}"),_xlfn.XLOOKUP($D930,养成中转!$D$17:$D$1000,养成中转!$AG$17:$AG$1000,"{}"))</f>
        <v>{"CardMulti":44.345,"CostReduce":4.2}</v>
      </c>
    </row>
    <row r="931" spans="1:7">
      <c r="A931" s="19">
        <v>927</v>
      </c>
      <c r="B931" s="21">
        <f t="shared" si="30"/>
        <v>4</v>
      </c>
      <c r="C931" s="19">
        <v>1</v>
      </c>
      <c r="D931" s="19">
        <f t="shared" si="31"/>
        <v>177</v>
      </c>
      <c r="E931" s="19" t="str">
        <f>_xlfn.XLOOKUP($D931,消耗中转!$O$17:$O$1000,消耗中转!$Y$17:$Y$1000,"[]")</f>
        <v>[{"ItemId":50004,"Num":366728}]</v>
      </c>
      <c r="F931" s="19" t="str">
        <f>_xlfn.XLOOKUP($D931,养成中转!$D$17:$D$1000,_xlfn.XLOOKUP($C931,养成中转!$W$16:$AC$16,养成中转!$W$17:$AC$1000),"{}")</f>
        <v>{"Hp":320156,"Atk":22193}</v>
      </c>
      <c r="G931" s="19" t="str">
        <f>IF(B931=4,_xlfn.XLOOKUP($D931,养成中转!$D$17:$D$1000,养成中转!$AP$17:$AP$1000,"{}"),_xlfn.XLOOKUP($D931,养成中转!$D$17:$D$1000,养成中转!$AG$17:$AG$1000,"{}"))</f>
        <v>{"CardMulti":44.618,"CostReduce":4.2}</v>
      </c>
    </row>
    <row r="932" spans="1:7">
      <c r="A932" s="19">
        <v>928</v>
      </c>
      <c r="B932" s="21">
        <f t="shared" si="30"/>
        <v>4</v>
      </c>
      <c r="C932" s="21">
        <v>1</v>
      </c>
      <c r="D932" s="19">
        <f t="shared" si="31"/>
        <v>178</v>
      </c>
      <c r="E932" s="19" t="str">
        <f>_xlfn.XLOOKUP($D932,消耗中转!$O$17:$O$1000,消耗中转!$Y$17:$Y$1000,"[]")</f>
        <v>[{"ItemId":50004,"Num":380833}]</v>
      </c>
      <c r="F932" s="19" t="str">
        <f>_xlfn.XLOOKUP($D932,养成中转!$D$17:$D$1000,_xlfn.XLOOKUP($C932,养成中转!$W$16:$AC$16,养成中转!$W$17:$AC$1000),"{}")</f>
        <v>{"Hp":323211,"Atk":22404}</v>
      </c>
      <c r="G932" s="19" t="str">
        <f>IF(B932=4,_xlfn.XLOOKUP($D932,养成中转!$D$17:$D$1000,养成中转!$AP$17:$AP$1000,"{}"),_xlfn.XLOOKUP($D932,养成中转!$D$17:$D$1000,养成中转!$AG$17:$AG$1000,"{}"))</f>
        <v>{"CardMulti":44.891,"CostReduce":4.2}</v>
      </c>
    </row>
    <row r="933" spans="1:7">
      <c r="A933" s="19">
        <v>929</v>
      </c>
      <c r="B933" s="21">
        <f t="shared" si="30"/>
        <v>4</v>
      </c>
      <c r="C933" s="19">
        <v>1</v>
      </c>
      <c r="D933" s="19">
        <f t="shared" si="31"/>
        <v>179</v>
      </c>
      <c r="E933" s="19" t="str">
        <f>_xlfn.XLOOKUP($D933,消耗中转!$O$17:$O$1000,消耗中转!$Y$17:$Y$1000,"[]")</f>
        <v>[{"ItemId":50004,"Num":394938}]</v>
      </c>
      <c r="F933" s="19" t="str">
        <f>_xlfn.XLOOKUP($D933,养成中转!$D$17:$D$1000,_xlfn.XLOOKUP($C933,养成中转!$W$16:$AC$16,养成中转!$W$17:$AC$1000),"{}")</f>
        <v>{"Hp":326297,"Atk":22618}</v>
      </c>
      <c r="G933" s="19" t="str">
        <f>IF(B933=4,_xlfn.XLOOKUP($D933,养成中转!$D$17:$D$1000,养成中转!$AP$17:$AP$1000,"{}"),_xlfn.XLOOKUP($D933,养成中转!$D$17:$D$1000,养成中转!$AG$17:$AG$1000,"{}"))</f>
        <v>{"CardMulti":45.164,"CostReduce":4.2}</v>
      </c>
    </row>
    <row r="934" spans="1:7">
      <c r="A934" s="19">
        <v>930</v>
      </c>
      <c r="B934" s="21">
        <f t="shared" si="30"/>
        <v>4</v>
      </c>
      <c r="C934" s="21">
        <v>1</v>
      </c>
      <c r="D934" s="19">
        <f t="shared" si="31"/>
        <v>180</v>
      </c>
      <c r="E934" s="19" t="str">
        <f>_xlfn.XLOOKUP($D934,消耗中转!$O$17:$O$1000,消耗中转!$Y$17:$Y$1000,"[]")</f>
        <v>[{"ItemId":50004,"Num":409043},{"ItemId":50005,"Num":2668}]</v>
      </c>
      <c r="F934" s="19" t="str">
        <f>_xlfn.XLOOKUP($D934,养成中转!$D$17:$D$1000,_xlfn.XLOOKUP($C934,养成中转!$W$16:$AC$16,养成中转!$W$17:$AC$1000),"{}")</f>
        <v>{"Hp":329413,"Atk":22834}</v>
      </c>
      <c r="G934" s="19" t="str">
        <f>IF(B934=4,_xlfn.XLOOKUP($D934,养成中转!$D$17:$D$1000,养成中转!$AP$17:$AP$1000,"{}"),_xlfn.XLOOKUP($D934,养成中转!$D$17:$D$1000,养成中转!$AG$17:$AG$1000,"{}"))</f>
        <v>{"CardMulti":45.437,"CostReduce":4.2}</v>
      </c>
    </row>
    <row r="935" spans="1:7">
      <c r="A935" s="19">
        <v>931</v>
      </c>
      <c r="B935" s="21">
        <f t="shared" si="30"/>
        <v>4</v>
      </c>
      <c r="C935" s="19">
        <v>1</v>
      </c>
      <c r="D935" s="19">
        <f t="shared" si="31"/>
        <v>181</v>
      </c>
      <c r="E935" s="19" t="str">
        <f>_xlfn.XLOOKUP($D935,消耗中转!$O$17:$O$1000,消耗中转!$Y$17:$Y$1000,"[]")</f>
        <v>[{"ItemId":50004,"Num":288282}]</v>
      </c>
      <c r="F935" s="19" t="str">
        <f>_xlfn.XLOOKUP($D935,养成中转!$D$17:$D$1000,_xlfn.XLOOKUP($C935,养成中转!$W$16:$AC$16,养成中转!$W$17:$AC$1000),"{}")</f>
        <v>{"Hp":351441,"Atk":24360}</v>
      </c>
      <c r="G935" s="19" t="str">
        <f>IF(B935=4,_xlfn.XLOOKUP($D935,养成中转!$D$17:$D$1000,养成中转!$AP$17:$AP$1000,"{}"),_xlfn.XLOOKUP($D935,养成中转!$D$17:$D$1000,养成中转!$AG$17:$AG$1000,"{}"))</f>
        <v>{"CardMulti":46.452,"CostReduce":4.2}</v>
      </c>
    </row>
    <row r="936" spans="1:7">
      <c r="A936" s="19">
        <v>932</v>
      </c>
      <c r="B936" s="21">
        <f t="shared" si="30"/>
        <v>4</v>
      </c>
      <c r="C936" s="21">
        <v>1</v>
      </c>
      <c r="D936" s="19">
        <f t="shared" si="31"/>
        <v>182</v>
      </c>
      <c r="E936" s="19" t="str">
        <f>_xlfn.XLOOKUP($D936,消耗中转!$O$17:$O$1000,消耗中转!$Y$17:$Y$1000,"[]")</f>
        <v>[{"ItemId":50004,"Num":302696}]</v>
      </c>
      <c r="F936" s="19" t="str">
        <f>_xlfn.XLOOKUP($D936,养成中转!$D$17:$D$1000,_xlfn.XLOOKUP($C936,养成中转!$W$16:$AC$16,养成中转!$W$17:$AC$1000),"{}")</f>
        <v>{"Hp":354618,"Atk":24581}</v>
      </c>
      <c r="G936" s="19" t="str">
        <f>IF(B936=4,_xlfn.XLOOKUP($D936,养成中转!$D$17:$D$1000,养成中转!$AP$17:$AP$1000,"{}"),_xlfn.XLOOKUP($D936,养成中转!$D$17:$D$1000,养成中转!$AG$17:$AG$1000,"{}"))</f>
        <v>{"CardMulti":46.753,"CostReduce":4.2}</v>
      </c>
    </row>
    <row r="937" spans="1:7">
      <c r="A937" s="19">
        <v>933</v>
      </c>
      <c r="B937" s="21">
        <f t="shared" si="30"/>
        <v>4</v>
      </c>
      <c r="C937" s="19">
        <v>1</v>
      </c>
      <c r="D937" s="19">
        <f t="shared" si="31"/>
        <v>183</v>
      </c>
      <c r="E937" s="19" t="str">
        <f>_xlfn.XLOOKUP($D937,消耗中转!$O$17:$O$1000,消耗中转!$Y$17:$Y$1000,"[]")</f>
        <v>[{"ItemId":50004,"Num":317110}]</v>
      </c>
      <c r="F937" s="19" t="str">
        <f>_xlfn.XLOOKUP($D937,养成中转!$D$17:$D$1000,_xlfn.XLOOKUP($C937,养成中转!$W$16:$AC$16,养成中转!$W$17:$AC$1000),"{}")</f>
        <v>{"Hp":357826,"Atk":24803}</v>
      </c>
      <c r="G937" s="19" t="str">
        <f>IF(B937=4,_xlfn.XLOOKUP($D937,养成中转!$D$17:$D$1000,养成中转!$AP$17:$AP$1000,"{}"),_xlfn.XLOOKUP($D937,养成中转!$D$17:$D$1000,养成中转!$AG$17:$AG$1000,"{}"))</f>
        <v>{"CardMulti":47.054,"CostReduce":4.2}</v>
      </c>
    </row>
    <row r="938" spans="1:7">
      <c r="A938" s="19">
        <v>934</v>
      </c>
      <c r="B938" s="21">
        <f t="shared" si="30"/>
        <v>4</v>
      </c>
      <c r="C938" s="21">
        <v>1</v>
      </c>
      <c r="D938" s="19">
        <f t="shared" si="31"/>
        <v>184</v>
      </c>
      <c r="E938" s="19" t="str">
        <f>_xlfn.XLOOKUP($D938,消耗中转!$O$17:$O$1000,消耗中转!$Y$17:$Y$1000,"[]")</f>
        <v>[{"ItemId":50004,"Num":331524}]</v>
      </c>
      <c r="F938" s="19" t="str">
        <f>_xlfn.XLOOKUP($D938,养成中转!$D$17:$D$1000,_xlfn.XLOOKUP($C938,养成中转!$W$16:$AC$16,养成中转!$W$17:$AC$1000),"{}")</f>
        <v>{"Hp":361064,"Atk":25028}</v>
      </c>
      <c r="G938" s="19" t="str">
        <f>IF(B938=4,_xlfn.XLOOKUP($D938,养成中转!$D$17:$D$1000,养成中转!$AP$17:$AP$1000,"{}"),_xlfn.XLOOKUP($D938,养成中转!$D$17:$D$1000,养成中转!$AG$17:$AG$1000,"{}"))</f>
        <v>{"CardMulti":47.355,"CostReduce":4.2}</v>
      </c>
    </row>
    <row r="939" spans="1:7">
      <c r="A939" s="19">
        <v>935</v>
      </c>
      <c r="B939" s="21">
        <f t="shared" si="30"/>
        <v>4</v>
      </c>
      <c r="C939" s="19">
        <v>1</v>
      </c>
      <c r="D939" s="19">
        <f t="shared" si="31"/>
        <v>185</v>
      </c>
      <c r="E939" s="19" t="str">
        <f>_xlfn.XLOOKUP($D939,消耗中转!$O$17:$O$1000,消耗中转!$Y$17:$Y$1000,"[]")</f>
        <v>[{"ItemId":50004,"Num":345938}]</v>
      </c>
      <c r="F939" s="19" t="str">
        <f>_xlfn.XLOOKUP($D939,养成中转!$D$17:$D$1000,_xlfn.XLOOKUP($C939,养成中转!$W$16:$AC$16,养成中转!$W$17:$AC$1000),"{}")</f>
        <v>{"Hp":364334,"Atk":25255}</v>
      </c>
      <c r="G939" s="19" t="str">
        <f>IF(B939=4,_xlfn.XLOOKUP($D939,养成中转!$D$17:$D$1000,养成中转!$AP$17:$AP$1000,"{}"),_xlfn.XLOOKUP($D939,养成中转!$D$17:$D$1000,养成中转!$AG$17:$AG$1000,"{}"))</f>
        <v>{"CardMulti":47.656,"CostReduce":4.2}</v>
      </c>
    </row>
    <row r="940" spans="1:7">
      <c r="A940" s="19">
        <v>936</v>
      </c>
      <c r="B940" s="21">
        <f t="shared" si="30"/>
        <v>4</v>
      </c>
      <c r="C940" s="21">
        <v>1</v>
      </c>
      <c r="D940" s="19">
        <f t="shared" si="31"/>
        <v>186</v>
      </c>
      <c r="E940" s="19" t="str">
        <f>_xlfn.XLOOKUP($D940,消耗中转!$O$17:$O$1000,消耗中转!$Y$17:$Y$1000,"[]")</f>
        <v>[{"ItemId":50004,"Num":360353}]</v>
      </c>
      <c r="F940" s="19" t="str">
        <f>_xlfn.XLOOKUP($D940,养成中转!$D$17:$D$1000,_xlfn.XLOOKUP($C940,养成中转!$W$16:$AC$16,养成中转!$W$17:$AC$1000),"{}")</f>
        <v>{"Hp":367635,"Atk":25483}</v>
      </c>
      <c r="G940" s="19" t="str">
        <f>IF(B940=4,_xlfn.XLOOKUP($D940,养成中转!$D$17:$D$1000,养成中转!$AP$17:$AP$1000,"{}"),_xlfn.XLOOKUP($D940,养成中转!$D$17:$D$1000,养成中转!$AG$17:$AG$1000,"{}"))</f>
        <v>{"CardMulti":47.957,"CostReduce":4.2}</v>
      </c>
    </row>
    <row r="941" spans="1:7">
      <c r="A941" s="19">
        <v>937</v>
      </c>
      <c r="B941" s="21">
        <f t="shared" si="30"/>
        <v>4</v>
      </c>
      <c r="C941" s="19">
        <v>1</v>
      </c>
      <c r="D941" s="19">
        <f t="shared" si="31"/>
        <v>187</v>
      </c>
      <c r="E941" s="19" t="str">
        <f>_xlfn.XLOOKUP($D941,消耗中转!$O$17:$O$1000,消耗中转!$Y$17:$Y$1000,"[]")</f>
        <v>[{"ItemId":50004,"Num":374767}]</v>
      </c>
      <c r="F941" s="19" t="str">
        <f>_xlfn.XLOOKUP($D941,养成中转!$D$17:$D$1000,_xlfn.XLOOKUP($C941,养成中转!$W$16:$AC$16,养成中转!$W$17:$AC$1000),"{}")</f>
        <v>{"Hp":370967,"Atk":25715}</v>
      </c>
      <c r="G941" s="19" t="str">
        <f>IF(B941=4,_xlfn.XLOOKUP($D941,养成中转!$D$17:$D$1000,养成中转!$AP$17:$AP$1000,"{}"),_xlfn.XLOOKUP($D941,养成中转!$D$17:$D$1000,养成中转!$AG$17:$AG$1000,"{}"))</f>
        <v>{"CardMulti":48.258,"CostReduce":4.2}</v>
      </c>
    </row>
    <row r="942" spans="1:7">
      <c r="A942" s="19">
        <v>938</v>
      </c>
      <c r="B942" s="21">
        <f t="shared" si="30"/>
        <v>4</v>
      </c>
      <c r="C942" s="21">
        <v>1</v>
      </c>
      <c r="D942" s="19">
        <f t="shared" si="31"/>
        <v>188</v>
      </c>
      <c r="E942" s="19" t="str">
        <f>_xlfn.XLOOKUP($D942,消耗中转!$O$17:$O$1000,消耗中转!$Y$17:$Y$1000,"[]")</f>
        <v>[{"ItemId":50004,"Num":389181}]</v>
      </c>
      <c r="F942" s="19" t="str">
        <f>_xlfn.XLOOKUP($D942,养成中转!$D$17:$D$1000,_xlfn.XLOOKUP($C942,养成中转!$W$16:$AC$16,养成中转!$W$17:$AC$1000),"{}")</f>
        <v>{"Hp":374330,"Atk":25948}</v>
      </c>
      <c r="G942" s="19" t="str">
        <f>IF(B942=4,_xlfn.XLOOKUP($D942,养成中转!$D$17:$D$1000,养成中转!$AP$17:$AP$1000,"{}"),_xlfn.XLOOKUP($D942,养成中转!$D$17:$D$1000,养成中转!$AG$17:$AG$1000,"{}"))</f>
        <v>{"CardMulti":48.559,"CostReduce":4.2}</v>
      </c>
    </row>
    <row r="943" spans="1:7">
      <c r="A943" s="19">
        <v>939</v>
      </c>
      <c r="B943" s="21">
        <f t="shared" si="30"/>
        <v>4</v>
      </c>
      <c r="C943" s="19">
        <v>1</v>
      </c>
      <c r="D943" s="19">
        <f t="shared" si="31"/>
        <v>189</v>
      </c>
      <c r="E943" s="19" t="str">
        <f>_xlfn.XLOOKUP($D943,消耗中转!$O$17:$O$1000,消耗中转!$Y$17:$Y$1000,"[]")</f>
        <v>[{"ItemId":50004,"Num":403595}]</v>
      </c>
      <c r="F943" s="19" t="str">
        <f>_xlfn.XLOOKUP($D943,养成中转!$D$17:$D$1000,_xlfn.XLOOKUP($C943,养成中转!$W$16:$AC$16,养成中转!$W$17:$AC$1000),"{}")</f>
        <v>{"Hp":377725,"Atk":26183}</v>
      </c>
      <c r="G943" s="19" t="str">
        <f>IF(B943=4,_xlfn.XLOOKUP($D943,养成中转!$D$17:$D$1000,养成中转!$AP$17:$AP$1000,"{}"),_xlfn.XLOOKUP($D943,养成中转!$D$17:$D$1000,养成中转!$AG$17:$AG$1000,"{}"))</f>
        <v>{"CardMulti":48.86,"CostReduce":4.2}</v>
      </c>
    </row>
    <row r="944" spans="1:7">
      <c r="A944" s="19">
        <v>940</v>
      </c>
      <c r="B944" s="21">
        <f t="shared" si="30"/>
        <v>4</v>
      </c>
      <c r="C944" s="21">
        <v>1</v>
      </c>
      <c r="D944" s="19">
        <f t="shared" si="31"/>
        <v>190</v>
      </c>
      <c r="E944" s="19" t="str">
        <f>_xlfn.XLOOKUP($D944,消耗中转!$O$17:$O$1000,消耗中转!$Y$17:$Y$1000,"[]")</f>
        <v>[{"ItemId":50004,"Num":418009},{"ItemId":50005,"Num":2860}]</v>
      </c>
      <c r="F944" s="19" t="str">
        <f>_xlfn.XLOOKUP($D944,养成中转!$D$17:$D$1000,_xlfn.XLOOKUP($C944,养成中转!$W$16:$AC$16,养成中转!$W$17:$AC$1000),"{}")</f>
        <v>{"Hp":381151,"Atk":26420}</v>
      </c>
      <c r="G944" s="19" t="str">
        <f>IF(B944=4,_xlfn.XLOOKUP($D944,养成中转!$D$17:$D$1000,养成中转!$AP$17:$AP$1000,"{}"),_xlfn.XLOOKUP($D944,养成中转!$D$17:$D$1000,养成中转!$AG$17:$AG$1000,"{}"))</f>
        <v>{"CardMulti":49.161,"CostReduce":4.2}</v>
      </c>
    </row>
    <row r="945" spans="1:7">
      <c r="A945" s="19">
        <v>941</v>
      </c>
      <c r="B945" s="21">
        <f t="shared" si="30"/>
        <v>4</v>
      </c>
      <c r="C945" s="19">
        <v>1</v>
      </c>
      <c r="D945" s="19">
        <f t="shared" si="31"/>
        <v>191</v>
      </c>
      <c r="E945" s="19" t="str">
        <f>_xlfn.XLOOKUP($D945,消耗中转!$O$17:$O$1000,消耗中转!$Y$17:$Y$1000,"[]")</f>
        <v>[{"ItemId":50004,"Num":291660}]</v>
      </c>
      <c r="F945" s="19" t="str">
        <f>_xlfn.XLOOKUP($D945,养成中转!$D$17:$D$1000,_xlfn.XLOOKUP($C945,养成中转!$W$16:$AC$16,养成中转!$W$17:$AC$1000),"{}")</f>
        <v>{"Hp":405357,"Atk":28099}</v>
      </c>
      <c r="G945" s="19" t="str">
        <f>IF(B945=4,_xlfn.XLOOKUP($D945,养成中转!$D$17:$D$1000,养成中转!$AP$17:$AP$1000,"{}"),_xlfn.XLOOKUP($D945,养成中转!$D$17:$D$1000,养成中转!$AG$17:$AG$1000,"{}"))</f>
        <v>{"CardMulti":50.211,"CostReduce":4.2}</v>
      </c>
    </row>
    <row r="946" spans="1:7">
      <c r="A946" s="19">
        <v>942</v>
      </c>
      <c r="B946" s="21">
        <f t="shared" si="30"/>
        <v>4</v>
      </c>
      <c r="C946" s="21">
        <v>1</v>
      </c>
      <c r="D946" s="19">
        <f t="shared" si="31"/>
        <v>192</v>
      </c>
      <c r="E946" s="19" t="str">
        <f>_xlfn.XLOOKUP($D946,消耗中转!$O$17:$O$1000,消耗中转!$Y$17:$Y$1000,"[]")</f>
        <v>[{"ItemId":50004,"Num":306243}]</v>
      </c>
      <c r="F946" s="19" t="str">
        <f>_xlfn.XLOOKUP($D946,养成中转!$D$17:$D$1000,_xlfn.XLOOKUP($C946,养成中转!$W$16:$AC$16,养成中转!$W$17:$AC$1000),"{}")</f>
        <v>{"Hp":408847,"Atk":28340}</v>
      </c>
      <c r="G946" s="19" t="str">
        <f>IF(B946=4,_xlfn.XLOOKUP($D946,养成中转!$D$17:$D$1000,养成中转!$AP$17:$AP$1000,"{}"),_xlfn.XLOOKUP($D946,养成中转!$D$17:$D$1000,养成中转!$AG$17:$AG$1000,"{}"))</f>
        <v>{"CardMulti":50.54,"CostReduce":4.2}</v>
      </c>
    </row>
    <row r="947" spans="1:7">
      <c r="A947" s="19">
        <v>943</v>
      </c>
      <c r="B947" s="21">
        <f t="shared" si="30"/>
        <v>4</v>
      </c>
      <c r="C947" s="19">
        <v>1</v>
      </c>
      <c r="D947" s="19">
        <f t="shared" si="31"/>
        <v>193</v>
      </c>
      <c r="E947" s="19" t="str">
        <f>_xlfn.XLOOKUP($D947,消耗中转!$O$17:$O$1000,消耗中转!$Y$17:$Y$1000,"[]")</f>
        <v>[{"ItemId":50004,"Num":320826}]</v>
      </c>
      <c r="F947" s="19" t="str">
        <f>_xlfn.XLOOKUP($D947,养成中转!$D$17:$D$1000,_xlfn.XLOOKUP($C947,养成中转!$W$16:$AC$16,养成中转!$W$17:$AC$1000),"{}")</f>
        <v>{"Hp":412368,"Atk":28584}</v>
      </c>
      <c r="G947" s="19" t="str">
        <f>IF(B947=4,_xlfn.XLOOKUP($D947,养成中转!$D$17:$D$1000,养成中转!$AP$17:$AP$1000,"{}"),_xlfn.XLOOKUP($D947,养成中转!$D$17:$D$1000,养成中转!$AG$17:$AG$1000,"{}"))</f>
        <v>{"CardMulti":50.869,"CostReduce":4.2}</v>
      </c>
    </row>
    <row r="948" spans="1:7">
      <c r="A948" s="19">
        <v>944</v>
      </c>
      <c r="B948" s="21">
        <f t="shared" si="30"/>
        <v>4</v>
      </c>
      <c r="C948" s="21">
        <v>1</v>
      </c>
      <c r="D948" s="19">
        <f t="shared" si="31"/>
        <v>194</v>
      </c>
      <c r="E948" s="19" t="str">
        <f>_xlfn.XLOOKUP($D948,消耗中转!$O$17:$O$1000,消耗中转!$Y$17:$Y$1000,"[]")</f>
        <v>[{"ItemId":50004,"Num":335409}]</v>
      </c>
      <c r="F948" s="19" t="str">
        <f>_xlfn.XLOOKUP($D948,养成中转!$D$17:$D$1000,_xlfn.XLOOKUP($C948,养成中转!$W$16:$AC$16,养成中转!$W$17:$AC$1000),"{}")</f>
        <v>{"Hp":415923,"Atk":28831}</v>
      </c>
      <c r="G948" s="19" t="str">
        <f>IF(B948=4,_xlfn.XLOOKUP($D948,养成中转!$D$17:$D$1000,养成中转!$AP$17:$AP$1000,"{}"),_xlfn.XLOOKUP($D948,养成中转!$D$17:$D$1000,养成中转!$AG$17:$AG$1000,"{}"))</f>
        <v>{"CardMulti":51.198,"CostReduce":4.2}</v>
      </c>
    </row>
    <row r="949" spans="1:7">
      <c r="A949" s="19">
        <v>945</v>
      </c>
      <c r="B949" s="21">
        <f t="shared" si="30"/>
        <v>4</v>
      </c>
      <c r="C949" s="19">
        <v>1</v>
      </c>
      <c r="D949" s="19">
        <f t="shared" si="31"/>
        <v>195</v>
      </c>
      <c r="E949" s="19" t="str">
        <f>_xlfn.XLOOKUP($D949,消耗中转!$O$17:$O$1000,消耗中转!$Y$17:$Y$1000,"[]")</f>
        <v>[{"ItemId":50004,"Num":349992}]</v>
      </c>
      <c r="F949" s="19" t="str">
        <f>_xlfn.XLOOKUP($D949,养成中转!$D$17:$D$1000,_xlfn.XLOOKUP($C949,养成中转!$W$16:$AC$16,养成中转!$W$17:$AC$1000),"{}")</f>
        <v>{"Hp":419509,"Atk":29079}</v>
      </c>
      <c r="G949" s="19" t="str">
        <f>IF(B949=4,_xlfn.XLOOKUP($D949,养成中转!$D$17:$D$1000,养成中转!$AP$17:$AP$1000,"{}"),_xlfn.XLOOKUP($D949,养成中转!$D$17:$D$1000,养成中转!$AG$17:$AG$1000,"{}"))</f>
        <v>{"CardMulti":51.527,"CostReduce":4.2}</v>
      </c>
    </row>
    <row r="950" spans="1:7">
      <c r="A950" s="19">
        <v>946</v>
      </c>
      <c r="B950" s="21">
        <f t="shared" si="30"/>
        <v>4</v>
      </c>
      <c r="C950" s="21">
        <v>1</v>
      </c>
      <c r="D950" s="19">
        <f t="shared" si="31"/>
        <v>196</v>
      </c>
      <c r="E950" s="19" t="str">
        <f>_xlfn.XLOOKUP($D950,消耗中转!$O$17:$O$1000,消耗中转!$Y$17:$Y$1000,"[]")</f>
        <v>[{"ItemId":50004,"Num":364575}]</v>
      </c>
      <c r="F950" s="19" t="str">
        <f>_xlfn.XLOOKUP($D950,养成中转!$D$17:$D$1000,_xlfn.XLOOKUP($C950,养成中转!$W$16:$AC$16,养成中转!$W$17:$AC$1000),"{}")</f>
        <v>{"Hp":423127,"Atk":29330}</v>
      </c>
      <c r="G950" s="19" t="str">
        <f>IF(B950=4,_xlfn.XLOOKUP($D950,养成中转!$D$17:$D$1000,养成中转!$AP$17:$AP$1000,"{}"),_xlfn.XLOOKUP($D950,养成中转!$D$17:$D$1000,养成中转!$AG$17:$AG$1000,"{}"))</f>
        <v>{"CardMulti":51.856,"CostReduce":4.2}</v>
      </c>
    </row>
    <row r="951" spans="1:7">
      <c r="A951" s="19">
        <v>947</v>
      </c>
      <c r="B951" s="21">
        <f t="shared" si="30"/>
        <v>4</v>
      </c>
      <c r="C951" s="19">
        <v>1</v>
      </c>
      <c r="D951" s="19">
        <f t="shared" si="31"/>
        <v>197</v>
      </c>
      <c r="E951" s="19" t="str">
        <f>_xlfn.XLOOKUP($D951,消耗中转!$O$17:$O$1000,消耗中转!$Y$17:$Y$1000,"[]")</f>
        <v>[{"ItemId":50004,"Num":379158}]</v>
      </c>
      <c r="F951" s="19" t="str">
        <f>_xlfn.XLOOKUP($D951,养成中转!$D$17:$D$1000,_xlfn.XLOOKUP($C951,养成中转!$W$16:$AC$16,养成中转!$W$17:$AC$1000),"{}")</f>
        <v>{"Hp":426778,"Atk":29583}</v>
      </c>
      <c r="G951" s="19" t="str">
        <f>IF(B951=4,_xlfn.XLOOKUP($D951,养成中转!$D$17:$D$1000,养成中转!$AP$17:$AP$1000,"{}"),_xlfn.XLOOKUP($D951,养成中转!$D$17:$D$1000,养成中转!$AG$17:$AG$1000,"{}"))</f>
        <v>{"CardMulti":52.185,"CostReduce":4.2}</v>
      </c>
    </row>
    <row r="952" spans="1:7">
      <c r="A952" s="19">
        <v>948</v>
      </c>
      <c r="B952" s="21">
        <f t="shared" si="30"/>
        <v>4</v>
      </c>
      <c r="C952" s="21">
        <v>1</v>
      </c>
      <c r="D952" s="19">
        <f t="shared" si="31"/>
        <v>198</v>
      </c>
      <c r="E952" s="19" t="str">
        <f>_xlfn.XLOOKUP($D952,消耗中转!$O$17:$O$1000,消耗中转!$Y$17:$Y$1000,"[]")</f>
        <v>[{"ItemId":50004,"Num":393741}]</v>
      </c>
      <c r="F952" s="19" t="str">
        <f>_xlfn.XLOOKUP($D952,养成中转!$D$17:$D$1000,_xlfn.XLOOKUP($C952,养成中转!$W$16:$AC$16,养成中转!$W$17:$AC$1000),"{}")</f>
        <v>{"Hp":430462,"Atk":29838}</v>
      </c>
      <c r="G952" s="19" t="str">
        <f>IF(B952=4,_xlfn.XLOOKUP($D952,养成中转!$D$17:$D$1000,养成中转!$AP$17:$AP$1000,"{}"),_xlfn.XLOOKUP($D952,养成中转!$D$17:$D$1000,养成中转!$AG$17:$AG$1000,"{}"))</f>
        <v>{"CardMulti":52.514,"CostReduce":4.2}</v>
      </c>
    </row>
    <row r="953" spans="1:7">
      <c r="A953" s="19">
        <v>949</v>
      </c>
      <c r="B953" s="21">
        <f t="shared" si="30"/>
        <v>4</v>
      </c>
      <c r="C953" s="19">
        <v>1</v>
      </c>
      <c r="D953" s="19">
        <f t="shared" si="31"/>
        <v>199</v>
      </c>
      <c r="E953" s="19" t="str">
        <f>_xlfn.XLOOKUP($D953,消耗中转!$O$17:$O$1000,消耗中转!$Y$17:$Y$1000,"[]")</f>
        <v>[{"ItemId":50004,"Num":408324}]</v>
      </c>
      <c r="F953" s="19" t="str">
        <f>_xlfn.XLOOKUP($D953,养成中转!$D$17:$D$1000,_xlfn.XLOOKUP($C953,养成中转!$W$16:$AC$16,养成中转!$W$17:$AC$1000),"{}")</f>
        <v>{"Hp":434179,"Atk":30096}</v>
      </c>
      <c r="G953" s="19" t="str">
        <f>IF(B953=4,_xlfn.XLOOKUP($D953,养成中转!$D$17:$D$1000,养成中转!$AP$17:$AP$1000,"{}"),_xlfn.XLOOKUP($D953,养成中转!$D$17:$D$1000,养成中转!$AG$17:$AG$1000,"{}"))</f>
        <v>{"CardMulti":52.843,"CostReduce":4.2}</v>
      </c>
    </row>
    <row r="954" spans="1:7">
      <c r="A954" s="19">
        <v>950</v>
      </c>
      <c r="B954" s="21">
        <f t="shared" si="30"/>
        <v>4</v>
      </c>
      <c r="C954" s="21">
        <v>1</v>
      </c>
      <c r="D954" s="19">
        <f t="shared" si="31"/>
        <v>200</v>
      </c>
      <c r="E954" s="19" t="str">
        <f>_xlfn.XLOOKUP($D954,消耗中转!$O$17:$O$1000,消耗中转!$Y$17:$Y$1000,"[]")</f>
        <v>[{"ItemId":50004,"Num":422907},{"ItemId":50005,"Num":3052}]</v>
      </c>
      <c r="F954" s="19" t="str">
        <f>_xlfn.XLOOKUP($D954,养成中转!$D$17:$D$1000,_xlfn.XLOOKUP($C954,养成中转!$W$16:$AC$16,养成中转!$W$17:$AC$1000),"{}")</f>
        <v>{"Hp":437928,"Atk":30356}</v>
      </c>
      <c r="G954" s="19" t="str">
        <f>IF(B954=4,_xlfn.XLOOKUP($D954,养成中转!$D$17:$D$1000,养成中转!$AP$17:$AP$1000,"{}"),_xlfn.XLOOKUP($D954,养成中转!$D$17:$D$1000,养成中转!$AG$17:$AG$1000,"{}"))</f>
        <v>{"CardMulti":53.172,"CostReduce":4.2}</v>
      </c>
    </row>
    <row r="955" spans="1:7">
      <c r="A955" s="19">
        <v>951</v>
      </c>
      <c r="B955" s="21">
        <f t="shared" si="30"/>
        <v>4</v>
      </c>
      <c r="C955" s="19">
        <v>1</v>
      </c>
      <c r="D955" s="19">
        <f t="shared" si="31"/>
        <v>201</v>
      </c>
      <c r="E955" s="19" t="str">
        <f>_xlfn.XLOOKUP($D955,消耗中转!$O$17:$O$1000,消耗中转!$Y$17:$Y$1000,"[]")</f>
        <v>[{"ItemId":50004,"Num":293456}]</v>
      </c>
      <c r="F955" s="19" t="str">
        <f>_xlfn.XLOOKUP($D955,养成中转!$D$17:$D$1000,_xlfn.XLOOKUP($C955,养成中转!$W$16:$AC$16,养成中转!$W$17:$AC$1000),"{}")</f>
        <v>{"Hp":464406,"Atk":32192}</v>
      </c>
      <c r="G955" s="19" t="str">
        <f>IF(B955=4,_xlfn.XLOOKUP($D955,养成中转!$D$17:$D$1000,养成中转!$AP$17:$AP$1000,"{}"),_xlfn.XLOOKUP($D955,养成中转!$D$17:$D$1000,养成中转!$AG$17:$AG$1000,"{}"))</f>
        <v>{"CardMulti":54.257,"CostReduce":4.2}</v>
      </c>
    </row>
    <row r="956" spans="1:7">
      <c r="A956" s="19">
        <v>952</v>
      </c>
      <c r="B956" s="21">
        <f t="shared" si="30"/>
        <v>4</v>
      </c>
      <c r="C956" s="21">
        <v>1</v>
      </c>
      <c r="D956" s="19">
        <f t="shared" si="31"/>
        <v>202</v>
      </c>
      <c r="E956" s="19" t="str">
        <f>_xlfn.XLOOKUP($D956,消耗中转!$O$17:$O$1000,消耗中转!$Y$17:$Y$1000,"[]")</f>
        <v>[{"ItemId":50004,"Num":308129}]</v>
      </c>
      <c r="F956" s="19" t="str">
        <f>_xlfn.XLOOKUP($D956,养成中转!$D$17:$D$1000,_xlfn.XLOOKUP($C956,养成中转!$W$16:$AC$16,养成中转!$W$17:$AC$1000),"{}")</f>
        <v>{"Hp":468222,"Atk":32456}</v>
      </c>
      <c r="G956" s="19" t="str">
        <f>IF(B956=4,_xlfn.XLOOKUP($D956,养成中转!$D$17:$D$1000,养成中转!$AP$17:$AP$1000,"{}"),_xlfn.XLOOKUP($D956,养成中转!$D$17:$D$1000,养成中转!$AG$17:$AG$1000,"{}"))</f>
        <v>{"CardMulti":54.614,"CostReduce":4.2}</v>
      </c>
    </row>
    <row r="957" spans="1:7">
      <c r="A957" s="19">
        <v>953</v>
      </c>
      <c r="B957" s="21">
        <f t="shared" si="30"/>
        <v>4</v>
      </c>
      <c r="C957" s="19">
        <v>1</v>
      </c>
      <c r="D957" s="19">
        <f t="shared" si="31"/>
        <v>203</v>
      </c>
      <c r="E957" s="19" t="str">
        <f>_xlfn.XLOOKUP($D957,消耗中转!$O$17:$O$1000,消耗中转!$Y$17:$Y$1000,"[]")</f>
        <v>[{"ItemId":50004,"Num":322801}]</v>
      </c>
      <c r="F957" s="19" t="str">
        <f>_xlfn.XLOOKUP($D957,养成中转!$D$17:$D$1000,_xlfn.XLOOKUP($C957,养成中转!$W$16:$AC$16,养成中转!$W$17:$AC$1000),"{}")</f>
        <v>{"Hp":472071,"Atk":32722}</v>
      </c>
      <c r="G957" s="19" t="str">
        <f>IF(B957=4,_xlfn.XLOOKUP($D957,养成中转!$D$17:$D$1000,养成中转!$AP$17:$AP$1000,"{}"),_xlfn.XLOOKUP($D957,养成中转!$D$17:$D$1000,养成中转!$AG$17:$AG$1000,"{}"))</f>
        <v>{"CardMulti":54.971,"CostReduce":4.2}</v>
      </c>
    </row>
    <row r="958" spans="1:7">
      <c r="A958" s="19">
        <v>954</v>
      </c>
      <c r="B958" s="21">
        <f t="shared" si="30"/>
        <v>4</v>
      </c>
      <c r="C958" s="21">
        <v>1</v>
      </c>
      <c r="D958" s="19">
        <f t="shared" si="31"/>
        <v>204</v>
      </c>
      <c r="E958" s="19" t="str">
        <f>_xlfn.XLOOKUP($D958,消耗中转!$O$17:$O$1000,消耗中转!$Y$17:$Y$1000,"[]")</f>
        <v>[{"ItemId":50004,"Num":337474}]</v>
      </c>
      <c r="F958" s="19" t="str">
        <f>_xlfn.XLOOKUP($D958,养成中转!$D$17:$D$1000,_xlfn.XLOOKUP($C958,养成中转!$W$16:$AC$16,养成中转!$W$17:$AC$1000),"{}")</f>
        <v>{"Hp":475954,"Atk":32992}</v>
      </c>
      <c r="G958" s="19" t="str">
        <f>IF(B958=4,_xlfn.XLOOKUP($D958,养成中转!$D$17:$D$1000,养成中转!$AP$17:$AP$1000,"{}"),_xlfn.XLOOKUP($D958,养成中转!$D$17:$D$1000,养成中转!$AG$17:$AG$1000,"{}"))</f>
        <v>{"CardMulti":55.328,"CostReduce":4.2}</v>
      </c>
    </row>
    <row r="959" spans="1:7">
      <c r="A959" s="19">
        <v>955</v>
      </c>
      <c r="B959" s="21">
        <f t="shared" si="30"/>
        <v>4</v>
      </c>
      <c r="C959" s="19">
        <v>1</v>
      </c>
      <c r="D959" s="19">
        <f t="shared" si="31"/>
        <v>205</v>
      </c>
      <c r="E959" s="19" t="str">
        <f>_xlfn.XLOOKUP($D959,消耗中转!$O$17:$O$1000,消耗中转!$Y$17:$Y$1000,"[]")</f>
        <v>[{"ItemId":50004,"Num":352147}]</v>
      </c>
      <c r="F959" s="19" t="str">
        <f>_xlfn.XLOOKUP($D959,养成中转!$D$17:$D$1000,_xlfn.XLOOKUP($C959,养成中转!$W$16:$AC$16,养成中转!$W$17:$AC$1000),"{}")</f>
        <v>{"Hp":479870,"Atk":33263}</v>
      </c>
      <c r="G959" s="19" t="str">
        <f>IF(B959=4,_xlfn.XLOOKUP($D959,养成中转!$D$17:$D$1000,养成中转!$AP$17:$AP$1000,"{}"),_xlfn.XLOOKUP($D959,养成中转!$D$17:$D$1000,养成中转!$AG$17:$AG$1000,"{}"))</f>
        <v>{"CardMulti":55.685,"CostReduce":4.2}</v>
      </c>
    </row>
    <row r="960" spans="1:7">
      <c r="A960" s="19">
        <v>956</v>
      </c>
      <c r="B960" s="21">
        <f t="shared" si="30"/>
        <v>4</v>
      </c>
      <c r="C960" s="21">
        <v>1</v>
      </c>
      <c r="D960" s="19">
        <f t="shared" si="31"/>
        <v>206</v>
      </c>
      <c r="E960" s="19" t="str">
        <f>_xlfn.XLOOKUP($D960,消耗中转!$O$17:$O$1000,消耗中转!$Y$17:$Y$1000,"[]")</f>
        <v>[{"ItemId":50004,"Num":366820}]</v>
      </c>
      <c r="F960" s="19" t="str">
        <f>_xlfn.XLOOKUP($D960,养成中转!$D$17:$D$1000,_xlfn.XLOOKUP($C960,养成中转!$W$16:$AC$16,养成中转!$W$17:$AC$1000),"{}")</f>
        <v>{"Hp":483819,"Atk":33537}</v>
      </c>
      <c r="G960" s="19" t="str">
        <f>IF(B960=4,_xlfn.XLOOKUP($D960,养成中转!$D$17:$D$1000,养成中转!$AP$17:$AP$1000,"{}"),_xlfn.XLOOKUP($D960,养成中转!$D$17:$D$1000,养成中转!$AG$17:$AG$1000,"{}"))</f>
        <v>{"CardMulti":56.042,"CostReduce":4.2}</v>
      </c>
    </row>
    <row r="961" spans="1:7">
      <c r="A961" s="19">
        <v>957</v>
      </c>
      <c r="B961" s="21">
        <f t="shared" si="30"/>
        <v>4</v>
      </c>
      <c r="C961" s="19">
        <v>1</v>
      </c>
      <c r="D961" s="19">
        <f t="shared" si="31"/>
        <v>207</v>
      </c>
      <c r="E961" s="19" t="str">
        <f>_xlfn.XLOOKUP($D961,消耗中转!$O$17:$O$1000,消耗中转!$Y$17:$Y$1000,"[]")</f>
        <v>[{"ItemId":50004,"Num":381493}]</v>
      </c>
      <c r="F961" s="19" t="str">
        <f>_xlfn.XLOOKUP($D961,养成中转!$D$17:$D$1000,_xlfn.XLOOKUP($C961,养成中转!$W$16:$AC$16,养成中转!$W$17:$AC$1000),"{}")</f>
        <v>{"Hp":487803,"Atk":33813}</v>
      </c>
      <c r="G961" s="19" t="str">
        <f>IF(B961=4,_xlfn.XLOOKUP($D961,养成中转!$D$17:$D$1000,养成中转!$AP$17:$AP$1000,"{}"),_xlfn.XLOOKUP($D961,养成中转!$D$17:$D$1000,养成中转!$AG$17:$AG$1000,"{}"))</f>
        <v>{"CardMulti":56.399,"CostReduce":4.2}</v>
      </c>
    </row>
    <row r="962" spans="1:7">
      <c r="A962" s="19">
        <v>958</v>
      </c>
      <c r="B962" s="21">
        <f t="shared" si="30"/>
        <v>4</v>
      </c>
      <c r="C962" s="21">
        <v>1</v>
      </c>
      <c r="D962" s="19">
        <f t="shared" si="31"/>
        <v>208</v>
      </c>
      <c r="E962" s="19" t="str">
        <f>_xlfn.XLOOKUP($D962,消耗中转!$O$17:$O$1000,消耗中转!$Y$17:$Y$1000,"[]")</f>
        <v>[{"ItemId":50004,"Num":396166}]</v>
      </c>
      <c r="F962" s="19" t="str">
        <f>_xlfn.XLOOKUP($D962,养成中转!$D$17:$D$1000,_xlfn.XLOOKUP($C962,养成中转!$W$16:$AC$16,养成中转!$W$17:$AC$1000),"{}")</f>
        <v>{"Hp":491820,"Atk":34091}</v>
      </c>
      <c r="G962" s="19" t="str">
        <f>IF(B962=4,_xlfn.XLOOKUP($D962,养成中转!$D$17:$D$1000,养成中转!$AP$17:$AP$1000,"{}"),_xlfn.XLOOKUP($D962,养成中转!$D$17:$D$1000,养成中转!$AG$17:$AG$1000,"{}"))</f>
        <v>{"CardMulti":56.756,"CostReduce":4.2}</v>
      </c>
    </row>
    <row r="963" spans="1:7">
      <c r="A963" s="19">
        <v>959</v>
      </c>
      <c r="B963" s="21">
        <f t="shared" si="30"/>
        <v>4</v>
      </c>
      <c r="C963" s="19">
        <v>1</v>
      </c>
      <c r="D963" s="19">
        <f t="shared" si="31"/>
        <v>209</v>
      </c>
      <c r="E963" s="19" t="str">
        <f>_xlfn.XLOOKUP($D963,消耗中转!$O$17:$O$1000,消耗中转!$Y$17:$Y$1000,"[]")</f>
        <v>[{"ItemId":50004,"Num":410838}]</v>
      </c>
      <c r="F963" s="19" t="str">
        <f>_xlfn.XLOOKUP($D963,养成中转!$D$17:$D$1000,_xlfn.XLOOKUP($C963,养成中转!$W$16:$AC$16,养成中转!$W$17:$AC$1000),"{}")</f>
        <v>{"Hp":495872,"Atk":34373}</v>
      </c>
      <c r="G963" s="19" t="str">
        <f>IF(B963=4,_xlfn.XLOOKUP($D963,养成中转!$D$17:$D$1000,养成中转!$AP$17:$AP$1000,"{}"),_xlfn.XLOOKUP($D963,养成中转!$D$17:$D$1000,养成中转!$AG$17:$AG$1000,"{}"))</f>
        <v>{"CardMulti":57.113,"CostReduce":4.2}</v>
      </c>
    </row>
    <row r="964" spans="1:7">
      <c r="A964" s="19">
        <v>960</v>
      </c>
      <c r="B964" s="21">
        <f t="shared" si="30"/>
        <v>4</v>
      </c>
      <c r="C964" s="21">
        <v>1</v>
      </c>
      <c r="D964" s="19">
        <f t="shared" si="31"/>
        <v>210</v>
      </c>
      <c r="E964" s="19" t="str">
        <f>_xlfn.XLOOKUP($D964,消耗中转!$O$17:$O$1000,消耗中转!$Y$17:$Y$1000,"[]")</f>
        <v>[{"ItemId":50004,"Num":425511},{"ItemId":50005,"Num":3245}]</v>
      </c>
      <c r="F964" s="19" t="str">
        <f>_xlfn.XLOOKUP($D964,养成中转!$D$17:$D$1000,_xlfn.XLOOKUP($C964,养成中转!$W$16:$AC$16,养成中转!$W$17:$AC$1000),"{}")</f>
        <v>{"Hp":499957,"Atk":34656}</v>
      </c>
      <c r="G964" s="19" t="str">
        <f>IF(B964=4,_xlfn.XLOOKUP($D964,养成中转!$D$17:$D$1000,养成中转!$AP$17:$AP$1000,"{}"),_xlfn.XLOOKUP($D964,养成中转!$D$17:$D$1000,养成中转!$AG$17:$AG$1000,"{}"))</f>
        <v>{"CardMulti":57.47,"CostReduce":4.2}</v>
      </c>
    </row>
    <row r="965" spans="1:7">
      <c r="A965" s="19">
        <v>961</v>
      </c>
      <c r="B965" s="21">
        <f t="shared" si="30"/>
        <v>4</v>
      </c>
      <c r="C965" s="19">
        <v>1</v>
      </c>
      <c r="D965" s="19">
        <f t="shared" si="31"/>
        <v>211</v>
      </c>
      <c r="E965" s="19" t="str">
        <f>_xlfn.XLOOKUP($D965,消耗中转!$O$17:$O$1000,消耗中转!$Y$17:$Y$1000,"[]")</f>
        <v>[{"ItemId":50004,"Num":295433}]</v>
      </c>
      <c r="F965" s="19" t="str">
        <f>_xlfn.XLOOKUP($D965,养成中转!$D$17:$D$1000,_xlfn.XLOOKUP($C965,养成中转!$W$16:$AC$16,养成中转!$W$17:$AC$1000),"{}")</f>
        <v>{"Hp":528799,"Atk":36654}</v>
      </c>
      <c r="G965" s="19" t="str">
        <f>IF(B965=4,_xlfn.XLOOKUP($D965,养成中转!$D$17:$D$1000,养成中转!$AP$17:$AP$1000,"{}"),_xlfn.XLOOKUP($D965,养成中转!$D$17:$D$1000,养成中转!$AG$17:$AG$1000,"{}"))</f>
        <v>{"CardMulti":58.59,"CostReduce":4.2}</v>
      </c>
    </row>
    <row r="966" spans="1:7">
      <c r="A966" s="19">
        <v>962</v>
      </c>
      <c r="B966" s="21">
        <f t="shared" si="30"/>
        <v>4</v>
      </c>
      <c r="C966" s="21">
        <v>1</v>
      </c>
      <c r="D966" s="19">
        <f t="shared" si="31"/>
        <v>212</v>
      </c>
      <c r="E966" s="19" t="str">
        <f>_xlfn.XLOOKUP($D966,消耗中转!$O$17:$O$1000,消耗中转!$Y$17:$Y$1000,"[]")</f>
        <v>[{"ItemId":50004,"Num":310205}]</v>
      </c>
      <c r="F966" s="19" t="str">
        <f>_xlfn.XLOOKUP($D966,养成中转!$D$17:$D$1000,_xlfn.XLOOKUP($C966,养成中转!$W$16:$AC$16,养成中转!$W$17:$AC$1000),"{}")</f>
        <v>{"Hp":532954,"Atk":36944}</v>
      </c>
      <c r="G966" s="19" t="str">
        <f>IF(B966=4,_xlfn.XLOOKUP($D966,养成中转!$D$17:$D$1000,养成中转!$AP$17:$AP$1000,"{}"),_xlfn.XLOOKUP($D966,养成中转!$D$17:$D$1000,养成中转!$AG$17:$AG$1000,"{}"))</f>
        <v>{"CardMulti":58.975,"CostReduce":4.2}</v>
      </c>
    </row>
    <row r="967" spans="1:7">
      <c r="A967" s="19">
        <v>963</v>
      </c>
      <c r="B967" s="21">
        <f t="shared" si="30"/>
        <v>4</v>
      </c>
      <c r="C967" s="19">
        <v>1</v>
      </c>
      <c r="D967" s="19">
        <f t="shared" si="31"/>
        <v>213</v>
      </c>
      <c r="E967" s="19" t="str">
        <f>_xlfn.XLOOKUP($D967,消耗中转!$O$17:$O$1000,消耗中转!$Y$17:$Y$1000,"[]")</f>
        <v>[{"ItemId":50004,"Num":324976}]</v>
      </c>
      <c r="F967" s="19" t="str">
        <f>_xlfn.XLOOKUP($D967,养成中转!$D$17:$D$1000,_xlfn.XLOOKUP($C967,养成中转!$W$16:$AC$16,养成中转!$W$17:$AC$1000),"{}")</f>
        <v>{"Hp":537144,"Atk":37234}</v>
      </c>
      <c r="G967" s="19" t="str">
        <f>IF(B967=4,_xlfn.XLOOKUP($D967,养成中转!$D$17:$D$1000,养成中转!$AP$17:$AP$1000,"{}"),_xlfn.XLOOKUP($D967,养成中转!$D$17:$D$1000,养成中转!$AG$17:$AG$1000,"{}"))</f>
        <v>{"CardMulti":59.36,"CostReduce":4.2}</v>
      </c>
    </row>
    <row r="968" spans="1:7">
      <c r="A968" s="19">
        <v>964</v>
      </c>
      <c r="B968" s="21">
        <f t="shared" si="30"/>
        <v>4</v>
      </c>
      <c r="C968" s="21">
        <v>1</v>
      </c>
      <c r="D968" s="19">
        <f t="shared" si="31"/>
        <v>214</v>
      </c>
      <c r="E968" s="19" t="str">
        <f>_xlfn.XLOOKUP($D968,消耗中转!$O$17:$O$1000,消耗中转!$Y$17:$Y$1000,"[]")</f>
        <v>[{"ItemId":50004,"Num":339748}]</v>
      </c>
      <c r="F968" s="19" t="str">
        <f>_xlfn.XLOOKUP($D968,养成中转!$D$17:$D$1000,_xlfn.XLOOKUP($C968,养成中转!$W$16:$AC$16,养成中转!$W$17:$AC$1000),"{}")</f>
        <v>{"Hp":541368,"Atk":37527}</v>
      </c>
      <c r="G968" s="19" t="str">
        <f>IF(B968=4,_xlfn.XLOOKUP($D968,养成中转!$D$17:$D$1000,养成中转!$AP$17:$AP$1000,"{}"),_xlfn.XLOOKUP($D968,养成中转!$D$17:$D$1000,养成中转!$AG$17:$AG$1000,"{}"))</f>
        <v>{"CardMulti":59.745,"CostReduce":4.2}</v>
      </c>
    </row>
    <row r="969" spans="1:7">
      <c r="A969" s="19">
        <v>965</v>
      </c>
      <c r="B969" s="21">
        <f t="shared" si="30"/>
        <v>4</v>
      </c>
      <c r="C969" s="19">
        <v>1</v>
      </c>
      <c r="D969" s="19">
        <f t="shared" si="31"/>
        <v>215</v>
      </c>
      <c r="E969" s="19" t="str">
        <f>_xlfn.XLOOKUP($D969,消耗中转!$O$17:$O$1000,消耗中转!$Y$17:$Y$1000,"[]")</f>
        <v>[{"ItemId":50004,"Num":354520}]</v>
      </c>
      <c r="F969" s="19" t="str">
        <f>_xlfn.XLOOKUP($D969,养成中转!$D$17:$D$1000,_xlfn.XLOOKUP($C969,养成中转!$W$16:$AC$16,养成中转!$W$17:$AC$1000),"{}")</f>
        <v>{"Hp":545627,"Atk":37822}</v>
      </c>
      <c r="G969" s="19" t="str">
        <f>IF(B969=4,_xlfn.XLOOKUP($D969,养成中转!$D$17:$D$1000,养成中转!$AP$17:$AP$1000,"{}"),_xlfn.XLOOKUP($D969,养成中转!$D$17:$D$1000,养成中转!$AG$17:$AG$1000,"{}"))</f>
        <v>{"CardMulti":60.13,"CostReduce":4.2}</v>
      </c>
    </row>
    <row r="970" spans="1:7">
      <c r="A970" s="19">
        <v>966</v>
      </c>
      <c r="B970" s="21">
        <f t="shared" si="30"/>
        <v>4</v>
      </c>
      <c r="C970" s="21">
        <v>1</v>
      </c>
      <c r="D970" s="19">
        <f t="shared" si="31"/>
        <v>216</v>
      </c>
      <c r="E970" s="19" t="str">
        <f>_xlfn.XLOOKUP($D970,消耗中转!$O$17:$O$1000,消耗中转!$Y$17:$Y$1000,"[]")</f>
        <v>[{"ItemId":50004,"Num":369291}]</v>
      </c>
      <c r="F970" s="19" t="str">
        <f>_xlfn.XLOOKUP($D970,养成中转!$D$17:$D$1000,_xlfn.XLOOKUP($C970,养成中转!$W$16:$AC$16,养成中转!$W$17:$AC$1000),"{}")</f>
        <v>{"Hp":549920,"Atk":38120}</v>
      </c>
      <c r="G970" s="19" t="str">
        <f>IF(B970=4,_xlfn.XLOOKUP($D970,养成中转!$D$17:$D$1000,养成中转!$AP$17:$AP$1000,"{}"),_xlfn.XLOOKUP($D970,养成中转!$D$17:$D$1000,养成中转!$AG$17:$AG$1000,"{}"))</f>
        <v>{"CardMulti":60.515,"CostReduce":4.2}</v>
      </c>
    </row>
    <row r="971" spans="1:7">
      <c r="A971" s="19">
        <v>967</v>
      </c>
      <c r="B971" s="21">
        <f t="shared" si="30"/>
        <v>4</v>
      </c>
      <c r="C971" s="19">
        <v>1</v>
      </c>
      <c r="D971" s="19">
        <f t="shared" si="31"/>
        <v>217</v>
      </c>
      <c r="E971" s="19" t="str">
        <f>_xlfn.XLOOKUP($D971,消耗中转!$O$17:$O$1000,消耗中转!$Y$17:$Y$1000,"[]")</f>
        <v>[{"ItemId":50004,"Num":384063}]</v>
      </c>
      <c r="F971" s="19" t="str">
        <f>_xlfn.XLOOKUP($D971,养成中转!$D$17:$D$1000,_xlfn.XLOOKUP($C971,养成中转!$W$16:$AC$16,养成中转!$W$17:$AC$1000),"{}")</f>
        <v>{"Hp":554250,"Atk":38419}</v>
      </c>
      <c r="G971" s="19" t="str">
        <f>IF(B971=4,_xlfn.XLOOKUP($D971,养成中转!$D$17:$D$1000,养成中转!$AP$17:$AP$1000,"{}"),_xlfn.XLOOKUP($D971,养成中转!$D$17:$D$1000,养成中转!$AG$17:$AG$1000,"{}"))</f>
        <v>{"CardMulti":60.9,"CostReduce":4.2}</v>
      </c>
    </row>
    <row r="972" spans="1:7">
      <c r="A972" s="19">
        <v>968</v>
      </c>
      <c r="B972" s="21">
        <f t="shared" si="30"/>
        <v>4</v>
      </c>
      <c r="C972" s="21">
        <v>1</v>
      </c>
      <c r="D972" s="19">
        <f t="shared" si="31"/>
        <v>218</v>
      </c>
      <c r="E972" s="19" t="str">
        <f>_xlfn.XLOOKUP($D972,消耗中转!$O$17:$O$1000,消耗中转!$Y$17:$Y$1000,"[]")</f>
        <v>[{"ItemId":50004,"Num":398835}]</v>
      </c>
      <c r="F972" s="19" t="str">
        <f>_xlfn.XLOOKUP($D972,养成中转!$D$17:$D$1000,_xlfn.XLOOKUP($C972,养成中转!$W$16:$AC$16,养成中转!$W$17:$AC$1000),"{}")</f>
        <v>{"Hp":558614,"Atk":38721}</v>
      </c>
      <c r="G972" s="19" t="str">
        <f>IF(B972=4,_xlfn.XLOOKUP($D972,养成中转!$D$17:$D$1000,养成中转!$AP$17:$AP$1000,"{}"),_xlfn.XLOOKUP($D972,养成中转!$D$17:$D$1000,养成中转!$AG$17:$AG$1000,"{}"))</f>
        <v>{"CardMulti":61.285,"CostReduce":4.2}</v>
      </c>
    </row>
    <row r="973" spans="1:7">
      <c r="A973" s="19">
        <v>969</v>
      </c>
      <c r="B973" s="21">
        <f t="shared" si="30"/>
        <v>4</v>
      </c>
      <c r="C973" s="19">
        <v>1</v>
      </c>
      <c r="D973" s="19">
        <f t="shared" si="31"/>
        <v>219</v>
      </c>
      <c r="E973" s="19" t="str">
        <f>_xlfn.XLOOKUP($D973,消耗中转!$O$17:$O$1000,消耗中转!$Y$17:$Y$1000,"[]")</f>
        <v>[{"ItemId":50004,"Num":413606}]</v>
      </c>
      <c r="F973" s="19" t="str">
        <f>_xlfn.XLOOKUP($D973,养成中转!$D$17:$D$1000,_xlfn.XLOOKUP($C973,养成中转!$W$16:$AC$16,养成中转!$W$17:$AC$1000),"{}")</f>
        <v>{"Hp":563014,"Atk":39026}</v>
      </c>
      <c r="G973" s="19" t="str">
        <f>IF(B973=4,_xlfn.XLOOKUP($D973,养成中转!$D$17:$D$1000,养成中转!$AP$17:$AP$1000,"{}"),_xlfn.XLOOKUP($D973,养成中转!$D$17:$D$1000,养成中转!$AG$17:$AG$1000,"{}"))</f>
        <v>{"CardMulti":61.67,"CostReduce":4.2}</v>
      </c>
    </row>
    <row r="974" spans="1:7">
      <c r="A974" s="19">
        <v>970</v>
      </c>
      <c r="B974" s="21">
        <f t="shared" si="30"/>
        <v>4</v>
      </c>
      <c r="C974" s="21">
        <v>1</v>
      </c>
      <c r="D974" s="19">
        <f t="shared" si="31"/>
        <v>220</v>
      </c>
      <c r="E974" s="19" t="str">
        <f>_xlfn.XLOOKUP($D974,消耗中转!$O$17:$O$1000,消耗中转!$Y$17:$Y$1000,"[]")</f>
        <v>[{"ItemId":50004,"Num":428378},{"ItemId":50005,"Num":3438}]</v>
      </c>
      <c r="F974" s="19" t="str">
        <f>_xlfn.XLOOKUP($D974,养成中转!$D$17:$D$1000,_xlfn.XLOOKUP($C974,养成中转!$W$16:$AC$16,养成中转!$W$17:$AC$1000),"{}")</f>
        <v>{"Hp":567449,"Atk":39334}</v>
      </c>
      <c r="G974" s="19" t="str">
        <f>IF(B974=4,_xlfn.XLOOKUP($D974,养成中转!$D$17:$D$1000,养成中转!$AP$17:$AP$1000,"{}"),_xlfn.XLOOKUP($D974,养成中转!$D$17:$D$1000,养成中转!$AG$17:$AG$1000,"{}"))</f>
        <v>{"CardMulti":62.055,"CostReduce":4.2}</v>
      </c>
    </row>
    <row r="975" spans="1:7">
      <c r="A975" s="19">
        <v>971</v>
      </c>
      <c r="B975" s="21">
        <f t="shared" si="30"/>
        <v>4</v>
      </c>
      <c r="C975" s="19">
        <v>1</v>
      </c>
      <c r="D975" s="19">
        <f t="shared" si="31"/>
        <v>221</v>
      </c>
      <c r="E975" s="19" t="str">
        <f>_xlfn.XLOOKUP($D975,消耗中转!$O$17:$O$1000,消耗中转!$Y$17:$Y$1000,"[]")</f>
        <v>[{"ItemId":50004,"Num":299961}]</v>
      </c>
      <c r="F975" s="19" t="str">
        <f>_xlfn.XLOOKUP($D975,养成中转!$D$17:$D$1000,_xlfn.XLOOKUP($C975,养成中转!$W$16:$AC$16,养成中转!$W$17:$AC$1000),"{}")</f>
        <v>{"Hp":598746,"Atk":41504}</v>
      </c>
      <c r="G975" s="19" t="str">
        <f>IF(B975=4,_xlfn.XLOOKUP($D975,养成中转!$D$17:$D$1000,养成中转!$AP$17:$AP$1000,"{}"),_xlfn.XLOOKUP($D975,养成中转!$D$17:$D$1000,养成中转!$AG$17:$AG$1000,"{}"))</f>
        <v>{"CardMulti":63.21,"CostReduce":4.2}</v>
      </c>
    </row>
    <row r="976" spans="1:7">
      <c r="A976" s="19">
        <v>972</v>
      </c>
      <c r="B976" s="21">
        <f t="shared" si="30"/>
        <v>4</v>
      </c>
      <c r="C976" s="21">
        <v>1</v>
      </c>
      <c r="D976" s="19">
        <f t="shared" si="31"/>
        <v>222</v>
      </c>
      <c r="E976" s="19" t="str">
        <f>_xlfn.XLOOKUP($D976,消耗中转!$O$17:$O$1000,消耗中转!$Y$17:$Y$1000,"[]")</f>
        <v>[{"ItemId":50004,"Num":314959}]</v>
      </c>
      <c r="F976" s="19" t="str">
        <f>_xlfn.XLOOKUP($D976,养成中转!$D$17:$D$1000,_xlfn.XLOOKUP($C976,养成中转!$W$16:$AC$16,养成中转!$W$17:$AC$1000),"{}")</f>
        <v>{"Hp":603253,"Atk":41816}</v>
      </c>
      <c r="G976" s="19" t="str">
        <f>IF(B976=4,_xlfn.XLOOKUP($D976,养成中转!$D$17:$D$1000,养成中转!$AP$17:$AP$1000,"{}"),_xlfn.XLOOKUP($D976,养成中转!$D$17:$D$1000,养成中转!$AG$17:$AG$1000,"{}"))</f>
        <v>{"CardMulti":63.623,"CostReduce":4.2}</v>
      </c>
    </row>
    <row r="977" spans="1:7">
      <c r="A977" s="19">
        <v>973</v>
      </c>
      <c r="B977" s="21">
        <f t="shared" si="30"/>
        <v>4</v>
      </c>
      <c r="C977" s="19">
        <v>1</v>
      </c>
      <c r="D977" s="19">
        <f t="shared" si="31"/>
        <v>223</v>
      </c>
      <c r="E977" s="19" t="str">
        <f>_xlfn.XLOOKUP($D977,消耗中转!$O$17:$O$1000,消耗中转!$Y$17:$Y$1000,"[]")</f>
        <v>[{"ItemId":50004,"Num":329957}]</v>
      </c>
      <c r="F977" s="19" t="str">
        <f>_xlfn.XLOOKUP($D977,养成中转!$D$17:$D$1000,_xlfn.XLOOKUP($C977,养成中转!$W$16:$AC$16,养成中转!$W$17:$AC$1000),"{}")</f>
        <v>{"Hp":607795,"Atk":42131}</v>
      </c>
      <c r="G977" s="19" t="str">
        <f>IF(B977=4,_xlfn.XLOOKUP($D977,养成中转!$D$17:$D$1000,养成中转!$AP$17:$AP$1000,"{}"),_xlfn.XLOOKUP($D977,养成中转!$D$17:$D$1000,养成中转!$AG$17:$AG$1000,"{}"))</f>
        <v>{"CardMulti":64.036,"CostReduce":4.2}</v>
      </c>
    </row>
    <row r="978" spans="1:7">
      <c r="A978" s="19">
        <v>974</v>
      </c>
      <c r="B978" s="21">
        <f t="shared" si="30"/>
        <v>4</v>
      </c>
      <c r="C978" s="21">
        <v>1</v>
      </c>
      <c r="D978" s="19">
        <f t="shared" si="31"/>
        <v>224</v>
      </c>
      <c r="E978" s="19" t="str">
        <f>_xlfn.XLOOKUP($D978,消耗中转!$O$17:$O$1000,消耗中转!$Y$17:$Y$1000,"[]")</f>
        <v>[{"ItemId":50004,"Num":344955}]</v>
      </c>
      <c r="F978" s="19" t="str">
        <f>_xlfn.XLOOKUP($D978,养成中转!$D$17:$D$1000,_xlfn.XLOOKUP($C978,养成中转!$W$16:$AC$16,养成中转!$W$17:$AC$1000),"{}")</f>
        <v>{"Hp":612374,"Atk":42448}</v>
      </c>
      <c r="G978" s="19" t="str">
        <f>IF(B978=4,_xlfn.XLOOKUP($D978,养成中转!$D$17:$D$1000,养成中转!$AP$17:$AP$1000,"{}"),_xlfn.XLOOKUP($D978,养成中转!$D$17:$D$1000,养成中转!$AG$17:$AG$1000,"{}"))</f>
        <v>{"CardMulti":64.449,"CostReduce":4.2}</v>
      </c>
    </row>
    <row r="979" spans="1:7">
      <c r="A979" s="19">
        <v>975</v>
      </c>
      <c r="B979" s="21">
        <f t="shared" si="30"/>
        <v>4</v>
      </c>
      <c r="C979" s="19">
        <v>1</v>
      </c>
      <c r="D979" s="19">
        <f t="shared" si="31"/>
        <v>225</v>
      </c>
      <c r="E979" s="19" t="str">
        <f>_xlfn.XLOOKUP($D979,消耗中转!$O$17:$O$1000,消耗中转!$Y$17:$Y$1000,"[]")</f>
        <v>[{"ItemId":50004,"Num":359953}]</v>
      </c>
      <c r="F979" s="19" t="str">
        <f>_xlfn.XLOOKUP($D979,养成中转!$D$17:$D$1000,_xlfn.XLOOKUP($C979,养成中转!$W$16:$AC$16,养成中转!$W$17:$AC$1000),"{}")</f>
        <v>{"Hp":616989,"Atk":42768}</v>
      </c>
      <c r="G979" s="19" t="str">
        <f>IF(B979=4,_xlfn.XLOOKUP($D979,养成中转!$D$17:$D$1000,养成中转!$AP$17:$AP$1000,"{}"),_xlfn.XLOOKUP($D979,养成中转!$D$17:$D$1000,养成中转!$AG$17:$AG$1000,"{}"))</f>
        <v>{"CardMulti":65.562,"CostReduce":4.9}</v>
      </c>
    </row>
    <row r="980" spans="1:7">
      <c r="A980" s="19">
        <v>976</v>
      </c>
      <c r="B980" s="21">
        <f t="shared" si="30"/>
        <v>4</v>
      </c>
      <c r="C980" s="21">
        <v>1</v>
      </c>
      <c r="D980" s="19">
        <f t="shared" si="31"/>
        <v>226</v>
      </c>
      <c r="E980" s="19" t="str">
        <f>_xlfn.XLOOKUP($D980,消耗中转!$O$17:$O$1000,消耗中转!$Y$17:$Y$1000,"[]")</f>
        <v>[{"ItemId":50004,"Num":374952}]</v>
      </c>
      <c r="F980" s="19" t="str">
        <f>_xlfn.XLOOKUP($D980,养成中转!$D$17:$D$1000,_xlfn.XLOOKUP($C980,养成中转!$W$16:$AC$16,养成中转!$W$17:$AC$1000),"{}")</f>
        <v>{"Hp":621640,"Atk":43090}</v>
      </c>
      <c r="G980" s="19" t="str">
        <f>IF(B980=4,_xlfn.XLOOKUP($D980,养成中转!$D$17:$D$1000,养成中转!$AP$17:$AP$1000,"{}"),_xlfn.XLOOKUP($D980,养成中转!$D$17:$D$1000,养成中转!$AG$17:$AG$1000,"{}"))</f>
        <v>{"CardMulti":65.975,"CostReduce":4.9}</v>
      </c>
    </row>
    <row r="981" spans="1:7">
      <c r="A981" s="19">
        <v>977</v>
      </c>
      <c r="B981" s="21">
        <f t="shared" si="30"/>
        <v>4</v>
      </c>
      <c r="C981" s="19">
        <v>1</v>
      </c>
      <c r="D981" s="19">
        <f t="shared" si="31"/>
        <v>227</v>
      </c>
      <c r="E981" s="19" t="str">
        <f>_xlfn.XLOOKUP($D981,消耗中转!$O$17:$O$1000,消耗中转!$Y$17:$Y$1000,"[]")</f>
        <v>[{"ItemId":50004,"Num":389950}]</v>
      </c>
      <c r="F981" s="19" t="str">
        <f>_xlfn.XLOOKUP($D981,养成中转!$D$17:$D$1000,_xlfn.XLOOKUP($C981,养成中转!$W$16:$AC$16,养成中转!$W$17:$AC$1000),"{}")</f>
        <v>{"Hp":626327,"Atk":43416}</v>
      </c>
      <c r="G981" s="19" t="str">
        <f>IF(B981=4,_xlfn.XLOOKUP($D981,养成中转!$D$17:$D$1000,养成中转!$AP$17:$AP$1000,"{}"),_xlfn.XLOOKUP($D981,养成中转!$D$17:$D$1000,养成中转!$AG$17:$AG$1000,"{}"))</f>
        <v>{"CardMulti":66.388,"CostReduce":4.9}</v>
      </c>
    </row>
    <row r="982" spans="1:7">
      <c r="A982" s="19">
        <v>978</v>
      </c>
      <c r="B982" s="21">
        <f t="shared" ref="B982:B1004" si="32">B732+1</f>
        <v>4</v>
      </c>
      <c r="C982" s="21">
        <v>1</v>
      </c>
      <c r="D982" s="19">
        <f t="shared" ref="D982:D1004" si="33">D732</f>
        <v>228</v>
      </c>
      <c r="E982" s="19" t="str">
        <f>_xlfn.XLOOKUP($D982,消耗中转!$O$17:$O$1000,消耗中转!$Y$17:$Y$1000,"[]")</f>
        <v>[{"ItemId":50004,"Num":404948}]</v>
      </c>
      <c r="F982" s="19" t="str">
        <f>_xlfn.XLOOKUP($D982,养成中转!$D$17:$D$1000,_xlfn.XLOOKUP($C982,养成中转!$W$16:$AC$16,养成中转!$W$17:$AC$1000),"{}")</f>
        <v>{"Hp":631052,"Atk":43743}</v>
      </c>
      <c r="G982" s="19" t="str">
        <f>IF(B982=4,_xlfn.XLOOKUP($D982,养成中转!$D$17:$D$1000,养成中转!$AP$17:$AP$1000,"{}"),_xlfn.XLOOKUP($D982,养成中转!$D$17:$D$1000,养成中转!$AG$17:$AG$1000,"{}"))</f>
        <v>{"CardMulti":66.801,"CostReduce":4.9}</v>
      </c>
    </row>
    <row r="983" spans="1:7">
      <c r="A983" s="19">
        <v>979</v>
      </c>
      <c r="B983" s="21">
        <f t="shared" si="32"/>
        <v>4</v>
      </c>
      <c r="C983" s="19">
        <v>1</v>
      </c>
      <c r="D983" s="19">
        <f t="shared" si="33"/>
        <v>229</v>
      </c>
      <c r="E983" s="19" t="str">
        <f>_xlfn.XLOOKUP($D983,消耗中转!$O$17:$O$1000,消耗中转!$Y$17:$Y$1000,"[]")</f>
        <v>[{"ItemId":50004,"Num":419946}]</v>
      </c>
      <c r="F983" s="19" t="str">
        <f>_xlfn.XLOOKUP($D983,养成中转!$D$17:$D$1000,_xlfn.XLOOKUP($C983,养成中转!$W$16:$AC$16,养成中转!$W$17:$AC$1000),"{}")</f>
        <v>{"Hp":635813,"Atk":44073}</v>
      </c>
      <c r="G983" s="19" t="str">
        <f>IF(B983=4,_xlfn.XLOOKUP($D983,养成中转!$D$17:$D$1000,养成中转!$AP$17:$AP$1000,"{}"),_xlfn.XLOOKUP($D983,养成中转!$D$17:$D$1000,养成中转!$AG$17:$AG$1000,"{}"))</f>
        <v>{"CardMulti":67.214,"CostReduce":4.9}</v>
      </c>
    </row>
    <row r="984" spans="1:7">
      <c r="A984" s="19">
        <v>980</v>
      </c>
      <c r="B984" s="21">
        <f t="shared" si="32"/>
        <v>4</v>
      </c>
      <c r="C984" s="21">
        <v>1</v>
      </c>
      <c r="D984" s="19">
        <f t="shared" si="33"/>
        <v>230</v>
      </c>
      <c r="E984" s="19" t="str">
        <f>_xlfn.XLOOKUP($D984,消耗中转!$O$17:$O$1000,消耗中转!$Y$17:$Y$1000,"[]")</f>
        <v>[{"ItemId":50004,"Num":434944},{"ItemId":50005,"Num":3632}]</v>
      </c>
      <c r="F984" s="19" t="str">
        <f>_xlfn.XLOOKUP($D984,养成中转!$D$17:$D$1000,_xlfn.XLOOKUP($C984,养成中转!$W$16:$AC$16,养成中转!$W$17:$AC$1000),"{}")</f>
        <v>{"Hp":640610,"Atk":44405}</v>
      </c>
      <c r="G984" s="19" t="str">
        <f>IF(B984=4,_xlfn.XLOOKUP($D984,养成中转!$D$17:$D$1000,养成中转!$AP$17:$AP$1000,"{}"),_xlfn.XLOOKUP($D984,养成中转!$D$17:$D$1000,养成中转!$AG$17:$AG$1000,"{}"))</f>
        <v>{"CardMulti":67.627,"CostReduce":4.9}</v>
      </c>
    </row>
    <row r="985" spans="1:7">
      <c r="A985" s="19">
        <v>981</v>
      </c>
      <c r="B985" s="21">
        <f t="shared" si="32"/>
        <v>4</v>
      </c>
      <c r="C985" s="19">
        <v>1</v>
      </c>
      <c r="D985" s="19">
        <f t="shared" si="33"/>
        <v>231</v>
      </c>
      <c r="E985" s="19" t="str">
        <f>_xlfn.XLOOKUP($D985,消耗中转!$O$17:$O$1000,消耗中转!$Y$17:$Y$1000,"[]")</f>
        <v>[{"ItemId":50004,"Num":310067}]</v>
      </c>
      <c r="F985" s="19" t="str">
        <f>_xlfn.XLOOKUP($D985,养成中转!$D$17:$D$1000,_xlfn.XLOOKUP($C985,养成中转!$W$16:$AC$16,养成中转!$W$17:$AC$1000),"{}")</f>
        <v>{"Hp":674452,"Atk":46751}</v>
      </c>
      <c r="G985" s="19" t="str">
        <f>IF(B985=4,_xlfn.XLOOKUP($D985,养成中转!$D$17:$D$1000,养成中转!$AP$17:$AP$1000,"{}"),_xlfn.XLOOKUP($D985,养成中转!$D$17:$D$1000,养成中转!$AG$17:$AG$1000,"{}"))</f>
        <v>{"CardMulti":68.817,"CostReduce":4.9}</v>
      </c>
    </row>
    <row r="986" spans="1:7">
      <c r="A986" s="19">
        <v>982</v>
      </c>
      <c r="B986" s="21">
        <f t="shared" si="32"/>
        <v>4</v>
      </c>
      <c r="C986" s="21">
        <v>1</v>
      </c>
      <c r="D986" s="19">
        <f t="shared" si="33"/>
        <v>232</v>
      </c>
      <c r="E986" s="19" t="str">
        <f>_xlfn.XLOOKUP($D986,消耗中转!$O$17:$O$1000,消耗中转!$Y$17:$Y$1000,"[]")</f>
        <v>[{"ItemId":50004,"Num":325571}]</v>
      </c>
      <c r="F986" s="19" t="str">
        <f>_xlfn.XLOOKUP($D986,养成中转!$D$17:$D$1000,_xlfn.XLOOKUP($C986,养成中转!$W$16:$AC$16,养成中转!$W$17:$AC$1000),"{}")</f>
        <v>{"Hp":679323,"Atk":47089}</v>
      </c>
      <c r="G986" s="19" t="str">
        <f>IF(B986=4,_xlfn.XLOOKUP($D986,养成中转!$D$17:$D$1000,养成中转!$AP$17:$AP$1000,"{}"),_xlfn.XLOOKUP($D986,养成中转!$D$17:$D$1000,养成中转!$AG$17:$AG$1000,"{}"))</f>
        <v>{"CardMulti":69.258,"CostReduce":4.9}</v>
      </c>
    </row>
    <row r="987" spans="1:7">
      <c r="A987" s="19">
        <v>983</v>
      </c>
      <c r="B987" s="21">
        <f t="shared" si="32"/>
        <v>4</v>
      </c>
      <c r="C987" s="19">
        <v>1</v>
      </c>
      <c r="D987" s="19">
        <f t="shared" si="33"/>
        <v>233</v>
      </c>
      <c r="E987" s="19" t="str">
        <f>_xlfn.XLOOKUP($D987,消耗中转!$O$17:$O$1000,消耗中转!$Y$17:$Y$1000,"[]")</f>
        <v>[{"ItemId":50004,"Num":341074}]</v>
      </c>
      <c r="F987" s="19" t="str">
        <f>_xlfn.XLOOKUP($D987,养成中转!$D$17:$D$1000,_xlfn.XLOOKUP($C987,养成中转!$W$16:$AC$16,养成中转!$W$17:$AC$1000),"{}")</f>
        <v>{"Hp":684232,"Atk":47429}</v>
      </c>
      <c r="G987" s="19" t="str">
        <f>IF(B987=4,_xlfn.XLOOKUP($D987,养成中转!$D$17:$D$1000,养成中转!$AP$17:$AP$1000,"{}"),_xlfn.XLOOKUP($D987,养成中转!$D$17:$D$1000,养成中转!$AG$17:$AG$1000,"{}"))</f>
        <v>{"CardMulti":69.699,"CostReduce":4.9}</v>
      </c>
    </row>
    <row r="988" spans="1:7">
      <c r="A988" s="19">
        <v>984</v>
      </c>
      <c r="B988" s="21">
        <f t="shared" si="32"/>
        <v>4</v>
      </c>
      <c r="C988" s="21">
        <v>1</v>
      </c>
      <c r="D988" s="19">
        <f t="shared" si="33"/>
        <v>234</v>
      </c>
      <c r="E988" s="19" t="str">
        <f>_xlfn.XLOOKUP($D988,消耗中转!$O$17:$O$1000,消耗中转!$Y$17:$Y$1000,"[]")</f>
        <v>[{"ItemId":50004,"Num":356577}]</v>
      </c>
      <c r="F988" s="19" t="str">
        <f>_xlfn.XLOOKUP($D988,养成中转!$D$17:$D$1000,_xlfn.XLOOKUP($C988,养成中转!$W$16:$AC$16,养成中转!$W$17:$AC$1000),"{}")</f>
        <v>{"Hp":689179,"Atk":47772}</v>
      </c>
      <c r="G988" s="19" t="str">
        <f>IF(B988=4,_xlfn.XLOOKUP($D988,养成中转!$D$17:$D$1000,养成中转!$AP$17:$AP$1000,"{}"),_xlfn.XLOOKUP($D988,养成中转!$D$17:$D$1000,养成中转!$AG$17:$AG$1000,"{}"))</f>
        <v>{"CardMulti":70.14,"CostReduce":4.9}</v>
      </c>
    </row>
    <row r="989" spans="1:7">
      <c r="A989" s="19">
        <v>985</v>
      </c>
      <c r="B989" s="21">
        <f t="shared" si="32"/>
        <v>4</v>
      </c>
      <c r="C989" s="19">
        <v>1</v>
      </c>
      <c r="D989" s="19">
        <f t="shared" si="33"/>
        <v>235</v>
      </c>
      <c r="E989" s="19" t="str">
        <f>_xlfn.XLOOKUP($D989,消耗中转!$O$17:$O$1000,消耗中转!$Y$17:$Y$1000,"[]")</f>
        <v>[{"ItemId":50004,"Num":372081}]</v>
      </c>
      <c r="F989" s="19" t="str">
        <f>_xlfn.XLOOKUP($D989,养成中转!$D$17:$D$1000,_xlfn.XLOOKUP($C989,养成中转!$W$16:$AC$16,养成中转!$W$17:$AC$1000),"{}")</f>
        <v>{"Hp":694162,"Atk":48118}</v>
      </c>
      <c r="G989" s="19" t="str">
        <f>IF(B989=4,_xlfn.XLOOKUP($D989,养成中转!$D$17:$D$1000,养成中转!$AP$17:$AP$1000,"{}"),_xlfn.XLOOKUP($D989,养成中转!$D$17:$D$1000,养成中转!$AG$17:$AG$1000,"{}"))</f>
        <v>{"CardMulti":70.581,"CostReduce":4.9}</v>
      </c>
    </row>
    <row r="990" spans="1:7">
      <c r="A990" s="19">
        <v>986</v>
      </c>
      <c r="B990" s="21">
        <f t="shared" si="32"/>
        <v>4</v>
      </c>
      <c r="C990" s="21">
        <v>1</v>
      </c>
      <c r="D990" s="19">
        <f t="shared" si="33"/>
        <v>236</v>
      </c>
      <c r="E990" s="19" t="str">
        <f>_xlfn.XLOOKUP($D990,消耗中转!$O$17:$O$1000,消耗中转!$Y$17:$Y$1000,"[]")</f>
        <v>[{"ItemId":50004,"Num":387584}]</v>
      </c>
      <c r="F990" s="19" t="str">
        <f>_xlfn.XLOOKUP($D990,养成中转!$D$17:$D$1000,_xlfn.XLOOKUP($C990,养成中转!$W$16:$AC$16,养成中转!$W$17:$AC$1000),"{}")</f>
        <v>{"Hp":699183,"Atk":48465}</v>
      </c>
      <c r="G990" s="19" t="str">
        <f>IF(B990=4,_xlfn.XLOOKUP($D990,养成中转!$D$17:$D$1000,养成中转!$AP$17:$AP$1000,"{}"),_xlfn.XLOOKUP($D990,养成中转!$D$17:$D$1000,养成中转!$AG$17:$AG$1000,"{}"))</f>
        <v>{"CardMulti":71.022,"CostReduce":4.9}</v>
      </c>
    </row>
    <row r="991" spans="1:7">
      <c r="A991" s="19">
        <v>987</v>
      </c>
      <c r="B991" s="21">
        <f t="shared" si="32"/>
        <v>4</v>
      </c>
      <c r="C991" s="19">
        <v>1</v>
      </c>
      <c r="D991" s="19">
        <f t="shared" si="33"/>
        <v>237</v>
      </c>
      <c r="E991" s="19" t="str">
        <f>_xlfn.XLOOKUP($D991,消耗中转!$O$17:$O$1000,消耗中转!$Y$17:$Y$1000,"[]")</f>
        <v>[{"ItemId":50004,"Num":403088}]</v>
      </c>
      <c r="F991" s="19" t="str">
        <f>_xlfn.XLOOKUP($D991,养成中转!$D$17:$D$1000,_xlfn.XLOOKUP($C991,养成中转!$W$16:$AC$16,养成中转!$W$17:$AC$1000),"{}")</f>
        <v>{"Hp":704242,"Atk":48817}</v>
      </c>
      <c r="G991" s="19" t="str">
        <f>IF(B991=4,_xlfn.XLOOKUP($D991,养成中转!$D$17:$D$1000,养成中转!$AP$17:$AP$1000,"{}"),_xlfn.XLOOKUP($D991,养成中转!$D$17:$D$1000,养成中转!$AG$17:$AG$1000,"{}"))</f>
        <v>{"CardMulti":71.463,"CostReduce":4.9}</v>
      </c>
    </row>
    <row r="992" spans="1:7">
      <c r="A992" s="19">
        <v>988</v>
      </c>
      <c r="B992" s="21">
        <f t="shared" si="32"/>
        <v>4</v>
      </c>
      <c r="C992" s="21">
        <v>1</v>
      </c>
      <c r="D992" s="19">
        <f t="shared" si="33"/>
        <v>238</v>
      </c>
      <c r="E992" s="19" t="str">
        <f>_xlfn.XLOOKUP($D992,消耗中转!$O$17:$O$1000,消耗中转!$Y$17:$Y$1000,"[]")</f>
        <v>[{"ItemId":50004,"Num":418591}]</v>
      </c>
      <c r="F992" s="19" t="str">
        <f>_xlfn.XLOOKUP($D992,养成中转!$D$17:$D$1000,_xlfn.XLOOKUP($C992,养成中转!$W$16:$AC$16,养成中转!$W$17:$AC$1000),"{}")</f>
        <v>{"Hp":709339,"Atk":49169}</v>
      </c>
      <c r="G992" s="19" t="str">
        <f>IF(B992=4,_xlfn.XLOOKUP($D992,养成中转!$D$17:$D$1000,养成中转!$AP$17:$AP$1000,"{}"),_xlfn.XLOOKUP($D992,养成中转!$D$17:$D$1000,养成中转!$AG$17:$AG$1000,"{}"))</f>
        <v>{"CardMulti":71.904,"CostReduce":4.9}</v>
      </c>
    </row>
    <row r="993" spans="1:7">
      <c r="A993" s="19">
        <v>989</v>
      </c>
      <c r="B993" s="21">
        <f t="shared" si="32"/>
        <v>4</v>
      </c>
      <c r="C993" s="19">
        <v>1</v>
      </c>
      <c r="D993" s="19">
        <f t="shared" si="33"/>
        <v>239</v>
      </c>
      <c r="E993" s="19" t="str">
        <f>_xlfn.XLOOKUP($D993,消耗中转!$O$17:$O$1000,消耗中转!$Y$17:$Y$1000,"[]")</f>
        <v>[{"ItemId":50004,"Num":434094}]</v>
      </c>
      <c r="F993" s="19" t="str">
        <f>_xlfn.XLOOKUP($D993,养成中转!$D$17:$D$1000,_xlfn.XLOOKUP($C993,养成中转!$W$16:$AC$16,养成中转!$W$17:$AC$1000),"{}")</f>
        <v>{"Hp":714473,"Atk":49525}</v>
      </c>
      <c r="G993" s="19" t="str">
        <f>IF(B993=4,_xlfn.XLOOKUP($D993,养成中转!$D$17:$D$1000,养成中转!$AP$17:$AP$1000,"{}"),_xlfn.XLOOKUP($D993,养成中转!$D$17:$D$1000,养成中转!$AG$17:$AG$1000,"{}"))</f>
        <v>{"CardMulti":72.345,"CostReduce":4.9}</v>
      </c>
    </row>
    <row r="994" spans="1:7">
      <c r="A994" s="19">
        <v>990</v>
      </c>
      <c r="B994" s="21">
        <f t="shared" si="32"/>
        <v>4</v>
      </c>
      <c r="C994" s="21">
        <v>1</v>
      </c>
      <c r="D994" s="19">
        <f t="shared" si="33"/>
        <v>240</v>
      </c>
      <c r="E994" s="19" t="str">
        <f>_xlfn.XLOOKUP($D994,消耗中转!$O$17:$O$1000,消耗中转!$Y$17:$Y$1000,"[]")</f>
        <v>[{"ItemId":50004,"Num":449598},{"ItemId":50005,"Num":3827}]</v>
      </c>
      <c r="F994" s="19" t="str">
        <f>_xlfn.XLOOKUP($D994,养成中转!$D$17:$D$1000,_xlfn.XLOOKUP($C994,养成中转!$W$16:$AC$16,养成中转!$W$17:$AC$1000),"{}")</f>
        <v>{"Hp":719646,"Atk":49884}</v>
      </c>
      <c r="G994" s="19" t="str">
        <f>IF(B994=4,_xlfn.XLOOKUP($D994,养成中转!$D$17:$D$1000,养成中转!$AP$17:$AP$1000,"{}"),_xlfn.XLOOKUP($D994,养成中转!$D$17:$D$1000,养成中转!$AG$17:$AG$1000,"{}"))</f>
        <v>{"CardMulti":72.786,"CostReduce":4.9}</v>
      </c>
    </row>
    <row r="995" spans="1:7">
      <c r="A995" s="19">
        <v>991</v>
      </c>
      <c r="B995" s="21">
        <f t="shared" si="32"/>
        <v>4</v>
      </c>
      <c r="C995" s="19">
        <v>1</v>
      </c>
      <c r="D995" s="19">
        <f t="shared" si="33"/>
        <v>241</v>
      </c>
      <c r="E995" s="19" t="str">
        <f>_xlfn.XLOOKUP($D995,消耗中转!$O$17:$O$1000,消耗中转!$Y$17:$Y$1000,"[]")</f>
        <v>[{"ItemId":50004,"Num":329501}]</v>
      </c>
      <c r="F995" s="19" t="str">
        <f>_xlfn.XLOOKUP($D995,养成中转!$D$17:$D$1000,_xlfn.XLOOKUP($C995,养成中转!$W$16:$AC$16,养成中转!$W$17:$AC$1000),"{}")</f>
        <v>{"Hp":756123,"Atk":52413}</v>
      </c>
      <c r="G995" s="19" t="str">
        <f>IF(B995=4,_xlfn.XLOOKUP($D995,养成中转!$D$17:$D$1000,养成中转!$AP$17:$AP$1000,"{}"),_xlfn.XLOOKUP($D995,养成中转!$D$17:$D$1000,养成中转!$AG$17:$AG$1000,"{}"))</f>
        <v>{"CardMulti":74.011,"CostReduce":4.9}</v>
      </c>
    </row>
    <row r="996" spans="1:7">
      <c r="A996" s="19">
        <v>992</v>
      </c>
      <c r="B996" s="21">
        <f t="shared" si="32"/>
        <v>4</v>
      </c>
      <c r="C996" s="21">
        <v>1</v>
      </c>
      <c r="D996" s="19">
        <f t="shared" si="33"/>
        <v>242</v>
      </c>
      <c r="E996" s="19" t="str">
        <f>_xlfn.XLOOKUP($D996,消耗中转!$O$17:$O$1000,消耗中转!$Y$17:$Y$1000,"[]")</f>
        <v>[{"ItemId":50004,"Num":345976}]</v>
      </c>
      <c r="F996" s="19" t="str">
        <f>_xlfn.XLOOKUP($D996,养成中转!$D$17:$D$1000,_xlfn.XLOOKUP($C996,养成中转!$W$16:$AC$16,养成中转!$W$17:$AC$1000),"{}")</f>
        <v>{"Hp":761372,"Atk":52777}</v>
      </c>
      <c r="G996" s="19" t="str">
        <f>IF(B996=4,_xlfn.XLOOKUP($D996,养成中转!$D$17:$D$1000,养成中转!$AP$17:$AP$1000,"{}"),_xlfn.XLOOKUP($D996,养成中转!$D$17:$D$1000,养成中转!$AG$17:$AG$1000,"{}"))</f>
        <v>{"CardMulti":74.48,"CostReduce":4.9}</v>
      </c>
    </row>
    <row r="997" spans="1:7">
      <c r="A997" s="19">
        <v>993</v>
      </c>
      <c r="B997" s="21">
        <f t="shared" si="32"/>
        <v>4</v>
      </c>
      <c r="C997" s="19">
        <v>1</v>
      </c>
      <c r="D997" s="19">
        <f t="shared" si="33"/>
        <v>243</v>
      </c>
      <c r="E997" s="19" t="str">
        <f>_xlfn.XLOOKUP($D997,消耗中转!$O$17:$O$1000,消耗中转!$Y$17:$Y$1000,"[]")</f>
        <v>[{"ItemId":50004,"Num":362451}]</v>
      </c>
      <c r="F997" s="19" t="str">
        <f>_xlfn.XLOOKUP($D997,养成中转!$D$17:$D$1000,_xlfn.XLOOKUP($C997,养成中转!$W$16:$AC$16,养成中转!$W$17:$AC$1000),"{}")</f>
        <v>{"Hp":766660,"Atk":53143}</v>
      </c>
      <c r="G997" s="19" t="str">
        <f>IF(B997=4,_xlfn.XLOOKUP($D997,养成中转!$D$17:$D$1000,养成中转!$AP$17:$AP$1000,"{}"),_xlfn.XLOOKUP($D997,养成中转!$D$17:$D$1000,养成中转!$AG$17:$AG$1000,"{}"))</f>
        <v>{"CardMulti":74.949,"CostReduce":4.9}</v>
      </c>
    </row>
    <row r="998" spans="1:7">
      <c r="A998" s="19">
        <v>994</v>
      </c>
      <c r="B998" s="21">
        <f t="shared" si="32"/>
        <v>4</v>
      </c>
      <c r="C998" s="21">
        <v>1</v>
      </c>
      <c r="D998" s="19">
        <f t="shared" si="33"/>
        <v>244</v>
      </c>
      <c r="E998" s="19" t="str">
        <f>_xlfn.XLOOKUP($D998,消耗中转!$O$17:$O$1000,消耗中转!$Y$17:$Y$1000,"[]")</f>
        <v>[{"ItemId":50004,"Num":378926}]</v>
      </c>
      <c r="F998" s="19" t="str">
        <f>_xlfn.XLOOKUP($D998,养成中转!$D$17:$D$1000,_xlfn.XLOOKUP($C998,养成中转!$W$16:$AC$16,养成中转!$W$17:$AC$1000),"{}")</f>
        <v>{"Hp":771987,"Atk":53512}</v>
      </c>
      <c r="G998" s="19" t="str">
        <f>IF(B998=4,_xlfn.XLOOKUP($D998,养成中转!$D$17:$D$1000,养成中转!$AP$17:$AP$1000,"{}"),_xlfn.XLOOKUP($D998,养成中转!$D$17:$D$1000,养成中转!$AG$17:$AG$1000,"{}"))</f>
        <v>{"CardMulti":75.418,"CostReduce":4.9}</v>
      </c>
    </row>
    <row r="999" spans="1:7">
      <c r="A999" s="19">
        <v>995</v>
      </c>
      <c r="B999" s="21">
        <f t="shared" si="32"/>
        <v>4</v>
      </c>
      <c r="C999" s="19">
        <v>1</v>
      </c>
      <c r="D999" s="19">
        <f t="shared" si="33"/>
        <v>245</v>
      </c>
      <c r="E999" s="19" t="str">
        <f>_xlfn.XLOOKUP($D999,消耗中转!$O$17:$O$1000,消耗中转!$Y$17:$Y$1000,"[]")</f>
        <v>[{"ItemId":50004,"Num":395401}]</v>
      </c>
      <c r="F999" s="19" t="str">
        <f>_xlfn.XLOOKUP($D999,养成中转!$D$17:$D$1000,_xlfn.XLOOKUP($C999,养成中转!$W$16:$AC$16,养成中转!$W$17:$AC$1000),"{}")</f>
        <v>{"Hp":777352,"Atk":53884}</v>
      </c>
      <c r="G999" s="19" t="str">
        <f>IF(B999=4,_xlfn.XLOOKUP($D999,养成中转!$D$17:$D$1000,养成中转!$AP$17:$AP$1000,"{}"),_xlfn.XLOOKUP($D999,养成中转!$D$17:$D$1000,养成中转!$AG$17:$AG$1000,"{}"))</f>
        <v>{"CardMulti":75.887,"CostReduce":4.9}</v>
      </c>
    </row>
    <row r="1000" spans="1:7">
      <c r="A1000" s="19">
        <v>996</v>
      </c>
      <c r="B1000" s="21">
        <f t="shared" si="32"/>
        <v>4</v>
      </c>
      <c r="C1000" s="21">
        <v>1</v>
      </c>
      <c r="D1000" s="19">
        <f t="shared" si="33"/>
        <v>246</v>
      </c>
      <c r="E1000" s="19" t="str">
        <f>_xlfn.XLOOKUP($D1000,消耗中转!$O$17:$O$1000,消耗中转!$Y$17:$Y$1000,"[]")</f>
        <v>[{"ItemId":50004,"Num":411876}]</v>
      </c>
      <c r="F1000" s="19" t="str">
        <f>_xlfn.XLOOKUP($D1000,养成中转!$D$17:$D$1000,_xlfn.XLOOKUP($C1000,养成中转!$W$16:$AC$16,养成中转!$W$17:$AC$1000),"{}")</f>
        <v>{"Hp":782755,"Atk":54259}</v>
      </c>
      <c r="G1000" s="19" t="str">
        <f>IF(B1000=4,_xlfn.XLOOKUP($D1000,养成中转!$D$17:$D$1000,养成中转!$AP$17:$AP$1000,"{}"),_xlfn.XLOOKUP($D1000,养成中转!$D$17:$D$1000,养成中转!$AG$17:$AG$1000,"{}"))</f>
        <v>{"CardMulti":76.356,"CostReduce":4.9}</v>
      </c>
    </row>
    <row r="1001" spans="1:7">
      <c r="A1001" s="19">
        <v>997</v>
      </c>
      <c r="B1001" s="21">
        <f t="shared" si="32"/>
        <v>4</v>
      </c>
      <c r="C1001" s="19">
        <v>1</v>
      </c>
      <c r="D1001" s="19">
        <f t="shared" si="33"/>
        <v>247</v>
      </c>
      <c r="E1001" s="19" t="str">
        <f>_xlfn.XLOOKUP($D1001,消耗中转!$O$17:$O$1000,消耗中转!$Y$17:$Y$1000,"[]")</f>
        <v>[{"ItemId":50004,"Num":428351}]</v>
      </c>
      <c r="F1001" s="19" t="str">
        <f>_xlfn.XLOOKUP($D1001,养成中转!$D$17:$D$1000,_xlfn.XLOOKUP($C1001,养成中转!$W$16:$AC$16,养成中转!$W$17:$AC$1000),"{}")</f>
        <v>{"Hp":788199,"Atk":54636}</v>
      </c>
      <c r="G1001" s="19" t="str">
        <f>IF(B1001=4,_xlfn.XLOOKUP($D1001,养成中转!$D$17:$D$1000,养成中转!$AP$17:$AP$1000,"{}"),_xlfn.XLOOKUP($D1001,养成中转!$D$17:$D$1000,养成中转!$AG$17:$AG$1000,"{}"))</f>
        <v>{"CardMulti":76.825,"CostReduce":4.9}</v>
      </c>
    </row>
    <row r="1002" spans="1:7">
      <c r="A1002" s="19">
        <v>998</v>
      </c>
      <c r="B1002" s="21">
        <f t="shared" si="32"/>
        <v>4</v>
      </c>
      <c r="C1002" s="21">
        <v>1</v>
      </c>
      <c r="D1002" s="19">
        <f t="shared" si="33"/>
        <v>248</v>
      </c>
      <c r="E1002" s="19" t="str">
        <f>_xlfn.XLOOKUP($D1002,消耗中转!$O$17:$O$1000,消耗中转!$Y$17:$Y$1000,"[]")</f>
        <v>[{"ItemId":50004,"Num":444826}]</v>
      </c>
      <c r="F1002" s="19" t="str">
        <f>_xlfn.XLOOKUP($D1002,养成中转!$D$17:$D$1000,_xlfn.XLOOKUP($C1002,养成中转!$W$16:$AC$16,养成中转!$W$17:$AC$1000),"{}")</f>
        <v>{"Hp":793680,"Atk":55017}</v>
      </c>
      <c r="G1002" s="19" t="str">
        <f>IF(B1002=4,_xlfn.XLOOKUP($D1002,养成中转!$D$17:$D$1000,养成中转!$AP$17:$AP$1000,"{}"),_xlfn.XLOOKUP($D1002,养成中转!$D$17:$D$1000,养成中转!$AG$17:$AG$1000,"{}"))</f>
        <v>{"CardMulti":77.294,"CostReduce":4.9}</v>
      </c>
    </row>
    <row r="1003" spans="1:7">
      <c r="A1003" s="19">
        <v>999</v>
      </c>
      <c r="B1003" s="21">
        <f t="shared" si="32"/>
        <v>4</v>
      </c>
      <c r="C1003" s="19">
        <v>1</v>
      </c>
      <c r="D1003" s="19">
        <f t="shared" si="33"/>
        <v>249</v>
      </c>
      <c r="E1003" s="19" t="str">
        <f>_xlfn.XLOOKUP($D1003,消耗中转!$O$17:$O$1000,消耗中转!$Y$17:$Y$1000,"[]")</f>
        <v>[{"ItemId":50004,"Num":461301}]</v>
      </c>
      <c r="F1003" s="19" t="str">
        <f>_xlfn.XLOOKUP($D1003,养成中转!$D$17:$D$1000,_xlfn.XLOOKUP($C1003,养成中转!$W$16:$AC$16,养成中转!$W$17:$AC$1000),"{}")</f>
        <v>{"Hp":799201,"Atk":55398}</v>
      </c>
      <c r="G1003" s="19" t="str">
        <f>IF(B1003=4,_xlfn.XLOOKUP($D1003,养成中转!$D$17:$D$1000,养成中转!$AP$17:$AP$1000,"{}"),_xlfn.XLOOKUP($D1003,养成中转!$D$17:$D$1000,养成中转!$AG$17:$AG$1000,"{}"))</f>
        <v>{"CardMulti":77.763,"CostReduce":4.9}</v>
      </c>
    </row>
    <row r="1004" spans="1:7">
      <c r="A1004" s="19">
        <v>1000</v>
      </c>
      <c r="B1004" s="21">
        <f t="shared" si="32"/>
        <v>4</v>
      </c>
      <c r="C1004" s="21">
        <v>1</v>
      </c>
      <c r="D1004" s="19">
        <f t="shared" si="33"/>
        <v>250</v>
      </c>
      <c r="E1004" s="19" t="str">
        <f>_xlfn.XLOOKUP($D1004,消耗中转!$O$17:$O$1000,消耗中转!$Y$17:$Y$1000,"[]")</f>
        <v>[]</v>
      </c>
      <c r="F1004" s="19" t="str">
        <f>_xlfn.XLOOKUP($D1004,养成中转!$D$17:$D$1000,_xlfn.XLOOKUP($C1004,养成中转!$W$16:$AC$16,养成中转!$W$17:$AC$1000),"{}")</f>
        <v>{"Hp":804762,"Atk":55784}</v>
      </c>
      <c r="G1004" s="19" t="str">
        <f>IF(B1004=4,_xlfn.XLOOKUP($D1004,养成中转!$D$17:$D$1000,养成中转!$AP$17:$AP$1000,"{}"),_xlfn.XLOOKUP($D1004,养成中转!$D$17:$D$1000,养成中转!$AG$17:$AG$1000,"{}"))</f>
        <v>{"CardMulti":78.232,"CostReduce":4.9}</v>
      </c>
    </row>
    <row r="1005" spans="1:7">
      <c r="A1005" s="19">
        <v>1001</v>
      </c>
      <c r="B1005" s="19">
        <v>1</v>
      </c>
      <c r="C1005" s="19">
        <v>2</v>
      </c>
      <c r="D1005" s="19">
        <v>1</v>
      </c>
      <c r="E1005" s="19" t="str">
        <f>_xlfn.XLOOKUP($D1005,消耗中转!$O$17:$O$1000,消耗中转!$Y$17:$Y$1000,"[]")</f>
        <v>[{"ItemId":50004,"Num":5}]</v>
      </c>
      <c r="F1005" s="19" t="str">
        <f>_xlfn.XLOOKUP($D1005,养成中转!$D$17:$D$1000,_xlfn.XLOOKUP($C1005,养成中转!$W$16:$AC$16,养成中转!$W$17:$AC$1000),"{}")</f>
        <v>{"Hp":1281,"Atk":43}</v>
      </c>
      <c r="G1005" s="19" t="str">
        <f>IF(B1005=4,_xlfn.XLOOKUP($D1005,养成中转!$D$17:$D$1000,养成中转!$AP$17:$AP$1000,"{}"),_xlfn.XLOOKUP($D1005,养成中转!$D$17:$D$1000,养成中转!$AG$17:$AG$1000,"{}"))</f>
        <v>{"CardMulti":0.6,"CostReduce":0}</v>
      </c>
    </row>
    <row r="1006" spans="1:7">
      <c r="A1006" s="19">
        <v>1002</v>
      </c>
      <c r="B1006" s="21">
        <v>1</v>
      </c>
      <c r="C1006" s="19">
        <v>2</v>
      </c>
      <c r="D1006" s="19">
        <v>2</v>
      </c>
      <c r="E1006" s="19" t="str">
        <f>_xlfn.XLOOKUP($D1006,消耗中转!$O$17:$O$1000,消耗中转!$Y$17:$Y$1000,"[]")</f>
        <v>[{"ItemId":50004,"Num":85}]</v>
      </c>
      <c r="F1006" s="19" t="str">
        <f>_xlfn.XLOOKUP($D1006,养成中转!$D$17:$D$1000,_xlfn.XLOOKUP($C1006,养成中转!$W$16:$AC$16,养成中转!$W$17:$AC$1000),"{}")</f>
        <v>{"Hp":1362,"Atk":47}</v>
      </c>
      <c r="G1006" s="19" t="str">
        <f>IF(B1006=4,_xlfn.XLOOKUP($D1006,养成中转!$D$17:$D$1000,养成中转!$AP$17:$AP$1000,"{}"),_xlfn.XLOOKUP($D1006,养成中转!$D$17:$D$1000,养成中转!$AG$17:$AG$1000,"{}"))</f>
        <v>{"CardMulti":1.25,"CostReduce":0}</v>
      </c>
    </row>
    <row r="1007" spans="1:7">
      <c r="A1007" s="19">
        <v>1003</v>
      </c>
      <c r="B1007" s="19">
        <v>1</v>
      </c>
      <c r="C1007" s="19">
        <v>2</v>
      </c>
      <c r="D1007" s="19">
        <v>3</v>
      </c>
      <c r="E1007" s="19" t="str">
        <f>_xlfn.XLOOKUP($D1007,消耗中转!$O$17:$O$1000,消耗中转!$Y$17:$Y$1000,"[]")</f>
        <v>[{"ItemId":50004,"Num":89}]</v>
      </c>
      <c r="F1007" s="19" t="str">
        <f>_xlfn.XLOOKUP($D1007,养成中转!$D$17:$D$1000,_xlfn.XLOOKUP($C1007,养成中转!$W$16:$AC$16,养成中转!$W$17:$AC$1000),"{}")</f>
        <v>{"Hp":1450,"Atk":49}</v>
      </c>
      <c r="G1007" s="19" t="str">
        <f>IF(B1007=4,_xlfn.XLOOKUP($D1007,养成中转!$D$17:$D$1000,养成中转!$AP$17:$AP$1000,"{}"),_xlfn.XLOOKUP($D1007,养成中转!$D$17:$D$1000,养成中转!$AG$17:$AG$1000,"{}"))</f>
        <v>{"CardMulti":1.9,"CostReduce":0}</v>
      </c>
    </row>
    <row r="1008" spans="1:7">
      <c r="A1008" s="19">
        <v>1004</v>
      </c>
      <c r="B1008" s="21">
        <v>1</v>
      </c>
      <c r="C1008" s="19">
        <v>2</v>
      </c>
      <c r="D1008" s="19">
        <v>4</v>
      </c>
      <c r="E1008" s="19" t="str">
        <f>_xlfn.XLOOKUP($D1008,消耗中转!$O$17:$O$1000,消耗中转!$Y$17:$Y$1000,"[]")</f>
        <v>[{"ItemId":50004,"Num":93}]</v>
      </c>
      <c r="F1008" s="19" t="str">
        <f>_xlfn.XLOOKUP($D1008,养成中转!$D$17:$D$1000,_xlfn.XLOOKUP($C1008,养成中转!$W$16:$AC$16,养成中转!$W$17:$AC$1000),"{}")</f>
        <v>{"Hp":1540,"Atk":53}</v>
      </c>
      <c r="G1008" s="19" t="str">
        <f>IF(B1008=4,_xlfn.XLOOKUP($D1008,养成中转!$D$17:$D$1000,养成中转!$AP$17:$AP$1000,"{}"),_xlfn.XLOOKUP($D1008,养成中转!$D$17:$D$1000,养成中转!$AG$17:$AG$1000,"{}"))</f>
        <v>{"CardMulti":2.55,"CostReduce":0}</v>
      </c>
    </row>
    <row r="1009" spans="1:7">
      <c r="A1009" s="19">
        <v>1005</v>
      </c>
      <c r="B1009" s="19">
        <v>1</v>
      </c>
      <c r="C1009" s="19">
        <v>2</v>
      </c>
      <c r="D1009" s="19">
        <v>5</v>
      </c>
      <c r="E1009" s="19" t="str">
        <f>_xlfn.XLOOKUP($D1009,消耗中转!$O$17:$O$1000,消耗中转!$Y$17:$Y$1000,"[]")</f>
        <v>[{"ItemId":50004,"Num":97}]</v>
      </c>
      <c r="F1009" s="19" t="str">
        <f>_xlfn.XLOOKUP($D1009,养成中转!$D$17:$D$1000,_xlfn.XLOOKUP($C1009,养成中转!$W$16:$AC$16,养成中转!$W$17:$AC$1000),"{}")</f>
        <v>{"Hp":1635,"Atk":55}</v>
      </c>
      <c r="G1009" s="19" t="str">
        <f>IF(B1009=4,_xlfn.XLOOKUP($D1009,养成中转!$D$17:$D$1000,养成中转!$AP$17:$AP$1000,"{}"),_xlfn.XLOOKUP($D1009,养成中转!$D$17:$D$1000,养成中转!$AG$17:$AG$1000,"{}"))</f>
        <v>{"CardMulti":3.2,"CostReduce":0}</v>
      </c>
    </row>
    <row r="1010" spans="1:7">
      <c r="A1010" s="19">
        <v>1006</v>
      </c>
      <c r="B1010" s="21">
        <v>1</v>
      </c>
      <c r="C1010" s="19">
        <v>2</v>
      </c>
      <c r="D1010" s="19">
        <v>6</v>
      </c>
      <c r="E1010" s="19" t="str">
        <f>_xlfn.XLOOKUP($D1010,消耗中转!$O$17:$O$1000,消耗中转!$Y$17:$Y$1000,"[]")</f>
        <v>[{"ItemId":50004,"Num":102}]</v>
      </c>
      <c r="F1010" s="19" t="str">
        <f>_xlfn.XLOOKUP($D1010,养成中转!$D$17:$D$1000,_xlfn.XLOOKUP($C1010,养成中转!$W$16:$AC$16,养成中转!$W$17:$AC$1000),"{}")</f>
        <v>{"Hp":1733,"Atk":59}</v>
      </c>
      <c r="G1010" s="19" t="str">
        <f>IF(B1010=4,_xlfn.XLOOKUP($D1010,养成中转!$D$17:$D$1000,养成中转!$AP$17:$AP$1000,"{}"),_xlfn.XLOOKUP($D1010,养成中转!$D$17:$D$1000,养成中转!$AG$17:$AG$1000,"{}"))</f>
        <v>{"CardMulti":3.85,"CostReduce":0}</v>
      </c>
    </row>
    <row r="1011" spans="1:7">
      <c r="A1011" s="19">
        <v>1007</v>
      </c>
      <c r="B1011" s="19">
        <v>1</v>
      </c>
      <c r="C1011" s="19">
        <v>2</v>
      </c>
      <c r="D1011" s="19">
        <v>7</v>
      </c>
      <c r="E1011" s="19" t="str">
        <f>_xlfn.XLOOKUP($D1011,消耗中转!$O$17:$O$1000,消耗中转!$Y$17:$Y$1000,"[]")</f>
        <v>[{"ItemId":50004,"Num":106}]</v>
      </c>
      <c r="F1011" s="19" t="str">
        <f>_xlfn.XLOOKUP($D1011,养成中转!$D$17:$D$1000,_xlfn.XLOOKUP($C1011,养成中转!$W$16:$AC$16,养成中转!$W$17:$AC$1000),"{}")</f>
        <v>{"Hp":1837,"Atk":63}</v>
      </c>
      <c r="G1011" s="19" t="str">
        <f>IF(B1011=4,_xlfn.XLOOKUP($D1011,养成中转!$D$17:$D$1000,养成中转!$AP$17:$AP$1000,"{}"),_xlfn.XLOOKUP($D1011,养成中转!$D$17:$D$1000,养成中转!$AG$17:$AG$1000,"{}"))</f>
        <v>{"CardMulti":4.5,"CostReduce":0}</v>
      </c>
    </row>
    <row r="1012" spans="1:7">
      <c r="A1012" s="19">
        <v>1008</v>
      </c>
      <c r="B1012" s="21">
        <v>1</v>
      </c>
      <c r="C1012" s="19">
        <v>2</v>
      </c>
      <c r="D1012" s="19">
        <v>8</v>
      </c>
      <c r="E1012" s="19" t="str">
        <f>_xlfn.XLOOKUP($D1012,消耗中转!$O$17:$O$1000,消耗中转!$Y$17:$Y$1000,"[]")</f>
        <v>[{"ItemId":50004,"Num":110}]</v>
      </c>
      <c r="F1012" s="19" t="str">
        <f>_xlfn.XLOOKUP($D1012,养成中转!$D$17:$D$1000,_xlfn.XLOOKUP($C1012,养成中转!$W$16:$AC$16,养成中转!$W$17:$AC$1000),"{}")</f>
        <v>{"Hp":1946,"Atk":67}</v>
      </c>
      <c r="G1012" s="19" t="str">
        <f>IF(B1012=4,_xlfn.XLOOKUP($D1012,养成中转!$D$17:$D$1000,养成中转!$AP$17:$AP$1000,"{}"),_xlfn.XLOOKUP($D1012,养成中转!$D$17:$D$1000,养成中转!$AG$17:$AG$1000,"{}"))</f>
        <v>{"CardMulti":5.15,"CostReduce":0}</v>
      </c>
    </row>
    <row r="1013" spans="1:7">
      <c r="A1013" s="19">
        <v>1009</v>
      </c>
      <c r="B1013" s="19">
        <v>1</v>
      </c>
      <c r="C1013" s="19">
        <v>2</v>
      </c>
      <c r="D1013" s="19">
        <v>9</v>
      </c>
      <c r="E1013" s="19" t="str">
        <f>_xlfn.XLOOKUP($D1013,消耗中转!$O$17:$O$1000,消耗中转!$Y$17:$Y$1000,"[]")</f>
        <v>[{"ItemId":50004,"Num":114}]</v>
      </c>
      <c r="F1013" s="19" t="str">
        <f>_xlfn.XLOOKUP($D1013,养成中转!$D$17:$D$1000,_xlfn.XLOOKUP($C1013,养成中转!$W$16:$AC$16,养成中转!$W$17:$AC$1000),"{}")</f>
        <v>{"Hp":2058,"Atk":70}</v>
      </c>
      <c r="G1013" s="19" t="str">
        <f>IF(B1013=4,_xlfn.XLOOKUP($D1013,养成中转!$D$17:$D$1000,养成中转!$AP$17:$AP$1000,"{}"),_xlfn.XLOOKUP($D1013,养成中转!$D$17:$D$1000,养成中转!$AG$17:$AG$1000,"{}"))</f>
        <v>{"CardMulti":5.8,"CostReduce":0}</v>
      </c>
    </row>
    <row r="1014" spans="1:7">
      <c r="A1014" s="19">
        <v>1010</v>
      </c>
      <c r="B1014" s="21">
        <v>1</v>
      </c>
      <c r="C1014" s="19">
        <v>2</v>
      </c>
      <c r="D1014" s="19">
        <v>10</v>
      </c>
      <c r="E1014" s="19" t="str">
        <f>_xlfn.XLOOKUP($D1014,消耗中转!$O$17:$O$1000,消耗中转!$Y$17:$Y$1000,"[]")</f>
        <v>[{"ItemId":50004,"Num":118},{"ItemId":50005,"Num":10}]</v>
      </c>
      <c r="F1014" s="19" t="str">
        <f>_xlfn.XLOOKUP($D1014,养成中转!$D$17:$D$1000,_xlfn.XLOOKUP($C1014,养成中转!$W$16:$AC$16,养成中转!$W$17:$AC$1000),"{}")</f>
        <v>{"Hp":2177,"Atk":74}</v>
      </c>
      <c r="G1014" s="19" t="str">
        <f>IF(B1014=4,_xlfn.XLOOKUP($D1014,养成中转!$D$17:$D$1000,养成中转!$AP$17:$AP$1000,"{}"),_xlfn.XLOOKUP($D1014,养成中转!$D$17:$D$1000,养成中转!$AG$17:$AG$1000,"{}"))</f>
        <v>{"CardMulti":6.45,"CostReduce":0}</v>
      </c>
    </row>
    <row r="1015" spans="1:7">
      <c r="A1015" s="19">
        <v>1011</v>
      </c>
      <c r="B1015" s="19">
        <v>1</v>
      </c>
      <c r="C1015" s="19">
        <v>2</v>
      </c>
      <c r="D1015" s="19">
        <v>11</v>
      </c>
      <c r="E1015" s="19" t="str">
        <f>_xlfn.XLOOKUP($D1015,消耗中转!$O$17:$O$1000,消耗中转!$Y$17:$Y$1000,"[]")</f>
        <v>[{"ItemId":50004,"Num":1224}]</v>
      </c>
      <c r="F1015" s="19" t="str">
        <f>_xlfn.XLOOKUP($D1015,养成中转!$D$17:$D$1000,_xlfn.XLOOKUP($C1015,养成中转!$W$16:$AC$16,养成中转!$W$17:$AC$1000),"{}")</f>
        <v>{"Hp":3041,"Atk":104}</v>
      </c>
      <c r="G1015" s="19" t="str">
        <f>IF(B1015=4,_xlfn.XLOOKUP($D1015,养成中转!$D$17:$D$1000,养成中转!$AP$17:$AP$1000,"{}"),_xlfn.XLOOKUP($D1015,养成中转!$D$17:$D$1000,养成中转!$AG$17:$AG$1000,"{}"))</f>
        <v>{"CardMulti":7.05,"CostReduce":0}</v>
      </c>
    </row>
    <row r="1016" spans="1:7">
      <c r="A1016" s="19">
        <v>1012</v>
      </c>
      <c r="B1016" s="21">
        <v>1</v>
      </c>
      <c r="C1016" s="19">
        <v>2</v>
      </c>
      <c r="D1016" s="19">
        <v>12</v>
      </c>
      <c r="E1016" s="19" t="str">
        <f>_xlfn.XLOOKUP($D1016,消耗中转!$O$17:$O$1000,消耗中转!$Y$17:$Y$1000,"[]")</f>
        <v>[{"ItemId":50004,"Num":1285}]</v>
      </c>
      <c r="F1016" s="19" t="str">
        <f>_xlfn.XLOOKUP($D1016,养成中转!$D$17:$D$1000,_xlfn.XLOOKUP($C1016,养成中转!$W$16:$AC$16,养成中转!$W$17:$AC$1000),"{}")</f>
        <v>{"Hp":3170,"Atk":109}</v>
      </c>
      <c r="G1016" s="19" t="str">
        <f>IF(B1016=4,_xlfn.XLOOKUP($D1016,养成中转!$D$17:$D$1000,养成中转!$AP$17:$AP$1000,"{}"),_xlfn.XLOOKUP($D1016,养成中转!$D$17:$D$1000,养成中转!$AG$17:$AG$1000,"{}"))</f>
        <v>{"CardMulti":7.3,"CostReduce":0}</v>
      </c>
    </row>
    <row r="1017" spans="1:7">
      <c r="A1017" s="19">
        <v>1013</v>
      </c>
      <c r="B1017" s="19">
        <v>1</v>
      </c>
      <c r="C1017" s="19">
        <v>2</v>
      </c>
      <c r="D1017" s="19">
        <v>13</v>
      </c>
      <c r="E1017" s="19" t="str">
        <f>_xlfn.XLOOKUP($D1017,消耗中转!$O$17:$O$1000,消耗中转!$Y$17:$Y$1000,"[]")</f>
        <v>[{"ItemId":50004,"Num":1346}]</v>
      </c>
      <c r="F1017" s="19" t="str">
        <f>_xlfn.XLOOKUP($D1017,养成中转!$D$17:$D$1000,_xlfn.XLOOKUP($C1017,养成中转!$W$16:$AC$16,养成中转!$W$17:$AC$1000),"{}")</f>
        <v>{"Hp":3305,"Atk":113}</v>
      </c>
      <c r="G1017" s="19" t="str">
        <f>IF(B1017=4,_xlfn.XLOOKUP($D1017,养成中转!$D$17:$D$1000,养成中转!$AP$17:$AP$1000,"{}"),_xlfn.XLOOKUP($D1017,养成中转!$D$17:$D$1000,养成中转!$AG$17:$AG$1000,"{}"))</f>
        <v>{"CardMulti":7.55,"CostReduce":0}</v>
      </c>
    </row>
    <row r="1018" spans="1:7">
      <c r="A1018" s="19">
        <v>1014</v>
      </c>
      <c r="B1018" s="21">
        <v>1</v>
      </c>
      <c r="C1018" s="19">
        <v>2</v>
      </c>
      <c r="D1018" s="19">
        <v>14</v>
      </c>
      <c r="E1018" s="19" t="str">
        <f>_xlfn.XLOOKUP($D1018,消耗中转!$O$17:$O$1000,消耗中转!$Y$17:$Y$1000,"[]")</f>
        <v>[{"ItemId":50004,"Num":1408}]</v>
      </c>
      <c r="F1018" s="19" t="str">
        <f>_xlfn.XLOOKUP($D1018,养成中转!$D$17:$D$1000,_xlfn.XLOOKUP($C1018,养成中转!$W$16:$AC$16,养成中转!$W$17:$AC$1000),"{}")</f>
        <v>{"Hp":3446,"Atk":118}</v>
      </c>
      <c r="G1018" s="19" t="str">
        <f>IF(B1018=4,_xlfn.XLOOKUP($D1018,养成中转!$D$17:$D$1000,养成中转!$AP$17:$AP$1000,"{}"),_xlfn.XLOOKUP($D1018,养成中转!$D$17:$D$1000,养成中转!$AG$17:$AG$1000,"{}"))</f>
        <v>{"CardMulti":7.8,"CostReduce":0}</v>
      </c>
    </row>
    <row r="1019" spans="1:7">
      <c r="A1019" s="19">
        <v>1015</v>
      </c>
      <c r="B1019" s="19">
        <v>1</v>
      </c>
      <c r="C1019" s="19">
        <v>2</v>
      </c>
      <c r="D1019" s="19">
        <v>15</v>
      </c>
      <c r="E1019" s="19" t="str">
        <f>_xlfn.XLOOKUP($D1019,消耗中转!$O$17:$O$1000,消耗中转!$Y$17:$Y$1000,"[]")</f>
        <v>[{"ItemId":50004,"Num":1469}]</v>
      </c>
      <c r="F1019" s="19" t="str">
        <f>_xlfn.XLOOKUP($D1019,养成中转!$D$17:$D$1000,_xlfn.XLOOKUP($C1019,养成中转!$W$16:$AC$16,养成中转!$W$17:$AC$1000),"{}")</f>
        <v>{"Hp":3593,"Atk":123}</v>
      </c>
      <c r="G1019" s="19" t="str">
        <f>IF(B1019=4,_xlfn.XLOOKUP($D1019,养成中转!$D$17:$D$1000,养成中转!$AP$17:$AP$1000,"{}"),_xlfn.XLOOKUP($D1019,养成中转!$D$17:$D$1000,养成中转!$AG$17:$AG$1000,"{}"))</f>
        <v>{"CardMulti":8.05,"CostReduce":0}</v>
      </c>
    </row>
    <row r="1020" spans="1:7">
      <c r="A1020" s="19">
        <v>1016</v>
      </c>
      <c r="B1020" s="21">
        <v>1</v>
      </c>
      <c r="C1020" s="19">
        <v>2</v>
      </c>
      <c r="D1020" s="19">
        <v>16</v>
      </c>
      <c r="E1020" s="19" t="str">
        <f>_xlfn.XLOOKUP($D1020,消耗中转!$O$17:$O$1000,消耗中转!$Y$17:$Y$1000,"[]")</f>
        <v>[{"ItemId":50004,"Num":1530}]</v>
      </c>
      <c r="F1020" s="19" t="str">
        <f>_xlfn.XLOOKUP($D1020,养成中转!$D$17:$D$1000,_xlfn.XLOOKUP($C1020,养成中转!$W$16:$AC$16,养成中转!$W$17:$AC$1000),"{}")</f>
        <v>{"Hp":3747,"Atk":129}</v>
      </c>
      <c r="G1020" s="19" t="str">
        <f>IF(B1020=4,_xlfn.XLOOKUP($D1020,养成中转!$D$17:$D$1000,养成中转!$AP$17:$AP$1000,"{}"),_xlfn.XLOOKUP($D1020,养成中转!$D$17:$D$1000,养成中转!$AG$17:$AG$1000,"{}"))</f>
        <v>{"CardMulti":8.3,"CostReduce":0}</v>
      </c>
    </row>
    <row r="1021" spans="1:7">
      <c r="A1021" s="19">
        <v>1017</v>
      </c>
      <c r="B1021" s="19">
        <v>1</v>
      </c>
      <c r="C1021" s="19">
        <v>2</v>
      </c>
      <c r="D1021" s="19">
        <v>17</v>
      </c>
      <c r="E1021" s="19" t="str">
        <f>_xlfn.XLOOKUP($D1021,消耗中转!$O$17:$O$1000,消耗中转!$Y$17:$Y$1000,"[]")</f>
        <v>[{"ItemId":50004,"Num":1591}]</v>
      </c>
      <c r="F1021" s="19" t="str">
        <f>_xlfn.XLOOKUP($D1021,养成中转!$D$17:$D$1000,_xlfn.XLOOKUP($C1021,养成中转!$W$16:$AC$16,养成中转!$W$17:$AC$1000),"{}")</f>
        <v>{"Hp":3908,"Atk":134}</v>
      </c>
      <c r="G1021" s="19" t="str">
        <f>IF(B1021=4,_xlfn.XLOOKUP($D1021,养成中转!$D$17:$D$1000,养成中转!$AP$17:$AP$1000,"{}"),_xlfn.XLOOKUP($D1021,养成中转!$D$17:$D$1000,养成中转!$AG$17:$AG$1000,"{}"))</f>
        <v>{"CardMulti":8.55,"CostReduce":0}</v>
      </c>
    </row>
    <row r="1022" spans="1:7">
      <c r="A1022" s="19">
        <v>1018</v>
      </c>
      <c r="B1022" s="21">
        <v>1</v>
      </c>
      <c r="C1022" s="19">
        <v>2</v>
      </c>
      <c r="D1022" s="19">
        <v>18</v>
      </c>
      <c r="E1022" s="19" t="str">
        <f>_xlfn.XLOOKUP($D1022,消耗中转!$O$17:$O$1000,消耗中转!$Y$17:$Y$1000,"[]")</f>
        <v>[{"ItemId":50004,"Num":1653}]</v>
      </c>
      <c r="F1022" s="19" t="str">
        <f>_xlfn.XLOOKUP($D1022,养成中转!$D$17:$D$1000,_xlfn.XLOOKUP($C1022,养成中转!$W$16:$AC$16,养成中转!$W$17:$AC$1000),"{}")</f>
        <v>{"Hp":4076,"Atk":140}</v>
      </c>
      <c r="G1022" s="19" t="str">
        <f>IF(B1022=4,_xlfn.XLOOKUP($D1022,养成中转!$D$17:$D$1000,养成中转!$AP$17:$AP$1000,"{}"),_xlfn.XLOOKUP($D1022,养成中转!$D$17:$D$1000,养成中转!$AG$17:$AG$1000,"{}"))</f>
        <v>{"CardMulti":8.8,"CostReduce":0}</v>
      </c>
    </row>
    <row r="1023" spans="1:7">
      <c r="A1023" s="19">
        <v>1019</v>
      </c>
      <c r="B1023" s="19">
        <v>1</v>
      </c>
      <c r="C1023" s="19">
        <v>2</v>
      </c>
      <c r="D1023" s="19">
        <v>19</v>
      </c>
      <c r="E1023" s="19" t="str">
        <f>_xlfn.XLOOKUP($D1023,消耗中转!$O$17:$O$1000,消耗中转!$Y$17:$Y$1000,"[]")</f>
        <v>[{"ItemId":50004,"Num":1714}]</v>
      </c>
      <c r="F1023" s="19" t="str">
        <f>_xlfn.XLOOKUP($D1023,养成中转!$D$17:$D$1000,_xlfn.XLOOKUP($C1023,养成中转!$W$16:$AC$16,养成中转!$W$17:$AC$1000),"{}")</f>
        <v>{"Hp":4252,"Atk":146}</v>
      </c>
      <c r="G1023" s="19" t="str">
        <f>IF(B1023=4,_xlfn.XLOOKUP($D1023,养成中转!$D$17:$D$1000,养成中转!$AP$17:$AP$1000,"{}"),_xlfn.XLOOKUP($D1023,养成中转!$D$17:$D$1000,养成中转!$AG$17:$AG$1000,"{}"))</f>
        <v>{"CardMulti":9.05,"CostReduce":0}</v>
      </c>
    </row>
    <row r="1024" spans="1:7">
      <c r="A1024" s="19">
        <v>1020</v>
      </c>
      <c r="B1024" s="21">
        <v>1</v>
      </c>
      <c r="C1024" s="19">
        <v>2</v>
      </c>
      <c r="D1024" s="19">
        <v>20</v>
      </c>
      <c r="E1024" s="19" t="str">
        <f>_xlfn.XLOOKUP($D1024,消耗中转!$O$17:$O$1000,消耗中转!$Y$17:$Y$1000,"[]")</f>
        <v>[{"ItemId":50004,"Num":1775},{"ItemId":50005,"Num":30}]</v>
      </c>
      <c r="F1024" s="19" t="str">
        <f>_xlfn.XLOOKUP($D1024,养成中转!$D$17:$D$1000,_xlfn.XLOOKUP($C1024,养成中转!$W$16:$AC$16,养成中转!$W$17:$AC$1000),"{}")</f>
        <v>{"Hp":4436,"Atk":152}</v>
      </c>
      <c r="G1024" s="19" t="str">
        <f>IF(B1024=4,_xlfn.XLOOKUP($D1024,养成中转!$D$17:$D$1000,养成中转!$AP$17:$AP$1000,"{}"),_xlfn.XLOOKUP($D1024,养成中转!$D$17:$D$1000,养成中转!$AG$17:$AG$1000,"{}"))</f>
        <v>{"CardMulti":9.3,"CostReduce":0}</v>
      </c>
    </row>
    <row r="1025" spans="1:7">
      <c r="A1025" s="19">
        <v>1021</v>
      </c>
      <c r="B1025" s="19">
        <v>1</v>
      </c>
      <c r="C1025" s="19">
        <v>2</v>
      </c>
      <c r="D1025" s="19">
        <v>21</v>
      </c>
      <c r="E1025" s="19" t="str">
        <f>_xlfn.XLOOKUP($D1025,消耗中转!$O$17:$O$1000,消耗中转!$Y$17:$Y$1000,"[]")</f>
        <v>[{"ItemId":50004,"Num":2448}]</v>
      </c>
      <c r="F1025" s="19" t="str">
        <f>_xlfn.XLOOKUP($D1025,养成中转!$D$17:$D$1000,_xlfn.XLOOKUP($C1025,养成中转!$W$16:$AC$16,养成中转!$W$17:$AC$1000),"{}")</f>
        <v>{"Hp":5777,"Atk":198}</v>
      </c>
      <c r="G1025" s="19" t="str">
        <f>IF(B1025=4,_xlfn.XLOOKUP($D1025,养成中转!$D$17:$D$1000,养成中转!$AP$17:$AP$1000,"{}"),_xlfn.XLOOKUP($D1025,养成中转!$D$17:$D$1000,养成中转!$AG$17:$AG$1000,"{}"))</f>
        <v>{"CardMulti":9.95,"CostReduce":0}</v>
      </c>
    </row>
    <row r="1026" spans="1:7">
      <c r="A1026" s="19">
        <v>1022</v>
      </c>
      <c r="B1026" s="21">
        <v>1</v>
      </c>
      <c r="C1026" s="19">
        <v>2</v>
      </c>
      <c r="D1026" s="19">
        <v>22</v>
      </c>
      <c r="E1026" s="19" t="str">
        <f>_xlfn.XLOOKUP($D1026,消耗中转!$O$17:$O$1000,消耗中转!$Y$17:$Y$1000,"[]")</f>
        <v>[{"ItemId":50004,"Num":2571}]</v>
      </c>
      <c r="F1026" s="19" t="str">
        <f>_xlfn.XLOOKUP($D1026,养成中转!$D$17:$D$1000,_xlfn.XLOOKUP($C1026,养成中转!$W$16:$AC$16,养成中转!$W$17:$AC$1000),"{}")</f>
        <v>{"Hp":5977,"Atk":205}</v>
      </c>
      <c r="G1026" s="19" t="str">
        <f>IF(B1026=4,_xlfn.XLOOKUP($D1026,养成中转!$D$17:$D$1000,养成中转!$AP$17:$AP$1000,"{}"),_xlfn.XLOOKUP($D1026,养成中转!$D$17:$D$1000,养成中转!$AG$17:$AG$1000,"{}"))</f>
        <v>{"CardMulti":10.19,"CostReduce":0}</v>
      </c>
    </row>
    <row r="1027" spans="1:7">
      <c r="A1027" s="19">
        <v>1023</v>
      </c>
      <c r="B1027" s="19">
        <v>1</v>
      </c>
      <c r="C1027" s="19">
        <v>2</v>
      </c>
      <c r="D1027" s="19">
        <v>23</v>
      </c>
      <c r="E1027" s="19" t="str">
        <f>_xlfn.XLOOKUP($D1027,消耗中转!$O$17:$O$1000,消耗中转!$Y$17:$Y$1000,"[]")</f>
        <v>[{"ItemId":50004,"Num":2693}]</v>
      </c>
      <c r="F1027" s="19" t="str">
        <f>_xlfn.XLOOKUP($D1027,养成中转!$D$17:$D$1000,_xlfn.XLOOKUP($C1027,养成中转!$W$16:$AC$16,养成中转!$W$17:$AC$1000),"{}")</f>
        <v>{"Hp":6186,"Atk":212}</v>
      </c>
      <c r="G1027" s="19" t="str">
        <f>IF(B1027=4,_xlfn.XLOOKUP($D1027,养成中转!$D$17:$D$1000,养成中转!$AP$17:$AP$1000,"{}"),_xlfn.XLOOKUP($D1027,养成中转!$D$17:$D$1000,养成中转!$AG$17:$AG$1000,"{}"))</f>
        <v>{"CardMulti":10.43,"CostReduce":0}</v>
      </c>
    </row>
    <row r="1028" spans="1:7">
      <c r="A1028" s="19">
        <v>1024</v>
      </c>
      <c r="B1028" s="21">
        <v>1</v>
      </c>
      <c r="C1028" s="19">
        <v>2</v>
      </c>
      <c r="D1028" s="19">
        <v>24</v>
      </c>
      <c r="E1028" s="19" t="str">
        <f>_xlfn.XLOOKUP($D1028,消耗中转!$O$17:$O$1000,消耗中转!$Y$17:$Y$1000,"[]")</f>
        <v>[{"ItemId":50004,"Num":2816}]</v>
      </c>
      <c r="F1028" s="19" t="str">
        <f>_xlfn.XLOOKUP($D1028,养成中转!$D$17:$D$1000,_xlfn.XLOOKUP($C1028,养成中转!$W$16:$AC$16,养成中转!$W$17:$AC$1000),"{}")</f>
        <v>{"Hp":6403,"Atk":220}</v>
      </c>
      <c r="G1028" s="19" t="str">
        <f>IF(B1028=4,_xlfn.XLOOKUP($D1028,养成中转!$D$17:$D$1000,养成中转!$AP$17:$AP$1000,"{}"),_xlfn.XLOOKUP($D1028,养成中转!$D$17:$D$1000,养成中转!$AG$17:$AG$1000,"{}"))</f>
        <v>{"CardMulti":10.67,"CostReduce":0}</v>
      </c>
    </row>
    <row r="1029" spans="1:7">
      <c r="A1029" s="19">
        <v>1025</v>
      </c>
      <c r="B1029" s="19">
        <v>1</v>
      </c>
      <c r="C1029" s="19">
        <v>2</v>
      </c>
      <c r="D1029" s="19">
        <v>25</v>
      </c>
      <c r="E1029" s="19" t="str">
        <f>_xlfn.XLOOKUP($D1029,消耗中转!$O$17:$O$1000,消耗中转!$Y$17:$Y$1000,"[]")</f>
        <v>[{"ItemId":50004,"Num":2938}]</v>
      </c>
      <c r="F1029" s="19" t="str">
        <f>_xlfn.XLOOKUP($D1029,养成中转!$D$17:$D$1000,_xlfn.XLOOKUP($C1029,养成中转!$W$16:$AC$16,养成中转!$W$17:$AC$1000),"{}")</f>
        <v>{"Hp":6630,"Atk":227}</v>
      </c>
      <c r="G1029" s="19" t="str">
        <f>IF(B1029=4,_xlfn.XLOOKUP($D1029,养成中转!$D$17:$D$1000,养成中转!$AP$17:$AP$1000,"{}"),_xlfn.XLOOKUP($D1029,养成中转!$D$17:$D$1000,养成中转!$AG$17:$AG$1000,"{}"))</f>
        <v>{"CardMulti":11.91,"CostReduce":1}</v>
      </c>
    </row>
    <row r="1030" spans="1:7">
      <c r="A1030" s="19">
        <v>1026</v>
      </c>
      <c r="B1030" s="21">
        <v>1</v>
      </c>
      <c r="C1030" s="19">
        <v>2</v>
      </c>
      <c r="D1030" s="19">
        <v>26</v>
      </c>
      <c r="E1030" s="19" t="str">
        <f>_xlfn.XLOOKUP($D1030,消耗中转!$O$17:$O$1000,消耗中转!$Y$17:$Y$1000,"[]")</f>
        <v>[{"ItemId":50004,"Num":3061}]</v>
      </c>
      <c r="F1030" s="19" t="str">
        <f>_xlfn.XLOOKUP($D1030,养成中转!$D$17:$D$1000,_xlfn.XLOOKUP($C1030,养成中转!$W$16:$AC$16,养成中转!$W$17:$AC$1000),"{}")</f>
        <v>{"Hp":6866,"Atk":236}</v>
      </c>
      <c r="G1030" s="19" t="str">
        <f>IF(B1030=4,_xlfn.XLOOKUP($D1030,养成中转!$D$17:$D$1000,养成中转!$AP$17:$AP$1000,"{}"),_xlfn.XLOOKUP($D1030,养成中转!$D$17:$D$1000,养成中转!$AG$17:$AG$1000,"{}"))</f>
        <v>{"CardMulti":12.15,"CostReduce":1}</v>
      </c>
    </row>
    <row r="1031" spans="1:7">
      <c r="A1031" s="19">
        <v>1027</v>
      </c>
      <c r="B1031" s="19">
        <v>1</v>
      </c>
      <c r="C1031" s="19">
        <v>2</v>
      </c>
      <c r="D1031" s="19">
        <v>27</v>
      </c>
      <c r="E1031" s="19" t="str">
        <f>_xlfn.XLOOKUP($D1031,消耗中转!$O$17:$O$1000,消耗中转!$Y$17:$Y$1000,"[]")</f>
        <v>[{"ItemId":50004,"Num":3183}]</v>
      </c>
      <c r="F1031" s="19" t="str">
        <f>_xlfn.XLOOKUP($D1031,养成中转!$D$17:$D$1000,_xlfn.XLOOKUP($C1031,养成中转!$W$16:$AC$16,养成中转!$W$17:$AC$1000),"{}")</f>
        <v>{"Hp":7112,"Atk":244}</v>
      </c>
      <c r="G1031" s="19" t="str">
        <f>IF(B1031=4,_xlfn.XLOOKUP($D1031,养成中转!$D$17:$D$1000,养成中转!$AP$17:$AP$1000,"{}"),_xlfn.XLOOKUP($D1031,养成中转!$D$17:$D$1000,养成中转!$AG$17:$AG$1000,"{}"))</f>
        <v>{"CardMulti":12.39,"CostReduce":1}</v>
      </c>
    </row>
    <row r="1032" spans="1:7">
      <c r="A1032" s="19">
        <v>1028</v>
      </c>
      <c r="B1032" s="21">
        <v>1</v>
      </c>
      <c r="C1032" s="19">
        <v>2</v>
      </c>
      <c r="D1032" s="19">
        <v>28</v>
      </c>
      <c r="E1032" s="19" t="str">
        <f>_xlfn.XLOOKUP($D1032,消耗中转!$O$17:$O$1000,消耗中转!$Y$17:$Y$1000,"[]")</f>
        <v>[{"ItemId":50004,"Num":3306}]</v>
      </c>
      <c r="F1032" s="19" t="str">
        <f>_xlfn.XLOOKUP($D1032,养成中转!$D$17:$D$1000,_xlfn.XLOOKUP($C1032,养成中转!$W$16:$AC$16,养成中转!$W$17:$AC$1000),"{}")</f>
        <v>{"Hp":7367,"Atk":253}</v>
      </c>
      <c r="G1032" s="19" t="str">
        <f>IF(B1032=4,_xlfn.XLOOKUP($D1032,养成中转!$D$17:$D$1000,养成中转!$AP$17:$AP$1000,"{}"),_xlfn.XLOOKUP($D1032,养成中转!$D$17:$D$1000,养成中转!$AG$17:$AG$1000,"{}"))</f>
        <v>{"CardMulti":12.63,"CostReduce":1}</v>
      </c>
    </row>
    <row r="1033" spans="1:7">
      <c r="A1033" s="19">
        <v>1029</v>
      </c>
      <c r="B1033" s="19">
        <v>1</v>
      </c>
      <c r="C1033" s="19">
        <v>2</v>
      </c>
      <c r="D1033" s="19">
        <v>29</v>
      </c>
      <c r="E1033" s="19" t="str">
        <f>_xlfn.XLOOKUP($D1033,消耗中转!$O$17:$O$1000,消耗中转!$Y$17:$Y$1000,"[]")</f>
        <v>[{"ItemId":50004,"Num":3428}]</v>
      </c>
      <c r="F1033" s="19" t="str">
        <f>_xlfn.XLOOKUP($D1033,养成中转!$D$17:$D$1000,_xlfn.XLOOKUP($C1033,养成中转!$W$16:$AC$16,养成中转!$W$17:$AC$1000),"{}")</f>
        <v>{"Hp":7633,"Atk":262}</v>
      </c>
      <c r="G1033" s="19" t="str">
        <f>IF(B1033=4,_xlfn.XLOOKUP($D1033,养成中转!$D$17:$D$1000,养成中转!$AP$17:$AP$1000,"{}"),_xlfn.XLOOKUP($D1033,养成中转!$D$17:$D$1000,养成中转!$AG$17:$AG$1000,"{}"))</f>
        <v>{"CardMulti":12.87,"CostReduce":1}</v>
      </c>
    </row>
    <row r="1034" spans="1:7">
      <c r="A1034" s="19">
        <v>1030</v>
      </c>
      <c r="B1034" s="21">
        <v>1</v>
      </c>
      <c r="C1034" s="19">
        <v>2</v>
      </c>
      <c r="D1034" s="19">
        <v>30</v>
      </c>
      <c r="E1034" s="19" t="str">
        <f>_xlfn.XLOOKUP($D1034,消耗中转!$O$17:$O$1000,消耗中转!$Y$17:$Y$1000,"[]")</f>
        <v>[{"ItemId":50004,"Num":3551},{"ItemId":50005,"Num":130}]</v>
      </c>
      <c r="F1034" s="19" t="str">
        <f>_xlfn.XLOOKUP($D1034,养成中转!$D$17:$D$1000,_xlfn.XLOOKUP($C1034,养成中转!$W$16:$AC$16,养成中转!$W$17:$AC$1000),"{}")</f>
        <v>{"Hp":7910,"Atk":271}</v>
      </c>
      <c r="G1034" s="19" t="str">
        <f>IF(B1034=4,_xlfn.XLOOKUP($D1034,养成中转!$D$17:$D$1000,养成中转!$AP$17:$AP$1000,"{}"),_xlfn.XLOOKUP($D1034,养成中转!$D$17:$D$1000,养成中转!$AG$17:$AG$1000,"{}"))</f>
        <v>{"CardMulti":13.11,"CostReduce":1}</v>
      </c>
    </row>
    <row r="1035" spans="1:7">
      <c r="A1035" s="19">
        <v>1031</v>
      </c>
      <c r="B1035" s="19">
        <v>1</v>
      </c>
      <c r="C1035" s="19">
        <v>2</v>
      </c>
      <c r="D1035" s="19">
        <v>31</v>
      </c>
      <c r="E1035" s="19" t="str">
        <f>_xlfn.XLOOKUP($D1035,消耗中转!$O$17:$O$1000,消耗中转!$Y$17:$Y$1000,"[]")</f>
        <v>[{"ItemId":50004,"Num":7347}]</v>
      </c>
      <c r="F1035" s="19" t="str">
        <f>_xlfn.XLOOKUP($D1035,养成中转!$D$17:$D$1000,_xlfn.XLOOKUP($C1035,养成中转!$W$16:$AC$16,养成中转!$W$17:$AC$1000),"{}")</f>
        <v>{"Hp":9918,"Atk":341}</v>
      </c>
      <c r="G1035" s="19" t="str">
        <f>IF(B1035=4,_xlfn.XLOOKUP($D1035,养成中转!$D$17:$D$1000,养成中转!$AP$17:$AP$1000,"{}"),_xlfn.XLOOKUP($D1035,养成中转!$D$17:$D$1000,养成中转!$AG$17:$AG$1000,"{}"))</f>
        <v>{"CardMulti":13.81,"CostReduce":1}</v>
      </c>
    </row>
    <row r="1036" spans="1:7">
      <c r="A1036" s="19">
        <v>1032</v>
      </c>
      <c r="B1036" s="21">
        <v>1</v>
      </c>
      <c r="C1036" s="19">
        <v>2</v>
      </c>
      <c r="D1036" s="19">
        <v>32</v>
      </c>
      <c r="E1036" s="19" t="str">
        <f>_xlfn.XLOOKUP($D1036,消耗中转!$O$17:$O$1000,消耗中转!$Y$17:$Y$1000,"[]")</f>
        <v>[{"ItemId":50004,"Num":7715}]</v>
      </c>
      <c r="F1036" s="19" t="str">
        <f>_xlfn.XLOOKUP($D1036,养成中转!$D$17:$D$1000,_xlfn.XLOOKUP($C1036,养成中转!$W$16:$AC$16,养成中转!$W$17:$AC$1000),"{}")</f>
        <v>{"Hp":10217,"Atk":351}</v>
      </c>
      <c r="G1036" s="19" t="str">
        <f>IF(B1036=4,_xlfn.XLOOKUP($D1036,养成中转!$D$17:$D$1000,养成中转!$AP$17:$AP$1000,"{}"),_xlfn.XLOOKUP($D1036,养成中转!$D$17:$D$1000,养成中转!$AG$17:$AG$1000,"{}"))</f>
        <v>{"CardMulti":14.04,"CostReduce":1}</v>
      </c>
    </row>
    <row r="1037" spans="1:7">
      <c r="A1037" s="19">
        <v>1033</v>
      </c>
      <c r="B1037" s="19">
        <v>1</v>
      </c>
      <c r="C1037" s="19">
        <v>2</v>
      </c>
      <c r="D1037" s="19">
        <v>33</v>
      </c>
      <c r="E1037" s="19" t="str">
        <f>_xlfn.XLOOKUP($D1037,消耗中转!$O$17:$O$1000,消耗中转!$Y$17:$Y$1000,"[]")</f>
        <v>[{"ItemId":50004,"Num":8082}]</v>
      </c>
      <c r="F1037" s="19" t="str">
        <f>_xlfn.XLOOKUP($D1037,养成中转!$D$17:$D$1000,_xlfn.XLOOKUP($C1037,养成中转!$W$16:$AC$16,养成中转!$W$17:$AC$1000),"{}")</f>
        <v>{"Hp":10526,"Atk":362}</v>
      </c>
      <c r="G1037" s="19" t="str">
        <f>IF(B1037=4,_xlfn.XLOOKUP($D1037,养成中转!$D$17:$D$1000,养成中转!$AP$17:$AP$1000,"{}"),_xlfn.XLOOKUP($D1037,养成中转!$D$17:$D$1000,养成中转!$AG$17:$AG$1000,"{}"))</f>
        <v>{"CardMulti":14.27,"CostReduce":1}</v>
      </c>
    </row>
    <row r="1038" spans="1:7">
      <c r="A1038" s="19">
        <v>1034</v>
      </c>
      <c r="B1038" s="21">
        <v>1</v>
      </c>
      <c r="C1038" s="19">
        <v>2</v>
      </c>
      <c r="D1038" s="19">
        <v>34</v>
      </c>
      <c r="E1038" s="19" t="str">
        <f>_xlfn.XLOOKUP($D1038,消耗中转!$O$17:$O$1000,消耗中转!$Y$17:$Y$1000,"[]")</f>
        <v>[{"ItemId":50004,"Num":8449}]</v>
      </c>
      <c r="F1038" s="19" t="str">
        <f>_xlfn.XLOOKUP($D1038,养成中转!$D$17:$D$1000,_xlfn.XLOOKUP($C1038,养成中转!$W$16:$AC$16,养成中转!$W$17:$AC$1000),"{}")</f>
        <v>{"Hp":10847,"Atk":373}</v>
      </c>
      <c r="G1038" s="19" t="str">
        <f>IF(B1038=4,_xlfn.XLOOKUP($D1038,养成中转!$D$17:$D$1000,养成中转!$AP$17:$AP$1000,"{}"),_xlfn.XLOOKUP($D1038,养成中转!$D$17:$D$1000,养成中转!$AG$17:$AG$1000,"{}"))</f>
        <v>{"CardMulti":14.5,"CostReduce":1}</v>
      </c>
    </row>
    <row r="1039" spans="1:7">
      <c r="A1039" s="19">
        <v>1035</v>
      </c>
      <c r="B1039" s="19">
        <v>1</v>
      </c>
      <c r="C1039" s="19">
        <v>2</v>
      </c>
      <c r="D1039" s="19">
        <v>35</v>
      </c>
      <c r="E1039" s="19" t="str">
        <f>_xlfn.XLOOKUP($D1039,消耗中转!$O$17:$O$1000,消耗中转!$Y$17:$Y$1000,"[]")</f>
        <v>[{"ItemId":50004,"Num":8817}]</v>
      </c>
      <c r="F1039" s="19" t="str">
        <f>_xlfn.XLOOKUP($D1039,养成中转!$D$17:$D$1000,_xlfn.XLOOKUP($C1039,养成中转!$W$16:$AC$16,养成中转!$W$17:$AC$1000),"{}")</f>
        <v>{"Hp":11180,"Atk":384}</v>
      </c>
      <c r="G1039" s="19" t="str">
        <f>IF(B1039=4,_xlfn.XLOOKUP($D1039,养成中转!$D$17:$D$1000,养成中转!$AP$17:$AP$1000,"{}"),_xlfn.XLOOKUP($D1039,养成中转!$D$17:$D$1000,养成中转!$AG$17:$AG$1000,"{}"))</f>
        <v>{"CardMulti":14.73,"CostReduce":1}</v>
      </c>
    </row>
    <row r="1040" spans="1:7">
      <c r="A1040" s="19">
        <v>1036</v>
      </c>
      <c r="B1040" s="21">
        <v>1</v>
      </c>
      <c r="C1040" s="19">
        <v>2</v>
      </c>
      <c r="D1040" s="19">
        <v>36</v>
      </c>
      <c r="E1040" s="19" t="str">
        <f>_xlfn.XLOOKUP($D1040,消耗中转!$O$17:$O$1000,消耗中转!$Y$17:$Y$1000,"[]")</f>
        <v>[{"ItemId":50004,"Num":9184}]</v>
      </c>
      <c r="F1040" s="19" t="str">
        <f>_xlfn.XLOOKUP($D1040,养成中转!$D$17:$D$1000,_xlfn.XLOOKUP($C1040,养成中转!$W$16:$AC$16,养成中转!$W$17:$AC$1000),"{}")</f>
        <v>{"Hp":11525,"Atk":396}</v>
      </c>
      <c r="G1040" s="19" t="str">
        <f>IF(B1040=4,_xlfn.XLOOKUP($D1040,养成中转!$D$17:$D$1000,养成中转!$AP$17:$AP$1000,"{}"),_xlfn.XLOOKUP($D1040,养成中转!$D$17:$D$1000,养成中转!$AG$17:$AG$1000,"{}"))</f>
        <v>{"CardMulti":14.96,"CostReduce":1}</v>
      </c>
    </row>
    <row r="1041" spans="1:7">
      <c r="A1041" s="19">
        <v>1037</v>
      </c>
      <c r="B1041" s="19">
        <v>1</v>
      </c>
      <c r="C1041" s="19">
        <v>2</v>
      </c>
      <c r="D1041" s="19">
        <v>37</v>
      </c>
      <c r="E1041" s="19" t="str">
        <f>_xlfn.XLOOKUP($D1041,消耗中转!$O$17:$O$1000,消耗中转!$Y$17:$Y$1000,"[]")</f>
        <v>[{"ItemId":50004,"Num":9552}]</v>
      </c>
      <c r="F1041" s="19" t="str">
        <f>_xlfn.XLOOKUP($D1041,养成中转!$D$17:$D$1000,_xlfn.XLOOKUP($C1041,养成中转!$W$16:$AC$16,养成中转!$W$17:$AC$1000),"{}")</f>
        <v>{"Hp":11881,"Atk":408}</v>
      </c>
      <c r="G1041" s="19" t="str">
        <f>IF(B1041=4,_xlfn.XLOOKUP($D1041,养成中转!$D$17:$D$1000,养成中转!$AP$17:$AP$1000,"{}"),_xlfn.XLOOKUP($D1041,养成中转!$D$17:$D$1000,养成中转!$AG$17:$AG$1000,"{}"))</f>
        <v>{"CardMulti":15.19,"CostReduce":1}</v>
      </c>
    </row>
    <row r="1042" spans="1:7">
      <c r="A1042" s="19">
        <v>1038</v>
      </c>
      <c r="B1042" s="21">
        <v>1</v>
      </c>
      <c r="C1042" s="19">
        <v>2</v>
      </c>
      <c r="D1042" s="19">
        <v>38</v>
      </c>
      <c r="E1042" s="19" t="str">
        <f>_xlfn.XLOOKUP($D1042,消耗中转!$O$17:$O$1000,消耗中转!$Y$17:$Y$1000,"[]")</f>
        <v>[{"ItemId":50004,"Num":9919}]</v>
      </c>
      <c r="F1042" s="19" t="str">
        <f>_xlfn.XLOOKUP($D1042,养成中转!$D$17:$D$1000,_xlfn.XLOOKUP($C1042,养成中转!$W$16:$AC$16,养成中转!$W$17:$AC$1000),"{}")</f>
        <v>{"Hp":12251,"Atk":421}</v>
      </c>
      <c r="G1042" s="19" t="str">
        <f>IF(B1042=4,_xlfn.XLOOKUP($D1042,养成中转!$D$17:$D$1000,养成中转!$AP$17:$AP$1000,"{}"),_xlfn.XLOOKUP($D1042,养成中转!$D$17:$D$1000,养成中转!$AG$17:$AG$1000,"{}"))</f>
        <v>{"CardMulti":15.42,"CostReduce":1}</v>
      </c>
    </row>
    <row r="1043" spans="1:7">
      <c r="A1043" s="19">
        <v>1039</v>
      </c>
      <c r="B1043" s="19">
        <v>1</v>
      </c>
      <c r="C1043" s="19">
        <v>2</v>
      </c>
      <c r="D1043" s="19">
        <v>39</v>
      </c>
      <c r="E1043" s="19" t="str">
        <f>_xlfn.XLOOKUP($D1043,消耗中转!$O$17:$O$1000,消耗中转!$Y$17:$Y$1000,"[]")</f>
        <v>[{"ItemId":50004,"Num":10286}]</v>
      </c>
      <c r="F1043" s="19" t="str">
        <f>_xlfn.XLOOKUP($D1043,养成中转!$D$17:$D$1000,_xlfn.XLOOKUP($C1043,养成中转!$W$16:$AC$16,养成中转!$W$17:$AC$1000),"{}")</f>
        <v>{"Hp":12633,"Atk":434}</v>
      </c>
      <c r="G1043" s="19" t="str">
        <f>IF(B1043=4,_xlfn.XLOOKUP($D1043,养成中转!$D$17:$D$1000,养成中转!$AP$17:$AP$1000,"{}"),_xlfn.XLOOKUP($D1043,养成中转!$D$17:$D$1000,养成中转!$AG$17:$AG$1000,"{}"))</f>
        <v>{"CardMulti":15.65,"CostReduce":1}</v>
      </c>
    </row>
    <row r="1044" spans="1:7">
      <c r="A1044" s="19">
        <v>1040</v>
      </c>
      <c r="B1044" s="21">
        <v>1</v>
      </c>
      <c r="C1044" s="19">
        <v>2</v>
      </c>
      <c r="D1044" s="19">
        <v>40</v>
      </c>
      <c r="E1044" s="19" t="str">
        <f>_xlfn.XLOOKUP($D1044,消耗中转!$O$17:$O$1000,消耗中转!$Y$17:$Y$1000,"[]")</f>
        <v>[{"ItemId":50004,"Num":10654},{"ItemId":50005,"Num":200}]</v>
      </c>
      <c r="F1044" s="19" t="str">
        <f>_xlfn.XLOOKUP($D1044,养成中转!$D$17:$D$1000,_xlfn.XLOOKUP($C1044,养成中转!$W$16:$AC$16,养成中转!$W$17:$AC$1000),"{}")</f>
        <v>{"Hp":13028,"Atk":448}</v>
      </c>
      <c r="G1044" s="19" t="str">
        <f>IF(B1044=4,_xlfn.XLOOKUP($D1044,养成中转!$D$17:$D$1000,养成中转!$AP$17:$AP$1000,"{}"),_xlfn.XLOOKUP($D1044,养成中转!$D$17:$D$1000,养成中转!$AG$17:$AG$1000,"{}"))</f>
        <v>{"CardMulti":15.88,"CostReduce":1}</v>
      </c>
    </row>
    <row r="1045" spans="1:7">
      <c r="A1045" s="19">
        <v>1041</v>
      </c>
      <c r="B1045" s="19">
        <v>1</v>
      </c>
      <c r="C1045" s="19">
        <v>2</v>
      </c>
      <c r="D1045" s="19">
        <v>41</v>
      </c>
      <c r="E1045" s="19" t="str">
        <f>_xlfn.XLOOKUP($D1045,消耗中转!$O$17:$O$1000,消耗中转!$Y$17:$Y$1000,"[]")</f>
        <v>[{"ItemId":50004,"Num":16426}]</v>
      </c>
      <c r="F1045" s="19" t="str">
        <f>_xlfn.XLOOKUP($D1045,养成中转!$D$17:$D$1000,_xlfn.XLOOKUP($C1045,养成中转!$W$16:$AC$16,养成中转!$W$17:$AC$1000),"{}")</f>
        <v>{"Hp":15890,"Atk":546}</v>
      </c>
      <c r="G1045" s="19" t="str">
        <f>IF(B1045=4,_xlfn.XLOOKUP($D1045,养成中转!$D$17:$D$1000,养成中转!$AP$17:$AP$1000,"{}"),_xlfn.XLOOKUP($D1045,养成中转!$D$17:$D$1000,养成中转!$AG$17:$AG$1000,"{}"))</f>
        <v>{"CardMulti":16.63,"CostReduce":1}</v>
      </c>
    </row>
    <row r="1046" spans="1:7">
      <c r="A1046" s="19">
        <v>1042</v>
      </c>
      <c r="B1046" s="21">
        <v>1</v>
      </c>
      <c r="C1046" s="19">
        <v>2</v>
      </c>
      <c r="D1046" s="19">
        <v>42</v>
      </c>
      <c r="E1046" s="19" t="str">
        <f>_xlfn.XLOOKUP($D1046,消耗中转!$O$17:$O$1000,消耗中转!$Y$17:$Y$1000,"[]")</f>
        <v>[{"ItemId":50004,"Num":17248}]</v>
      </c>
      <c r="F1046" s="19" t="str">
        <f>_xlfn.XLOOKUP($D1046,养成中转!$D$17:$D$1000,_xlfn.XLOOKUP($C1046,养成中转!$W$16:$AC$16,养成中转!$W$17:$AC$1000),"{}")</f>
        <v>{"Hp":16311,"Atk":560}</v>
      </c>
      <c r="G1046" s="19" t="str">
        <f>IF(B1046=4,_xlfn.XLOOKUP($D1046,养成中转!$D$17:$D$1000,养成中转!$AP$17:$AP$1000,"{}"),_xlfn.XLOOKUP($D1046,养成中转!$D$17:$D$1000,养成中转!$AG$17:$AG$1000,"{}"))</f>
        <v>{"CardMulti":16.85,"CostReduce":1}</v>
      </c>
    </row>
    <row r="1047" spans="1:7">
      <c r="A1047" s="19">
        <v>1043</v>
      </c>
      <c r="B1047" s="19">
        <v>1</v>
      </c>
      <c r="C1047" s="19">
        <v>2</v>
      </c>
      <c r="D1047" s="19">
        <v>43</v>
      </c>
      <c r="E1047" s="19" t="str">
        <f>_xlfn.XLOOKUP($D1047,消耗中转!$O$17:$O$1000,消耗中转!$Y$17:$Y$1000,"[]")</f>
        <v>[{"ItemId":50004,"Num":18069}]</v>
      </c>
      <c r="F1047" s="19" t="str">
        <f>_xlfn.XLOOKUP($D1047,养成中转!$D$17:$D$1000,_xlfn.XLOOKUP($C1047,养成中转!$W$16:$AC$16,养成中转!$W$17:$AC$1000),"{}")</f>
        <v>{"Hp":16747,"Atk":576}</v>
      </c>
      <c r="G1047" s="19" t="str">
        <f>IF(B1047=4,_xlfn.XLOOKUP($D1047,养成中转!$D$17:$D$1000,养成中转!$AP$17:$AP$1000,"{}"),_xlfn.XLOOKUP($D1047,养成中转!$D$17:$D$1000,养成中转!$AG$17:$AG$1000,"{}"))</f>
        <v>{"CardMulti":17.07,"CostReduce":1}</v>
      </c>
    </row>
    <row r="1048" spans="1:7">
      <c r="A1048" s="19">
        <v>1044</v>
      </c>
      <c r="B1048" s="21">
        <v>1</v>
      </c>
      <c r="C1048" s="19">
        <v>2</v>
      </c>
      <c r="D1048" s="19">
        <v>44</v>
      </c>
      <c r="E1048" s="19" t="str">
        <f>_xlfn.XLOOKUP($D1048,消耗中转!$O$17:$O$1000,消耗中转!$Y$17:$Y$1000,"[]")</f>
        <v>[{"ItemId":50004,"Num":18890}]</v>
      </c>
      <c r="F1048" s="19" t="str">
        <f>_xlfn.XLOOKUP($D1048,养成中转!$D$17:$D$1000,_xlfn.XLOOKUP($C1048,养成中转!$W$16:$AC$16,养成中转!$W$17:$AC$1000),"{}")</f>
        <v>{"Hp":17197,"Atk":591}</v>
      </c>
      <c r="G1048" s="19" t="str">
        <f>IF(B1048=4,_xlfn.XLOOKUP($D1048,养成中转!$D$17:$D$1000,养成中转!$AP$17:$AP$1000,"{}"),_xlfn.XLOOKUP($D1048,养成中转!$D$17:$D$1000,养成中转!$AG$17:$AG$1000,"{}"))</f>
        <v>{"CardMulti":17.29,"CostReduce":1}</v>
      </c>
    </row>
    <row r="1049" spans="1:7">
      <c r="A1049" s="19">
        <v>1045</v>
      </c>
      <c r="B1049" s="19">
        <v>1</v>
      </c>
      <c r="C1049" s="19">
        <v>2</v>
      </c>
      <c r="D1049" s="19">
        <v>45</v>
      </c>
      <c r="E1049" s="19" t="str">
        <f>_xlfn.XLOOKUP($D1049,消耗中转!$O$17:$O$1000,消耗中转!$Y$17:$Y$1000,"[]")</f>
        <v>[{"ItemId":50004,"Num":19712}]</v>
      </c>
      <c r="F1049" s="19" t="str">
        <f>_xlfn.XLOOKUP($D1049,养成中转!$D$17:$D$1000,_xlfn.XLOOKUP($C1049,养成中转!$W$16:$AC$16,养成中转!$W$17:$AC$1000),"{}")</f>
        <v>{"Hp":17662,"Atk":607}</v>
      </c>
      <c r="G1049" s="19" t="str">
        <f>IF(B1049=4,_xlfn.XLOOKUP($D1049,养成中转!$D$17:$D$1000,养成中转!$AP$17:$AP$1000,"{}"),_xlfn.XLOOKUP($D1049,养成中转!$D$17:$D$1000,养成中转!$AG$17:$AG$1000,"{}"))</f>
        <v>{"CardMulti":17.51,"CostReduce":1}</v>
      </c>
    </row>
    <row r="1050" spans="1:7">
      <c r="A1050" s="19">
        <v>1046</v>
      </c>
      <c r="B1050" s="21">
        <v>1</v>
      </c>
      <c r="C1050" s="19">
        <v>2</v>
      </c>
      <c r="D1050" s="19">
        <v>46</v>
      </c>
      <c r="E1050" s="19" t="str">
        <f>_xlfn.XLOOKUP($D1050,消耗中转!$O$17:$O$1000,消耗中转!$Y$17:$Y$1000,"[]")</f>
        <v>[{"ItemId":50004,"Num":20533}]</v>
      </c>
      <c r="F1050" s="19" t="str">
        <f>_xlfn.XLOOKUP($D1050,养成中转!$D$17:$D$1000,_xlfn.XLOOKUP($C1050,养成中转!$W$16:$AC$16,养成中转!$W$17:$AC$1000),"{}")</f>
        <v>{"Hp":18141,"Atk":624}</v>
      </c>
      <c r="G1050" s="19" t="str">
        <f>IF(B1050=4,_xlfn.XLOOKUP($D1050,养成中转!$D$17:$D$1000,养成中转!$AP$17:$AP$1000,"{}"),_xlfn.XLOOKUP($D1050,养成中转!$D$17:$D$1000,养成中转!$AG$17:$AG$1000,"{}"))</f>
        <v>{"CardMulti":17.73,"CostReduce":1}</v>
      </c>
    </row>
    <row r="1051" spans="1:7">
      <c r="A1051" s="19">
        <v>1047</v>
      </c>
      <c r="B1051" s="19">
        <v>1</v>
      </c>
      <c r="C1051" s="19">
        <v>2</v>
      </c>
      <c r="D1051" s="19">
        <v>47</v>
      </c>
      <c r="E1051" s="19" t="str">
        <f>_xlfn.XLOOKUP($D1051,消耗中转!$O$17:$O$1000,消耗中转!$Y$17:$Y$1000,"[]")</f>
        <v>[{"ItemId":50004,"Num":21355}]</v>
      </c>
      <c r="F1051" s="19" t="str">
        <f>_xlfn.XLOOKUP($D1051,养成中转!$D$17:$D$1000,_xlfn.XLOOKUP($C1051,养成中转!$W$16:$AC$16,养成中转!$W$17:$AC$1000),"{}")</f>
        <v>{"Hp":18635,"Atk":640}</v>
      </c>
      <c r="G1051" s="19" t="str">
        <f>IF(B1051=4,_xlfn.XLOOKUP($D1051,养成中转!$D$17:$D$1000,养成中转!$AP$17:$AP$1000,"{}"),_xlfn.XLOOKUP($D1051,养成中转!$D$17:$D$1000,养成中转!$AG$17:$AG$1000,"{}"))</f>
        <v>{"CardMulti":17.95,"CostReduce":1}</v>
      </c>
    </row>
    <row r="1052" spans="1:7">
      <c r="A1052" s="19">
        <v>1048</v>
      </c>
      <c r="B1052" s="21">
        <v>1</v>
      </c>
      <c r="C1052" s="19">
        <v>2</v>
      </c>
      <c r="D1052" s="19">
        <v>48</v>
      </c>
      <c r="E1052" s="19" t="str">
        <f>_xlfn.XLOOKUP($D1052,消耗中转!$O$17:$O$1000,消耗中转!$Y$17:$Y$1000,"[]")</f>
        <v>[{"ItemId":50004,"Num":22176}]</v>
      </c>
      <c r="F1052" s="19" t="str">
        <f>_xlfn.XLOOKUP($D1052,养成中转!$D$17:$D$1000,_xlfn.XLOOKUP($C1052,养成中转!$W$16:$AC$16,养成中转!$W$17:$AC$1000),"{}")</f>
        <v>{"Hp":19143,"Atk":658}</v>
      </c>
      <c r="G1052" s="19" t="str">
        <f>IF(B1052=4,_xlfn.XLOOKUP($D1052,养成中转!$D$17:$D$1000,养成中转!$AP$17:$AP$1000,"{}"),_xlfn.XLOOKUP($D1052,养成中转!$D$17:$D$1000,养成中转!$AG$17:$AG$1000,"{}"))</f>
        <v>{"CardMulti":18.17,"CostReduce":1}</v>
      </c>
    </row>
    <row r="1053" spans="1:7">
      <c r="A1053" s="19">
        <v>1049</v>
      </c>
      <c r="B1053" s="19">
        <v>1</v>
      </c>
      <c r="C1053" s="19">
        <v>2</v>
      </c>
      <c r="D1053" s="19">
        <v>49</v>
      </c>
      <c r="E1053" s="19" t="str">
        <f>_xlfn.XLOOKUP($D1053,消耗中转!$O$17:$O$1000,消耗中转!$Y$17:$Y$1000,"[]")</f>
        <v>[{"ItemId":50004,"Num":22997}]</v>
      </c>
      <c r="F1053" s="19" t="str">
        <f>_xlfn.XLOOKUP($D1053,养成中转!$D$17:$D$1000,_xlfn.XLOOKUP($C1053,养成中转!$W$16:$AC$16,养成中转!$W$17:$AC$1000),"{}")</f>
        <v>{"Hp":19667,"Atk":676}</v>
      </c>
      <c r="G1053" s="19" t="str">
        <f>IF(B1053=4,_xlfn.XLOOKUP($D1053,养成中转!$D$17:$D$1000,养成中转!$AP$17:$AP$1000,"{}"),_xlfn.XLOOKUP($D1053,养成中转!$D$17:$D$1000,养成中转!$AG$17:$AG$1000,"{}"))</f>
        <v>{"CardMulti":18.39,"CostReduce":1}</v>
      </c>
    </row>
    <row r="1054" spans="1:7">
      <c r="A1054" s="19">
        <v>1050</v>
      </c>
      <c r="B1054" s="21">
        <v>1</v>
      </c>
      <c r="C1054" s="19">
        <v>2</v>
      </c>
      <c r="D1054" s="19">
        <v>50</v>
      </c>
      <c r="E1054" s="19" t="str">
        <f>_xlfn.XLOOKUP($D1054,消耗中转!$O$17:$O$1000,消耗中转!$Y$17:$Y$1000,"[]")</f>
        <v>[{"ItemId":50004,"Num":23819},{"ItemId":50005,"Num":300}]</v>
      </c>
      <c r="F1054" s="19" t="str">
        <f>_xlfn.XLOOKUP($D1054,养成中转!$D$17:$D$1000,_xlfn.XLOOKUP($C1054,养成中转!$W$16:$AC$16,养成中转!$W$17:$AC$1000),"{}")</f>
        <v>{"Hp":20207,"Atk":694}</v>
      </c>
      <c r="G1054" s="19" t="str">
        <f>IF(B1054=4,_xlfn.XLOOKUP($D1054,养成中转!$D$17:$D$1000,养成中转!$AP$17:$AP$1000,"{}"),_xlfn.XLOOKUP($D1054,养成中转!$D$17:$D$1000,养成中转!$AG$17:$AG$1000,"{}"))</f>
        <v>{"CardMulti":18.61,"CostReduce":1}</v>
      </c>
    </row>
    <row r="1055" spans="1:7">
      <c r="A1055" s="19">
        <v>1051</v>
      </c>
      <c r="B1055" s="19">
        <v>1</v>
      </c>
      <c r="C1055" s="19">
        <v>2</v>
      </c>
      <c r="D1055" s="19">
        <v>51</v>
      </c>
      <c r="E1055" s="19" t="str">
        <f>_xlfn.XLOOKUP($D1055,消耗中转!$O$17:$O$1000,消耗中转!$Y$17:$Y$1000,"[]")</f>
        <v>[{"ItemId":50004,"Num":29796}]</v>
      </c>
      <c r="F1055" s="19" t="str">
        <f>_xlfn.XLOOKUP($D1055,养成中转!$D$17:$D$1000,_xlfn.XLOOKUP($C1055,养成中转!$W$16:$AC$16,养成中转!$W$17:$AC$1000),"{}")</f>
        <v>{"Hp":24095,"Atk":829}</v>
      </c>
      <c r="G1055" s="19" t="str">
        <f>IF(B1055=4,_xlfn.XLOOKUP($D1055,养成中转!$D$17:$D$1000,养成中转!$AP$17:$AP$1000,"{}"),_xlfn.XLOOKUP($D1055,养成中转!$D$17:$D$1000,养成中转!$AG$17:$AG$1000,"{}"))</f>
        <v>{"CardMulti":19.41,"CostReduce":1}</v>
      </c>
    </row>
    <row r="1056" spans="1:7">
      <c r="A1056" s="19">
        <v>1052</v>
      </c>
      <c r="B1056" s="21">
        <v>1</v>
      </c>
      <c r="C1056" s="19">
        <v>2</v>
      </c>
      <c r="D1056" s="19">
        <v>52</v>
      </c>
      <c r="E1056" s="19" t="str">
        <f>_xlfn.XLOOKUP($D1056,消耗中转!$O$17:$O$1000,消耗中转!$Y$17:$Y$1000,"[]")</f>
        <v>[{"ItemId":50004,"Num":31286}]</v>
      </c>
      <c r="F1056" s="19" t="str">
        <f>_xlfn.XLOOKUP($D1056,养成中转!$D$17:$D$1000,_xlfn.XLOOKUP($C1056,养成中转!$W$16:$AC$16,养成中转!$W$17:$AC$1000),"{}")</f>
        <v>{"Hp":24667,"Atk":848}</v>
      </c>
      <c r="G1056" s="19" t="str">
        <f>IF(B1056=4,_xlfn.XLOOKUP($D1056,养成中转!$D$17:$D$1000,养成中转!$AP$17:$AP$1000,"{}"),_xlfn.XLOOKUP($D1056,养成中转!$D$17:$D$1000,养成中转!$AG$17:$AG$1000,"{}"))</f>
        <v>{"CardMulti":19.62,"CostReduce":1}</v>
      </c>
    </row>
    <row r="1057" spans="1:7">
      <c r="A1057" s="19">
        <v>1053</v>
      </c>
      <c r="B1057" s="19">
        <v>1</v>
      </c>
      <c r="C1057" s="19">
        <v>2</v>
      </c>
      <c r="D1057" s="19">
        <v>53</v>
      </c>
      <c r="E1057" s="19" t="str">
        <f>_xlfn.XLOOKUP($D1057,消耗中转!$O$17:$O$1000,消耗中转!$Y$17:$Y$1000,"[]")</f>
        <v>[{"ItemId":50004,"Num":32776}]</v>
      </c>
      <c r="F1057" s="19" t="str">
        <f>_xlfn.XLOOKUP($D1057,养成中转!$D$17:$D$1000,_xlfn.XLOOKUP($C1057,养成中转!$W$16:$AC$16,养成中转!$W$17:$AC$1000),"{}")</f>
        <v>{"Hp":25255,"Atk":868}</v>
      </c>
      <c r="G1057" s="19" t="str">
        <f>IF(B1057=4,_xlfn.XLOOKUP($D1057,养成中转!$D$17:$D$1000,养成中转!$AP$17:$AP$1000,"{}"),_xlfn.XLOOKUP($D1057,养成中转!$D$17:$D$1000,养成中转!$AG$17:$AG$1000,"{}"))</f>
        <v>{"CardMulti":19.83,"CostReduce":1}</v>
      </c>
    </row>
    <row r="1058" spans="1:7">
      <c r="A1058" s="19">
        <v>1054</v>
      </c>
      <c r="B1058" s="21">
        <v>1</v>
      </c>
      <c r="C1058" s="19">
        <v>2</v>
      </c>
      <c r="D1058" s="19">
        <v>54</v>
      </c>
      <c r="E1058" s="19" t="str">
        <f>_xlfn.XLOOKUP($D1058,消耗中转!$O$17:$O$1000,消耗中转!$Y$17:$Y$1000,"[]")</f>
        <v>[{"ItemId":50004,"Num":34266}]</v>
      </c>
      <c r="F1058" s="19" t="str">
        <f>_xlfn.XLOOKUP($D1058,养成中转!$D$17:$D$1000,_xlfn.XLOOKUP($C1058,养成中转!$W$16:$AC$16,养成中转!$W$17:$AC$1000),"{}")</f>
        <v>{"Hp":25858,"Atk":889}</v>
      </c>
      <c r="G1058" s="19" t="str">
        <f>IF(B1058=4,_xlfn.XLOOKUP($D1058,养成中转!$D$17:$D$1000,养成中转!$AP$17:$AP$1000,"{}"),_xlfn.XLOOKUP($D1058,养成中转!$D$17:$D$1000,养成中转!$AG$17:$AG$1000,"{}"))</f>
        <v>{"CardMulti":20.04,"CostReduce":1}</v>
      </c>
    </row>
    <row r="1059" spans="1:7">
      <c r="A1059" s="19">
        <v>1055</v>
      </c>
      <c r="B1059" s="19">
        <v>1</v>
      </c>
      <c r="C1059" s="19">
        <v>2</v>
      </c>
      <c r="D1059" s="19">
        <v>55</v>
      </c>
      <c r="E1059" s="19" t="str">
        <f>_xlfn.XLOOKUP($D1059,消耗中转!$O$17:$O$1000,消耗中转!$Y$17:$Y$1000,"[]")</f>
        <v>[{"ItemId":50004,"Num":35756}]</v>
      </c>
      <c r="F1059" s="19" t="str">
        <f>_xlfn.XLOOKUP($D1059,养成中转!$D$17:$D$1000,_xlfn.XLOOKUP($C1059,养成中转!$W$16:$AC$16,养成中转!$W$17:$AC$1000),"{}")</f>
        <v>{"Hp":26480,"Atk":910}</v>
      </c>
      <c r="G1059" s="19" t="str">
        <f>IF(B1059=4,_xlfn.XLOOKUP($D1059,养成中转!$D$17:$D$1000,养成中转!$AP$17:$AP$1000,"{}"),_xlfn.XLOOKUP($D1059,养成中转!$D$17:$D$1000,养成中转!$AG$17:$AG$1000,"{}"))</f>
        <v>{"CardMulti":20.25,"CostReduce":1}</v>
      </c>
    </row>
    <row r="1060" spans="1:7">
      <c r="A1060" s="19">
        <v>1056</v>
      </c>
      <c r="B1060" s="21">
        <v>1</v>
      </c>
      <c r="C1060" s="19">
        <v>2</v>
      </c>
      <c r="D1060" s="19">
        <v>56</v>
      </c>
      <c r="E1060" s="19" t="str">
        <f>_xlfn.XLOOKUP($D1060,消耗中转!$O$17:$O$1000,消耗中转!$Y$17:$Y$1000,"[]")</f>
        <v>[{"ItemId":50004,"Num":37245}]</v>
      </c>
      <c r="F1060" s="19" t="str">
        <f>_xlfn.XLOOKUP($D1060,养成中转!$D$17:$D$1000,_xlfn.XLOOKUP($C1060,养成中转!$W$16:$AC$16,养成中转!$W$17:$AC$1000),"{}")</f>
        <v>{"Hp":27117,"Atk":933}</v>
      </c>
      <c r="G1060" s="19" t="str">
        <f>IF(B1060=4,_xlfn.XLOOKUP($D1060,养成中转!$D$17:$D$1000,养成中转!$AP$17:$AP$1000,"{}"),_xlfn.XLOOKUP($D1060,养成中转!$D$17:$D$1000,养成中转!$AG$17:$AG$1000,"{}"))</f>
        <v>{"CardMulti":20.46,"CostReduce":1}</v>
      </c>
    </row>
    <row r="1061" spans="1:7">
      <c r="A1061" s="19">
        <v>1057</v>
      </c>
      <c r="B1061" s="19">
        <v>1</v>
      </c>
      <c r="C1061" s="19">
        <v>2</v>
      </c>
      <c r="D1061" s="19">
        <v>57</v>
      </c>
      <c r="E1061" s="19" t="str">
        <f>_xlfn.XLOOKUP($D1061,消耗中转!$O$17:$O$1000,消耗中转!$Y$17:$Y$1000,"[]")</f>
        <v>[{"ItemId":50004,"Num":38735}]</v>
      </c>
      <c r="F1061" s="19" t="str">
        <f>_xlfn.XLOOKUP($D1061,养成中转!$D$17:$D$1000,_xlfn.XLOOKUP($C1061,养成中转!$W$16:$AC$16,养成中转!$W$17:$AC$1000),"{}")</f>
        <v>{"Hp":27772,"Atk":955}</v>
      </c>
      <c r="G1061" s="19" t="str">
        <f>IF(B1061=4,_xlfn.XLOOKUP($D1061,养成中转!$D$17:$D$1000,养成中转!$AP$17:$AP$1000,"{}"),_xlfn.XLOOKUP($D1061,养成中转!$D$17:$D$1000,养成中转!$AG$17:$AG$1000,"{}"))</f>
        <v>{"CardMulti":20.67,"CostReduce":1}</v>
      </c>
    </row>
    <row r="1062" spans="1:7">
      <c r="A1062" s="19">
        <v>1058</v>
      </c>
      <c r="B1062" s="21">
        <v>1</v>
      </c>
      <c r="C1062" s="19">
        <v>2</v>
      </c>
      <c r="D1062" s="19">
        <v>58</v>
      </c>
      <c r="E1062" s="19" t="str">
        <f>_xlfn.XLOOKUP($D1062,消耗中转!$O$17:$O$1000,消耗中转!$Y$17:$Y$1000,"[]")</f>
        <v>[{"ItemId":50004,"Num":40225}]</v>
      </c>
      <c r="F1062" s="19" t="str">
        <f>_xlfn.XLOOKUP($D1062,养成中转!$D$17:$D$1000,_xlfn.XLOOKUP($C1062,养成中转!$W$16:$AC$16,养成中转!$W$17:$AC$1000),"{}")</f>
        <v>{"Hp":28445,"Atk":978}</v>
      </c>
      <c r="G1062" s="19" t="str">
        <f>IF(B1062=4,_xlfn.XLOOKUP($D1062,养成中转!$D$17:$D$1000,养成中转!$AP$17:$AP$1000,"{}"),_xlfn.XLOOKUP($D1062,养成中转!$D$17:$D$1000,养成中转!$AG$17:$AG$1000,"{}"))</f>
        <v>{"CardMulti":20.88,"CostReduce":1}</v>
      </c>
    </row>
    <row r="1063" spans="1:7">
      <c r="A1063" s="19">
        <v>1059</v>
      </c>
      <c r="B1063" s="19">
        <v>1</v>
      </c>
      <c r="C1063" s="19">
        <v>2</v>
      </c>
      <c r="D1063" s="19">
        <v>59</v>
      </c>
      <c r="E1063" s="19" t="str">
        <f>_xlfn.XLOOKUP($D1063,消耗中转!$O$17:$O$1000,消耗中转!$Y$17:$Y$1000,"[]")</f>
        <v>[{"ItemId":50004,"Num":41715}]</v>
      </c>
      <c r="F1063" s="19" t="str">
        <f>_xlfn.XLOOKUP($D1063,养成中转!$D$17:$D$1000,_xlfn.XLOOKUP($C1063,养成中转!$W$16:$AC$16,养成中转!$W$17:$AC$1000),"{}")</f>
        <v>{"Hp":29135,"Atk":1001}</v>
      </c>
      <c r="G1063" s="19" t="str">
        <f>IF(B1063=4,_xlfn.XLOOKUP($D1063,养成中转!$D$17:$D$1000,养成中转!$AP$17:$AP$1000,"{}"),_xlfn.XLOOKUP($D1063,养成中转!$D$17:$D$1000,养成中转!$AG$17:$AG$1000,"{}"))</f>
        <v>{"CardMulti":21.09,"CostReduce":1}</v>
      </c>
    </row>
    <row r="1064" spans="1:7">
      <c r="A1064" s="19">
        <v>1060</v>
      </c>
      <c r="B1064" s="21">
        <v>1</v>
      </c>
      <c r="C1064" s="19">
        <v>2</v>
      </c>
      <c r="D1064" s="19">
        <v>60</v>
      </c>
      <c r="E1064" s="19" t="str">
        <f>_xlfn.XLOOKUP($D1064,消耗中转!$O$17:$O$1000,消耗中转!$Y$17:$Y$1000,"[]")</f>
        <v>[{"ItemId":50004,"Num":43205},{"ItemId":50005,"Num":420}]</v>
      </c>
      <c r="F1064" s="19" t="str">
        <f>_xlfn.XLOOKUP($D1064,养成中转!$D$17:$D$1000,_xlfn.XLOOKUP($C1064,养成中转!$W$16:$AC$16,养成中转!$W$17:$AC$1000),"{}")</f>
        <v>{"Hp":29843,"Atk":1026}</v>
      </c>
      <c r="G1064" s="19" t="str">
        <f>IF(B1064=4,_xlfn.XLOOKUP($D1064,养成中转!$D$17:$D$1000,养成中转!$AP$17:$AP$1000,"{}"),_xlfn.XLOOKUP($D1064,养成中转!$D$17:$D$1000,养成中转!$AG$17:$AG$1000,"{}"))</f>
        <v>{"CardMulti":21.3,"CostReduce":1}</v>
      </c>
    </row>
    <row r="1065" spans="1:7">
      <c r="A1065" s="19">
        <v>1061</v>
      </c>
      <c r="B1065" s="19">
        <v>1</v>
      </c>
      <c r="C1065" s="19">
        <v>2</v>
      </c>
      <c r="D1065" s="19">
        <v>61</v>
      </c>
      <c r="E1065" s="19" t="str">
        <f>_xlfn.XLOOKUP($D1065,消耗中转!$O$17:$O$1000,消耗中转!$Y$17:$Y$1000,"[]")</f>
        <v>[{"ItemId":50004,"Num":47233}]</v>
      </c>
      <c r="F1065" s="19" t="str">
        <f>_xlfn.XLOOKUP($D1065,养成中转!$D$17:$D$1000,_xlfn.XLOOKUP($C1065,养成中转!$W$16:$AC$16,养成中转!$W$17:$AC$1000),"{}")</f>
        <v>{"Hp":34928,"Atk":1201}</v>
      </c>
      <c r="G1065" s="19" t="str">
        <f>IF(B1065=4,_xlfn.XLOOKUP($D1065,养成中转!$D$17:$D$1000,养成中转!$AP$17:$AP$1000,"{}"),_xlfn.XLOOKUP($D1065,养成中转!$D$17:$D$1000,养成中转!$AG$17:$AG$1000,"{}"))</f>
        <v>{"CardMulti":22.15,"CostReduce":1}</v>
      </c>
    </row>
    <row r="1066" spans="1:7">
      <c r="A1066" s="19">
        <v>1062</v>
      </c>
      <c r="B1066" s="21">
        <v>1</v>
      </c>
      <c r="C1066" s="19">
        <v>2</v>
      </c>
      <c r="D1066" s="19">
        <v>62</v>
      </c>
      <c r="E1066" s="19" t="str">
        <f>_xlfn.XLOOKUP($D1066,消耗中转!$O$17:$O$1000,消耗中转!$Y$17:$Y$1000,"[]")</f>
        <v>[{"ItemId":50004,"Num":49595}]</v>
      </c>
      <c r="F1066" s="19" t="str">
        <f>_xlfn.XLOOKUP($D1066,养成中转!$D$17:$D$1000,_xlfn.XLOOKUP($C1066,养成中转!$W$16:$AC$16,养成中转!$W$17:$AC$1000),"{}")</f>
        <v>{"Hp":35672,"Atk":1227}</v>
      </c>
      <c r="G1066" s="19" t="str">
        <f>IF(B1066=4,_xlfn.XLOOKUP($D1066,养成中转!$D$17:$D$1000,养成中转!$AP$17:$AP$1000,"{}"),_xlfn.XLOOKUP($D1066,养成中转!$D$17:$D$1000,养成中转!$AG$17:$AG$1000,"{}"))</f>
        <v>{"CardMulti":22.35,"CostReduce":1}</v>
      </c>
    </row>
    <row r="1067" spans="1:7">
      <c r="A1067" s="19">
        <v>1063</v>
      </c>
      <c r="B1067" s="19">
        <v>1</v>
      </c>
      <c r="C1067" s="19">
        <v>2</v>
      </c>
      <c r="D1067" s="19">
        <v>63</v>
      </c>
      <c r="E1067" s="19" t="str">
        <f>_xlfn.XLOOKUP($D1067,消耗中转!$O$17:$O$1000,消耗中转!$Y$17:$Y$1000,"[]")</f>
        <v>[{"ItemId":50004,"Num":51956}]</v>
      </c>
      <c r="F1067" s="19" t="str">
        <f>_xlfn.XLOOKUP($D1067,养成中转!$D$17:$D$1000,_xlfn.XLOOKUP($C1067,养成中转!$W$16:$AC$16,养成中转!$W$17:$AC$1000),"{}")</f>
        <v>{"Hp":36436,"Atk":1253}</v>
      </c>
      <c r="G1067" s="19" t="str">
        <f>IF(B1067=4,_xlfn.XLOOKUP($D1067,养成中转!$D$17:$D$1000,养成中转!$AP$17:$AP$1000,"{}"),_xlfn.XLOOKUP($D1067,养成中转!$D$17:$D$1000,养成中转!$AG$17:$AG$1000,"{}"))</f>
        <v>{"CardMulti":22.55,"CostReduce":1}</v>
      </c>
    </row>
    <row r="1068" spans="1:7">
      <c r="A1068" s="19">
        <v>1064</v>
      </c>
      <c r="B1068" s="21">
        <v>1</v>
      </c>
      <c r="C1068" s="19">
        <v>2</v>
      </c>
      <c r="D1068" s="19">
        <v>64</v>
      </c>
      <c r="E1068" s="19" t="str">
        <f>_xlfn.XLOOKUP($D1068,消耗中转!$O$17:$O$1000,消耗中转!$Y$17:$Y$1000,"[]")</f>
        <v>[{"ItemId":50004,"Num":54318}]</v>
      </c>
      <c r="F1068" s="19" t="str">
        <f>_xlfn.XLOOKUP($D1068,养成中转!$D$17:$D$1000,_xlfn.XLOOKUP($C1068,养成中转!$W$16:$AC$16,养成中转!$W$17:$AC$1000),"{}")</f>
        <v>{"Hp":37218,"Atk":1280}</v>
      </c>
      <c r="G1068" s="19" t="str">
        <f>IF(B1068=4,_xlfn.XLOOKUP($D1068,养成中转!$D$17:$D$1000,养成中转!$AP$17:$AP$1000,"{}"),_xlfn.XLOOKUP($D1068,养成中转!$D$17:$D$1000,养成中转!$AG$17:$AG$1000,"{}"))</f>
        <v>{"CardMulti":22.75,"CostReduce":1}</v>
      </c>
    </row>
    <row r="1069" spans="1:7">
      <c r="A1069" s="19">
        <v>1065</v>
      </c>
      <c r="B1069" s="19">
        <v>1</v>
      </c>
      <c r="C1069" s="19">
        <v>2</v>
      </c>
      <c r="D1069" s="19">
        <v>65</v>
      </c>
      <c r="E1069" s="19" t="str">
        <f>_xlfn.XLOOKUP($D1069,消耗中转!$O$17:$O$1000,消耗中转!$Y$17:$Y$1000,"[]")</f>
        <v>[{"ItemId":50004,"Num":56680}]</v>
      </c>
      <c r="F1069" s="19" t="str">
        <f>_xlfn.XLOOKUP($D1069,养成中转!$D$17:$D$1000,_xlfn.XLOOKUP($C1069,养成中转!$W$16:$AC$16,养成中转!$W$17:$AC$1000),"{}")</f>
        <v>{"Hp":38020,"Atk":1308}</v>
      </c>
      <c r="G1069" s="19" t="str">
        <f>IF(B1069=4,_xlfn.XLOOKUP($D1069,养成中转!$D$17:$D$1000,养成中转!$AP$17:$AP$1000,"{}"),_xlfn.XLOOKUP($D1069,养成中转!$D$17:$D$1000,养成中转!$AG$17:$AG$1000,"{}"))</f>
        <v>{"CardMulti":22.95,"CostReduce":1}</v>
      </c>
    </row>
    <row r="1070" spans="1:7">
      <c r="A1070" s="19">
        <v>1066</v>
      </c>
      <c r="B1070" s="21">
        <v>1</v>
      </c>
      <c r="C1070" s="19">
        <v>2</v>
      </c>
      <c r="D1070" s="19">
        <v>66</v>
      </c>
      <c r="E1070" s="19" t="str">
        <f>_xlfn.XLOOKUP($D1070,消耗中转!$O$17:$O$1000,消耗中转!$Y$17:$Y$1000,"[]")</f>
        <v>[{"ItemId":50004,"Num":59041}]</v>
      </c>
      <c r="F1070" s="19" t="str">
        <f>_xlfn.XLOOKUP($D1070,养成中转!$D$17:$D$1000,_xlfn.XLOOKUP($C1070,养成中转!$W$16:$AC$16,养成中转!$W$17:$AC$1000),"{}")</f>
        <v>{"Hp":38841,"Atk":1336}</v>
      </c>
      <c r="G1070" s="19" t="str">
        <f>IF(B1070=4,_xlfn.XLOOKUP($D1070,养成中转!$D$17:$D$1000,养成中转!$AP$17:$AP$1000,"{}"),_xlfn.XLOOKUP($D1070,养成中转!$D$17:$D$1000,养成中转!$AG$17:$AG$1000,"{}"))</f>
        <v>{"CardMulti":23.15,"CostReduce":1}</v>
      </c>
    </row>
    <row r="1071" spans="1:7">
      <c r="A1071" s="19">
        <v>1067</v>
      </c>
      <c r="B1071" s="19">
        <v>1</v>
      </c>
      <c r="C1071" s="19">
        <v>2</v>
      </c>
      <c r="D1071" s="19">
        <v>67</v>
      </c>
      <c r="E1071" s="19" t="str">
        <f>_xlfn.XLOOKUP($D1071,消耗中转!$O$17:$O$1000,消耗中转!$Y$17:$Y$1000,"[]")</f>
        <v>[{"ItemId":50004,"Num":61403}]</v>
      </c>
      <c r="F1071" s="19" t="str">
        <f>_xlfn.XLOOKUP($D1071,养成中转!$D$17:$D$1000,_xlfn.XLOOKUP($C1071,养成中转!$W$16:$AC$16,养成中转!$W$17:$AC$1000),"{}")</f>
        <v>{"Hp":39681,"Atk":1364}</v>
      </c>
      <c r="G1071" s="19" t="str">
        <f>IF(B1071=4,_xlfn.XLOOKUP($D1071,养成中转!$D$17:$D$1000,养成中转!$AP$17:$AP$1000,"{}"),_xlfn.XLOOKUP($D1071,养成中转!$D$17:$D$1000,养成中转!$AG$17:$AG$1000,"{}"))</f>
        <v>{"CardMulti":23.35,"CostReduce":1}</v>
      </c>
    </row>
    <row r="1072" spans="1:7">
      <c r="A1072" s="19">
        <v>1068</v>
      </c>
      <c r="B1072" s="21">
        <v>1</v>
      </c>
      <c r="C1072" s="19">
        <v>2</v>
      </c>
      <c r="D1072" s="19">
        <v>68</v>
      </c>
      <c r="E1072" s="19" t="str">
        <f>_xlfn.XLOOKUP($D1072,消耗中转!$O$17:$O$1000,消耗中转!$Y$17:$Y$1000,"[]")</f>
        <v>[{"ItemId":50004,"Num":63765}]</v>
      </c>
      <c r="F1072" s="19" t="str">
        <f>_xlfn.XLOOKUP($D1072,养成中转!$D$17:$D$1000,_xlfn.XLOOKUP($C1072,养成中转!$W$16:$AC$16,养成中转!$W$17:$AC$1000),"{}")</f>
        <v>{"Hp":40541,"Atk":1394}</v>
      </c>
      <c r="G1072" s="19" t="str">
        <f>IF(B1072=4,_xlfn.XLOOKUP($D1072,养成中转!$D$17:$D$1000,养成中转!$AP$17:$AP$1000,"{}"),_xlfn.XLOOKUP($D1072,养成中转!$D$17:$D$1000,养成中转!$AG$17:$AG$1000,"{}"))</f>
        <v>{"CardMulti":23.55,"CostReduce":1}</v>
      </c>
    </row>
    <row r="1073" spans="1:7">
      <c r="A1073" s="19">
        <v>1069</v>
      </c>
      <c r="B1073" s="19">
        <v>1</v>
      </c>
      <c r="C1073" s="19">
        <v>2</v>
      </c>
      <c r="D1073" s="19">
        <v>69</v>
      </c>
      <c r="E1073" s="19" t="str">
        <f>_xlfn.XLOOKUP($D1073,消耗中转!$O$17:$O$1000,消耗中转!$Y$17:$Y$1000,"[]")</f>
        <v>[{"ItemId":50004,"Num":66126}]</v>
      </c>
      <c r="F1073" s="19" t="str">
        <f>_xlfn.XLOOKUP($D1073,养成中转!$D$17:$D$1000,_xlfn.XLOOKUP($C1073,养成中转!$W$16:$AC$16,养成中转!$W$17:$AC$1000),"{}")</f>
        <v>{"Hp":41421,"Atk":1425}</v>
      </c>
      <c r="G1073" s="19" t="str">
        <f>IF(B1073=4,_xlfn.XLOOKUP($D1073,养成中转!$D$17:$D$1000,养成中转!$AP$17:$AP$1000,"{}"),_xlfn.XLOOKUP($D1073,养成中转!$D$17:$D$1000,养成中转!$AG$17:$AG$1000,"{}"))</f>
        <v>{"CardMulti":23.75,"CostReduce":1}</v>
      </c>
    </row>
    <row r="1074" spans="1:7">
      <c r="A1074" s="19">
        <v>1070</v>
      </c>
      <c r="B1074" s="21">
        <v>1</v>
      </c>
      <c r="C1074" s="19">
        <v>2</v>
      </c>
      <c r="D1074" s="19">
        <v>70</v>
      </c>
      <c r="E1074" s="19" t="str">
        <f>_xlfn.XLOOKUP($D1074,消耗中转!$O$17:$O$1000,消耗中转!$Y$17:$Y$1000,"[]")</f>
        <v>[{"ItemId":50004,"Num":68488},{"ItemId":50005,"Num":602}]</v>
      </c>
      <c r="F1074" s="19" t="str">
        <f>_xlfn.XLOOKUP($D1074,养成中转!$D$17:$D$1000,_xlfn.XLOOKUP($C1074,养成中转!$W$16:$AC$16,养成中转!$W$17:$AC$1000),"{}")</f>
        <v>{"Hp":42321,"Atk":1455}</v>
      </c>
      <c r="G1074" s="19" t="str">
        <f>IF(B1074=4,_xlfn.XLOOKUP($D1074,养成中转!$D$17:$D$1000,养成中转!$AP$17:$AP$1000,"{}"),_xlfn.XLOOKUP($D1074,养成中转!$D$17:$D$1000,养成中转!$AG$17:$AG$1000,"{}"))</f>
        <v>{"CardMulti":23.95,"CostReduce":1}</v>
      </c>
    </row>
    <row r="1075" spans="1:7">
      <c r="A1075" s="19">
        <v>1071</v>
      </c>
      <c r="B1075" s="19">
        <v>1</v>
      </c>
      <c r="C1075" s="19">
        <v>2</v>
      </c>
      <c r="D1075" s="19">
        <v>71</v>
      </c>
      <c r="E1075" s="19" t="str">
        <f>_xlfn.XLOOKUP($D1075,消耗中转!$O$17:$O$1000,消耗中转!$Y$17:$Y$1000,"[]")</f>
        <v>[{"ItemId":50004,"Num":68232}]</v>
      </c>
      <c r="F1075" s="19" t="str">
        <f>_xlfn.XLOOKUP($D1075,养成中转!$D$17:$D$1000,_xlfn.XLOOKUP($C1075,养成中转!$W$16:$AC$16,养成中转!$W$17:$AC$1000),"{}")</f>
        <v>{"Hp":48767,"Atk":1677}</v>
      </c>
      <c r="G1075" s="19" t="str">
        <f>IF(B1075=4,_xlfn.XLOOKUP($D1075,养成中转!$D$17:$D$1000,养成中转!$AP$17:$AP$1000,"{}"),_xlfn.XLOOKUP($D1075,养成中转!$D$17:$D$1000,养成中转!$AG$17:$AG$1000,"{}"))</f>
        <v>{"CardMulti":24.85,"CostReduce":1}</v>
      </c>
    </row>
    <row r="1076" spans="1:7">
      <c r="A1076" s="19">
        <v>1072</v>
      </c>
      <c r="B1076" s="21">
        <v>1</v>
      </c>
      <c r="C1076" s="19">
        <v>2</v>
      </c>
      <c r="D1076" s="19">
        <v>72</v>
      </c>
      <c r="E1076" s="19" t="str">
        <f>_xlfn.XLOOKUP($D1076,消耗中转!$O$17:$O$1000,消耗中转!$Y$17:$Y$1000,"[]")</f>
        <v>[{"ItemId":50004,"Num":71644}]</v>
      </c>
      <c r="F1076" s="19" t="str">
        <f>_xlfn.XLOOKUP($D1076,养成中转!$D$17:$D$1000,_xlfn.XLOOKUP($C1076,养成中转!$W$16:$AC$16,养成中转!$W$17:$AC$1000),"{}")</f>
        <v>{"Hp":49708,"Atk":1709}</v>
      </c>
      <c r="G1076" s="19" t="str">
        <f>IF(B1076=4,_xlfn.XLOOKUP($D1076,养成中转!$D$17:$D$1000,养成中转!$AP$17:$AP$1000,"{}"),_xlfn.XLOOKUP($D1076,养成中转!$D$17:$D$1000,养成中转!$AG$17:$AG$1000,"{}"))</f>
        <v>{"CardMulti":25.04,"CostReduce":1}</v>
      </c>
    </row>
    <row r="1077" spans="1:7">
      <c r="A1077" s="19">
        <v>1073</v>
      </c>
      <c r="B1077" s="19">
        <v>1</v>
      </c>
      <c r="C1077" s="19">
        <v>2</v>
      </c>
      <c r="D1077" s="19">
        <v>73</v>
      </c>
      <c r="E1077" s="19" t="str">
        <f>_xlfn.XLOOKUP($D1077,消耗中转!$O$17:$O$1000,消耗中转!$Y$17:$Y$1000,"[]")</f>
        <v>[{"ItemId":50004,"Num":75055}]</v>
      </c>
      <c r="F1077" s="19" t="str">
        <f>_xlfn.XLOOKUP($D1077,养成中转!$D$17:$D$1000,_xlfn.XLOOKUP($C1077,养成中转!$W$16:$AC$16,养成中转!$W$17:$AC$1000),"{}")</f>
        <v>{"Hp":50671,"Atk":1743}</v>
      </c>
      <c r="G1077" s="19" t="str">
        <f>IF(B1077=4,_xlfn.XLOOKUP($D1077,养成中转!$D$17:$D$1000,养成中转!$AP$17:$AP$1000,"{}"),_xlfn.XLOOKUP($D1077,养成中转!$D$17:$D$1000,养成中转!$AG$17:$AG$1000,"{}"))</f>
        <v>{"CardMulti":25.23,"CostReduce":1}</v>
      </c>
    </row>
    <row r="1078" spans="1:7">
      <c r="A1078" s="19">
        <v>1074</v>
      </c>
      <c r="B1078" s="21">
        <v>1</v>
      </c>
      <c r="C1078" s="19">
        <v>2</v>
      </c>
      <c r="D1078" s="19">
        <v>74</v>
      </c>
      <c r="E1078" s="19" t="str">
        <f>_xlfn.XLOOKUP($D1078,消耗中转!$O$17:$O$1000,消耗中转!$Y$17:$Y$1000,"[]")</f>
        <v>[{"ItemId":50004,"Num":78467}]</v>
      </c>
      <c r="F1078" s="19" t="str">
        <f>_xlfn.XLOOKUP($D1078,养成中转!$D$17:$D$1000,_xlfn.XLOOKUP($C1078,养成中转!$W$16:$AC$16,养成中转!$W$17:$AC$1000),"{}")</f>
        <v>{"Hp":51655,"Atk":1776}</v>
      </c>
      <c r="G1078" s="19" t="str">
        <f>IF(B1078=4,_xlfn.XLOOKUP($D1078,养成中转!$D$17:$D$1000,养成中转!$AP$17:$AP$1000,"{}"),_xlfn.XLOOKUP($D1078,养成中转!$D$17:$D$1000,养成中转!$AG$17:$AG$1000,"{}"))</f>
        <v>{"CardMulti":25.42,"CostReduce":1}</v>
      </c>
    </row>
    <row r="1079" spans="1:7">
      <c r="A1079" s="19">
        <v>1075</v>
      </c>
      <c r="B1079" s="19">
        <v>1</v>
      </c>
      <c r="C1079" s="19">
        <v>2</v>
      </c>
      <c r="D1079" s="19">
        <v>75</v>
      </c>
      <c r="E1079" s="19" t="str">
        <f>_xlfn.XLOOKUP($D1079,消耗中转!$O$17:$O$1000,消耗中转!$Y$17:$Y$1000,"[]")</f>
        <v>[{"ItemId":50004,"Num":81879}]</v>
      </c>
      <c r="F1079" s="19" t="str">
        <f>_xlfn.XLOOKUP($D1079,养成中转!$D$17:$D$1000,_xlfn.XLOOKUP($C1079,养成中转!$W$16:$AC$16,养成中转!$W$17:$AC$1000),"{}")</f>
        <v>{"Hp":52660,"Atk":1811}</v>
      </c>
      <c r="G1079" s="19" t="str">
        <f>IF(B1079=4,_xlfn.XLOOKUP($D1079,养成中转!$D$17:$D$1000,养成中转!$AP$17:$AP$1000,"{}"),_xlfn.XLOOKUP($D1079,养成中转!$D$17:$D$1000,养成中转!$AG$17:$AG$1000,"{}"))</f>
        <v>{"CardMulti":27.61,"CostReduce":3}</v>
      </c>
    </row>
    <row r="1080" spans="1:7">
      <c r="A1080" s="19">
        <v>1076</v>
      </c>
      <c r="B1080" s="21">
        <v>1</v>
      </c>
      <c r="C1080" s="19">
        <v>2</v>
      </c>
      <c r="D1080" s="19">
        <v>76</v>
      </c>
      <c r="E1080" s="19" t="str">
        <f>_xlfn.XLOOKUP($D1080,消耗中转!$O$17:$O$1000,消耗中转!$Y$17:$Y$1000,"[]")</f>
        <v>[{"ItemId":50004,"Num":85290}]</v>
      </c>
      <c r="F1080" s="19" t="str">
        <f>_xlfn.XLOOKUP($D1080,养成中转!$D$17:$D$1000,_xlfn.XLOOKUP($C1080,养成中转!$W$16:$AC$16,养成中转!$W$17:$AC$1000),"{}")</f>
        <v>{"Hp":53686,"Atk":1846}</v>
      </c>
      <c r="G1080" s="19" t="str">
        <f>IF(B1080=4,_xlfn.XLOOKUP($D1080,养成中转!$D$17:$D$1000,养成中转!$AP$17:$AP$1000,"{}"),_xlfn.XLOOKUP($D1080,养成中转!$D$17:$D$1000,养成中转!$AG$17:$AG$1000,"{}"))</f>
        <v>{"CardMulti":27.8,"CostReduce":3}</v>
      </c>
    </row>
    <row r="1081" spans="1:7">
      <c r="A1081" s="19">
        <v>1077</v>
      </c>
      <c r="B1081" s="19">
        <v>1</v>
      </c>
      <c r="C1081" s="19">
        <v>2</v>
      </c>
      <c r="D1081" s="19">
        <v>77</v>
      </c>
      <c r="E1081" s="19" t="str">
        <f>_xlfn.XLOOKUP($D1081,消耗中转!$O$17:$O$1000,消耗中转!$Y$17:$Y$1000,"[]")</f>
        <v>[{"ItemId":50004,"Num":88702}]</v>
      </c>
      <c r="F1081" s="19" t="str">
        <f>_xlfn.XLOOKUP($D1081,养成中转!$D$17:$D$1000,_xlfn.XLOOKUP($C1081,养成中转!$W$16:$AC$16,养成中转!$W$17:$AC$1000),"{}")</f>
        <v>{"Hp":54735,"Atk":1882}</v>
      </c>
      <c r="G1081" s="19" t="str">
        <f>IF(B1081=4,_xlfn.XLOOKUP($D1081,养成中转!$D$17:$D$1000,养成中转!$AP$17:$AP$1000,"{}"),_xlfn.XLOOKUP($D1081,养成中转!$D$17:$D$1000,养成中转!$AG$17:$AG$1000,"{}"))</f>
        <v>{"CardMulti":27.99,"CostReduce":3}</v>
      </c>
    </row>
    <row r="1082" spans="1:7">
      <c r="A1082" s="19">
        <v>1078</v>
      </c>
      <c r="B1082" s="21">
        <v>1</v>
      </c>
      <c r="C1082" s="19">
        <v>2</v>
      </c>
      <c r="D1082" s="19">
        <v>78</v>
      </c>
      <c r="E1082" s="19" t="str">
        <f>_xlfn.XLOOKUP($D1082,消耗中转!$O$17:$O$1000,消耗中转!$Y$17:$Y$1000,"[]")</f>
        <v>[{"ItemId":50004,"Num":92114}]</v>
      </c>
      <c r="F1082" s="19" t="str">
        <f>_xlfn.XLOOKUP($D1082,养成中转!$D$17:$D$1000,_xlfn.XLOOKUP($C1082,养成中转!$W$16:$AC$16,养成中转!$W$17:$AC$1000),"{}")</f>
        <v>{"Hp":55805,"Atk":1919}</v>
      </c>
      <c r="G1082" s="19" t="str">
        <f>IF(B1082=4,_xlfn.XLOOKUP($D1082,养成中转!$D$17:$D$1000,养成中转!$AP$17:$AP$1000,"{}"),_xlfn.XLOOKUP($D1082,养成中转!$D$17:$D$1000,养成中转!$AG$17:$AG$1000,"{}"))</f>
        <v>{"CardMulti":28.18,"CostReduce":3}</v>
      </c>
    </row>
    <row r="1083" spans="1:7">
      <c r="A1083" s="19">
        <v>1079</v>
      </c>
      <c r="B1083" s="19">
        <v>1</v>
      </c>
      <c r="C1083" s="19">
        <v>2</v>
      </c>
      <c r="D1083" s="19">
        <v>79</v>
      </c>
      <c r="E1083" s="19" t="str">
        <f>_xlfn.XLOOKUP($D1083,消耗中转!$O$17:$O$1000,消耗中转!$Y$17:$Y$1000,"[]")</f>
        <v>[{"ItemId":50004,"Num":95525}]</v>
      </c>
      <c r="F1083" s="19" t="str">
        <f>_xlfn.XLOOKUP($D1083,养成中转!$D$17:$D$1000,_xlfn.XLOOKUP($C1083,养成中转!$W$16:$AC$16,养成中转!$W$17:$AC$1000),"{}")</f>
        <v>{"Hp":56897,"Atk":1957}</v>
      </c>
      <c r="G1083" s="19" t="str">
        <f>IF(B1083=4,_xlfn.XLOOKUP($D1083,养成中转!$D$17:$D$1000,养成中转!$AP$17:$AP$1000,"{}"),_xlfn.XLOOKUP($D1083,养成中转!$D$17:$D$1000,养成中转!$AG$17:$AG$1000,"{}"))</f>
        <v>{"CardMulti":28.37,"CostReduce":3}</v>
      </c>
    </row>
    <row r="1084" spans="1:7">
      <c r="A1084" s="19">
        <v>1080</v>
      </c>
      <c r="B1084" s="21">
        <v>1</v>
      </c>
      <c r="C1084" s="19">
        <v>2</v>
      </c>
      <c r="D1084" s="19">
        <v>80</v>
      </c>
      <c r="E1084" s="19" t="str">
        <f>_xlfn.XLOOKUP($D1084,消耗中转!$O$17:$O$1000,消耗中转!$Y$17:$Y$1000,"[]")</f>
        <v>[{"ItemId":50004,"Num":98937},{"ItemId":50005,"Num":785}]</v>
      </c>
      <c r="F1084" s="19" t="str">
        <f>_xlfn.XLOOKUP($D1084,养成中转!$D$17:$D$1000,_xlfn.XLOOKUP($C1084,养成中转!$W$16:$AC$16,养成中转!$W$17:$AC$1000),"{}")</f>
        <v>{"Hp":58013,"Atk":1996}</v>
      </c>
      <c r="G1084" s="19" t="str">
        <f>IF(B1084=4,_xlfn.XLOOKUP($D1084,养成中转!$D$17:$D$1000,养成中转!$AP$17:$AP$1000,"{}"),_xlfn.XLOOKUP($D1084,养成中转!$D$17:$D$1000,养成中转!$AG$17:$AG$1000,"{}"))</f>
        <v>{"CardMulti":28.56,"CostReduce":3}</v>
      </c>
    </row>
    <row r="1085" spans="1:7">
      <c r="A1085" s="19">
        <v>1081</v>
      </c>
      <c r="B1085" s="19">
        <v>1</v>
      </c>
      <c r="C1085" s="19">
        <v>2</v>
      </c>
      <c r="D1085" s="19">
        <v>81</v>
      </c>
      <c r="E1085" s="19" t="str">
        <f>_xlfn.XLOOKUP($D1085,消耗中转!$O$17:$O$1000,消耗中转!$Y$17:$Y$1000,"[]")</f>
        <v>[{"ItemId":50004,"Num":92071}]</v>
      </c>
      <c r="F1085" s="19" t="str">
        <f>_xlfn.XLOOKUP($D1085,养成中转!$D$17:$D$1000,_xlfn.XLOOKUP($C1085,养成中转!$W$16:$AC$16,养成中转!$W$17:$AC$1000),"{}")</f>
        <v>{"Hp":65980,"Atk":2269}</v>
      </c>
      <c r="G1085" s="19" t="str">
        <f>IF(B1085=4,_xlfn.XLOOKUP($D1085,养成中转!$D$17:$D$1000,养成中转!$AP$17:$AP$1000,"{}"),_xlfn.XLOOKUP($D1085,养成中转!$D$17:$D$1000,养成中转!$AG$17:$AG$1000,"{}"))</f>
        <v>{"CardMulti":29.51,"CostReduce":3}</v>
      </c>
    </row>
    <row r="1086" spans="1:7">
      <c r="A1086" s="19">
        <v>1082</v>
      </c>
      <c r="B1086" s="21">
        <v>1</v>
      </c>
      <c r="C1086" s="19">
        <v>2</v>
      </c>
      <c r="D1086" s="19">
        <v>82</v>
      </c>
      <c r="E1086" s="19" t="str">
        <f>_xlfn.XLOOKUP($D1086,消耗中转!$O$17:$O$1000,消耗中转!$Y$17:$Y$1000,"[]")</f>
        <v>[{"ItemId":50004,"Num":96675}]</v>
      </c>
      <c r="F1086" s="19" t="str">
        <f>_xlfn.XLOOKUP($D1086,养成中转!$D$17:$D$1000,_xlfn.XLOOKUP($C1086,养成中转!$W$16:$AC$16,养成中转!$W$17:$AC$1000),"{}")</f>
        <v>{"Hp":67140,"Atk":2309}</v>
      </c>
      <c r="G1086" s="19" t="str">
        <f>IF(B1086=4,_xlfn.XLOOKUP($D1086,养成中转!$D$17:$D$1000,养成中转!$AP$17:$AP$1000,"{}"),_xlfn.XLOOKUP($D1086,养成中转!$D$17:$D$1000,养成中转!$AG$17:$AG$1000,"{}"))</f>
        <v>{"CardMulti":29.69,"CostReduce":3}</v>
      </c>
    </row>
    <row r="1087" spans="1:7">
      <c r="A1087" s="19">
        <v>1083</v>
      </c>
      <c r="B1087" s="19">
        <v>1</v>
      </c>
      <c r="C1087" s="19">
        <v>2</v>
      </c>
      <c r="D1087" s="19">
        <v>83</v>
      </c>
      <c r="E1087" s="19" t="str">
        <f>_xlfn.XLOOKUP($D1087,消耗中转!$O$17:$O$1000,消耗中转!$Y$17:$Y$1000,"[]")</f>
        <v>[{"ItemId":50004,"Num":101279}]</v>
      </c>
      <c r="F1087" s="19" t="str">
        <f>_xlfn.XLOOKUP($D1087,养成中转!$D$17:$D$1000,_xlfn.XLOOKUP($C1087,养成中转!$W$16:$AC$16,养成中转!$W$17:$AC$1000),"{}")</f>
        <v>{"Hp":68325,"Atk":2350}</v>
      </c>
      <c r="G1087" s="19" t="str">
        <f>IF(B1087=4,_xlfn.XLOOKUP($D1087,养成中转!$D$17:$D$1000,养成中转!$AP$17:$AP$1000,"{}"),_xlfn.XLOOKUP($D1087,养成中转!$D$17:$D$1000,养成中转!$AG$17:$AG$1000,"{}"))</f>
        <v>{"CardMulti":29.87,"CostReduce":3}</v>
      </c>
    </row>
    <row r="1088" spans="1:7">
      <c r="A1088" s="19">
        <v>1084</v>
      </c>
      <c r="B1088" s="21">
        <v>1</v>
      </c>
      <c r="C1088" s="19">
        <v>2</v>
      </c>
      <c r="D1088" s="19">
        <v>84</v>
      </c>
      <c r="E1088" s="19" t="str">
        <f>_xlfn.XLOOKUP($D1088,消耗中转!$O$17:$O$1000,消耗中转!$Y$17:$Y$1000,"[]")</f>
        <v>[{"ItemId":50004,"Num":105882}]</v>
      </c>
      <c r="F1088" s="19" t="str">
        <f>_xlfn.XLOOKUP($D1088,养成中转!$D$17:$D$1000,_xlfn.XLOOKUP($C1088,养成中转!$W$16:$AC$16,养成中转!$W$17:$AC$1000),"{}")</f>
        <v>{"Hp":69532,"Atk":2391}</v>
      </c>
      <c r="G1088" s="19" t="str">
        <f>IF(B1088=4,_xlfn.XLOOKUP($D1088,养成中转!$D$17:$D$1000,养成中转!$AP$17:$AP$1000,"{}"),_xlfn.XLOOKUP($D1088,养成中转!$D$17:$D$1000,养成中转!$AG$17:$AG$1000,"{}"))</f>
        <v>{"CardMulti":30.05,"CostReduce":3}</v>
      </c>
    </row>
    <row r="1089" spans="1:7">
      <c r="A1089" s="19">
        <v>1085</v>
      </c>
      <c r="B1089" s="19">
        <v>1</v>
      </c>
      <c r="C1089" s="19">
        <v>2</v>
      </c>
      <c r="D1089" s="19">
        <v>85</v>
      </c>
      <c r="E1089" s="19" t="str">
        <f>_xlfn.XLOOKUP($D1089,消耗中转!$O$17:$O$1000,消耗中转!$Y$17:$Y$1000,"[]")</f>
        <v>[{"ItemId":50004,"Num":110486}]</v>
      </c>
      <c r="F1089" s="19" t="str">
        <f>_xlfn.XLOOKUP($D1089,养成中转!$D$17:$D$1000,_xlfn.XLOOKUP($C1089,养成中转!$W$16:$AC$16,养成中转!$W$17:$AC$1000),"{}")</f>
        <v>{"Hp":70763,"Atk":2434}</v>
      </c>
      <c r="G1089" s="19" t="str">
        <f>IF(B1089=4,_xlfn.XLOOKUP($D1089,养成中转!$D$17:$D$1000,养成中转!$AP$17:$AP$1000,"{}"),_xlfn.XLOOKUP($D1089,养成中转!$D$17:$D$1000,养成中转!$AG$17:$AG$1000,"{}"))</f>
        <v>{"CardMulti":30.23,"CostReduce":3}</v>
      </c>
    </row>
    <row r="1090" spans="1:7">
      <c r="A1090" s="19">
        <v>1086</v>
      </c>
      <c r="B1090" s="21">
        <v>1</v>
      </c>
      <c r="C1090" s="19">
        <v>2</v>
      </c>
      <c r="D1090" s="19">
        <v>86</v>
      </c>
      <c r="E1090" s="19" t="str">
        <f>_xlfn.XLOOKUP($D1090,消耗中转!$O$17:$O$1000,消耗中转!$Y$17:$Y$1000,"[]")</f>
        <v>[{"ItemId":50004,"Num":115089}]</v>
      </c>
      <c r="F1090" s="19" t="str">
        <f>_xlfn.XLOOKUP($D1090,养成中转!$D$17:$D$1000,_xlfn.XLOOKUP($C1090,养成中转!$W$16:$AC$16,养成中转!$W$17:$AC$1000),"{}")</f>
        <v>{"Hp":72018,"Atk":2477}</v>
      </c>
      <c r="G1090" s="19" t="str">
        <f>IF(B1090=4,_xlfn.XLOOKUP($D1090,养成中转!$D$17:$D$1000,养成中转!$AP$17:$AP$1000,"{}"),_xlfn.XLOOKUP($D1090,养成中转!$D$17:$D$1000,养成中转!$AG$17:$AG$1000,"{}"))</f>
        <v>{"CardMulti":30.41,"CostReduce":3}</v>
      </c>
    </row>
    <row r="1091" spans="1:7">
      <c r="A1091" s="19">
        <v>1087</v>
      </c>
      <c r="B1091" s="19">
        <v>1</v>
      </c>
      <c r="C1091" s="19">
        <v>2</v>
      </c>
      <c r="D1091" s="19">
        <v>87</v>
      </c>
      <c r="E1091" s="19" t="str">
        <f>_xlfn.XLOOKUP($D1091,消耗中转!$O$17:$O$1000,消耗中转!$Y$17:$Y$1000,"[]")</f>
        <v>[{"ItemId":50004,"Num":119693}]</v>
      </c>
      <c r="F1091" s="19" t="str">
        <f>_xlfn.XLOOKUP($D1091,养成中转!$D$17:$D$1000,_xlfn.XLOOKUP($C1091,养成中转!$W$16:$AC$16,养成中转!$W$17:$AC$1000),"{}")</f>
        <v>{"Hp":73297,"Atk":2521}</v>
      </c>
      <c r="G1091" s="19" t="str">
        <f>IF(B1091=4,_xlfn.XLOOKUP($D1091,养成中转!$D$17:$D$1000,养成中转!$AP$17:$AP$1000,"{}"),_xlfn.XLOOKUP($D1091,养成中转!$D$17:$D$1000,养成中转!$AG$17:$AG$1000,"{}"))</f>
        <v>{"CardMulti":30.59,"CostReduce":3}</v>
      </c>
    </row>
    <row r="1092" spans="1:7">
      <c r="A1092" s="19">
        <v>1088</v>
      </c>
      <c r="B1092" s="21">
        <v>1</v>
      </c>
      <c r="C1092" s="19">
        <v>2</v>
      </c>
      <c r="D1092" s="19">
        <v>88</v>
      </c>
      <c r="E1092" s="19" t="str">
        <f>_xlfn.XLOOKUP($D1092,消耗中转!$O$17:$O$1000,消耗中转!$Y$17:$Y$1000,"[]")</f>
        <v>[{"ItemId":50004,"Num":124296}]</v>
      </c>
      <c r="F1092" s="19" t="str">
        <f>_xlfn.XLOOKUP($D1092,养成中转!$D$17:$D$1000,_xlfn.XLOOKUP($C1092,养成中转!$W$16:$AC$16,养成中转!$W$17:$AC$1000),"{}")</f>
        <v>{"Hp":74601,"Atk":2566}</v>
      </c>
      <c r="G1092" s="19" t="str">
        <f>IF(B1092=4,_xlfn.XLOOKUP($D1092,养成中转!$D$17:$D$1000,养成中转!$AP$17:$AP$1000,"{}"),_xlfn.XLOOKUP($D1092,养成中转!$D$17:$D$1000,养成中转!$AG$17:$AG$1000,"{}"))</f>
        <v>{"CardMulti":30.77,"CostReduce":3}</v>
      </c>
    </row>
    <row r="1093" spans="1:7">
      <c r="A1093" s="19">
        <v>1089</v>
      </c>
      <c r="B1093" s="19">
        <v>1</v>
      </c>
      <c r="C1093" s="19">
        <v>2</v>
      </c>
      <c r="D1093" s="19">
        <v>89</v>
      </c>
      <c r="E1093" s="19" t="str">
        <f>_xlfn.XLOOKUP($D1093,消耗中转!$O$17:$O$1000,消耗中转!$Y$17:$Y$1000,"[]")</f>
        <v>[{"ItemId":50004,"Num":128900}]</v>
      </c>
      <c r="F1093" s="19" t="str">
        <f>_xlfn.XLOOKUP($D1093,养成中转!$D$17:$D$1000,_xlfn.XLOOKUP($C1093,养成中转!$W$16:$AC$16,养成中转!$W$17:$AC$1000),"{}")</f>
        <v>{"Hp":75928,"Atk":2611}</v>
      </c>
      <c r="G1093" s="19" t="str">
        <f>IF(B1093=4,_xlfn.XLOOKUP($D1093,养成中转!$D$17:$D$1000,养成中转!$AP$17:$AP$1000,"{}"),_xlfn.XLOOKUP($D1093,养成中转!$D$17:$D$1000,养成中转!$AG$17:$AG$1000,"{}"))</f>
        <v>{"CardMulti":30.95,"CostReduce":3}</v>
      </c>
    </row>
    <row r="1094" spans="1:7">
      <c r="A1094" s="19">
        <v>1090</v>
      </c>
      <c r="B1094" s="21">
        <v>1</v>
      </c>
      <c r="C1094" s="19">
        <v>2</v>
      </c>
      <c r="D1094" s="19">
        <v>90</v>
      </c>
      <c r="E1094" s="19" t="str">
        <f>_xlfn.XLOOKUP($D1094,消耗中转!$O$17:$O$1000,消耗中转!$Y$17:$Y$1000,"[]")</f>
        <v>[{"ItemId":50004,"Num":133504},{"ItemId":50005,"Num":970}]</v>
      </c>
      <c r="F1094" s="19" t="str">
        <f>_xlfn.XLOOKUP($D1094,养成中转!$D$17:$D$1000,_xlfn.XLOOKUP($C1094,养成中转!$W$16:$AC$16,养成中转!$W$17:$AC$1000),"{}")</f>
        <v>{"Hp":77281,"Atk":2658}</v>
      </c>
      <c r="G1094" s="19" t="str">
        <f>IF(B1094=4,_xlfn.XLOOKUP($D1094,养成中转!$D$17:$D$1000,养成中转!$AP$17:$AP$1000,"{}"),_xlfn.XLOOKUP($D1094,养成中转!$D$17:$D$1000,养成中转!$AG$17:$AG$1000,"{}"))</f>
        <v>{"CardMulti":31.13,"CostReduce":3}</v>
      </c>
    </row>
    <row r="1095" spans="1:7">
      <c r="A1095" s="19">
        <v>1091</v>
      </c>
      <c r="B1095" s="19">
        <v>1</v>
      </c>
      <c r="C1095" s="19">
        <v>2</v>
      </c>
      <c r="D1095" s="19">
        <v>91</v>
      </c>
      <c r="E1095" s="19" t="str">
        <f>_xlfn.XLOOKUP($D1095,消耗中转!$O$17:$O$1000,消耗中转!$Y$17:$Y$1000,"[]")</f>
        <v>[{"ItemId":50004,"Num":117866}]</v>
      </c>
      <c r="F1095" s="19" t="str">
        <f>_xlfn.XLOOKUP($D1095,养成中转!$D$17:$D$1000,_xlfn.XLOOKUP($C1095,养成中转!$W$16:$AC$16,养成中转!$W$17:$AC$1000),"{}")</f>
        <v>{"Hp":86925,"Atk":2990}</v>
      </c>
      <c r="G1095" s="19" t="str">
        <f>IF(B1095=4,_xlfn.XLOOKUP($D1095,养成中转!$D$17:$D$1000,养成中转!$AP$17:$AP$1000,"{}"),_xlfn.XLOOKUP($D1095,养成中转!$D$17:$D$1000,养成中转!$AG$17:$AG$1000,"{}"))</f>
        <v>{"CardMulti":32.13,"CostReduce":3}</v>
      </c>
    </row>
    <row r="1096" spans="1:7">
      <c r="A1096" s="19">
        <v>1092</v>
      </c>
      <c r="B1096" s="21">
        <v>1</v>
      </c>
      <c r="C1096" s="19">
        <v>2</v>
      </c>
      <c r="D1096" s="19">
        <v>92</v>
      </c>
      <c r="E1096" s="19" t="str">
        <f>_xlfn.XLOOKUP($D1096,消耗中转!$O$17:$O$1000,消耗中转!$Y$17:$Y$1000,"[]")</f>
        <v>[{"ItemId":50004,"Num":123760}]</v>
      </c>
      <c r="F1096" s="19" t="str">
        <f>_xlfn.XLOOKUP($D1096,养成中转!$D$17:$D$1000,_xlfn.XLOOKUP($C1096,养成中转!$W$16:$AC$16,养成中转!$W$17:$AC$1000),"{}")</f>
        <v>{"Hp":88327,"Atk":3038}</v>
      </c>
      <c r="G1096" s="19" t="str">
        <f>IF(B1096=4,_xlfn.XLOOKUP($D1096,养成中转!$D$17:$D$1000,养成中转!$AP$17:$AP$1000,"{}"),_xlfn.XLOOKUP($D1096,养成中转!$D$17:$D$1000,养成中转!$AG$17:$AG$1000,"{}"))</f>
        <v>{"CardMulti":32.3,"CostReduce":3}</v>
      </c>
    </row>
    <row r="1097" spans="1:7">
      <c r="A1097" s="19">
        <v>1093</v>
      </c>
      <c r="B1097" s="19">
        <v>1</v>
      </c>
      <c r="C1097" s="19">
        <v>2</v>
      </c>
      <c r="D1097" s="19">
        <v>93</v>
      </c>
      <c r="E1097" s="19" t="str">
        <f>_xlfn.XLOOKUP($D1097,消耗中转!$O$17:$O$1000,消耗中转!$Y$17:$Y$1000,"[]")</f>
        <v>[{"ItemId":50004,"Num":129653}]</v>
      </c>
      <c r="F1097" s="19" t="str">
        <f>_xlfn.XLOOKUP($D1097,养成中转!$D$17:$D$1000,_xlfn.XLOOKUP($C1097,养成中转!$W$16:$AC$16,养成中转!$W$17:$AC$1000),"{}")</f>
        <v>{"Hp":89755,"Atk":3087}</v>
      </c>
      <c r="G1097" s="19" t="str">
        <f>IF(B1097=4,_xlfn.XLOOKUP($D1097,养成中转!$D$17:$D$1000,养成中转!$AP$17:$AP$1000,"{}"),_xlfn.XLOOKUP($D1097,养成中转!$D$17:$D$1000,养成中转!$AG$17:$AG$1000,"{}"))</f>
        <v>{"CardMulti":32.47,"CostReduce":3}</v>
      </c>
    </row>
    <row r="1098" spans="1:7">
      <c r="A1098" s="19">
        <v>1094</v>
      </c>
      <c r="B1098" s="21">
        <v>1</v>
      </c>
      <c r="C1098" s="19">
        <v>2</v>
      </c>
      <c r="D1098" s="19">
        <v>94</v>
      </c>
      <c r="E1098" s="19" t="str">
        <f>_xlfn.XLOOKUP($D1098,消耗中转!$O$17:$O$1000,消耗中转!$Y$17:$Y$1000,"[]")</f>
        <v>[{"ItemId":50004,"Num":135546}]</v>
      </c>
      <c r="F1098" s="19" t="str">
        <f>_xlfn.XLOOKUP($D1098,养成中转!$D$17:$D$1000,_xlfn.XLOOKUP($C1098,养成中转!$W$16:$AC$16,养成中转!$W$17:$AC$1000),"{}")</f>
        <v>{"Hp":91208,"Atk":3137}</v>
      </c>
      <c r="G1098" s="19" t="str">
        <f>IF(B1098=4,_xlfn.XLOOKUP($D1098,养成中转!$D$17:$D$1000,养成中转!$AP$17:$AP$1000,"{}"),_xlfn.XLOOKUP($D1098,养成中转!$D$17:$D$1000,养成中转!$AG$17:$AG$1000,"{}"))</f>
        <v>{"CardMulti":32.64,"CostReduce":3}</v>
      </c>
    </row>
    <row r="1099" spans="1:7">
      <c r="A1099" s="19">
        <v>1095</v>
      </c>
      <c r="B1099" s="19">
        <v>1</v>
      </c>
      <c r="C1099" s="19">
        <v>2</v>
      </c>
      <c r="D1099" s="19">
        <v>95</v>
      </c>
      <c r="E1099" s="19" t="str">
        <f>_xlfn.XLOOKUP($D1099,消耗中转!$O$17:$O$1000,消耗中转!$Y$17:$Y$1000,"[]")</f>
        <v>[{"ItemId":50004,"Num":141440}]</v>
      </c>
      <c r="F1099" s="19" t="str">
        <f>_xlfn.XLOOKUP($D1099,养成中转!$D$17:$D$1000,_xlfn.XLOOKUP($C1099,养成中转!$W$16:$AC$16,养成中转!$W$17:$AC$1000),"{}")</f>
        <v>{"Hp":92688,"Atk":3188}</v>
      </c>
      <c r="G1099" s="19" t="str">
        <f>IF(B1099=4,_xlfn.XLOOKUP($D1099,养成中转!$D$17:$D$1000,养成中转!$AP$17:$AP$1000,"{}"),_xlfn.XLOOKUP($D1099,养成中转!$D$17:$D$1000,养成中转!$AG$17:$AG$1000,"{}"))</f>
        <v>{"CardMulti":32.81,"CostReduce":3}</v>
      </c>
    </row>
    <row r="1100" spans="1:7">
      <c r="A1100" s="19">
        <v>1096</v>
      </c>
      <c r="B1100" s="21">
        <v>1</v>
      </c>
      <c r="C1100" s="19">
        <v>2</v>
      </c>
      <c r="D1100" s="19">
        <v>96</v>
      </c>
      <c r="E1100" s="19" t="str">
        <f>_xlfn.XLOOKUP($D1100,消耗中转!$O$17:$O$1000,消耗中转!$Y$17:$Y$1000,"[]")</f>
        <v>[{"ItemId":50004,"Num":147333}]</v>
      </c>
      <c r="F1100" s="19" t="str">
        <f>_xlfn.XLOOKUP($D1100,养成中转!$D$17:$D$1000,_xlfn.XLOOKUP($C1100,养成中转!$W$16:$AC$16,养成中转!$W$17:$AC$1000),"{}")</f>
        <v>{"Hp":94193,"Atk":3240}</v>
      </c>
      <c r="G1100" s="19" t="str">
        <f>IF(B1100=4,_xlfn.XLOOKUP($D1100,养成中转!$D$17:$D$1000,养成中转!$AP$17:$AP$1000,"{}"),_xlfn.XLOOKUP($D1100,养成中转!$D$17:$D$1000,养成中转!$AG$17:$AG$1000,"{}"))</f>
        <v>{"CardMulti":32.98,"CostReduce":3}</v>
      </c>
    </row>
    <row r="1101" spans="1:7">
      <c r="A1101" s="19">
        <v>1097</v>
      </c>
      <c r="B1101" s="19">
        <v>1</v>
      </c>
      <c r="C1101" s="19">
        <v>2</v>
      </c>
      <c r="D1101" s="19">
        <v>97</v>
      </c>
      <c r="E1101" s="19" t="str">
        <f>_xlfn.XLOOKUP($D1101,消耗中转!$O$17:$O$1000,消耗中转!$Y$17:$Y$1000,"[]")</f>
        <v>[{"ItemId":50004,"Num":153227}]</v>
      </c>
      <c r="F1101" s="19" t="str">
        <f>_xlfn.XLOOKUP($D1101,养成中转!$D$17:$D$1000,_xlfn.XLOOKUP($C1101,养成中转!$W$16:$AC$16,养成中转!$W$17:$AC$1000),"{}")</f>
        <v>{"Hp":95726,"Atk":3292}</v>
      </c>
      <c r="G1101" s="19" t="str">
        <f>IF(B1101=4,_xlfn.XLOOKUP($D1101,养成中转!$D$17:$D$1000,养成中转!$AP$17:$AP$1000,"{}"),_xlfn.XLOOKUP($D1101,养成中转!$D$17:$D$1000,养成中转!$AG$17:$AG$1000,"{}"))</f>
        <v>{"CardMulti":33.15,"CostReduce":3}</v>
      </c>
    </row>
    <row r="1102" spans="1:7">
      <c r="A1102" s="19">
        <v>1098</v>
      </c>
      <c r="B1102" s="21">
        <v>1</v>
      </c>
      <c r="C1102" s="19">
        <v>2</v>
      </c>
      <c r="D1102" s="19">
        <v>98</v>
      </c>
      <c r="E1102" s="19" t="str">
        <f>_xlfn.XLOOKUP($D1102,消耗中转!$O$17:$O$1000,消耗中转!$Y$17:$Y$1000,"[]")</f>
        <v>[{"ItemId":50004,"Num":159120}]</v>
      </c>
      <c r="F1102" s="19" t="str">
        <f>_xlfn.XLOOKUP($D1102,养成中转!$D$17:$D$1000,_xlfn.XLOOKUP($C1102,养成中转!$W$16:$AC$16,养成中转!$W$17:$AC$1000),"{}")</f>
        <v>{"Hp":97283,"Atk":3346}</v>
      </c>
      <c r="G1102" s="19" t="str">
        <f>IF(B1102=4,_xlfn.XLOOKUP($D1102,养成中转!$D$17:$D$1000,养成中转!$AP$17:$AP$1000,"{}"),_xlfn.XLOOKUP($D1102,养成中转!$D$17:$D$1000,养成中转!$AG$17:$AG$1000,"{}"))</f>
        <v>{"CardMulti":33.32,"CostReduce":3}</v>
      </c>
    </row>
    <row r="1103" spans="1:7">
      <c r="A1103" s="19">
        <v>1099</v>
      </c>
      <c r="B1103" s="19">
        <v>1</v>
      </c>
      <c r="C1103" s="19">
        <v>2</v>
      </c>
      <c r="D1103" s="19">
        <v>99</v>
      </c>
      <c r="E1103" s="19" t="str">
        <f>_xlfn.XLOOKUP($D1103,消耗中转!$O$17:$O$1000,消耗中转!$Y$17:$Y$1000,"[]")</f>
        <v>[{"ItemId":50004,"Num":165013}]</v>
      </c>
      <c r="F1103" s="19" t="str">
        <f>_xlfn.XLOOKUP($D1103,养成中转!$D$17:$D$1000,_xlfn.XLOOKUP($C1103,养成中转!$W$16:$AC$16,养成中转!$W$17:$AC$1000),"{}")</f>
        <v>{"Hp":98868,"Atk":3401}</v>
      </c>
      <c r="G1103" s="19" t="str">
        <f>IF(B1103=4,_xlfn.XLOOKUP($D1103,养成中转!$D$17:$D$1000,养成中转!$AP$17:$AP$1000,"{}"),_xlfn.XLOOKUP($D1103,养成中转!$D$17:$D$1000,养成中转!$AG$17:$AG$1000,"{}"))</f>
        <v>{"CardMulti":33.49,"CostReduce":3}</v>
      </c>
    </row>
    <row r="1104" spans="1:7">
      <c r="A1104" s="19">
        <v>1100</v>
      </c>
      <c r="B1104" s="21">
        <v>1</v>
      </c>
      <c r="C1104" s="19">
        <v>2</v>
      </c>
      <c r="D1104" s="19">
        <v>100</v>
      </c>
      <c r="E1104" s="19" t="str">
        <f>_xlfn.XLOOKUP($D1104,消耗中转!$O$17:$O$1000,消耗中转!$Y$17:$Y$1000,"[]")</f>
        <v>[{"ItemId":50004,"Num":170907},{"ItemId":50005,"Num":1155}]</v>
      </c>
      <c r="F1104" s="19" t="str">
        <f>_xlfn.XLOOKUP($D1104,养成中转!$D$17:$D$1000,_xlfn.XLOOKUP($C1104,养成中转!$W$16:$AC$16,养成中转!$W$17:$AC$1000),"{}")</f>
        <v>{"Hp":100481,"Atk":3456}</v>
      </c>
      <c r="G1104" s="19" t="str">
        <f>IF(B1104=4,_xlfn.XLOOKUP($D1104,养成中转!$D$17:$D$1000,养成中转!$AP$17:$AP$1000,"{}"),_xlfn.XLOOKUP($D1104,养成中转!$D$17:$D$1000,养成中转!$AG$17:$AG$1000,"{}"))</f>
        <v>{"CardMulti":33.66,"CostReduce":3}</v>
      </c>
    </row>
    <row r="1105" spans="1:7">
      <c r="A1105" s="19">
        <v>1101</v>
      </c>
      <c r="B1105" s="19">
        <v>1</v>
      </c>
      <c r="C1105" s="19">
        <v>2</v>
      </c>
      <c r="D1105" s="19">
        <v>101</v>
      </c>
      <c r="E1105" s="19" t="str">
        <f>_xlfn.XLOOKUP($D1105,消耗中转!$O$17:$O$1000,消耗中转!$Y$17:$Y$1000,"[]")</f>
        <v>[{"ItemId":50004,"Num":144633}]</v>
      </c>
      <c r="F1105" s="19" t="str">
        <f>_xlfn.XLOOKUP($D1105,养成中转!$D$17:$D$1000,_xlfn.XLOOKUP($C1105,养成中转!$W$16:$AC$16,养成中转!$W$17:$AC$1000),"{}")</f>
        <v>{"Hp":111952,"Atk":3851}</v>
      </c>
      <c r="G1105" s="19" t="str">
        <f>IF(B1105=4,_xlfn.XLOOKUP($D1105,养成中转!$D$17:$D$1000,养成中转!$AP$17:$AP$1000,"{}"),_xlfn.XLOOKUP($D1105,养成中转!$D$17:$D$1000,养成中转!$AG$17:$AG$1000,"{}"))</f>
        <v>{"CardMulti":34.71,"CostReduce":3}</v>
      </c>
    </row>
    <row r="1106" spans="1:7">
      <c r="A1106" s="19">
        <v>1102</v>
      </c>
      <c r="B1106" s="21">
        <v>1</v>
      </c>
      <c r="C1106" s="19">
        <v>2</v>
      </c>
      <c r="D1106" s="19">
        <v>102</v>
      </c>
      <c r="E1106" s="19" t="str">
        <f>_xlfn.XLOOKUP($D1106,消耗中转!$O$17:$O$1000,消耗中转!$Y$17:$Y$1000,"[]")</f>
        <v>[{"ItemId":50004,"Num":151865}]</v>
      </c>
      <c r="F1106" s="19" t="str">
        <f>_xlfn.XLOOKUP($D1106,养成中转!$D$17:$D$1000,_xlfn.XLOOKUP($C1106,养成中转!$W$16:$AC$16,养成中转!$W$17:$AC$1000),"{}")</f>
        <v>{"Hp":113618,"Atk":3908}</v>
      </c>
      <c r="G1106" s="19" t="str">
        <f>IF(B1106=4,_xlfn.XLOOKUP($D1106,养成中转!$D$17:$D$1000,养成中转!$AP$17:$AP$1000,"{}"),_xlfn.XLOOKUP($D1106,养成中转!$D$17:$D$1000,养成中转!$AG$17:$AG$1000,"{}"))</f>
        <v>{"CardMulti":34.87,"CostReduce":3}</v>
      </c>
    </row>
    <row r="1107" spans="1:7">
      <c r="A1107" s="19">
        <v>1103</v>
      </c>
      <c r="B1107" s="19">
        <v>1</v>
      </c>
      <c r="C1107" s="19">
        <v>2</v>
      </c>
      <c r="D1107" s="19">
        <v>103</v>
      </c>
      <c r="E1107" s="19" t="str">
        <f>_xlfn.XLOOKUP($D1107,消耗中转!$O$17:$O$1000,消耗中转!$Y$17:$Y$1000,"[]")</f>
        <v>[{"ItemId":50004,"Num":159096}]</v>
      </c>
      <c r="F1107" s="19" t="str">
        <f>_xlfn.XLOOKUP($D1107,养成中转!$D$17:$D$1000,_xlfn.XLOOKUP($C1107,养成中转!$W$16:$AC$16,养成中转!$W$17:$AC$1000),"{}")</f>
        <v>{"Hp":115312,"Atk":3967}</v>
      </c>
      <c r="G1107" s="19" t="str">
        <f>IF(B1107=4,_xlfn.XLOOKUP($D1107,养成中转!$D$17:$D$1000,养成中转!$AP$17:$AP$1000,"{}"),_xlfn.XLOOKUP($D1107,养成中转!$D$17:$D$1000,养成中转!$AG$17:$AG$1000,"{}"))</f>
        <v>{"CardMulti":35.03,"CostReduce":3}</v>
      </c>
    </row>
    <row r="1108" spans="1:7">
      <c r="A1108" s="19">
        <v>1104</v>
      </c>
      <c r="B1108" s="21">
        <v>1</v>
      </c>
      <c r="C1108" s="19">
        <v>2</v>
      </c>
      <c r="D1108" s="19">
        <v>104</v>
      </c>
      <c r="E1108" s="19" t="str">
        <f>_xlfn.XLOOKUP($D1108,消耗中转!$O$17:$O$1000,消耗中转!$Y$17:$Y$1000,"[]")</f>
        <v>[{"ItemId":50004,"Num":166328}]</v>
      </c>
      <c r="F1108" s="19" t="str">
        <f>_xlfn.XLOOKUP($D1108,养成中转!$D$17:$D$1000,_xlfn.XLOOKUP($C1108,养成中转!$W$16:$AC$16,养成中转!$W$17:$AC$1000),"{}")</f>
        <v>{"Hp":117033,"Atk":4025}</v>
      </c>
      <c r="G1108" s="19" t="str">
        <f>IF(B1108=4,_xlfn.XLOOKUP($D1108,养成中转!$D$17:$D$1000,养成中转!$AP$17:$AP$1000,"{}"),_xlfn.XLOOKUP($D1108,养成中转!$D$17:$D$1000,养成中转!$AG$17:$AG$1000,"{}"))</f>
        <v>{"CardMulti":35.19,"CostReduce":3}</v>
      </c>
    </row>
    <row r="1109" spans="1:7">
      <c r="A1109" s="19">
        <v>1105</v>
      </c>
      <c r="B1109" s="19">
        <v>1</v>
      </c>
      <c r="C1109" s="19">
        <v>2</v>
      </c>
      <c r="D1109" s="19">
        <v>105</v>
      </c>
      <c r="E1109" s="19" t="str">
        <f>_xlfn.XLOOKUP($D1109,消耗中转!$O$17:$O$1000,消耗中转!$Y$17:$Y$1000,"[]")</f>
        <v>[{"ItemId":50004,"Num":173560}]</v>
      </c>
      <c r="F1109" s="19" t="str">
        <f>_xlfn.XLOOKUP($D1109,养成中转!$D$17:$D$1000,_xlfn.XLOOKUP($C1109,养成中转!$W$16:$AC$16,养成中转!$W$17:$AC$1000),"{}")</f>
        <v>{"Hp":118783,"Atk":4085}</v>
      </c>
      <c r="G1109" s="19" t="str">
        <f>IF(B1109=4,_xlfn.XLOOKUP($D1109,养成中转!$D$17:$D$1000,养成中转!$AP$17:$AP$1000,"{}"),_xlfn.XLOOKUP($D1109,养成中转!$D$17:$D$1000,养成中转!$AG$17:$AG$1000,"{}"))</f>
        <v>{"CardMulti":35.35,"CostReduce":3}</v>
      </c>
    </row>
    <row r="1110" spans="1:7">
      <c r="A1110" s="19">
        <v>1106</v>
      </c>
      <c r="B1110" s="21">
        <v>1</v>
      </c>
      <c r="C1110" s="19">
        <v>2</v>
      </c>
      <c r="D1110" s="19">
        <v>106</v>
      </c>
      <c r="E1110" s="19" t="str">
        <f>_xlfn.XLOOKUP($D1110,消耗中转!$O$17:$O$1000,消耗中转!$Y$17:$Y$1000,"[]")</f>
        <v>[{"ItemId":50004,"Num":180791}]</v>
      </c>
      <c r="F1110" s="19" t="str">
        <f>_xlfn.XLOOKUP($D1110,养成中转!$D$17:$D$1000,_xlfn.XLOOKUP($C1110,养成中转!$W$16:$AC$16,养成中转!$W$17:$AC$1000),"{}")</f>
        <v>{"Hp":120561,"Atk":4146}</v>
      </c>
      <c r="G1110" s="19" t="str">
        <f>IF(B1110=4,_xlfn.XLOOKUP($D1110,养成中转!$D$17:$D$1000,养成中转!$AP$17:$AP$1000,"{}"),_xlfn.XLOOKUP($D1110,养成中转!$D$17:$D$1000,养成中转!$AG$17:$AG$1000,"{}"))</f>
        <v>{"CardMulti":35.51,"CostReduce":3}</v>
      </c>
    </row>
    <row r="1111" spans="1:7">
      <c r="A1111" s="19">
        <v>1107</v>
      </c>
      <c r="B1111" s="19">
        <v>1</v>
      </c>
      <c r="C1111" s="19">
        <v>2</v>
      </c>
      <c r="D1111" s="19">
        <v>107</v>
      </c>
      <c r="E1111" s="19" t="str">
        <f>_xlfn.XLOOKUP($D1111,消耗中转!$O$17:$O$1000,消耗中转!$Y$17:$Y$1000,"[]")</f>
        <v>[{"ItemId":50004,"Num":188023}]</v>
      </c>
      <c r="F1111" s="19" t="str">
        <f>_xlfn.XLOOKUP($D1111,养成中转!$D$17:$D$1000,_xlfn.XLOOKUP($C1111,养成中转!$W$16:$AC$16,养成中转!$W$17:$AC$1000),"{}")</f>
        <v>{"Hp":122367,"Atk":4209}</v>
      </c>
      <c r="G1111" s="19" t="str">
        <f>IF(B1111=4,_xlfn.XLOOKUP($D1111,养成中转!$D$17:$D$1000,养成中转!$AP$17:$AP$1000,"{}"),_xlfn.XLOOKUP($D1111,养成中转!$D$17:$D$1000,养成中转!$AG$17:$AG$1000,"{}"))</f>
        <v>{"CardMulti":35.67,"CostReduce":3}</v>
      </c>
    </row>
    <row r="1112" spans="1:7">
      <c r="A1112" s="19">
        <v>1108</v>
      </c>
      <c r="B1112" s="21">
        <v>1</v>
      </c>
      <c r="C1112" s="19">
        <v>2</v>
      </c>
      <c r="D1112" s="19">
        <v>108</v>
      </c>
      <c r="E1112" s="19" t="str">
        <f>_xlfn.XLOOKUP($D1112,消耗中转!$O$17:$O$1000,消耗中转!$Y$17:$Y$1000,"[]")</f>
        <v>[{"ItemId":50004,"Num":195255}]</v>
      </c>
      <c r="F1112" s="19" t="str">
        <f>_xlfn.XLOOKUP($D1112,养成中转!$D$17:$D$1000,_xlfn.XLOOKUP($C1112,养成中转!$W$16:$AC$16,养成中转!$W$17:$AC$1000),"{}")</f>
        <v>{"Hp":124201,"Atk":4272}</v>
      </c>
      <c r="G1112" s="19" t="str">
        <f>IF(B1112=4,_xlfn.XLOOKUP($D1112,养成中转!$D$17:$D$1000,养成中转!$AP$17:$AP$1000,"{}"),_xlfn.XLOOKUP($D1112,养成中转!$D$17:$D$1000,养成中转!$AG$17:$AG$1000,"{}"))</f>
        <v>{"CardMulti":35.83,"CostReduce":3}</v>
      </c>
    </row>
    <row r="1113" spans="1:7">
      <c r="A1113" s="19">
        <v>1109</v>
      </c>
      <c r="B1113" s="19">
        <v>1</v>
      </c>
      <c r="C1113" s="19">
        <v>2</v>
      </c>
      <c r="D1113" s="19">
        <v>109</v>
      </c>
      <c r="E1113" s="19" t="str">
        <f>_xlfn.XLOOKUP($D1113,消耗中转!$O$17:$O$1000,消耗中转!$Y$17:$Y$1000,"[]")</f>
        <v>[{"ItemId":50004,"Num":202486}]</v>
      </c>
      <c r="F1113" s="19" t="str">
        <f>_xlfn.XLOOKUP($D1113,养成中转!$D$17:$D$1000,_xlfn.XLOOKUP($C1113,养成中转!$W$16:$AC$16,养成中转!$W$17:$AC$1000),"{}")</f>
        <v>{"Hp":126065,"Atk":4336}</v>
      </c>
      <c r="G1113" s="19" t="str">
        <f>IF(B1113=4,_xlfn.XLOOKUP($D1113,养成中转!$D$17:$D$1000,养成中转!$AP$17:$AP$1000,"{}"),_xlfn.XLOOKUP($D1113,养成中转!$D$17:$D$1000,养成中转!$AG$17:$AG$1000,"{}"))</f>
        <v>{"CardMulti":35.99,"CostReduce":3}</v>
      </c>
    </row>
    <row r="1114" spans="1:7">
      <c r="A1114" s="19">
        <v>1110</v>
      </c>
      <c r="B1114" s="21">
        <v>1</v>
      </c>
      <c r="C1114" s="19">
        <v>2</v>
      </c>
      <c r="D1114" s="19">
        <v>110</v>
      </c>
      <c r="E1114" s="19" t="str">
        <f>_xlfn.XLOOKUP($D1114,消耗中转!$O$17:$O$1000,消耗中转!$Y$17:$Y$1000,"[]")</f>
        <v>[{"ItemId":50004,"Num":209718},{"ItemId":50005,"Num":1342}]</v>
      </c>
      <c r="F1114" s="19" t="str">
        <f>_xlfn.XLOOKUP($D1114,养成中转!$D$17:$D$1000,_xlfn.XLOOKUP($C1114,养成中转!$W$16:$AC$16,养成中转!$W$17:$AC$1000),"{}")</f>
        <v>{"Hp":127957,"Atk":4401}</v>
      </c>
      <c r="G1114" s="19" t="str">
        <f>IF(B1114=4,_xlfn.XLOOKUP($D1114,养成中转!$D$17:$D$1000,养成中转!$AP$17:$AP$1000,"{}"),_xlfn.XLOOKUP($D1114,养成中转!$D$17:$D$1000,养成中转!$AG$17:$AG$1000,"{}"))</f>
        <v>{"CardMulti":36.15,"CostReduce":3}</v>
      </c>
    </row>
    <row r="1115" spans="1:7">
      <c r="A1115" s="19">
        <v>1111</v>
      </c>
      <c r="B1115" s="19">
        <v>1</v>
      </c>
      <c r="C1115" s="19">
        <v>2</v>
      </c>
      <c r="D1115" s="19">
        <v>111</v>
      </c>
      <c r="E1115" s="19" t="str">
        <f>_xlfn.XLOOKUP($D1115,消耗中转!$O$17:$O$1000,消耗中转!$Y$17:$Y$1000,"[]")</f>
        <v>[{"ItemId":50004,"Num":171342}]</v>
      </c>
      <c r="F1115" s="19" t="str">
        <f>_xlfn.XLOOKUP($D1115,养成中转!$D$17:$D$1000,_xlfn.XLOOKUP($C1115,养成中转!$W$16:$AC$16,养成中转!$W$17:$AC$1000),"{}")</f>
        <v>{"Hp":141407,"Atk":4864}</v>
      </c>
      <c r="G1115" s="19" t="str">
        <f>IF(B1115=4,_xlfn.XLOOKUP($D1115,养成中转!$D$17:$D$1000,养成中转!$AP$17:$AP$1000,"{}"),_xlfn.XLOOKUP($D1115,养成中转!$D$17:$D$1000,养成中转!$AG$17:$AG$1000,"{}"))</f>
        <v>{"CardMulti":37.25,"CostReduce":3}</v>
      </c>
    </row>
    <row r="1116" spans="1:7">
      <c r="A1116" s="19">
        <v>1112</v>
      </c>
      <c r="B1116" s="21">
        <v>1</v>
      </c>
      <c r="C1116" s="19">
        <v>2</v>
      </c>
      <c r="D1116" s="19">
        <v>112</v>
      </c>
      <c r="E1116" s="19" t="str">
        <f>_xlfn.XLOOKUP($D1116,消耗中转!$O$17:$O$1000,消耗中转!$Y$17:$Y$1000,"[]")</f>
        <v>[{"ItemId":50004,"Num":179909}]</v>
      </c>
      <c r="F1116" s="19" t="str">
        <f>_xlfn.XLOOKUP($D1116,养成中转!$D$17:$D$1000,_xlfn.XLOOKUP($C1116,养成中转!$W$16:$AC$16,养成中转!$W$17:$AC$1000),"{}")</f>
        <v>{"Hp":143358,"Atk":4931}</v>
      </c>
      <c r="G1116" s="19" t="str">
        <f>IF(B1116=4,_xlfn.XLOOKUP($D1116,养成中转!$D$17:$D$1000,养成中转!$AP$17:$AP$1000,"{}"),_xlfn.XLOOKUP($D1116,养成中转!$D$17:$D$1000,养成中转!$AG$17:$AG$1000,"{}"))</f>
        <v>{"CardMulti":37.4,"CostReduce":3}</v>
      </c>
    </row>
    <row r="1117" spans="1:7">
      <c r="A1117" s="19">
        <v>1113</v>
      </c>
      <c r="B1117" s="19">
        <v>1</v>
      </c>
      <c r="C1117" s="19">
        <v>2</v>
      </c>
      <c r="D1117" s="19">
        <v>113</v>
      </c>
      <c r="E1117" s="19" t="str">
        <f>_xlfn.XLOOKUP($D1117,消耗中转!$O$17:$O$1000,消耗中转!$Y$17:$Y$1000,"[]")</f>
        <v>[{"ItemId":50004,"Num":188476}]</v>
      </c>
      <c r="F1117" s="19" t="str">
        <f>_xlfn.XLOOKUP($D1117,养成中转!$D$17:$D$1000,_xlfn.XLOOKUP($C1117,养成中转!$W$16:$AC$16,养成中转!$W$17:$AC$1000),"{}")</f>
        <v>{"Hp":145338,"Atk":5000}</v>
      </c>
      <c r="G1117" s="19" t="str">
        <f>IF(B1117=4,_xlfn.XLOOKUP($D1117,养成中转!$D$17:$D$1000,养成中转!$AP$17:$AP$1000,"{}"),_xlfn.XLOOKUP($D1117,养成中转!$D$17:$D$1000,养成中转!$AG$17:$AG$1000,"{}"))</f>
        <v>{"CardMulti":37.55,"CostReduce":3}</v>
      </c>
    </row>
    <row r="1118" spans="1:7">
      <c r="A1118" s="19">
        <v>1114</v>
      </c>
      <c r="B1118" s="21">
        <v>1</v>
      </c>
      <c r="C1118" s="19">
        <v>2</v>
      </c>
      <c r="D1118" s="19">
        <v>114</v>
      </c>
      <c r="E1118" s="19" t="str">
        <f>_xlfn.XLOOKUP($D1118,消耗中转!$O$17:$O$1000,消耗中转!$Y$17:$Y$1000,"[]")</f>
        <v>[{"ItemId":50004,"Num":197043}]</v>
      </c>
      <c r="F1118" s="19" t="str">
        <f>_xlfn.XLOOKUP($D1118,养成中转!$D$17:$D$1000,_xlfn.XLOOKUP($C1118,养成中转!$W$16:$AC$16,养成中转!$W$17:$AC$1000),"{}")</f>
        <v>{"Hp":147350,"Atk":5068}</v>
      </c>
      <c r="G1118" s="19" t="str">
        <f>IF(B1118=4,_xlfn.XLOOKUP($D1118,养成中转!$D$17:$D$1000,养成中转!$AP$17:$AP$1000,"{}"),_xlfn.XLOOKUP($D1118,养成中转!$D$17:$D$1000,养成中转!$AG$17:$AG$1000,"{}"))</f>
        <v>{"CardMulti":37.7,"CostReduce":3}</v>
      </c>
    </row>
    <row r="1119" spans="1:7">
      <c r="A1119" s="19">
        <v>1115</v>
      </c>
      <c r="B1119" s="19">
        <v>1</v>
      </c>
      <c r="C1119" s="19">
        <v>2</v>
      </c>
      <c r="D1119" s="19">
        <v>115</v>
      </c>
      <c r="E1119" s="19" t="str">
        <f>_xlfn.XLOOKUP($D1119,消耗中转!$O$17:$O$1000,消耗中转!$Y$17:$Y$1000,"[]")</f>
        <v>[{"ItemId":50004,"Num":205610}]</v>
      </c>
      <c r="F1119" s="19" t="str">
        <f>_xlfn.XLOOKUP($D1119,养成中转!$D$17:$D$1000,_xlfn.XLOOKUP($C1119,养成中转!$W$16:$AC$16,养成中转!$W$17:$AC$1000),"{}")</f>
        <v>{"Hp":149390,"Atk":5139}</v>
      </c>
      <c r="G1119" s="19" t="str">
        <f>IF(B1119=4,_xlfn.XLOOKUP($D1119,养成中转!$D$17:$D$1000,养成中转!$AP$17:$AP$1000,"{}"),_xlfn.XLOOKUP($D1119,养成中转!$D$17:$D$1000,养成中转!$AG$17:$AG$1000,"{}"))</f>
        <v>{"CardMulti":37.85,"CostReduce":3}</v>
      </c>
    </row>
    <row r="1120" spans="1:7">
      <c r="A1120" s="19">
        <v>1116</v>
      </c>
      <c r="B1120" s="21">
        <v>1</v>
      </c>
      <c r="C1120" s="19">
        <v>2</v>
      </c>
      <c r="D1120" s="19">
        <v>116</v>
      </c>
      <c r="E1120" s="19" t="str">
        <f>_xlfn.XLOOKUP($D1120,消耗中转!$O$17:$O$1000,消耗中转!$Y$17:$Y$1000,"[]")</f>
        <v>[{"ItemId":50004,"Num":214177}]</v>
      </c>
      <c r="F1120" s="19" t="str">
        <f>_xlfn.XLOOKUP($D1120,养成中转!$D$17:$D$1000,_xlfn.XLOOKUP($C1120,养成中转!$W$16:$AC$16,养成中转!$W$17:$AC$1000),"{}")</f>
        <v>{"Hp":151461,"Atk":5209}</v>
      </c>
      <c r="G1120" s="19" t="str">
        <f>IF(B1120=4,_xlfn.XLOOKUP($D1120,养成中转!$D$17:$D$1000,养成中转!$AP$17:$AP$1000,"{}"),_xlfn.XLOOKUP($D1120,养成中转!$D$17:$D$1000,养成中转!$AG$17:$AG$1000,"{}"))</f>
        <v>{"CardMulti":38,"CostReduce":3}</v>
      </c>
    </row>
    <row r="1121" spans="1:7">
      <c r="A1121" s="19">
        <v>1117</v>
      </c>
      <c r="B1121" s="19">
        <v>1</v>
      </c>
      <c r="C1121" s="19">
        <v>2</v>
      </c>
      <c r="D1121" s="19">
        <v>117</v>
      </c>
      <c r="E1121" s="19" t="str">
        <f>_xlfn.XLOOKUP($D1121,消耗中转!$O$17:$O$1000,消耗中转!$Y$17:$Y$1000,"[]")</f>
        <v>[{"ItemId":50004,"Num":222744}]</v>
      </c>
      <c r="F1121" s="19" t="str">
        <f>_xlfn.XLOOKUP($D1121,养成中转!$D$17:$D$1000,_xlfn.XLOOKUP($C1121,养成中转!$W$16:$AC$16,养成中转!$W$17:$AC$1000),"{}")</f>
        <v>{"Hp":153562,"Atk":5282}</v>
      </c>
      <c r="G1121" s="19" t="str">
        <f>IF(B1121=4,_xlfn.XLOOKUP($D1121,养成中转!$D$17:$D$1000,养成中转!$AP$17:$AP$1000,"{}"),_xlfn.XLOOKUP($D1121,养成中转!$D$17:$D$1000,养成中转!$AG$17:$AG$1000,"{}"))</f>
        <v>{"CardMulti":38.15,"CostReduce":3}</v>
      </c>
    </row>
    <row r="1122" spans="1:7">
      <c r="A1122" s="19">
        <v>1118</v>
      </c>
      <c r="B1122" s="21">
        <v>1</v>
      </c>
      <c r="C1122" s="19">
        <v>2</v>
      </c>
      <c r="D1122" s="19">
        <v>118</v>
      </c>
      <c r="E1122" s="19" t="str">
        <f>_xlfn.XLOOKUP($D1122,消耗中转!$O$17:$O$1000,消耗中转!$Y$17:$Y$1000,"[]")</f>
        <v>[{"ItemId":50004,"Num":231311}]</v>
      </c>
      <c r="F1122" s="19" t="str">
        <f>_xlfn.XLOOKUP($D1122,养成中转!$D$17:$D$1000,_xlfn.XLOOKUP($C1122,养成中转!$W$16:$AC$16,养成中转!$W$17:$AC$1000),"{}")</f>
        <v>{"Hp":155693,"Atk":5356}</v>
      </c>
      <c r="G1122" s="19" t="str">
        <f>IF(B1122=4,_xlfn.XLOOKUP($D1122,养成中转!$D$17:$D$1000,养成中转!$AP$17:$AP$1000,"{}"),_xlfn.XLOOKUP($D1122,养成中转!$D$17:$D$1000,养成中转!$AG$17:$AG$1000,"{}"))</f>
        <v>{"CardMulti":38.3,"CostReduce":3}</v>
      </c>
    </row>
    <row r="1123" spans="1:7">
      <c r="A1123" s="19">
        <v>1119</v>
      </c>
      <c r="B1123" s="19">
        <v>1</v>
      </c>
      <c r="C1123" s="19">
        <v>2</v>
      </c>
      <c r="D1123" s="19">
        <v>119</v>
      </c>
      <c r="E1123" s="19" t="str">
        <f>_xlfn.XLOOKUP($D1123,消耗中转!$O$17:$O$1000,消耗中转!$Y$17:$Y$1000,"[]")</f>
        <v>[{"ItemId":50004,"Num":239878}]</v>
      </c>
      <c r="F1123" s="19" t="str">
        <f>_xlfn.XLOOKUP($D1123,养成中转!$D$17:$D$1000,_xlfn.XLOOKUP($C1123,养成中转!$W$16:$AC$16,养成中转!$W$17:$AC$1000),"{}")</f>
        <v>{"Hp":157856,"Atk":5430}</v>
      </c>
      <c r="G1123" s="19" t="str">
        <f>IF(B1123=4,_xlfn.XLOOKUP($D1123,养成中转!$D$17:$D$1000,养成中转!$AP$17:$AP$1000,"{}"),_xlfn.XLOOKUP($D1123,养成中转!$D$17:$D$1000,养成中转!$AG$17:$AG$1000,"{}"))</f>
        <v>{"CardMulti":38.45,"CostReduce":3}</v>
      </c>
    </row>
    <row r="1124" spans="1:7">
      <c r="A1124" s="19">
        <v>1120</v>
      </c>
      <c r="B1124" s="21">
        <v>1</v>
      </c>
      <c r="C1124" s="19">
        <v>2</v>
      </c>
      <c r="D1124" s="19">
        <v>120</v>
      </c>
      <c r="E1124" s="19" t="str">
        <f>_xlfn.XLOOKUP($D1124,消耗中转!$O$17:$O$1000,消耗中转!$Y$17:$Y$1000,"[]")</f>
        <v>[{"ItemId":50004,"Num":248445},{"ItemId":50005,"Num":1529}]</v>
      </c>
      <c r="F1124" s="19" t="str">
        <f>_xlfn.XLOOKUP($D1124,养成中转!$D$17:$D$1000,_xlfn.XLOOKUP($C1124,养成中转!$W$16:$AC$16,养成中转!$W$17:$AC$1000),"{}")</f>
        <v>{"Hp":160050,"Atk":5505}</v>
      </c>
      <c r="G1124" s="19" t="str">
        <f>IF(B1124=4,_xlfn.XLOOKUP($D1124,养成中转!$D$17:$D$1000,养成中转!$AP$17:$AP$1000,"{}"),_xlfn.XLOOKUP($D1124,养成中转!$D$17:$D$1000,养成中转!$AG$17:$AG$1000,"{}"))</f>
        <v>{"CardMulti":38.6,"CostReduce":3}</v>
      </c>
    </row>
    <row r="1125" spans="1:7">
      <c r="A1125" s="19">
        <v>1121</v>
      </c>
      <c r="B1125" s="19">
        <v>1</v>
      </c>
      <c r="C1125" s="19">
        <v>2</v>
      </c>
      <c r="D1125" s="19">
        <v>121</v>
      </c>
      <c r="E1125" s="19" t="str">
        <f>_xlfn.XLOOKUP($D1125,消耗中转!$O$17:$O$1000,消耗中转!$Y$17:$Y$1000,"[]")</f>
        <v>[{"ItemId":50004,"Num":196978}]</v>
      </c>
      <c r="F1125" s="19" t="str">
        <f>_xlfn.XLOOKUP($D1125,养成中转!$D$17:$D$1000,_xlfn.XLOOKUP($C1125,养成中转!$W$16:$AC$16,养成中转!$W$17:$AC$1000),"{}")</f>
        <v>{"Hp":175626,"Atk":6041}</v>
      </c>
      <c r="G1125" s="19" t="str">
        <f>IF(B1125=4,_xlfn.XLOOKUP($D1125,养成中转!$D$17:$D$1000,养成中转!$AP$17:$AP$1000,"{}"),_xlfn.XLOOKUP($D1125,养成中转!$D$17:$D$1000,养成中转!$AG$17:$AG$1000,"{}"))</f>
        <v>{"CardMulti":39.75,"CostReduce":3}</v>
      </c>
    </row>
    <row r="1126" spans="1:7">
      <c r="A1126" s="19">
        <v>1122</v>
      </c>
      <c r="B1126" s="21">
        <v>1</v>
      </c>
      <c r="C1126" s="19">
        <v>2</v>
      </c>
      <c r="D1126" s="19">
        <v>122</v>
      </c>
      <c r="E1126" s="19" t="str">
        <f>_xlfn.XLOOKUP($D1126,消耗中转!$O$17:$O$1000,消耗中转!$Y$17:$Y$1000,"[]")</f>
        <v>[{"ItemId":50004,"Num":206827}]</v>
      </c>
      <c r="F1126" s="19" t="str">
        <f>_xlfn.XLOOKUP($D1126,养成中转!$D$17:$D$1000,_xlfn.XLOOKUP($C1126,养成中转!$W$16:$AC$16,养成中转!$W$17:$AC$1000),"{}")</f>
        <v>{"Hp":177883,"Atk":6118}</v>
      </c>
      <c r="G1126" s="19" t="str">
        <f>IF(B1126=4,_xlfn.XLOOKUP($D1126,养成中转!$D$17:$D$1000,养成中转!$AP$17:$AP$1000,"{}"),_xlfn.XLOOKUP($D1126,养成中转!$D$17:$D$1000,养成中转!$AG$17:$AG$1000,"{}"))</f>
        <v>{"CardMulti":39.94,"CostReduce":3}</v>
      </c>
    </row>
    <row r="1127" spans="1:7">
      <c r="A1127" s="19">
        <v>1123</v>
      </c>
      <c r="B1127" s="19">
        <v>1</v>
      </c>
      <c r="C1127" s="19">
        <v>2</v>
      </c>
      <c r="D1127" s="19">
        <v>123</v>
      </c>
      <c r="E1127" s="19" t="str">
        <f>_xlfn.XLOOKUP($D1127,消耗中转!$O$17:$O$1000,消耗中转!$Y$17:$Y$1000,"[]")</f>
        <v>[{"ItemId":50004,"Num":216676}]</v>
      </c>
      <c r="F1127" s="19" t="str">
        <f>_xlfn.XLOOKUP($D1127,养成中转!$D$17:$D$1000,_xlfn.XLOOKUP($C1127,养成中转!$W$16:$AC$16,养成中转!$W$17:$AC$1000),"{}")</f>
        <v>{"Hp":180171,"Atk":6198}</v>
      </c>
      <c r="G1127" s="19" t="str">
        <f>IF(B1127=4,_xlfn.XLOOKUP($D1127,养成中转!$D$17:$D$1000,养成中转!$AP$17:$AP$1000,"{}"),_xlfn.XLOOKUP($D1127,养成中转!$D$17:$D$1000,养成中转!$AG$17:$AG$1000,"{}"))</f>
        <v>{"CardMulti":40.13,"CostReduce":3}</v>
      </c>
    </row>
    <row r="1128" spans="1:7">
      <c r="A1128" s="19">
        <v>1124</v>
      </c>
      <c r="B1128" s="21">
        <v>1</v>
      </c>
      <c r="C1128" s="19">
        <v>2</v>
      </c>
      <c r="D1128" s="19">
        <v>124</v>
      </c>
      <c r="E1128" s="19" t="str">
        <f>_xlfn.XLOOKUP($D1128,消耗中转!$O$17:$O$1000,消耗中转!$Y$17:$Y$1000,"[]")</f>
        <v>[{"ItemId":50004,"Num":226525}]</v>
      </c>
      <c r="F1128" s="19" t="str">
        <f>_xlfn.XLOOKUP($D1128,养成中转!$D$17:$D$1000,_xlfn.XLOOKUP($C1128,养成中转!$W$16:$AC$16,养成中转!$W$17:$AC$1000),"{}")</f>
        <v>{"Hp":182492,"Atk":6278}</v>
      </c>
      <c r="G1128" s="19" t="str">
        <f>IF(B1128=4,_xlfn.XLOOKUP($D1128,养成中转!$D$17:$D$1000,养成中转!$AP$17:$AP$1000,"{}"),_xlfn.XLOOKUP($D1128,养成中转!$D$17:$D$1000,养成中转!$AG$17:$AG$1000,"{}"))</f>
        <v>{"CardMulti":40.32,"CostReduce":3}</v>
      </c>
    </row>
    <row r="1129" spans="1:7">
      <c r="A1129" s="19">
        <v>1125</v>
      </c>
      <c r="B1129" s="19">
        <v>1</v>
      </c>
      <c r="C1129" s="19">
        <v>2</v>
      </c>
      <c r="D1129" s="19">
        <v>125</v>
      </c>
      <c r="E1129" s="19" t="str">
        <f>_xlfn.XLOOKUP($D1129,消耗中转!$O$17:$O$1000,消耗中转!$Y$17:$Y$1000,"[]")</f>
        <v>[{"ItemId":50004,"Num":236374}]</v>
      </c>
      <c r="F1129" s="19" t="str">
        <f>_xlfn.XLOOKUP($D1129,养成中转!$D$17:$D$1000,_xlfn.XLOOKUP($C1129,养成中转!$W$16:$AC$16,养成中转!$W$17:$AC$1000),"{}")</f>
        <v>{"Hp":184843,"Atk":6358}</v>
      </c>
      <c r="G1129" s="19" t="str">
        <f>IF(B1129=4,_xlfn.XLOOKUP($D1129,养成中转!$D$17:$D$1000,养成中转!$AP$17:$AP$1000,"{}"),_xlfn.XLOOKUP($D1129,养成中转!$D$17:$D$1000,养成中转!$AG$17:$AG$1000,"{}"))</f>
        <v>{"CardMulti":42.51,"CostReduce":5}</v>
      </c>
    </row>
    <row r="1130" spans="1:7">
      <c r="A1130" s="19">
        <v>1126</v>
      </c>
      <c r="B1130" s="21">
        <v>1</v>
      </c>
      <c r="C1130" s="19">
        <v>2</v>
      </c>
      <c r="D1130" s="19">
        <v>126</v>
      </c>
      <c r="E1130" s="19" t="str">
        <f>_xlfn.XLOOKUP($D1130,消耗中转!$O$17:$O$1000,消耗中转!$Y$17:$Y$1000,"[]")</f>
        <v>[{"ItemId":50004,"Num":246223}]</v>
      </c>
      <c r="F1130" s="19" t="str">
        <f>_xlfn.XLOOKUP($D1130,养成中转!$D$17:$D$1000,_xlfn.XLOOKUP($C1130,养成中转!$W$16:$AC$16,养成中转!$W$17:$AC$1000),"{}")</f>
        <v>{"Hp":187228,"Atk":6440}</v>
      </c>
      <c r="G1130" s="19" t="str">
        <f>IF(B1130=4,_xlfn.XLOOKUP($D1130,养成中转!$D$17:$D$1000,养成中转!$AP$17:$AP$1000,"{}"),_xlfn.XLOOKUP($D1130,养成中转!$D$17:$D$1000,养成中转!$AG$17:$AG$1000,"{}"))</f>
        <v>{"CardMulti":42.7,"CostReduce":5}</v>
      </c>
    </row>
    <row r="1131" spans="1:7">
      <c r="A1131" s="19">
        <v>1127</v>
      </c>
      <c r="B1131" s="19">
        <v>1</v>
      </c>
      <c r="C1131" s="19">
        <v>2</v>
      </c>
      <c r="D1131" s="19">
        <v>127</v>
      </c>
      <c r="E1131" s="19" t="str">
        <f>_xlfn.XLOOKUP($D1131,消耗中转!$O$17:$O$1000,消耗中转!$Y$17:$Y$1000,"[]")</f>
        <v>[{"ItemId":50004,"Num":256072}]</v>
      </c>
      <c r="F1131" s="19" t="str">
        <f>_xlfn.XLOOKUP($D1131,养成中转!$D$17:$D$1000,_xlfn.XLOOKUP($C1131,养成中转!$W$16:$AC$16,养成中转!$W$17:$AC$1000),"{}")</f>
        <v>{"Hp":189646,"Atk":6523}</v>
      </c>
      <c r="G1131" s="19" t="str">
        <f>IF(B1131=4,_xlfn.XLOOKUP($D1131,养成中转!$D$17:$D$1000,养成中转!$AP$17:$AP$1000,"{}"),_xlfn.XLOOKUP($D1131,养成中转!$D$17:$D$1000,养成中转!$AG$17:$AG$1000,"{}"))</f>
        <v>{"CardMulti":42.89,"CostReduce":5}</v>
      </c>
    </row>
    <row r="1132" spans="1:7">
      <c r="A1132" s="19">
        <v>1128</v>
      </c>
      <c r="B1132" s="21">
        <v>1</v>
      </c>
      <c r="C1132" s="19">
        <v>2</v>
      </c>
      <c r="D1132" s="19">
        <v>128</v>
      </c>
      <c r="E1132" s="19" t="str">
        <f>_xlfn.XLOOKUP($D1132,消耗中转!$O$17:$O$1000,消耗中转!$Y$17:$Y$1000,"[]")</f>
        <v>[{"ItemId":50004,"Num":265921}]</v>
      </c>
      <c r="F1132" s="19" t="str">
        <f>_xlfn.XLOOKUP($D1132,养成中转!$D$17:$D$1000,_xlfn.XLOOKUP($C1132,养成中转!$W$16:$AC$16,养成中转!$W$17:$AC$1000),"{}")</f>
        <v>{"Hp":192096,"Atk":6608}</v>
      </c>
      <c r="G1132" s="19" t="str">
        <f>IF(B1132=4,_xlfn.XLOOKUP($D1132,养成中转!$D$17:$D$1000,养成中转!$AP$17:$AP$1000,"{}"),_xlfn.XLOOKUP($D1132,养成中转!$D$17:$D$1000,养成中转!$AG$17:$AG$1000,"{}"))</f>
        <v>{"CardMulti":43.08,"CostReduce":5}</v>
      </c>
    </row>
    <row r="1133" spans="1:7">
      <c r="A1133" s="19">
        <v>1129</v>
      </c>
      <c r="B1133" s="19">
        <v>1</v>
      </c>
      <c r="C1133" s="19">
        <v>2</v>
      </c>
      <c r="D1133" s="19">
        <v>129</v>
      </c>
      <c r="E1133" s="19" t="str">
        <f>_xlfn.XLOOKUP($D1133,消耗中转!$O$17:$O$1000,消耗中转!$Y$17:$Y$1000,"[]")</f>
        <v>[{"ItemId":50004,"Num":275770}]</v>
      </c>
      <c r="F1133" s="19" t="str">
        <f>_xlfn.XLOOKUP($D1133,养成中转!$D$17:$D$1000,_xlfn.XLOOKUP($C1133,养成中转!$W$16:$AC$16,养成中转!$W$17:$AC$1000),"{}")</f>
        <v>{"Hp":194578,"Atk":6693}</v>
      </c>
      <c r="G1133" s="19" t="str">
        <f>IF(B1133=4,_xlfn.XLOOKUP($D1133,养成中转!$D$17:$D$1000,养成中转!$AP$17:$AP$1000,"{}"),_xlfn.XLOOKUP($D1133,养成中转!$D$17:$D$1000,养成中转!$AG$17:$AG$1000,"{}"))</f>
        <v>{"CardMulti":43.27,"CostReduce":5}</v>
      </c>
    </row>
    <row r="1134" spans="1:7">
      <c r="A1134" s="19">
        <v>1130</v>
      </c>
      <c r="B1134" s="21">
        <v>1</v>
      </c>
      <c r="C1134" s="19">
        <v>2</v>
      </c>
      <c r="D1134" s="19">
        <v>130</v>
      </c>
      <c r="E1134" s="19" t="str">
        <f>_xlfn.XLOOKUP($D1134,消耗中转!$O$17:$O$1000,消耗中转!$Y$17:$Y$1000,"[]")</f>
        <v>[{"ItemId":50004,"Num":285619},{"ItemId":50005,"Num":1717}]</v>
      </c>
      <c r="F1134" s="19" t="str">
        <f>_xlfn.XLOOKUP($D1134,养成中转!$D$17:$D$1000,_xlfn.XLOOKUP($C1134,养成中转!$W$16:$AC$16,养成中转!$W$17:$AC$1000),"{}")</f>
        <v>{"Hp":197095,"Atk":6780}</v>
      </c>
      <c r="G1134" s="19" t="str">
        <f>IF(B1134=4,_xlfn.XLOOKUP($D1134,养成中转!$D$17:$D$1000,养成中转!$AP$17:$AP$1000,"{}"),_xlfn.XLOOKUP($D1134,养成中转!$D$17:$D$1000,养成中转!$AG$17:$AG$1000,"{}"))</f>
        <v>{"CardMulti":43.46,"CostReduce":5}</v>
      </c>
    </row>
    <row r="1135" spans="1:7">
      <c r="A1135" s="19">
        <v>1131</v>
      </c>
      <c r="B1135" s="19">
        <v>1</v>
      </c>
      <c r="C1135" s="19">
        <v>2</v>
      </c>
      <c r="D1135" s="19">
        <v>131</v>
      </c>
      <c r="E1135" s="19" t="str">
        <f>_xlfn.XLOOKUP($D1135,消耗中转!$O$17:$O$1000,消耗中转!$Y$17:$Y$1000,"[]")</f>
        <v>[{"ItemId":50004,"Num":220605}]</v>
      </c>
      <c r="F1135" s="19" t="str">
        <f>_xlfn.XLOOKUP($D1135,养成中转!$D$17:$D$1000,_xlfn.XLOOKUP($C1135,养成中转!$W$16:$AC$16,养成中转!$W$17:$AC$1000),"{}")</f>
        <v>{"Hp":214941,"Atk":7394}</v>
      </c>
      <c r="G1135" s="19" t="str">
        <f>IF(B1135=4,_xlfn.XLOOKUP($D1135,养成中转!$D$17:$D$1000,养成中转!$AP$17:$AP$1000,"{}"),_xlfn.XLOOKUP($D1135,养成中转!$D$17:$D$1000,养成中转!$AG$17:$AG$1000,"{}"))</f>
        <v>{"CardMulti":44.66,"CostReduce":5}</v>
      </c>
    </row>
    <row r="1136" spans="1:7">
      <c r="A1136" s="19">
        <v>1132</v>
      </c>
      <c r="B1136" s="21">
        <v>1</v>
      </c>
      <c r="C1136" s="19">
        <v>2</v>
      </c>
      <c r="D1136" s="19">
        <v>132</v>
      </c>
      <c r="E1136" s="19" t="str">
        <f>_xlfn.XLOOKUP($D1136,消耗中转!$O$17:$O$1000,消耗中转!$Y$17:$Y$1000,"[]")</f>
        <v>[{"ItemId":50004,"Num":231636}]</v>
      </c>
      <c r="F1136" s="19" t="str">
        <f>_xlfn.XLOOKUP($D1136,养成中转!$D$17:$D$1000,_xlfn.XLOOKUP($C1136,养成中转!$W$16:$AC$16,养成中转!$W$17:$AC$1000),"{}")</f>
        <v>{"Hp":217523,"Atk":7482}</v>
      </c>
      <c r="G1136" s="19" t="str">
        <f>IF(B1136=4,_xlfn.XLOOKUP($D1136,养成中转!$D$17:$D$1000,养成中转!$AP$17:$AP$1000,"{}"),_xlfn.XLOOKUP($D1136,养成中转!$D$17:$D$1000,养成中转!$AG$17:$AG$1000,"{}"))</f>
        <v>{"CardMulti":44.89,"CostReduce":5}</v>
      </c>
    </row>
    <row r="1137" spans="1:7">
      <c r="A1137" s="19">
        <v>1133</v>
      </c>
      <c r="B1137" s="19">
        <v>1</v>
      </c>
      <c r="C1137" s="19">
        <v>2</v>
      </c>
      <c r="D1137" s="19">
        <v>133</v>
      </c>
      <c r="E1137" s="19" t="str">
        <f>_xlfn.XLOOKUP($D1137,消耗中转!$O$17:$O$1000,消耗中转!$Y$17:$Y$1000,"[]")</f>
        <v>[{"ItemId":50004,"Num":242666}]</v>
      </c>
      <c r="F1137" s="19" t="str">
        <f>_xlfn.XLOOKUP($D1137,养成中转!$D$17:$D$1000,_xlfn.XLOOKUP($C1137,养成中转!$W$16:$AC$16,养成中转!$W$17:$AC$1000),"{}")</f>
        <v>{"Hp":220141,"Atk":7573}</v>
      </c>
      <c r="G1137" s="19" t="str">
        <f>IF(B1137=4,_xlfn.XLOOKUP($D1137,养成中转!$D$17:$D$1000,养成中转!$AP$17:$AP$1000,"{}"),_xlfn.XLOOKUP($D1137,养成中转!$D$17:$D$1000,养成中转!$AG$17:$AG$1000,"{}"))</f>
        <v>{"CardMulti":45.12,"CostReduce":5}</v>
      </c>
    </row>
    <row r="1138" spans="1:7">
      <c r="A1138" s="19">
        <v>1134</v>
      </c>
      <c r="B1138" s="21">
        <v>1</v>
      </c>
      <c r="C1138" s="19">
        <v>2</v>
      </c>
      <c r="D1138" s="19">
        <v>134</v>
      </c>
      <c r="E1138" s="19" t="str">
        <f>_xlfn.XLOOKUP($D1138,消耗中转!$O$17:$O$1000,消耗中转!$Y$17:$Y$1000,"[]")</f>
        <v>[{"ItemId":50004,"Num":253696}]</v>
      </c>
      <c r="F1138" s="19" t="str">
        <f>_xlfn.XLOOKUP($D1138,养成中转!$D$17:$D$1000,_xlfn.XLOOKUP($C1138,养成中转!$W$16:$AC$16,养成中转!$W$17:$AC$1000),"{}")</f>
        <v>{"Hp":222791,"Atk":7664}</v>
      </c>
      <c r="G1138" s="19" t="str">
        <f>IF(B1138=4,_xlfn.XLOOKUP($D1138,养成中转!$D$17:$D$1000,养成中转!$AP$17:$AP$1000,"{}"),_xlfn.XLOOKUP($D1138,养成中转!$D$17:$D$1000,养成中转!$AG$17:$AG$1000,"{}"))</f>
        <v>{"CardMulti":45.35,"CostReduce":5}</v>
      </c>
    </row>
    <row r="1139" spans="1:7">
      <c r="A1139" s="19">
        <v>1135</v>
      </c>
      <c r="B1139" s="19">
        <v>1</v>
      </c>
      <c r="C1139" s="19">
        <v>2</v>
      </c>
      <c r="D1139" s="19">
        <v>135</v>
      </c>
      <c r="E1139" s="19" t="str">
        <f>_xlfn.XLOOKUP($D1139,消耗中转!$O$17:$O$1000,消耗中转!$Y$17:$Y$1000,"[]")</f>
        <v>[{"ItemId":50004,"Num":264726}]</v>
      </c>
      <c r="F1139" s="19" t="str">
        <f>_xlfn.XLOOKUP($D1139,养成中转!$D$17:$D$1000,_xlfn.XLOOKUP($C1139,养成中转!$W$16:$AC$16,养成中转!$W$17:$AC$1000),"{}")</f>
        <v>{"Hp":225476,"Atk":7756}</v>
      </c>
      <c r="G1139" s="19" t="str">
        <f>IF(B1139=4,_xlfn.XLOOKUP($D1139,养成中转!$D$17:$D$1000,养成中转!$AP$17:$AP$1000,"{}"),_xlfn.XLOOKUP($D1139,养成中转!$D$17:$D$1000,养成中转!$AG$17:$AG$1000,"{}"))</f>
        <v>{"CardMulti":45.58,"CostReduce":5}</v>
      </c>
    </row>
    <row r="1140" spans="1:7">
      <c r="A1140" s="19">
        <v>1136</v>
      </c>
      <c r="B1140" s="21">
        <v>1</v>
      </c>
      <c r="C1140" s="19">
        <v>2</v>
      </c>
      <c r="D1140" s="19">
        <v>136</v>
      </c>
      <c r="E1140" s="19" t="str">
        <f>_xlfn.XLOOKUP($D1140,消耗中转!$O$17:$O$1000,消耗中转!$Y$17:$Y$1000,"[]")</f>
        <v>[{"ItemId":50004,"Num":275757}]</v>
      </c>
      <c r="F1140" s="19" t="str">
        <f>_xlfn.XLOOKUP($D1140,养成中转!$D$17:$D$1000,_xlfn.XLOOKUP($C1140,养成中转!$W$16:$AC$16,养成中转!$W$17:$AC$1000),"{}")</f>
        <v>{"Hp":228195,"Atk":7850}</v>
      </c>
      <c r="G1140" s="19" t="str">
        <f>IF(B1140=4,_xlfn.XLOOKUP($D1140,养成中转!$D$17:$D$1000,养成中转!$AP$17:$AP$1000,"{}"),_xlfn.XLOOKUP($D1140,养成中转!$D$17:$D$1000,养成中转!$AG$17:$AG$1000,"{}"))</f>
        <v>{"CardMulti":45.81,"CostReduce":5}</v>
      </c>
    </row>
    <row r="1141" spans="1:7">
      <c r="A1141" s="19">
        <v>1137</v>
      </c>
      <c r="B1141" s="19">
        <v>1</v>
      </c>
      <c r="C1141" s="19">
        <v>2</v>
      </c>
      <c r="D1141" s="19">
        <v>137</v>
      </c>
      <c r="E1141" s="19" t="str">
        <f>_xlfn.XLOOKUP($D1141,消耗中转!$O$17:$O$1000,消耗中转!$Y$17:$Y$1000,"[]")</f>
        <v>[{"ItemId":50004,"Num":286787}]</v>
      </c>
      <c r="F1141" s="19" t="str">
        <f>_xlfn.XLOOKUP($D1141,养成中转!$D$17:$D$1000,_xlfn.XLOOKUP($C1141,养成中转!$W$16:$AC$16,养成中转!$W$17:$AC$1000),"{}")</f>
        <v>{"Hp":230948,"Atk":7944}</v>
      </c>
      <c r="G1141" s="19" t="str">
        <f>IF(B1141=4,_xlfn.XLOOKUP($D1141,养成中转!$D$17:$D$1000,养成中转!$AP$17:$AP$1000,"{}"),_xlfn.XLOOKUP($D1141,养成中转!$D$17:$D$1000,养成中转!$AG$17:$AG$1000,"{}"))</f>
        <v>{"CardMulti":46.04,"CostReduce":5}</v>
      </c>
    </row>
    <row r="1142" spans="1:7">
      <c r="A1142" s="19">
        <v>1138</v>
      </c>
      <c r="B1142" s="21">
        <v>1</v>
      </c>
      <c r="C1142" s="19">
        <v>2</v>
      </c>
      <c r="D1142" s="19">
        <v>138</v>
      </c>
      <c r="E1142" s="19" t="str">
        <f>_xlfn.XLOOKUP($D1142,消耗中转!$O$17:$O$1000,消耗中转!$Y$17:$Y$1000,"[]")</f>
        <v>[{"ItemId":50004,"Num":297817}]</v>
      </c>
      <c r="F1142" s="19" t="str">
        <f>_xlfn.XLOOKUP($D1142,养成中转!$D$17:$D$1000,_xlfn.XLOOKUP($C1142,养成中转!$W$16:$AC$16,养成中转!$W$17:$AC$1000),"{}")</f>
        <v>{"Hp":233737,"Atk":8040}</v>
      </c>
      <c r="G1142" s="19" t="str">
        <f>IF(B1142=4,_xlfn.XLOOKUP($D1142,养成中转!$D$17:$D$1000,养成中转!$AP$17:$AP$1000,"{}"),_xlfn.XLOOKUP($D1142,养成中转!$D$17:$D$1000,养成中转!$AG$17:$AG$1000,"{}"))</f>
        <v>{"CardMulti":46.27,"CostReduce":5}</v>
      </c>
    </row>
    <row r="1143" spans="1:7">
      <c r="A1143" s="19">
        <v>1139</v>
      </c>
      <c r="B1143" s="19">
        <v>1</v>
      </c>
      <c r="C1143" s="19">
        <v>2</v>
      </c>
      <c r="D1143" s="19">
        <v>139</v>
      </c>
      <c r="E1143" s="19" t="str">
        <f>_xlfn.XLOOKUP($D1143,消耗中转!$O$17:$O$1000,消耗中转!$Y$17:$Y$1000,"[]")</f>
        <v>[{"ItemId":50004,"Num":308848}]</v>
      </c>
      <c r="F1143" s="19" t="str">
        <f>_xlfn.XLOOKUP($D1143,养成中转!$D$17:$D$1000,_xlfn.XLOOKUP($C1143,养成中转!$W$16:$AC$16,养成中转!$W$17:$AC$1000),"{}")</f>
        <v>{"Hp":236561,"Atk":8137}</v>
      </c>
      <c r="G1143" s="19" t="str">
        <f>IF(B1143=4,_xlfn.XLOOKUP($D1143,养成中转!$D$17:$D$1000,养成中转!$AP$17:$AP$1000,"{}"),_xlfn.XLOOKUP($D1143,养成中转!$D$17:$D$1000,养成中转!$AG$17:$AG$1000,"{}"))</f>
        <v>{"CardMulti":46.5,"CostReduce":5}</v>
      </c>
    </row>
    <row r="1144" spans="1:7">
      <c r="A1144" s="19">
        <v>1140</v>
      </c>
      <c r="B1144" s="21">
        <v>1</v>
      </c>
      <c r="C1144" s="19">
        <v>2</v>
      </c>
      <c r="D1144" s="19">
        <v>140</v>
      </c>
      <c r="E1144" s="19" t="str">
        <f>_xlfn.XLOOKUP($D1144,消耗中转!$O$17:$O$1000,消耗中转!$Y$17:$Y$1000,"[]")</f>
        <v>[{"ItemId":50004,"Num":319878},{"ItemId":50005,"Num":1906}]</v>
      </c>
      <c r="F1144" s="19" t="str">
        <f>_xlfn.XLOOKUP($D1144,养成中转!$D$17:$D$1000,_xlfn.XLOOKUP($C1144,养成中转!$W$16:$AC$16,养成中转!$W$17:$AC$1000),"{}")</f>
        <v>{"Hp":239420,"Atk":8236}</v>
      </c>
      <c r="G1144" s="19" t="str">
        <f>IF(B1144=4,_xlfn.XLOOKUP($D1144,养成中转!$D$17:$D$1000,养成中转!$AP$17:$AP$1000,"{}"),_xlfn.XLOOKUP($D1144,养成中转!$D$17:$D$1000,养成中转!$AG$17:$AG$1000,"{}"))</f>
        <v>{"CardMulti":46.73,"CostReduce":5}</v>
      </c>
    </row>
    <row r="1145" spans="1:7">
      <c r="A1145" s="19">
        <v>1141</v>
      </c>
      <c r="B1145" s="19">
        <v>1</v>
      </c>
      <c r="C1145" s="19">
        <v>2</v>
      </c>
      <c r="D1145" s="19">
        <v>141</v>
      </c>
      <c r="E1145" s="19" t="str">
        <f>_xlfn.XLOOKUP($D1145,消耗中转!$O$17:$O$1000,消耗中转!$Y$17:$Y$1000,"[]")</f>
        <v>[{"ItemId":50004,"Num":241414}]</v>
      </c>
      <c r="F1145" s="19" t="str">
        <f>_xlfn.XLOOKUP($D1145,养成中转!$D$17:$D$1000,_xlfn.XLOOKUP($C1145,养成中转!$W$16:$AC$16,养成中转!$W$17:$AC$1000),"{}")</f>
        <v>{"Hp":259677,"Atk":8932}</v>
      </c>
      <c r="G1145" s="19" t="str">
        <f>IF(B1145=4,_xlfn.XLOOKUP($D1145,养成中转!$D$17:$D$1000,养成中转!$AP$17:$AP$1000,"{}"),_xlfn.XLOOKUP($D1145,养成中转!$D$17:$D$1000,养成中转!$AG$17:$AG$1000,"{}"))</f>
        <v>{"CardMulti":47.98,"CostReduce":5}</v>
      </c>
    </row>
    <row r="1146" spans="1:7">
      <c r="A1146" s="19">
        <v>1142</v>
      </c>
      <c r="B1146" s="21">
        <v>1</v>
      </c>
      <c r="C1146" s="19">
        <v>2</v>
      </c>
      <c r="D1146" s="19">
        <v>142</v>
      </c>
      <c r="E1146" s="19" t="str">
        <f>_xlfn.XLOOKUP($D1146,消耗中转!$O$17:$O$1000,消耗中转!$Y$17:$Y$1000,"[]")</f>
        <v>[{"ItemId":50004,"Num":253485}]</v>
      </c>
      <c r="F1146" s="19" t="str">
        <f>_xlfn.XLOOKUP($D1146,养成中转!$D$17:$D$1000,_xlfn.XLOOKUP($C1146,养成中转!$W$16:$AC$16,养成中转!$W$17:$AC$1000),"{}")</f>
        <v>{"Hp":262606,"Atk":9033}</v>
      </c>
      <c r="G1146" s="19" t="str">
        <f>IF(B1146=4,_xlfn.XLOOKUP($D1146,养成中转!$D$17:$D$1000,养成中转!$AP$17:$AP$1000,"{}"),_xlfn.XLOOKUP($D1146,养成中转!$D$17:$D$1000,养成中转!$AG$17:$AG$1000,"{}"))</f>
        <v>{"CardMulti":48.25,"CostReduce":5}</v>
      </c>
    </row>
    <row r="1147" spans="1:7">
      <c r="A1147" s="19">
        <v>1143</v>
      </c>
      <c r="B1147" s="19">
        <v>1</v>
      </c>
      <c r="C1147" s="19">
        <v>2</v>
      </c>
      <c r="D1147" s="19">
        <v>143</v>
      </c>
      <c r="E1147" s="19" t="str">
        <f>_xlfn.XLOOKUP($D1147,消耗中转!$O$17:$O$1000,消耗中转!$Y$17:$Y$1000,"[]")</f>
        <v>[{"ItemId":50004,"Num":265556}]</v>
      </c>
      <c r="F1147" s="19" t="str">
        <f>_xlfn.XLOOKUP($D1147,养成中转!$D$17:$D$1000,_xlfn.XLOOKUP($C1147,养成中转!$W$16:$AC$16,养成中转!$W$17:$AC$1000),"{}")</f>
        <v>{"Hp":265572,"Atk":9135}</v>
      </c>
      <c r="G1147" s="19" t="str">
        <f>IF(B1147=4,_xlfn.XLOOKUP($D1147,养成中转!$D$17:$D$1000,养成中转!$AP$17:$AP$1000,"{}"),_xlfn.XLOOKUP($D1147,养成中转!$D$17:$D$1000,养成中转!$AG$17:$AG$1000,"{}"))</f>
        <v>{"CardMulti":48.52,"CostReduce":5}</v>
      </c>
    </row>
    <row r="1148" spans="1:7">
      <c r="A1148" s="19">
        <v>1144</v>
      </c>
      <c r="B1148" s="21">
        <v>1</v>
      </c>
      <c r="C1148" s="19">
        <v>2</v>
      </c>
      <c r="D1148" s="19">
        <v>144</v>
      </c>
      <c r="E1148" s="19" t="str">
        <f>_xlfn.XLOOKUP($D1148,消耗中转!$O$17:$O$1000,消耗中转!$Y$17:$Y$1000,"[]")</f>
        <v>[{"ItemId":50004,"Num":277626}]</v>
      </c>
      <c r="F1148" s="19" t="str">
        <f>_xlfn.XLOOKUP($D1148,养成中转!$D$17:$D$1000,_xlfn.XLOOKUP($C1148,养成中转!$W$16:$AC$16,养成中转!$W$17:$AC$1000),"{}")</f>
        <v>{"Hp":268573,"Atk":9238}</v>
      </c>
      <c r="G1148" s="19" t="str">
        <f>IF(B1148=4,_xlfn.XLOOKUP($D1148,养成中转!$D$17:$D$1000,养成中转!$AP$17:$AP$1000,"{}"),_xlfn.XLOOKUP($D1148,养成中转!$D$17:$D$1000,养成中转!$AG$17:$AG$1000,"{}"))</f>
        <v>{"CardMulti":48.79,"CostReduce":5}</v>
      </c>
    </row>
    <row r="1149" spans="1:7">
      <c r="A1149" s="19">
        <v>1145</v>
      </c>
      <c r="B1149" s="19">
        <v>1</v>
      </c>
      <c r="C1149" s="19">
        <v>2</v>
      </c>
      <c r="D1149" s="19">
        <v>145</v>
      </c>
      <c r="E1149" s="19" t="str">
        <f>_xlfn.XLOOKUP($D1149,消耗中转!$O$17:$O$1000,消耗中转!$Y$17:$Y$1000,"[]")</f>
        <v>[{"ItemId":50004,"Num":289697}]</v>
      </c>
      <c r="F1149" s="19" t="str">
        <f>_xlfn.XLOOKUP($D1149,养成中转!$D$17:$D$1000,_xlfn.XLOOKUP($C1149,养成中转!$W$16:$AC$16,养成中转!$W$17:$AC$1000),"{}")</f>
        <v>{"Hp":271610,"Atk":9343}</v>
      </c>
      <c r="G1149" s="19" t="str">
        <f>IF(B1149=4,_xlfn.XLOOKUP($D1149,养成中转!$D$17:$D$1000,养成中转!$AP$17:$AP$1000,"{}"),_xlfn.XLOOKUP($D1149,养成中转!$D$17:$D$1000,养成中转!$AG$17:$AG$1000,"{}"))</f>
        <v>{"CardMulti":49.06,"CostReduce":5}</v>
      </c>
    </row>
    <row r="1150" spans="1:7">
      <c r="A1150" s="19">
        <v>1146</v>
      </c>
      <c r="B1150" s="21">
        <v>1</v>
      </c>
      <c r="C1150" s="19">
        <v>2</v>
      </c>
      <c r="D1150" s="19">
        <v>146</v>
      </c>
      <c r="E1150" s="19" t="str">
        <f>_xlfn.XLOOKUP($D1150,消耗中转!$O$17:$O$1000,消耗中转!$Y$17:$Y$1000,"[]")</f>
        <v>[{"ItemId":50004,"Num":301768}]</v>
      </c>
      <c r="F1150" s="19" t="str">
        <f>_xlfn.XLOOKUP($D1150,养成中转!$D$17:$D$1000,_xlfn.XLOOKUP($C1150,养成中转!$W$16:$AC$16,养成中转!$W$17:$AC$1000),"{}")</f>
        <v>{"Hp":274683,"Atk":9448}</v>
      </c>
      <c r="G1150" s="19" t="str">
        <f>IF(B1150=4,_xlfn.XLOOKUP($D1150,养成中转!$D$17:$D$1000,养成中转!$AP$17:$AP$1000,"{}"),_xlfn.XLOOKUP($D1150,养成中转!$D$17:$D$1000,养成中转!$AG$17:$AG$1000,"{}"))</f>
        <v>{"CardMulti":49.33,"CostReduce":5}</v>
      </c>
    </row>
    <row r="1151" spans="1:7">
      <c r="A1151" s="19">
        <v>1147</v>
      </c>
      <c r="B1151" s="19">
        <v>1</v>
      </c>
      <c r="C1151" s="19">
        <v>2</v>
      </c>
      <c r="D1151" s="19">
        <v>147</v>
      </c>
      <c r="E1151" s="19" t="str">
        <f>_xlfn.XLOOKUP($D1151,消耗中转!$O$17:$O$1000,消耗中转!$Y$17:$Y$1000,"[]")</f>
        <v>[{"ItemId":50004,"Num":313839}]</v>
      </c>
      <c r="F1151" s="19" t="str">
        <f>_xlfn.XLOOKUP($D1151,养成中转!$D$17:$D$1000,_xlfn.XLOOKUP($C1151,养成中转!$W$16:$AC$16,养成中转!$W$17:$AC$1000),"{}")</f>
        <v>{"Hp":277795,"Atk":9556}</v>
      </c>
      <c r="G1151" s="19" t="str">
        <f>IF(B1151=4,_xlfn.XLOOKUP($D1151,养成中转!$D$17:$D$1000,养成中转!$AP$17:$AP$1000,"{}"),_xlfn.XLOOKUP($D1151,养成中转!$D$17:$D$1000,养成中转!$AG$17:$AG$1000,"{}"))</f>
        <v>{"CardMulti":49.6,"CostReduce":5}</v>
      </c>
    </row>
    <row r="1152" spans="1:7">
      <c r="A1152" s="19">
        <v>1148</v>
      </c>
      <c r="B1152" s="21">
        <v>1</v>
      </c>
      <c r="C1152" s="19">
        <v>2</v>
      </c>
      <c r="D1152" s="19">
        <v>148</v>
      </c>
      <c r="E1152" s="19" t="str">
        <f>_xlfn.XLOOKUP($D1152,消耗中转!$O$17:$O$1000,消耗中转!$Y$17:$Y$1000,"[]")</f>
        <v>[{"ItemId":50004,"Num":325909}]</v>
      </c>
      <c r="F1152" s="19" t="str">
        <f>_xlfn.XLOOKUP($D1152,养成中转!$D$17:$D$1000,_xlfn.XLOOKUP($C1152,养成中转!$W$16:$AC$16,养成中转!$W$17:$AC$1000),"{}")</f>
        <v>{"Hp":280941,"Atk":9664}</v>
      </c>
      <c r="G1152" s="19" t="str">
        <f>IF(B1152=4,_xlfn.XLOOKUP($D1152,养成中转!$D$17:$D$1000,养成中转!$AP$17:$AP$1000,"{}"),_xlfn.XLOOKUP($D1152,养成中转!$D$17:$D$1000,养成中转!$AG$17:$AG$1000,"{}"))</f>
        <v>{"CardMulti":49.87,"CostReduce":5}</v>
      </c>
    </row>
    <row r="1153" spans="1:7">
      <c r="A1153" s="19">
        <v>1149</v>
      </c>
      <c r="B1153" s="19">
        <v>1</v>
      </c>
      <c r="C1153" s="19">
        <v>2</v>
      </c>
      <c r="D1153" s="19">
        <v>149</v>
      </c>
      <c r="E1153" s="19" t="str">
        <f>_xlfn.XLOOKUP($D1153,消耗中转!$O$17:$O$1000,消耗中转!$Y$17:$Y$1000,"[]")</f>
        <v>[{"ItemId":50004,"Num":337980}]</v>
      </c>
      <c r="F1153" s="19" t="str">
        <f>_xlfn.XLOOKUP($D1153,养成中转!$D$17:$D$1000,_xlfn.XLOOKUP($C1153,养成中转!$W$16:$AC$16,养成中转!$W$17:$AC$1000),"{}")</f>
        <v>{"Hp":284126,"Atk":9773}</v>
      </c>
      <c r="G1153" s="19" t="str">
        <f>IF(B1153=4,_xlfn.XLOOKUP($D1153,养成中转!$D$17:$D$1000,养成中转!$AP$17:$AP$1000,"{}"),_xlfn.XLOOKUP($D1153,养成中转!$D$17:$D$1000,养成中转!$AG$17:$AG$1000,"{}"))</f>
        <v>{"CardMulti":50.14,"CostReduce":5}</v>
      </c>
    </row>
    <row r="1154" spans="1:7">
      <c r="A1154" s="19">
        <v>1150</v>
      </c>
      <c r="B1154" s="21">
        <v>1</v>
      </c>
      <c r="C1154" s="19">
        <v>2</v>
      </c>
      <c r="D1154" s="19">
        <v>150</v>
      </c>
      <c r="E1154" s="19" t="str">
        <f>_xlfn.XLOOKUP($D1154,消耗中转!$O$17:$O$1000,消耗中转!$Y$17:$Y$1000,"[]")</f>
        <v>[{"ItemId":50004,"Num":350051},{"ItemId":50005,"Num":2095}]</v>
      </c>
      <c r="F1154" s="19" t="str">
        <f>_xlfn.XLOOKUP($D1154,养成中转!$D$17:$D$1000,_xlfn.XLOOKUP($C1154,养成中转!$W$16:$AC$16,养成中转!$W$17:$AC$1000),"{}")</f>
        <v>{"Hp":287347,"Atk":9884}</v>
      </c>
      <c r="G1154" s="19" t="str">
        <f>IF(B1154=4,_xlfn.XLOOKUP($D1154,养成中转!$D$17:$D$1000,养成中转!$AP$17:$AP$1000,"{}"),_xlfn.XLOOKUP($D1154,养成中转!$D$17:$D$1000,养成中转!$AG$17:$AG$1000,"{}"))</f>
        <v>{"CardMulti":50.41,"CostReduce":5}</v>
      </c>
    </row>
    <row r="1155" spans="1:7">
      <c r="A1155" s="19">
        <v>1151</v>
      </c>
      <c r="B1155" s="19">
        <v>1</v>
      </c>
      <c r="C1155" s="19">
        <v>2</v>
      </c>
      <c r="D1155" s="19">
        <v>151</v>
      </c>
      <c r="E1155" s="19" t="str">
        <f>_xlfn.XLOOKUP($D1155,消耗中转!$O$17:$O$1000,消耗中转!$Y$17:$Y$1000,"[]")</f>
        <v>[{"ItemId":50004,"Num":258792}]</v>
      </c>
      <c r="F1155" s="19" t="str">
        <f>_xlfn.XLOOKUP($D1155,养成中转!$D$17:$D$1000,_xlfn.XLOOKUP($C1155,养成中转!$W$16:$AC$16,养成中转!$W$17:$AC$1000),"{}")</f>
        <v>{"Hp":310156,"Atk":10669}</v>
      </c>
      <c r="G1155" s="19" t="str">
        <f>IF(B1155=4,_xlfn.XLOOKUP($D1155,养成中转!$D$17:$D$1000,养成中转!$AP$17:$AP$1000,"{}"),_xlfn.XLOOKUP($D1155,养成中转!$D$17:$D$1000,养成中转!$AG$17:$AG$1000,"{}"))</f>
        <v>{"CardMulti":51.71,"CostReduce":5}</v>
      </c>
    </row>
    <row r="1156" spans="1:7">
      <c r="A1156" s="19">
        <v>1152</v>
      </c>
      <c r="B1156" s="21">
        <v>1</v>
      </c>
      <c r="C1156" s="19">
        <v>2</v>
      </c>
      <c r="D1156" s="19">
        <v>152</v>
      </c>
      <c r="E1156" s="19" t="str">
        <f>_xlfn.XLOOKUP($D1156,消耗中转!$O$17:$O$1000,消耗中转!$Y$17:$Y$1000,"[]")</f>
        <v>[{"ItemId":50004,"Num":271732}]</v>
      </c>
      <c r="F1156" s="19" t="str">
        <f>_xlfn.XLOOKUP($D1156,养成中转!$D$17:$D$1000,_xlfn.XLOOKUP($C1156,养成中转!$W$16:$AC$16,养成中转!$W$17:$AC$1000),"{}")</f>
        <v>{"Hp":313452,"Atk":10782}</v>
      </c>
      <c r="G1156" s="19" t="str">
        <f>IF(B1156=4,_xlfn.XLOOKUP($D1156,养成中转!$D$17:$D$1000,养成中转!$AP$17:$AP$1000,"{}"),_xlfn.XLOOKUP($D1156,养成中转!$D$17:$D$1000,养成中转!$AG$17:$AG$1000,"{}"))</f>
        <v>{"CardMulti":52.02,"CostReduce":5}</v>
      </c>
    </row>
    <row r="1157" spans="1:7">
      <c r="A1157" s="19">
        <v>1153</v>
      </c>
      <c r="B1157" s="19">
        <v>1</v>
      </c>
      <c r="C1157" s="19">
        <v>2</v>
      </c>
      <c r="D1157" s="19">
        <v>153</v>
      </c>
      <c r="E1157" s="19" t="str">
        <f>_xlfn.XLOOKUP($D1157,消耗中转!$O$17:$O$1000,消耗中转!$Y$17:$Y$1000,"[]")</f>
        <v>[{"ItemId":50004,"Num":284671}]</v>
      </c>
      <c r="F1157" s="19" t="str">
        <f>_xlfn.XLOOKUP($D1157,养成中转!$D$17:$D$1000,_xlfn.XLOOKUP($C1157,养成中转!$W$16:$AC$16,养成中转!$W$17:$AC$1000),"{}")</f>
        <v>{"Hp":316786,"Atk":10897}</v>
      </c>
      <c r="G1157" s="19" t="str">
        <f>IF(B1157=4,_xlfn.XLOOKUP($D1157,养成中转!$D$17:$D$1000,养成中转!$AP$17:$AP$1000,"{}"),_xlfn.XLOOKUP($D1157,养成中转!$D$17:$D$1000,养成中转!$AG$17:$AG$1000,"{}"))</f>
        <v>{"CardMulti":52.33,"CostReduce":5}</v>
      </c>
    </row>
    <row r="1158" spans="1:7">
      <c r="A1158" s="19">
        <v>1154</v>
      </c>
      <c r="B1158" s="21">
        <v>1</v>
      </c>
      <c r="C1158" s="19">
        <v>2</v>
      </c>
      <c r="D1158" s="19">
        <v>154</v>
      </c>
      <c r="E1158" s="19" t="str">
        <f>_xlfn.XLOOKUP($D1158,消耗中转!$O$17:$O$1000,消耗中转!$Y$17:$Y$1000,"[]")</f>
        <v>[{"ItemId":50004,"Num":297611}]</v>
      </c>
      <c r="F1158" s="19" t="str">
        <f>_xlfn.XLOOKUP($D1158,养成中转!$D$17:$D$1000,_xlfn.XLOOKUP($C1158,养成中转!$W$16:$AC$16,养成中转!$W$17:$AC$1000),"{}")</f>
        <v>{"Hp":320158,"Atk":11013}</v>
      </c>
      <c r="G1158" s="19" t="str">
        <f>IF(B1158=4,_xlfn.XLOOKUP($D1158,养成中转!$D$17:$D$1000,养成中转!$AP$17:$AP$1000,"{}"),_xlfn.XLOOKUP($D1158,养成中转!$D$17:$D$1000,养成中转!$AG$17:$AG$1000,"{}"))</f>
        <v>{"CardMulti":52.64,"CostReduce":5}</v>
      </c>
    </row>
    <row r="1159" spans="1:7">
      <c r="A1159" s="19">
        <v>1155</v>
      </c>
      <c r="B1159" s="19">
        <v>1</v>
      </c>
      <c r="C1159" s="19">
        <v>2</v>
      </c>
      <c r="D1159" s="19">
        <v>155</v>
      </c>
      <c r="E1159" s="19" t="str">
        <f>_xlfn.XLOOKUP($D1159,消耗中转!$O$17:$O$1000,消耗中转!$Y$17:$Y$1000,"[]")</f>
        <v>[{"ItemId":50004,"Num":310551}]</v>
      </c>
      <c r="F1159" s="19" t="str">
        <f>_xlfn.XLOOKUP($D1159,养成中转!$D$17:$D$1000,_xlfn.XLOOKUP($C1159,养成中转!$W$16:$AC$16,养成中转!$W$17:$AC$1000),"{}")</f>
        <v>{"Hp":323567,"Atk":11130}</v>
      </c>
      <c r="G1159" s="19" t="str">
        <f>IF(B1159=4,_xlfn.XLOOKUP($D1159,养成中转!$D$17:$D$1000,养成中转!$AP$17:$AP$1000,"{}"),_xlfn.XLOOKUP($D1159,养成中转!$D$17:$D$1000,养成中转!$AG$17:$AG$1000,"{}"))</f>
        <v>{"CardMulti":52.95,"CostReduce":5}</v>
      </c>
    </row>
    <row r="1160" spans="1:7">
      <c r="A1160" s="19">
        <v>1156</v>
      </c>
      <c r="B1160" s="21">
        <v>1</v>
      </c>
      <c r="C1160" s="19">
        <v>2</v>
      </c>
      <c r="D1160" s="19">
        <v>156</v>
      </c>
      <c r="E1160" s="19" t="str">
        <f>_xlfn.XLOOKUP($D1160,消耗中转!$O$17:$O$1000,消耗中转!$Y$17:$Y$1000,"[]")</f>
        <v>[{"ItemId":50004,"Num":323490}]</v>
      </c>
      <c r="F1160" s="19" t="str">
        <f>_xlfn.XLOOKUP($D1160,养成中转!$D$17:$D$1000,_xlfn.XLOOKUP($C1160,养成中转!$W$16:$AC$16,养成中转!$W$17:$AC$1000),"{}")</f>
        <v>{"Hp":327016,"Atk":11249}</v>
      </c>
      <c r="G1160" s="19" t="str">
        <f>IF(B1160=4,_xlfn.XLOOKUP($D1160,养成中转!$D$17:$D$1000,养成中转!$AP$17:$AP$1000,"{}"),_xlfn.XLOOKUP($D1160,养成中转!$D$17:$D$1000,养成中转!$AG$17:$AG$1000,"{}"))</f>
        <v>{"CardMulti":53.26,"CostReduce":5}</v>
      </c>
    </row>
    <row r="1161" spans="1:7">
      <c r="A1161" s="19">
        <v>1157</v>
      </c>
      <c r="B1161" s="19">
        <v>1</v>
      </c>
      <c r="C1161" s="19">
        <v>2</v>
      </c>
      <c r="D1161" s="19">
        <v>157</v>
      </c>
      <c r="E1161" s="19" t="str">
        <f>_xlfn.XLOOKUP($D1161,消耗中转!$O$17:$O$1000,消耗中转!$Y$17:$Y$1000,"[]")</f>
        <v>[{"ItemId":50004,"Num":336430}]</v>
      </c>
      <c r="F1161" s="19" t="str">
        <f>_xlfn.XLOOKUP($D1161,养成中转!$D$17:$D$1000,_xlfn.XLOOKUP($C1161,养成中转!$W$16:$AC$16,养成中转!$W$17:$AC$1000),"{}")</f>
        <v>{"Hp":330502,"Atk":11369}</v>
      </c>
      <c r="G1161" s="19" t="str">
        <f>IF(B1161=4,_xlfn.XLOOKUP($D1161,养成中转!$D$17:$D$1000,养成中转!$AP$17:$AP$1000,"{}"),_xlfn.XLOOKUP($D1161,养成中转!$D$17:$D$1000,养成中转!$AG$17:$AG$1000,"{}"))</f>
        <v>{"CardMulti":53.57,"CostReduce":5}</v>
      </c>
    </row>
    <row r="1162" spans="1:7">
      <c r="A1162" s="19">
        <v>1158</v>
      </c>
      <c r="B1162" s="21">
        <v>1</v>
      </c>
      <c r="C1162" s="19">
        <v>2</v>
      </c>
      <c r="D1162" s="19">
        <v>158</v>
      </c>
      <c r="E1162" s="19" t="str">
        <f>_xlfn.XLOOKUP($D1162,消耗中转!$O$17:$O$1000,消耗中转!$Y$17:$Y$1000,"[]")</f>
        <v>[{"ItemId":50004,"Num":349370}]</v>
      </c>
      <c r="F1162" s="19" t="str">
        <f>_xlfn.XLOOKUP($D1162,养成中转!$D$17:$D$1000,_xlfn.XLOOKUP($C1162,养成中转!$W$16:$AC$16,养成中转!$W$17:$AC$1000),"{}")</f>
        <v>{"Hp":334028,"Atk":11490}</v>
      </c>
      <c r="G1162" s="19" t="str">
        <f>IF(B1162=4,_xlfn.XLOOKUP($D1162,养成中转!$D$17:$D$1000,养成中转!$AP$17:$AP$1000,"{}"),_xlfn.XLOOKUP($D1162,养成中转!$D$17:$D$1000,养成中转!$AG$17:$AG$1000,"{}"))</f>
        <v>{"CardMulti":53.88,"CostReduce":5}</v>
      </c>
    </row>
    <row r="1163" spans="1:7">
      <c r="A1163" s="19">
        <v>1159</v>
      </c>
      <c r="B1163" s="19">
        <v>1</v>
      </c>
      <c r="C1163" s="19">
        <v>2</v>
      </c>
      <c r="D1163" s="19">
        <v>159</v>
      </c>
      <c r="E1163" s="19" t="str">
        <f>_xlfn.XLOOKUP($D1163,消耗中转!$O$17:$O$1000,消耗中转!$Y$17:$Y$1000,"[]")</f>
        <v>[{"ItemId":50004,"Num":362309}]</v>
      </c>
      <c r="F1163" s="19" t="str">
        <f>_xlfn.XLOOKUP($D1163,养成中转!$D$17:$D$1000,_xlfn.XLOOKUP($C1163,养成中转!$W$16:$AC$16,养成中转!$W$17:$AC$1000),"{}")</f>
        <v>{"Hp":337592,"Atk":11613}</v>
      </c>
      <c r="G1163" s="19" t="str">
        <f>IF(B1163=4,_xlfn.XLOOKUP($D1163,养成中转!$D$17:$D$1000,养成中转!$AP$17:$AP$1000,"{}"),_xlfn.XLOOKUP($D1163,养成中转!$D$17:$D$1000,养成中转!$AG$17:$AG$1000,"{}"))</f>
        <v>{"CardMulti":54.19,"CostReduce":5}</v>
      </c>
    </row>
    <row r="1164" spans="1:7">
      <c r="A1164" s="19">
        <v>1160</v>
      </c>
      <c r="B1164" s="21">
        <v>1</v>
      </c>
      <c r="C1164" s="19">
        <v>2</v>
      </c>
      <c r="D1164" s="19">
        <v>160</v>
      </c>
      <c r="E1164" s="19" t="str">
        <f>_xlfn.XLOOKUP($D1164,消耗中转!$O$17:$O$1000,消耗中转!$Y$17:$Y$1000,"[]")</f>
        <v>[{"ItemId":50004,"Num":375249},{"ItemId":50005,"Num":2286}]</v>
      </c>
      <c r="F1164" s="19" t="str">
        <f>_xlfn.XLOOKUP($D1164,养成中转!$D$17:$D$1000,_xlfn.XLOOKUP($C1164,养成中转!$W$16:$AC$16,养成中转!$W$17:$AC$1000),"{}")</f>
        <v>{"Hp":341196,"Atk":11737}</v>
      </c>
      <c r="G1164" s="19" t="str">
        <f>IF(B1164=4,_xlfn.XLOOKUP($D1164,养成中转!$D$17:$D$1000,养成中转!$AP$17:$AP$1000,"{}"),_xlfn.XLOOKUP($D1164,养成中转!$D$17:$D$1000,养成中转!$AG$17:$AG$1000,"{}"))</f>
        <v>{"CardMulti":54.5,"CostReduce":5}</v>
      </c>
    </row>
    <row r="1165" spans="1:7">
      <c r="A1165" s="19">
        <v>1161</v>
      </c>
      <c r="B1165" s="19">
        <v>1</v>
      </c>
      <c r="C1165" s="19">
        <v>2</v>
      </c>
      <c r="D1165" s="19">
        <v>161</v>
      </c>
      <c r="E1165" s="19" t="str">
        <f>_xlfn.XLOOKUP($D1165,消耗中转!$O$17:$O$1000,消耗中转!$Y$17:$Y$1000,"[]")</f>
        <v>[{"ItemId":50004,"Num":272372}]</v>
      </c>
      <c r="F1165" s="19" t="str">
        <f>_xlfn.XLOOKUP($D1165,养成中转!$D$17:$D$1000,_xlfn.XLOOKUP($C1165,养成中转!$W$16:$AC$16,养成中转!$W$17:$AC$1000),"{}")</f>
        <v>{"Hp":366696,"Atk":12614}</v>
      </c>
      <c r="G1165" s="19" t="str">
        <f>IF(B1165=4,_xlfn.XLOOKUP($D1165,养成中转!$D$17:$D$1000,养成中转!$AP$17:$AP$1000,"{}"),_xlfn.XLOOKUP($D1165,养成中转!$D$17:$D$1000,养成中转!$AG$17:$AG$1000,"{}"))</f>
        <v>{"CardMulti":55.85,"CostReduce":5}</v>
      </c>
    </row>
    <row r="1166" spans="1:7">
      <c r="A1166" s="19">
        <v>1162</v>
      </c>
      <c r="B1166" s="21">
        <v>1</v>
      </c>
      <c r="C1166" s="19">
        <v>2</v>
      </c>
      <c r="D1166" s="19">
        <v>162</v>
      </c>
      <c r="E1166" s="19" t="str">
        <f>_xlfn.XLOOKUP($D1166,消耗中转!$O$17:$O$1000,消耗中转!$Y$17:$Y$1000,"[]")</f>
        <v>[{"ItemId":50004,"Num":285990}]</v>
      </c>
      <c r="F1166" s="19" t="str">
        <f>_xlfn.XLOOKUP($D1166,养成中转!$D$17:$D$1000,_xlfn.XLOOKUP($C1166,养成中转!$W$16:$AC$16,养成中转!$W$17:$AC$1000),"{}")</f>
        <v>{"Hp":370378,"Atk":12740}</v>
      </c>
      <c r="G1166" s="19" t="str">
        <f>IF(B1166=4,_xlfn.XLOOKUP($D1166,养成中转!$D$17:$D$1000,养成中转!$AP$17:$AP$1000,"{}"),_xlfn.XLOOKUP($D1166,养成中转!$D$17:$D$1000,养成中转!$AG$17:$AG$1000,"{}"))</f>
        <v>{"CardMulti":56.2,"CostReduce":5}</v>
      </c>
    </row>
    <row r="1167" spans="1:7">
      <c r="A1167" s="19">
        <v>1163</v>
      </c>
      <c r="B1167" s="19">
        <v>1</v>
      </c>
      <c r="C1167" s="19">
        <v>2</v>
      </c>
      <c r="D1167" s="19">
        <v>163</v>
      </c>
      <c r="E1167" s="19" t="str">
        <f>_xlfn.XLOOKUP($D1167,消耗中转!$O$17:$O$1000,消耗中转!$Y$17:$Y$1000,"[]")</f>
        <v>[{"ItemId":50004,"Num":299609}]</v>
      </c>
      <c r="F1167" s="19" t="str">
        <f>_xlfn.XLOOKUP($D1167,养成中转!$D$17:$D$1000,_xlfn.XLOOKUP($C1167,养成中转!$W$16:$AC$16,养成中转!$W$17:$AC$1000),"{}")</f>
        <v>{"Hp":374101,"Atk":12869}</v>
      </c>
      <c r="G1167" s="19" t="str">
        <f>IF(B1167=4,_xlfn.XLOOKUP($D1167,养成中转!$D$17:$D$1000,养成中转!$AP$17:$AP$1000,"{}"),_xlfn.XLOOKUP($D1167,养成中转!$D$17:$D$1000,养成中转!$AG$17:$AG$1000,"{}"))</f>
        <v>{"CardMulti":56.55,"CostReduce":5}</v>
      </c>
    </row>
    <row r="1168" spans="1:7">
      <c r="A1168" s="19">
        <v>1164</v>
      </c>
      <c r="B1168" s="21">
        <v>1</v>
      </c>
      <c r="C1168" s="19">
        <v>2</v>
      </c>
      <c r="D1168" s="19">
        <v>164</v>
      </c>
      <c r="E1168" s="19" t="str">
        <f>_xlfn.XLOOKUP($D1168,消耗中转!$O$17:$O$1000,消耗中转!$Y$17:$Y$1000,"[]")</f>
        <v>[{"ItemId":50004,"Num":313228}]</v>
      </c>
      <c r="F1168" s="19" t="str">
        <f>_xlfn.XLOOKUP($D1168,养成中转!$D$17:$D$1000,_xlfn.XLOOKUP($C1168,养成中转!$W$16:$AC$16,养成中转!$W$17:$AC$1000),"{}")</f>
        <v>{"Hp":377862,"Atk":12998}</v>
      </c>
      <c r="G1168" s="19" t="str">
        <f>IF(B1168=4,_xlfn.XLOOKUP($D1168,养成中转!$D$17:$D$1000,养成中转!$AP$17:$AP$1000,"{}"),_xlfn.XLOOKUP($D1168,养成中转!$D$17:$D$1000,养成中转!$AG$17:$AG$1000,"{}"))</f>
        <v>{"CardMulti":56.9,"CostReduce":5}</v>
      </c>
    </row>
    <row r="1169" spans="1:7">
      <c r="A1169" s="19">
        <v>1165</v>
      </c>
      <c r="B1169" s="19">
        <v>1</v>
      </c>
      <c r="C1169" s="19">
        <v>2</v>
      </c>
      <c r="D1169" s="19">
        <v>165</v>
      </c>
      <c r="E1169" s="19" t="str">
        <f>_xlfn.XLOOKUP($D1169,消耗中转!$O$17:$O$1000,消耗中转!$Y$17:$Y$1000,"[]")</f>
        <v>[{"ItemId":50004,"Num":326846}]</v>
      </c>
      <c r="F1169" s="19" t="str">
        <f>_xlfn.XLOOKUP($D1169,养成中转!$D$17:$D$1000,_xlfn.XLOOKUP($C1169,养成中转!$W$16:$AC$16,养成中转!$W$17:$AC$1000),"{}")</f>
        <v>{"Hp":381665,"Atk":13129}</v>
      </c>
      <c r="G1169" s="19" t="str">
        <f>IF(B1169=4,_xlfn.XLOOKUP($D1169,养成中转!$D$17:$D$1000,养成中转!$AP$17:$AP$1000,"{}"),_xlfn.XLOOKUP($D1169,养成中转!$D$17:$D$1000,养成中转!$AG$17:$AG$1000,"{}"))</f>
        <v>{"CardMulti":57.25,"CostReduce":5}</v>
      </c>
    </row>
    <row r="1170" spans="1:7">
      <c r="A1170" s="19">
        <v>1166</v>
      </c>
      <c r="B1170" s="21">
        <v>1</v>
      </c>
      <c r="C1170" s="19">
        <v>2</v>
      </c>
      <c r="D1170" s="19">
        <v>166</v>
      </c>
      <c r="E1170" s="19" t="str">
        <f>_xlfn.XLOOKUP($D1170,消耗中转!$O$17:$O$1000,消耗中转!$Y$17:$Y$1000,"[]")</f>
        <v>[{"ItemId":50004,"Num":340465}]</v>
      </c>
      <c r="F1170" s="19" t="str">
        <f>_xlfn.XLOOKUP($D1170,养成中转!$D$17:$D$1000,_xlfn.XLOOKUP($C1170,养成中转!$W$16:$AC$16,养成中转!$W$17:$AC$1000),"{}")</f>
        <v>{"Hp":385507,"Atk":13261}</v>
      </c>
      <c r="G1170" s="19" t="str">
        <f>IF(B1170=4,_xlfn.XLOOKUP($D1170,养成中转!$D$17:$D$1000,养成中转!$AP$17:$AP$1000,"{}"),_xlfn.XLOOKUP($D1170,养成中转!$D$17:$D$1000,养成中转!$AG$17:$AG$1000,"{}"))</f>
        <v>{"CardMulti":57.6,"CostReduce":5}</v>
      </c>
    </row>
    <row r="1171" spans="1:7">
      <c r="A1171" s="19">
        <v>1167</v>
      </c>
      <c r="B1171" s="19">
        <v>1</v>
      </c>
      <c r="C1171" s="19">
        <v>2</v>
      </c>
      <c r="D1171" s="19">
        <v>167</v>
      </c>
      <c r="E1171" s="19" t="str">
        <f>_xlfn.XLOOKUP($D1171,消耗中转!$O$17:$O$1000,消耗中转!$Y$17:$Y$1000,"[]")</f>
        <v>[{"ItemId":50004,"Num":354083}]</v>
      </c>
      <c r="F1171" s="19" t="str">
        <f>_xlfn.XLOOKUP($D1171,养成中转!$D$17:$D$1000,_xlfn.XLOOKUP($C1171,养成中转!$W$16:$AC$16,养成中转!$W$17:$AC$1000),"{}")</f>
        <v>{"Hp":389390,"Atk":13395}</v>
      </c>
      <c r="G1171" s="19" t="str">
        <f>IF(B1171=4,_xlfn.XLOOKUP($D1171,养成中转!$D$17:$D$1000,养成中转!$AP$17:$AP$1000,"{}"),_xlfn.XLOOKUP($D1171,养成中转!$D$17:$D$1000,养成中转!$AG$17:$AG$1000,"{}"))</f>
        <v>{"CardMulti":57.95,"CostReduce":5}</v>
      </c>
    </row>
    <row r="1172" spans="1:7">
      <c r="A1172" s="19">
        <v>1168</v>
      </c>
      <c r="B1172" s="21">
        <v>1</v>
      </c>
      <c r="C1172" s="19">
        <v>2</v>
      </c>
      <c r="D1172" s="19">
        <v>168</v>
      </c>
      <c r="E1172" s="19" t="str">
        <f>_xlfn.XLOOKUP($D1172,消耗中转!$O$17:$O$1000,消耗中转!$Y$17:$Y$1000,"[]")</f>
        <v>[{"ItemId":50004,"Num":367702}]</v>
      </c>
      <c r="F1172" s="19" t="str">
        <f>_xlfn.XLOOKUP($D1172,养成中转!$D$17:$D$1000,_xlfn.XLOOKUP($C1172,养成中转!$W$16:$AC$16,养成中转!$W$17:$AC$1000),"{}")</f>
        <v>{"Hp":393313,"Atk":13530}</v>
      </c>
      <c r="G1172" s="19" t="str">
        <f>IF(B1172=4,_xlfn.XLOOKUP($D1172,养成中转!$D$17:$D$1000,养成中转!$AP$17:$AP$1000,"{}"),_xlfn.XLOOKUP($D1172,养成中转!$D$17:$D$1000,养成中转!$AG$17:$AG$1000,"{}"))</f>
        <v>{"CardMulti":58.3,"CostReduce":5}</v>
      </c>
    </row>
    <row r="1173" spans="1:7">
      <c r="A1173" s="19">
        <v>1169</v>
      </c>
      <c r="B1173" s="19">
        <v>1</v>
      </c>
      <c r="C1173" s="19">
        <v>2</v>
      </c>
      <c r="D1173" s="19">
        <v>169</v>
      </c>
      <c r="E1173" s="19" t="str">
        <f>_xlfn.XLOOKUP($D1173,消耗中转!$O$17:$O$1000,消耗中转!$Y$17:$Y$1000,"[]")</f>
        <v>[{"ItemId":50004,"Num":381321}]</v>
      </c>
      <c r="F1173" s="19" t="str">
        <f>_xlfn.XLOOKUP($D1173,养成中转!$D$17:$D$1000,_xlfn.XLOOKUP($C1173,养成中转!$W$16:$AC$16,养成中转!$W$17:$AC$1000),"{}")</f>
        <v>{"Hp":397277,"Atk":13666}</v>
      </c>
      <c r="G1173" s="19" t="str">
        <f>IF(B1173=4,_xlfn.XLOOKUP($D1173,养成中转!$D$17:$D$1000,养成中转!$AP$17:$AP$1000,"{}"),_xlfn.XLOOKUP($D1173,养成中转!$D$17:$D$1000,养成中转!$AG$17:$AG$1000,"{}"))</f>
        <v>{"CardMulti":58.65,"CostReduce":5}</v>
      </c>
    </row>
    <row r="1174" spans="1:7">
      <c r="A1174" s="19">
        <v>1170</v>
      </c>
      <c r="B1174" s="21">
        <v>1</v>
      </c>
      <c r="C1174" s="19">
        <v>2</v>
      </c>
      <c r="D1174" s="19">
        <v>170</v>
      </c>
      <c r="E1174" s="19" t="str">
        <f>_xlfn.XLOOKUP($D1174,消耗中转!$O$17:$O$1000,消耗中转!$Y$17:$Y$1000,"[]")</f>
        <v>[{"ItemId":50004,"Num":394939},{"ItemId":50005,"Num":2476}]</v>
      </c>
      <c r="F1174" s="19" t="str">
        <f>_xlfn.XLOOKUP($D1174,养成中转!$D$17:$D$1000,_xlfn.XLOOKUP($C1174,养成中转!$W$16:$AC$16,养成中转!$W$17:$AC$1000),"{}")</f>
        <v>{"Hp":401283,"Atk":13803}</v>
      </c>
      <c r="G1174" s="19" t="str">
        <f>IF(B1174=4,_xlfn.XLOOKUP($D1174,养成中转!$D$17:$D$1000,养成中转!$AP$17:$AP$1000,"{}"),_xlfn.XLOOKUP($D1174,养成中转!$D$17:$D$1000,养成中转!$AG$17:$AG$1000,"{}"))</f>
        <v>{"CardMulti":59,"CostReduce":5}</v>
      </c>
    </row>
    <row r="1175" spans="1:7">
      <c r="A1175" s="19">
        <v>1171</v>
      </c>
      <c r="B1175" s="19">
        <v>1</v>
      </c>
      <c r="C1175" s="19">
        <v>2</v>
      </c>
      <c r="D1175" s="19">
        <v>171</v>
      </c>
      <c r="E1175" s="19" t="str">
        <f>_xlfn.XLOOKUP($D1175,消耗中转!$O$17:$O$1000,消耗中转!$Y$17:$Y$1000,"[]")</f>
        <v>[{"ItemId":50004,"Num":282098}]</v>
      </c>
      <c r="F1175" s="19" t="str">
        <f>_xlfn.XLOOKUP($D1175,养成中转!$D$17:$D$1000,_xlfn.XLOOKUP($C1175,养成中转!$W$16:$AC$16,养成中转!$W$17:$AC$1000),"{}")</f>
        <v>{"Hp":429610,"Atk":14778}</v>
      </c>
      <c r="G1175" s="19" t="str">
        <f>IF(B1175=4,_xlfn.XLOOKUP($D1175,养成中转!$D$17:$D$1000,养成中转!$AP$17:$AP$1000,"{}"),_xlfn.XLOOKUP($D1175,养成中转!$D$17:$D$1000,养成中转!$AG$17:$AG$1000,"{}"))</f>
        <v>{"CardMulti":60.4,"CostReduce":5}</v>
      </c>
    </row>
    <row r="1176" spans="1:7">
      <c r="A1176" s="19">
        <v>1172</v>
      </c>
      <c r="B1176" s="21">
        <v>1</v>
      </c>
      <c r="C1176" s="19">
        <v>2</v>
      </c>
      <c r="D1176" s="19">
        <v>172</v>
      </c>
      <c r="E1176" s="19" t="str">
        <f>_xlfn.XLOOKUP($D1176,消耗中转!$O$17:$O$1000,消耗中转!$Y$17:$Y$1000,"[]")</f>
        <v>[{"ItemId":50004,"Num":296203}]</v>
      </c>
      <c r="F1176" s="19" t="str">
        <f>_xlfn.XLOOKUP($D1176,养成中转!$D$17:$D$1000,_xlfn.XLOOKUP($C1176,养成中转!$W$16:$AC$16,养成中转!$W$17:$AC$1000),"{}")</f>
        <v>{"Hp":433697,"Atk":14919}</v>
      </c>
      <c r="G1176" s="19" t="str">
        <f>IF(B1176=4,_xlfn.XLOOKUP($D1176,养成中转!$D$17:$D$1000,养成中转!$AP$17:$AP$1000,"{}"),_xlfn.XLOOKUP($D1176,养成中转!$D$17:$D$1000,养成中转!$AG$17:$AG$1000,"{}"))</f>
        <v>{"CardMulti":60.79,"CostReduce":5}</v>
      </c>
    </row>
    <row r="1177" spans="1:7">
      <c r="A1177" s="19">
        <v>1173</v>
      </c>
      <c r="B1177" s="19">
        <v>1</v>
      </c>
      <c r="C1177" s="19">
        <v>2</v>
      </c>
      <c r="D1177" s="19">
        <v>173</v>
      </c>
      <c r="E1177" s="19" t="str">
        <f>_xlfn.XLOOKUP($D1177,消耗中转!$O$17:$O$1000,消耗中转!$Y$17:$Y$1000,"[]")</f>
        <v>[{"ItemId":50004,"Num":310308}]</v>
      </c>
      <c r="F1177" s="19" t="str">
        <f>_xlfn.XLOOKUP($D1177,养成中转!$D$17:$D$1000,_xlfn.XLOOKUP($C1177,养成中转!$W$16:$AC$16,养成中转!$W$17:$AC$1000),"{}")</f>
        <v>{"Hp":437827,"Atk":15061}</v>
      </c>
      <c r="G1177" s="19" t="str">
        <f>IF(B1177=4,_xlfn.XLOOKUP($D1177,养成中转!$D$17:$D$1000,养成中转!$AP$17:$AP$1000,"{}"),_xlfn.XLOOKUP($D1177,养成中转!$D$17:$D$1000,养成中转!$AG$17:$AG$1000,"{}"))</f>
        <v>{"CardMulti":61.18,"CostReduce":5}</v>
      </c>
    </row>
    <row r="1178" spans="1:7">
      <c r="A1178" s="19">
        <v>1174</v>
      </c>
      <c r="B1178" s="21">
        <v>1</v>
      </c>
      <c r="C1178" s="19">
        <v>2</v>
      </c>
      <c r="D1178" s="19">
        <v>174</v>
      </c>
      <c r="E1178" s="19" t="str">
        <f>_xlfn.XLOOKUP($D1178,消耗中转!$O$17:$O$1000,消耗中转!$Y$17:$Y$1000,"[]")</f>
        <v>[{"ItemId":50004,"Num":324413}]</v>
      </c>
      <c r="F1178" s="19" t="str">
        <f>_xlfn.XLOOKUP($D1178,养成中转!$D$17:$D$1000,_xlfn.XLOOKUP($C1178,养成中转!$W$16:$AC$16,养成中转!$W$17:$AC$1000),"{}")</f>
        <v>{"Hp":441998,"Atk":15204}</v>
      </c>
      <c r="G1178" s="19" t="str">
        <f>IF(B1178=4,_xlfn.XLOOKUP($D1178,养成中转!$D$17:$D$1000,养成中转!$AP$17:$AP$1000,"{}"),_xlfn.XLOOKUP($D1178,养成中转!$D$17:$D$1000,养成中转!$AG$17:$AG$1000,"{}"))</f>
        <v>{"CardMulti":61.57,"CostReduce":5}</v>
      </c>
    </row>
    <row r="1179" spans="1:7">
      <c r="A1179" s="19">
        <v>1175</v>
      </c>
      <c r="B1179" s="19">
        <v>1</v>
      </c>
      <c r="C1179" s="19">
        <v>2</v>
      </c>
      <c r="D1179" s="19">
        <v>175</v>
      </c>
      <c r="E1179" s="19" t="str">
        <f>_xlfn.XLOOKUP($D1179,消耗中转!$O$17:$O$1000,消耗中转!$Y$17:$Y$1000,"[]")</f>
        <v>[{"ItemId":50004,"Num":338518}]</v>
      </c>
      <c r="F1179" s="19" t="str">
        <f>_xlfn.XLOOKUP($D1179,养成中转!$D$17:$D$1000,_xlfn.XLOOKUP($C1179,养成中转!$W$16:$AC$16,养成中转!$W$17:$AC$1000),"{}")</f>
        <v>{"Hp":446212,"Atk":15350}</v>
      </c>
      <c r="G1179" s="19" t="str">
        <f>IF(B1179=4,_xlfn.XLOOKUP($D1179,养成中转!$D$17:$D$1000,养成中转!$AP$17:$AP$1000,"{}"),_xlfn.XLOOKUP($D1179,养成中转!$D$17:$D$1000,养成中转!$AG$17:$AG$1000,"{}"))</f>
        <v>{"CardMulti":62.96,"CostReduce":6}</v>
      </c>
    </row>
    <row r="1180" spans="1:7">
      <c r="A1180" s="19">
        <v>1176</v>
      </c>
      <c r="B1180" s="21">
        <v>1</v>
      </c>
      <c r="C1180" s="19">
        <v>2</v>
      </c>
      <c r="D1180" s="19">
        <v>176</v>
      </c>
      <c r="E1180" s="19" t="str">
        <f>_xlfn.XLOOKUP($D1180,消耗中转!$O$17:$O$1000,消耗中转!$Y$17:$Y$1000,"[]")</f>
        <v>[{"ItemId":50004,"Num":352623}]</v>
      </c>
      <c r="F1180" s="19" t="str">
        <f>_xlfn.XLOOKUP($D1180,养成中转!$D$17:$D$1000,_xlfn.XLOOKUP($C1180,养成中转!$W$16:$AC$16,养成中转!$W$17:$AC$1000),"{}")</f>
        <v>{"Hp":450468,"Atk":15496}</v>
      </c>
      <c r="G1180" s="19" t="str">
        <f>IF(B1180=4,_xlfn.XLOOKUP($D1180,养成中转!$D$17:$D$1000,养成中转!$AP$17:$AP$1000,"{}"),_xlfn.XLOOKUP($D1180,养成中转!$D$17:$D$1000,养成中转!$AG$17:$AG$1000,"{}"))</f>
        <v>{"CardMulti":63.35,"CostReduce":6}</v>
      </c>
    </row>
    <row r="1181" spans="1:7">
      <c r="A1181" s="19">
        <v>1177</v>
      </c>
      <c r="B1181" s="19">
        <v>1</v>
      </c>
      <c r="C1181" s="19">
        <v>2</v>
      </c>
      <c r="D1181" s="19">
        <v>177</v>
      </c>
      <c r="E1181" s="19" t="str">
        <f>_xlfn.XLOOKUP($D1181,消耗中转!$O$17:$O$1000,消耗中转!$Y$17:$Y$1000,"[]")</f>
        <v>[{"ItemId":50004,"Num":366728}]</v>
      </c>
      <c r="F1181" s="19" t="str">
        <f>_xlfn.XLOOKUP($D1181,养成中转!$D$17:$D$1000,_xlfn.XLOOKUP($C1181,养成中转!$W$16:$AC$16,养成中转!$W$17:$AC$1000),"{}")</f>
        <v>{"Hp":454767,"Atk":15644}</v>
      </c>
      <c r="G1181" s="19" t="str">
        <f>IF(B1181=4,_xlfn.XLOOKUP($D1181,养成中转!$D$17:$D$1000,养成中转!$AP$17:$AP$1000,"{}"),_xlfn.XLOOKUP($D1181,养成中转!$D$17:$D$1000,养成中转!$AG$17:$AG$1000,"{}"))</f>
        <v>{"CardMulti":63.74,"CostReduce":6}</v>
      </c>
    </row>
    <row r="1182" spans="1:7">
      <c r="A1182" s="19">
        <v>1178</v>
      </c>
      <c r="B1182" s="21">
        <v>1</v>
      </c>
      <c r="C1182" s="19">
        <v>2</v>
      </c>
      <c r="D1182" s="19">
        <v>178</v>
      </c>
      <c r="E1182" s="19" t="str">
        <f>_xlfn.XLOOKUP($D1182,消耗中转!$O$17:$O$1000,消耗中转!$Y$17:$Y$1000,"[]")</f>
        <v>[{"ItemId":50004,"Num":380833}]</v>
      </c>
      <c r="F1182" s="19" t="str">
        <f>_xlfn.XLOOKUP($D1182,养成中转!$D$17:$D$1000,_xlfn.XLOOKUP($C1182,养成中转!$W$16:$AC$16,养成中转!$W$17:$AC$1000),"{}")</f>
        <v>{"Hp":459107,"Atk":15793}</v>
      </c>
      <c r="G1182" s="19" t="str">
        <f>IF(B1182=4,_xlfn.XLOOKUP($D1182,养成中转!$D$17:$D$1000,养成中转!$AP$17:$AP$1000,"{}"),_xlfn.XLOOKUP($D1182,养成中转!$D$17:$D$1000,养成中转!$AG$17:$AG$1000,"{}"))</f>
        <v>{"CardMulti":64.13,"CostReduce":6}</v>
      </c>
    </row>
    <row r="1183" spans="1:7">
      <c r="A1183" s="19">
        <v>1179</v>
      </c>
      <c r="B1183" s="19">
        <v>1</v>
      </c>
      <c r="C1183" s="19">
        <v>2</v>
      </c>
      <c r="D1183" s="19">
        <v>179</v>
      </c>
      <c r="E1183" s="19" t="str">
        <f>_xlfn.XLOOKUP($D1183,消耗中转!$O$17:$O$1000,消耗中转!$Y$17:$Y$1000,"[]")</f>
        <v>[{"ItemId":50004,"Num":394938}]</v>
      </c>
      <c r="F1183" s="19" t="str">
        <f>_xlfn.XLOOKUP($D1183,养成中转!$D$17:$D$1000,_xlfn.XLOOKUP($C1183,养成中转!$W$16:$AC$16,养成中转!$W$17:$AC$1000),"{}")</f>
        <v>{"Hp":463491,"Atk":15944}</v>
      </c>
      <c r="G1183" s="19" t="str">
        <f>IF(B1183=4,_xlfn.XLOOKUP($D1183,养成中转!$D$17:$D$1000,养成中转!$AP$17:$AP$1000,"{}"),_xlfn.XLOOKUP($D1183,养成中转!$D$17:$D$1000,养成中转!$AG$17:$AG$1000,"{}"))</f>
        <v>{"CardMulti":64.52,"CostReduce":6}</v>
      </c>
    </row>
    <row r="1184" spans="1:7">
      <c r="A1184" s="19">
        <v>1180</v>
      </c>
      <c r="B1184" s="21">
        <v>1</v>
      </c>
      <c r="C1184" s="19">
        <v>2</v>
      </c>
      <c r="D1184" s="19">
        <v>180</v>
      </c>
      <c r="E1184" s="19" t="str">
        <f>_xlfn.XLOOKUP($D1184,消耗中转!$O$17:$O$1000,消耗中转!$Y$17:$Y$1000,"[]")</f>
        <v>[{"ItemId":50004,"Num":409043},{"ItemId":50005,"Num":2668}]</v>
      </c>
      <c r="F1184" s="19" t="str">
        <f>_xlfn.XLOOKUP($D1184,养成中转!$D$17:$D$1000,_xlfn.XLOOKUP($C1184,养成中转!$W$16:$AC$16,养成中转!$W$17:$AC$1000),"{}")</f>
        <v>{"Hp":467917,"Atk":16096}</v>
      </c>
      <c r="G1184" s="19" t="str">
        <f>IF(B1184=4,_xlfn.XLOOKUP($D1184,养成中转!$D$17:$D$1000,养成中转!$AP$17:$AP$1000,"{}"),_xlfn.XLOOKUP($D1184,养成中转!$D$17:$D$1000,养成中转!$AG$17:$AG$1000,"{}"))</f>
        <v>{"CardMulti":64.91,"CostReduce":6}</v>
      </c>
    </row>
    <row r="1185" spans="1:7">
      <c r="A1185" s="19">
        <v>1181</v>
      </c>
      <c r="B1185" s="19">
        <v>1</v>
      </c>
      <c r="C1185" s="19">
        <v>2</v>
      </c>
      <c r="D1185" s="19">
        <v>181</v>
      </c>
      <c r="E1185" s="19" t="str">
        <f>_xlfn.XLOOKUP($D1185,消耗中转!$O$17:$O$1000,消耗中转!$Y$17:$Y$1000,"[]")</f>
        <v>[{"ItemId":50004,"Num":288282}]</v>
      </c>
      <c r="F1185" s="19" t="str">
        <f>_xlfn.XLOOKUP($D1185,养成中转!$D$17:$D$1000,_xlfn.XLOOKUP($C1185,养成中转!$W$16:$AC$16,养成中转!$W$17:$AC$1000),"{}")</f>
        <v>{"Hp":499206,"Atk":17172}</v>
      </c>
      <c r="G1185" s="19" t="str">
        <f>IF(B1185=4,_xlfn.XLOOKUP($D1185,养成中转!$D$17:$D$1000,养成中转!$AP$17:$AP$1000,"{}"),_xlfn.XLOOKUP($D1185,养成中转!$D$17:$D$1000,养成中转!$AG$17:$AG$1000,"{}"))</f>
        <v>{"CardMulti":66.36,"CostReduce":6}</v>
      </c>
    </row>
    <row r="1186" spans="1:7">
      <c r="A1186" s="19">
        <v>1182</v>
      </c>
      <c r="B1186" s="21">
        <v>1</v>
      </c>
      <c r="C1186" s="19">
        <v>2</v>
      </c>
      <c r="D1186" s="19">
        <v>182</v>
      </c>
      <c r="E1186" s="19" t="str">
        <f>_xlfn.XLOOKUP($D1186,消耗中转!$O$17:$O$1000,消耗中转!$Y$17:$Y$1000,"[]")</f>
        <v>[{"ItemId":50004,"Num":302696}]</v>
      </c>
      <c r="F1186" s="19" t="str">
        <f>_xlfn.XLOOKUP($D1186,养成中转!$D$17:$D$1000,_xlfn.XLOOKUP($C1186,养成中转!$W$16:$AC$16,养成中转!$W$17:$AC$1000),"{}")</f>
        <v>{"Hp":503720,"Atk":17328}</v>
      </c>
      <c r="G1186" s="19" t="str">
        <f>IF(B1186=4,_xlfn.XLOOKUP($D1186,养成中转!$D$17:$D$1000,养成中转!$AP$17:$AP$1000,"{}"),_xlfn.XLOOKUP($D1186,养成中转!$D$17:$D$1000,养成中转!$AG$17:$AG$1000,"{}"))</f>
        <v>{"CardMulti":66.79,"CostReduce":6}</v>
      </c>
    </row>
    <row r="1187" spans="1:7">
      <c r="A1187" s="19">
        <v>1183</v>
      </c>
      <c r="B1187" s="19">
        <v>1</v>
      </c>
      <c r="C1187" s="19">
        <v>2</v>
      </c>
      <c r="D1187" s="19">
        <v>183</v>
      </c>
      <c r="E1187" s="19" t="str">
        <f>_xlfn.XLOOKUP($D1187,消耗中转!$O$17:$O$1000,消耗中转!$Y$17:$Y$1000,"[]")</f>
        <v>[{"ItemId":50004,"Num":317110}]</v>
      </c>
      <c r="F1187" s="19" t="str">
        <f>_xlfn.XLOOKUP($D1187,养成中转!$D$17:$D$1000,_xlfn.XLOOKUP($C1187,养成中转!$W$16:$AC$16,养成中转!$W$17:$AC$1000),"{}")</f>
        <v>{"Hp":508276,"Atk":17484}</v>
      </c>
      <c r="G1187" s="19" t="str">
        <f>IF(B1187=4,_xlfn.XLOOKUP($D1187,养成中转!$D$17:$D$1000,养成中转!$AP$17:$AP$1000,"{}"),_xlfn.XLOOKUP($D1187,养成中转!$D$17:$D$1000,养成中转!$AG$17:$AG$1000,"{}"))</f>
        <v>{"CardMulti":67.22,"CostReduce":6}</v>
      </c>
    </row>
    <row r="1188" spans="1:7">
      <c r="A1188" s="19">
        <v>1184</v>
      </c>
      <c r="B1188" s="21">
        <v>1</v>
      </c>
      <c r="C1188" s="19">
        <v>2</v>
      </c>
      <c r="D1188" s="19">
        <v>184</v>
      </c>
      <c r="E1188" s="19" t="str">
        <f>_xlfn.XLOOKUP($D1188,消耗中转!$O$17:$O$1000,消耗中转!$Y$17:$Y$1000,"[]")</f>
        <v>[{"ItemId":50004,"Num":331524}]</v>
      </c>
      <c r="F1188" s="19" t="str">
        <f>_xlfn.XLOOKUP($D1188,养成中转!$D$17:$D$1000,_xlfn.XLOOKUP($C1188,养成中转!$W$16:$AC$16,养成中转!$W$17:$AC$1000),"{}")</f>
        <v>{"Hp":512876,"Atk":17642}</v>
      </c>
      <c r="G1188" s="19" t="str">
        <f>IF(B1188=4,_xlfn.XLOOKUP($D1188,养成中转!$D$17:$D$1000,养成中转!$AP$17:$AP$1000,"{}"),_xlfn.XLOOKUP($D1188,养成中转!$D$17:$D$1000,养成中转!$AG$17:$AG$1000,"{}"))</f>
        <v>{"CardMulti":67.65,"CostReduce":6}</v>
      </c>
    </row>
    <row r="1189" spans="1:7">
      <c r="A1189" s="19">
        <v>1185</v>
      </c>
      <c r="B1189" s="19">
        <v>1</v>
      </c>
      <c r="C1189" s="19">
        <v>2</v>
      </c>
      <c r="D1189" s="19">
        <v>185</v>
      </c>
      <c r="E1189" s="19" t="str">
        <f>_xlfn.XLOOKUP($D1189,消耗中转!$O$17:$O$1000,消耗中转!$Y$17:$Y$1000,"[]")</f>
        <v>[{"ItemId":50004,"Num":345938}]</v>
      </c>
      <c r="F1189" s="19" t="str">
        <f>_xlfn.XLOOKUP($D1189,养成中转!$D$17:$D$1000,_xlfn.XLOOKUP($C1189,养成中转!$W$16:$AC$16,养成中转!$W$17:$AC$1000),"{}")</f>
        <v>{"Hp":517521,"Atk":17802}</v>
      </c>
      <c r="G1189" s="19" t="str">
        <f>IF(B1189=4,_xlfn.XLOOKUP($D1189,养成中转!$D$17:$D$1000,养成中转!$AP$17:$AP$1000,"{}"),_xlfn.XLOOKUP($D1189,养成中转!$D$17:$D$1000,养成中转!$AG$17:$AG$1000,"{}"))</f>
        <v>{"CardMulti":68.08,"CostReduce":6}</v>
      </c>
    </row>
    <row r="1190" spans="1:7">
      <c r="A1190" s="19">
        <v>1186</v>
      </c>
      <c r="B1190" s="21">
        <v>1</v>
      </c>
      <c r="C1190" s="19">
        <v>2</v>
      </c>
      <c r="D1190" s="19">
        <v>186</v>
      </c>
      <c r="E1190" s="19" t="str">
        <f>_xlfn.XLOOKUP($D1190,消耗中转!$O$17:$O$1000,消耗中转!$Y$17:$Y$1000,"[]")</f>
        <v>[{"ItemId":50004,"Num":360353}]</v>
      </c>
      <c r="F1190" s="19" t="str">
        <f>_xlfn.XLOOKUP($D1190,养成中转!$D$17:$D$1000,_xlfn.XLOOKUP($C1190,养成中转!$W$16:$AC$16,养成中转!$W$17:$AC$1000),"{}")</f>
        <v>{"Hp":522210,"Atk":17963}</v>
      </c>
      <c r="G1190" s="19" t="str">
        <f>IF(B1190=4,_xlfn.XLOOKUP($D1190,养成中转!$D$17:$D$1000,养成中转!$AP$17:$AP$1000,"{}"),_xlfn.XLOOKUP($D1190,养成中转!$D$17:$D$1000,养成中转!$AG$17:$AG$1000,"{}"))</f>
        <v>{"CardMulti":68.51,"CostReduce":6}</v>
      </c>
    </row>
    <row r="1191" spans="1:7">
      <c r="A1191" s="19">
        <v>1187</v>
      </c>
      <c r="B1191" s="19">
        <v>1</v>
      </c>
      <c r="C1191" s="19">
        <v>2</v>
      </c>
      <c r="D1191" s="19">
        <v>187</v>
      </c>
      <c r="E1191" s="19" t="str">
        <f>_xlfn.XLOOKUP($D1191,消耗中转!$O$17:$O$1000,消耗中转!$Y$17:$Y$1000,"[]")</f>
        <v>[{"ItemId":50004,"Num":374767}]</v>
      </c>
      <c r="F1191" s="19" t="str">
        <f>_xlfn.XLOOKUP($D1191,养成中转!$D$17:$D$1000,_xlfn.XLOOKUP($C1191,养成中转!$W$16:$AC$16,养成中转!$W$17:$AC$1000),"{}")</f>
        <v>{"Hp":526942,"Atk":18127}</v>
      </c>
      <c r="G1191" s="19" t="str">
        <f>IF(B1191=4,_xlfn.XLOOKUP($D1191,养成中转!$D$17:$D$1000,养成中转!$AP$17:$AP$1000,"{}"),_xlfn.XLOOKUP($D1191,养成中转!$D$17:$D$1000,养成中转!$AG$17:$AG$1000,"{}"))</f>
        <v>{"CardMulti":68.94,"CostReduce":6}</v>
      </c>
    </row>
    <row r="1192" spans="1:7">
      <c r="A1192" s="19">
        <v>1188</v>
      </c>
      <c r="B1192" s="21">
        <v>1</v>
      </c>
      <c r="C1192" s="19">
        <v>2</v>
      </c>
      <c r="D1192" s="19">
        <v>188</v>
      </c>
      <c r="E1192" s="19" t="str">
        <f>_xlfn.XLOOKUP($D1192,消耗中转!$O$17:$O$1000,消耗中转!$Y$17:$Y$1000,"[]")</f>
        <v>[{"ItemId":50004,"Num":389181}]</v>
      </c>
      <c r="F1192" s="19" t="str">
        <f>_xlfn.XLOOKUP($D1192,养成中转!$D$17:$D$1000,_xlfn.XLOOKUP($C1192,养成中转!$W$16:$AC$16,养成中转!$W$17:$AC$1000),"{}")</f>
        <v>{"Hp":531720,"Atk":18291}</v>
      </c>
      <c r="G1192" s="19" t="str">
        <f>IF(B1192=4,_xlfn.XLOOKUP($D1192,养成中转!$D$17:$D$1000,养成中转!$AP$17:$AP$1000,"{}"),_xlfn.XLOOKUP($D1192,养成中转!$D$17:$D$1000,养成中转!$AG$17:$AG$1000,"{}"))</f>
        <v>{"CardMulti":69.37,"CostReduce":6}</v>
      </c>
    </row>
    <row r="1193" spans="1:7">
      <c r="A1193" s="19">
        <v>1189</v>
      </c>
      <c r="B1193" s="19">
        <v>1</v>
      </c>
      <c r="C1193" s="19">
        <v>2</v>
      </c>
      <c r="D1193" s="19">
        <v>189</v>
      </c>
      <c r="E1193" s="19" t="str">
        <f>_xlfn.XLOOKUP($D1193,消耗中转!$O$17:$O$1000,消耗中转!$Y$17:$Y$1000,"[]")</f>
        <v>[{"ItemId":50004,"Num":403595}]</v>
      </c>
      <c r="F1193" s="19" t="str">
        <f>_xlfn.XLOOKUP($D1193,养成中转!$D$17:$D$1000,_xlfn.XLOOKUP($C1193,养成中转!$W$16:$AC$16,养成中转!$W$17:$AC$1000),"{}")</f>
        <v>{"Hp":536541,"Atk":18457}</v>
      </c>
      <c r="G1193" s="19" t="str">
        <f>IF(B1193=4,_xlfn.XLOOKUP($D1193,养成中转!$D$17:$D$1000,养成中转!$AP$17:$AP$1000,"{}"),_xlfn.XLOOKUP($D1193,养成中转!$D$17:$D$1000,养成中转!$AG$17:$AG$1000,"{}"))</f>
        <v>{"CardMulti":69.8,"CostReduce":6}</v>
      </c>
    </row>
    <row r="1194" spans="1:7">
      <c r="A1194" s="19">
        <v>1190</v>
      </c>
      <c r="B1194" s="21">
        <v>1</v>
      </c>
      <c r="C1194" s="19">
        <v>2</v>
      </c>
      <c r="D1194" s="19">
        <v>190</v>
      </c>
      <c r="E1194" s="19" t="str">
        <f>_xlfn.XLOOKUP($D1194,消耗中转!$O$17:$O$1000,消耗中转!$Y$17:$Y$1000,"[]")</f>
        <v>[{"ItemId":50004,"Num":418009},{"ItemId":50005,"Num":2860}]</v>
      </c>
      <c r="F1194" s="19" t="str">
        <f>_xlfn.XLOOKUP($D1194,养成中转!$D$17:$D$1000,_xlfn.XLOOKUP($C1194,养成中转!$W$16:$AC$16,养成中转!$W$17:$AC$1000),"{}")</f>
        <v>{"Hp":541408,"Atk":18624}</v>
      </c>
      <c r="G1194" s="19" t="str">
        <f>IF(B1194=4,_xlfn.XLOOKUP($D1194,养成中转!$D$17:$D$1000,养成中转!$AP$17:$AP$1000,"{}"),_xlfn.XLOOKUP($D1194,养成中转!$D$17:$D$1000,养成中转!$AG$17:$AG$1000,"{}"))</f>
        <v>{"CardMulti":70.23,"CostReduce":6}</v>
      </c>
    </row>
    <row r="1195" spans="1:7">
      <c r="A1195" s="19">
        <v>1191</v>
      </c>
      <c r="B1195" s="19">
        <v>1</v>
      </c>
      <c r="C1195" s="19">
        <v>2</v>
      </c>
      <c r="D1195" s="19">
        <v>191</v>
      </c>
      <c r="E1195" s="19" t="str">
        <f>_xlfn.XLOOKUP($D1195,消耗中转!$O$17:$O$1000,消耗中转!$Y$17:$Y$1000,"[]")</f>
        <v>[{"ItemId":50004,"Num":291660}]</v>
      </c>
      <c r="F1195" s="19" t="str">
        <f>_xlfn.XLOOKUP($D1195,养成中转!$D$17:$D$1000,_xlfn.XLOOKUP($C1195,养成中转!$W$16:$AC$16,养成中转!$W$17:$AC$1000),"{}")</f>
        <v>{"Hp":575791,"Atk":19807}</v>
      </c>
      <c r="G1195" s="19" t="str">
        <f>IF(B1195=4,_xlfn.XLOOKUP($D1195,养成中转!$D$17:$D$1000,养成中转!$AP$17:$AP$1000,"{}"),_xlfn.XLOOKUP($D1195,养成中转!$D$17:$D$1000,养成中转!$AG$17:$AG$1000,"{}"))</f>
        <v>{"CardMulti":71.73,"CostReduce":6}</v>
      </c>
    </row>
    <row r="1196" spans="1:7">
      <c r="A1196" s="19">
        <v>1192</v>
      </c>
      <c r="B1196" s="21">
        <v>1</v>
      </c>
      <c r="C1196" s="19">
        <v>2</v>
      </c>
      <c r="D1196" s="19">
        <v>192</v>
      </c>
      <c r="E1196" s="19" t="str">
        <f>_xlfn.XLOOKUP($D1196,消耗中转!$O$17:$O$1000,消耗中转!$Y$17:$Y$1000,"[]")</f>
        <v>[{"ItemId":50004,"Num":306243}]</v>
      </c>
      <c r="F1196" s="19" t="str">
        <f>_xlfn.XLOOKUP($D1196,养成中转!$D$17:$D$1000,_xlfn.XLOOKUP($C1196,养成中转!$W$16:$AC$16,养成中转!$W$17:$AC$1000),"{}")</f>
        <v>{"Hp":580748,"Atk":19977}</v>
      </c>
      <c r="G1196" s="19" t="str">
        <f>IF(B1196=4,_xlfn.XLOOKUP($D1196,养成中转!$D$17:$D$1000,养成中转!$AP$17:$AP$1000,"{}"),_xlfn.XLOOKUP($D1196,养成中转!$D$17:$D$1000,养成中转!$AG$17:$AG$1000,"{}"))</f>
        <v>{"CardMulti":72.2,"CostReduce":6}</v>
      </c>
    </row>
    <row r="1197" spans="1:7">
      <c r="A1197" s="19">
        <v>1193</v>
      </c>
      <c r="B1197" s="19">
        <v>1</v>
      </c>
      <c r="C1197" s="19">
        <v>2</v>
      </c>
      <c r="D1197" s="19">
        <v>193</v>
      </c>
      <c r="E1197" s="19" t="str">
        <f>_xlfn.XLOOKUP($D1197,消耗中转!$O$17:$O$1000,消耗中转!$Y$17:$Y$1000,"[]")</f>
        <v>[{"ItemId":50004,"Num":320826}]</v>
      </c>
      <c r="F1197" s="19" t="str">
        <f>_xlfn.XLOOKUP($D1197,养成中转!$D$17:$D$1000,_xlfn.XLOOKUP($C1197,养成中转!$W$16:$AC$16,养成中转!$W$17:$AC$1000),"{}")</f>
        <v>{"Hp":585751,"Atk":20149}</v>
      </c>
      <c r="G1197" s="19" t="str">
        <f>IF(B1197=4,_xlfn.XLOOKUP($D1197,养成中转!$D$17:$D$1000,养成中转!$AP$17:$AP$1000,"{}"),_xlfn.XLOOKUP($D1197,养成中转!$D$17:$D$1000,养成中转!$AG$17:$AG$1000,"{}"))</f>
        <v>{"CardMulti":72.67,"CostReduce":6}</v>
      </c>
    </row>
    <row r="1198" spans="1:7">
      <c r="A1198" s="19">
        <v>1194</v>
      </c>
      <c r="B1198" s="21">
        <v>1</v>
      </c>
      <c r="C1198" s="19">
        <v>2</v>
      </c>
      <c r="D1198" s="19">
        <v>194</v>
      </c>
      <c r="E1198" s="19" t="str">
        <f>_xlfn.XLOOKUP($D1198,消耗中转!$O$17:$O$1000,消耗中转!$Y$17:$Y$1000,"[]")</f>
        <v>[{"ItemId":50004,"Num":335409}]</v>
      </c>
      <c r="F1198" s="19" t="str">
        <f>_xlfn.XLOOKUP($D1198,养成中转!$D$17:$D$1000,_xlfn.XLOOKUP($C1198,养成中转!$W$16:$AC$16,养成中转!$W$17:$AC$1000),"{}")</f>
        <v>{"Hp":590800,"Atk":20323}</v>
      </c>
      <c r="G1198" s="19" t="str">
        <f>IF(B1198=4,_xlfn.XLOOKUP($D1198,养成中转!$D$17:$D$1000,养成中转!$AP$17:$AP$1000,"{}"),_xlfn.XLOOKUP($D1198,养成中转!$D$17:$D$1000,养成中转!$AG$17:$AG$1000,"{}"))</f>
        <v>{"CardMulti":73.14,"CostReduce":6}</v>
      </c>
    </row>
    <row r="1199" spans="1:7">
      <c r="A1199" s="19">
        <v>1195</v>
      </c>
      <c r="B1199" s="19">
        <v>1</v>
      </c>
      <c r="C1199" s="19">
        <v>2</v>
      </c>
      <c r="D1199" s="19">
        <v>195</v>
      </c>
      <c r="E1199" s="19" t="str">
        <f>_xlfn.XLOOKUP($D1199,消耗中转!$O$17:$O$1000,消耗中转!$Y$17:$Y$1000,"[]")</f>
        <v>[{"ItemId":50004,"Num":349992}]</v>
      </c>
      <c r="F1199" s="19" t="str">
        <f>_xlfn.XLOOKUP($D1199,养成中转!$D$17:$D$1000,_xlfn.XLOOKUP($C1199,养成中转!$W$16:$AC$16,养成中转!$W$17:$AC$1000),"{}")</f>
        <v>{"Hp":595893,"Atk":20498}</v>
      </c>
      <c r="G1199" s="19" t="str">
        <f>IF(B1199=4,_xlfn.XLOOKUP($D1199,养成中转!$D$17:$D$1000,养成中转!$AP$17:$AP$1000,"{}"),_xlfn.XLOOKUP($D1199,养成中转!$D$17:$D$1000,养成中转!$AG$17:$AG$1000,"{}"))</f>
        <v>{"CardMulti":73.61,"CostReduce":6}</v>
      </c>
    </row>
    <row r="1200" spans="1:7">
      <c r="A1200" s="19">
        <v>1196</v>
      </c>
      <c r="B1200" s="21">
        <v>1</v>
      </c>
      <c r="C1200" s="19">
        <v>2</v>
      </c>
      <c r="D1200" s="19">
        <v>196</v>
      </c>
      <c r="E1200" s="19" t="str">
        <f>_xlfn.XLOOKUP($D1200,消耗中转!$O$17:$O$1000,消耗中转!$Y$17:$Y$1000,"[]")</f>
        <v>[{"ItemId":50004,"Num":364575}]</v>
      </c>
      <c r="F1200" s="19" t="str">
        <f>_xlfn.XLOOKUP($D1200,养成中转!$D$17:$D$1000,_xlfn.XLOOKUP($C1200,养成中转!$W$16:$AC$16,养成中转!$W$17:$AC$1000),"{}")</f>
        <v>{"Hp":601033,"Atk":20675}</v>
      </c>
      <c r="G1200" s="19" t="str">
        <f>IF(B1200=4,_xlfn.XLOOKUP($D1200,养成中转!$D$17:$D$1000,养成中转!$AP$17:$AP$1000,"{}"),_xlfn.XLOOKUP($D1200,养成中转!$D$17:$D$1000,养成中转!$AG$17:$AG$1000,"{}"))</f>
        <v>{"CardMulti":74.08,"CostReduce":6}</v>
      </c>
    </row>
    <row r="1201" spans="1:7">
      <c r="A1201" s="19">
        <v>1197</v>
      </c>
      <c r="B1201" s="19">
        <v>1</v>
      </c>
      <c r="C1201" s="19">
        <v>2</v>
      </c>
      <c r="D1201" s="19">
        <v>197</v>
      </c>
      <c r="E1201" s="19" t="str">
        <f>_xlfn.XLOOKUP($D1201,消耗中转!$O$17:$O$1000,消耗中转!$Y$17:$Y$1000,"[]")</f>
        <v>[{"ItemId":50004,"Num":379158}]</v>
      </c>
      <c r="F1201" s="19" t="str">
        <f>_xlfn.XLOOKUP($D1201,养成中转!$D$17:$D$1000,_xlfn.XLOOKUP($C1201,养成中转!$W$16:$AC$16,养成中转!$W$17:$AC$1000),"{}")</f>
        <v>{"Hp":606220,"Atk":20854}</v>
      </c>
      <c r="G1201" s="19" t="str">
        <f>IF(B1201=4,_xlfn.XLOOKUP($D1201,养成中转!$D$17:$D$1000,养成中转!$AP$17:$AP$1000,"{}"),_xlfn.XLOOKUP($D1201,养成中转!$D$17:$D$1000,养成中转!$AG$17:$AG$1000,"{}"))</f>
        <v>{"CardMulti":74.55,"CostReduce":6}</v>
      </c>
    </row>
    <row r="1202" spans="1:7">
      <c r="A1202" s="19">
        <v>1198</v>
      </c>
      <c r="B1202" s="21">
        <v>1</v>
      </c>
      <c r="C1202" s="19">
        <v>2</v>
      </c>
      <c r="D1202" s="19">
        <v>198</v>
      </c>
      <c r="E1202" s="19" t="str">
        <f>_xlfn.XLOOKUP($D1202,消耗中转!$O$17:$O$1000,消耗中转!$Y$17:$Y$1000,"[]")</f>
        <v>[{"ItemId":50004,"Num":393741}]</v>
      </c>
      <c r="F1202" s="19" t="str">
        <f>_xlfn.XLOOKUP($D1202,养成中转!$D$17:$D$1000,_xlfn.XLOOKUP($C1202,养成中转!$W$16:$AC$16,养成中转!$W$17:$AC$1000),"{}")</f>
        <v>{"Hp":611452,"Atk":21033}</v>
      </c>
      <c r="G1202" s="19" t="str">
        <f>IF(B1202=4,_xlfn.XLOOKUP($D1202,养成中转!$D$17:$D$1000,养成中转!$AP$17:$AP$1000,"{}"),_xlfn.XLOOKUP($D1202,养成中转!$D$17:$D$1000,养成中转!$AG$17:$AG$1000,"{}"))</f>
        <v>{"CardMulti":75.02,"CostReduce":6}</v>
      </c>
    </row>
    <row r="1203" spans="1:7">
      <c r="A1203" s="19">
        <v>1199</v>
      </c>
      <c r="B1203" s="19">
        <v>1</v>
      </c>
      <c r="C1203" s="19">
        <v>2</v>
      </c>
      <c r="D1203" s="19">
        <v>199</v>
      </c>
      <c r="E1203" s="19" t="str">
        <f>_xlfn.XLOOKUP($D1203,消耗中转!$O$17:$O$1000,消耗中转!$Y$17:$Y$1000,"[]")</f>
        <v>[{"ItemId":50004,"Num":408324}]</v>
      </c>
      <c r="F1203" s="19" t="str">
        <f>_xlfn.XLOOKUP($D1203,养成中转!$D$17:$D$1000,_xlfn.XLOOKUP($C1203,养成中转!$W$16:$AC$16,养成中转!$W$17:$AC$1000),"{}")</f>
        <v>{"Hp":616732,"Atk":21215}</v>
      </c>
      <c r="G1203" s="19" t="str">
        <f>IF(B1203=4,_xlfn.XLOOKUP($D1203,养成中转!$D$17:$D$1000,养成中转!$AP$17:$AP$1000,"{}"),_xlfn.XLOOKUP($D1203,养成中转!$D$17:$D$1000,养成中转!$AG$17:$AG$1000,"{}"))</f>
        <v>{"CardMulti":75.49,"CostReduce":6}</v>
      </c>
    </row>
    <row r="1204" spans="1:7">
      <c r="A1204" s="19">
        <v>1200</v>
      </c>
      <c r="B1204" s="21">
        <v>1</v>
      </c>
      <c r="C1204" s="19">
        <v>2</v>
      </c>
      <c r="D1204" s="19">
        <v>200</v>
      </c>
      <c r="E1204" s="19" t="str">
        <f>_xlfn.XLOOKUP($D1204,消耗中转!$O$17:$O$1000,消耗中转!$Y$17:$Y$1000,"[]")</f>
        <v>[{"ItemId":50004,"Num":422907},{"ItemId":50005,"Num":3052}]</v>
      </c>
      <c r="F1204" s="19" t="str">
        <f>_xlfn.XLOOKUP($D1204,养成中转!$D$17:$D$1000,_xlfn.XLOOKUP($C1204,养成中转!$W$16:$AC$16,养成中转!$W$17:$AC$1000),"{}")</f>
        <v>{"Hp":622057,"Atk":21398}</v>
      </c>
      <c r="G1204" s="19" t="str">
        <f>IF(B1204=4,_xlfn.XLOOKUP($D1204,养成中转!$D$17:$D$1000,养成中转!$AP$17:$AP$1000,"{}"),_xlfn.XLOOKUP($D1204,养成中转!$D$17:$D$1000,养成中转!$AG$17:$AG$1000,"{}"))</f>
        <v>{"CardMulti":75.96,"CostReduce":6}</v>
      </c>
    </row>
    <row r="1205" spans="1:7">
      <c r="A1205" s="19">
        <v>1201</v>
      </c>
      <c r="B1205" s="19">
        <v>1</v>
      </c>
      <c r="C1205" s="19">
        <v>2</v>
      </c>
      <c r="D1205" s="19">
        <v>201</v>
      </c>
      <c r="E1205" s="19" t="str">
        <f>_xlfn.XLOOKUP($D1205,消耗中转!$O$17:$O$1000,消耗中转!$Y$17:$Y$1000,"[]")</f>
        <v>[{"ItemId":50004,"Num":293456}]</v>
      </c>
      <c r="F1205" s="19" t="str">
        <f>_xlfn.XLOOKUP($D1205,养成中转!$D$17:$D$1000,_xlfn.XLOOKUP($C1205,养成中转!$W$16:$AC$16,养成中转!$W$17:$AC$1000),"{}")</f>
        <v>{"Hp":659668,"Atk":22692}</v>
      </c>
      <c r="G1205" s="19" t="str">
        <f>IF(B1205=4,_xlfn.XLOOKUP($D1205,养成中转!$D$17:$D$1000,养成中转!$AP$17:$AP$1000,"{}"),_xlfn.XLOOKUP($D1205,养成中转!$D$17:$D$1000,养成中转!$AG$17:$AG$1000,"{}"))</f>
        <v>{"CardMulti":77.51,"CostReduce":6}</v>
      </c>
    </row>
    <row r="1206" spans="1:7">
      <c r="A1206" s="19">
        <v>1202</v>
      </c>
      <c r="B1206" s="21">
        <v>1</v>
      </c>
      <c r="C1206" s="19">
        <v>2</v>
      </c>
      <c r="D1206" s="19">
        <v>202</v>
      </c>
      <c r="E1206" s="19" t="str">
        <f>_xlfn.XLOOKUP($D1206,消耗中转!$O$17:$O$1000,消耗中转!$Y$17:$Y$1000,"[]")</f>
        <v>[{"ItemId":50004,"Num":308129}]</v>
      </c>
      <c r="F1206" s="19" t="str">
        <f>_xlfn.XLOOKUP($D1206,养成中转!$D$17:$D$1000,_xlfn.XLOOKUP($C1206,养成中转!$W$16:$AC$16,养成中转!$W$17:$AC$1000),"{}")</f>
        <v>{"Hp":665088,"Atk":22879}</v>
      </c>
      <c r="G1206" s="19" t="str">
        <f>IF(B1206=4,_xlfn.XLOOKUP($D1206,养成中转!$D$17:$D$1000,养成中转!$AP$17:$AP$1000,"{}"),_xlfn.XLOOKUP($D1206,养成中转!$D$17:$D$1000,养成中转!$AG$17:$AG$1000,"{}"))</f>
        <v>{"CardMulti":78.02,"CostReduce":6}</v>
      </c>
    </row>
    <row r="1207" spans="1:7">
      <c r="A1207" s="19">
        <v>1203</v>
      </c>
      <c r="B1207" s="19">
        <v>1</v>
      </c>
      <c r="C1207" s="19">
        <v>2</v>
      </c>
      <c r="D1207" s="19">
        <v>203</v>
      </c>
      <c r="E1207" s="19" t="str">
        <f>_xlfn.XLOOKUP($D1207,消耗中转!$O$17:$O$1000,消耗中转!$Y$17:$Y$1000,"[]")</f>
        <v>[{"ItemId":50004,"Num":322801}]</v>
      </c>
      <c r="F1207" s="19" t="str">
        <f>_xlfn.XLOOKUP($D1207,养成中转!$D$17:$D$1000,_xlfn.XLOOKUP($C1207,养成中转!$W$16:$AC$16,养成中转!$W$17:$AC$1000),"{}")</f>
        <v>{"Hp":670556,"Atk":23066}</v>
      </c>
      <c r="G1207" s="19" t="str">
        <f>IF(B1207=4,_xlfn.XLOOKUP($D1207,养成中转!$D$17:$D$1000,养成中转!$AP$17:$AP$1000,"{}"),_xlfn.XLOOKUP($D1207,养成中转!$D$17:$D$1000,养成中转!$AG$17:$AG$1000,"{}"))</f>
        <v>{"CardMulti":78.53,"CostReduce":6}</v>
      </c>
    </row>
    <row r="1208" spans="1:7">
      <c r="A1208" s="19">
        <v>1204</v>
      </c>
      <c r="B1208" s="21">
        <v>1</v>
      </c>
      <c r="C1208" s="19">
        <v>2</v>
      </c>
      <c r="D1208" s="19">
        <v>204</v>
      </c>
      <c r="E1208" s="19" t="str">
        <f>_xlfn.XLOOKUP($D1208,消耗中转!$O$17:$O$1000,消耗中转!$Y$17:$Y$1000,"[]")</f>
        <v>[{"ItemId":50004,"Num":337474}]</v>
      </c>
      <c r="F1208" s="19" t="str">
        <f>_xlfn.XLOOKUP($D1208,养成中转!$D$17:$D$1000,_xlfn.XLOOKUP($C1208,养成中转!$W$16:$AC$16,养成中转!$W$17:$AC$1000),"{}")</f>
        <v>{"Hp":676071,"Atk":23256}</v>
      </c>
      <c r="G1208" s="19" t="str">
        <f>IF(B1208=4,_xlfn.XLOOKUP($D1208,养成中转!$D$17:$D$1000,养成中转!$AP$17:$AP$1000,"{}"),_xlfn.XLOOKUP($D1208,养成中转!$D$17:$D$1000,养成中转!$AG$17:$AG$1000,"{}"))</f>
        <v>{"CardMulti":79.04,"CostReduce":6}</v>
      </c>
    </row>
    <row r="1209" spans="1:7">
      <c r="A1209" s="19">
        <v>1205</v>
      </c>
      <c r="B1209" s="19">
        <v>1</v>
      </c>
      <c r="C1209" s="19">
        <v>2</v>
      </c>
      <c r="D1209" s="19">
        <v>205</v>
      </c>
      <c r="E1209" s="19" t="str">
        <f>_xlfn.XLOOKUP($D1209,消耗中转!$O$17:$O$1000,消耗中转!$Y$17:$Y$1000,"[]")</f>
        <v>[{"ItemId":50004,"Num":352147}]</v>
      </c>
      <c r="F1209" s="19" t="str">
        <f>_xlfn.XLOOKUP($D1209,养成中转!$D$17:$D$1000,_xlfn.XLOOKUP($C1209,养成中转!$W$16:$AC$16,养成中转!$W$17:$AC$1000),"{}")</f>
        <v>{"Hp":681633,"Atk":23447}</v>
      </c>
      <c r="G1209" s="19" t="str">
        <f>IF(B1209=4,_xlfn.XLOOKUP($D1209,养成中转!$D$17:$D$1000,养成中转!$AP$17:$AP$1000,"{}"),_xlfn.XLOOKUP($D1209,养成中转!$D$17:$D$1000,养成中转!$AG$17:$AG$1000,"{}"))</f>
        <v>{"CardMulti":79.55,"CostReduce":6}</v>
      </c>
    </row>
    <row r="1210" spans="1:7">
      <c r="A1210" s="19">
        <v>1206</v>
      </c>
      <c r="B1210" s="21">
        <v>1</v>
      </c>
      <c r="C1210" s="19">
        <v>2</v>
      </c>
      <c r="D1210" s="19">
        <v>206</v>
      </c>
      <c r="E1210" s="19" t="str">
        <f>_xlfn.XLOOKUP($D1210,消耗中转!$O$17:$O$1000,消耗中转!$Y$17:$Y$1000,"[]")</f>
        <v>[{"ItemId":50004,"Num":366820}]</v>
      </c>
      <c r="F1210" s="19" t="str">
        <f>_xlfn.XLOOKUP($D1210,养成中转!$D$17:$D$1000,_xlfn.XLOOKUP($C1210,养成中转!$W$16:$AC$16,养成中转!$W$17:$AC$1000),"{}")</f>
        <v>{"Hp":687243,"Atk":23641}</v>
      </c>
      <c r="G1210" s="19" t="str">
        <f>IF(B1210=4,_xlfn.XLOOKUP($D1210,养成中转!$D$17:$D$1000,养成中转!$AP$17:$AP$1000,"{}"),_xlfn.XLOOKUP($D1210,养成中转!$D$17:$D$1000,养成中转!$AG$17:$AG$1000,"{}"))</f>
        <v>{"CardMulti":80.06,"CostReduce":6}</v>
      </c>
    </row>
    <row r="1211" spans="1:7">
      <c r="A1211" s="19">
        <v>1207</v>
      </c>
      <c r="B1211" s="19">
        <v>1</v>
      </c>
      <c r="C1211" s="19">
        <v>2</v>
      </c>
      <c r="D1211" s="19">
        <v>207</v>
      </c>
      <c r="E1211" s="19" t="str">
        <f>_xlfn.XLOOKUP($D1211,消耗中转!$O$17:$O$1000,消耗中转!$Y$17:$Y$1000,"[]")</f>
        <v>[{"ItemId":50004,"Num":381493}]</v>
      </c>
      <c r="F1211" s="19" t="str">
        <f>_xlfn.XLOOKUP($D1211,养成中转!$D$17:$D$1000,_xlfn.XLOOKUP($C1211,养成中转!$W$16:$AC$16,养成中转!$W$17:$AC$1000),"{}")</f>
        <v>{"Hp":692902,"Atk":23835}</v>
      </c>
      <c r="G1211" s="19" t="str">
        <f>IF(B1211=4,_xlfn.XLOOKUP($D1211,养成中转!$D$17:$D$1000,养成中转!$AP$17:$AP$1000,"{}"),_xlfn.XLOOKUP($D1211,养成中转!$D$17:$D$1000,养成中转!$AG$17:$AG$1000,"{}"))</f>
        <v>{"CardMulti":80.57,"CostReduce":6}</v>
      </c>
    </row>
    <row r="1212" spans="1:7">
      <c r="A1212" s="19">
        <v>1208</v>
      </c>
      <c r="B1212" s="21">
        <v>1</v>
      </c>
      <c r="C1212" s="19">
        <v>2</v>
      </c>
      <c r="D1212" s="19">
        <v>208</v>
      </c>
      <c r="E1212" s="19" t="str">
        <f>_xlfn.XLOOKUP($D1212,消耗中转!$O$17:$O$1000,消耗中转!$Y$17:$Y$1000,"[]")</f>
        <v>[{"ItemId":50004,"Num":396166}]</v>
      </c>
      <c r="F1212" s="19" t="str">
        <f>_xlfn.XLOOKUP($D1212,养成中转!$D$17:$D$1000,_xlfn.XLOOKUP($C1212,养成中转!$W$16:$AC$16,养成中转!$W$17:$AC$1000),"{}")</f>
        <v>{"Hp":698608,"Atk":24031}</v>
      </c>
      <c r="G1212" s="19" t="str">
        <f>IF(B1212=4,_xlfn.XLOOKUP($D1212,养成中转!$D$17:$D$1000,养成中转!$AP$17:$AP$1000,"{}"),_xlfn.XLOOKUP($D1212,养成中转!$D$17:$D$1000,养成中转!$AG$17:$AG$1000,"{}"))</f>
        <v>{"CardMulti":81.08,"CostReduce":6}</v>
      </c>
    </row>
    <row r="1213" spans="1:7">
      <c r="A1213" s="19">
        <v>1209</v>
      </c>
      <c r="B1213" s="19">
        <v>1</v>
      </c>
      <c r="C1213" s="19">
        <v>2</v>
      </c>
      <c r="D1213" s="19">
        <v>209</v>
      </c>
      <c r="E1213" s="19" t="str">
        <f>_xlfn.XLOOKUP($D1213,消耗中转!$O$17:$O$1000,消耗中转!$Y$17:$Y$1000,"[]")</f>
        <v>[{"ItemId":50004,"Num":410838}]</v>
      </c>
      <c r="F1213" s="19" t="str">
        <f>_xlfn.XLOOKUP($D1213,养成中转!$D$17:$D$1000,_xlfn.XLOOKUP($C1213,养成中转!$W$16:$AC$16,养成中转!$W$17:$AC$1000),"{}")</f>
        <v>{"Hp":704363,"Atk":24230}</v>
      </c>
      <c r="G1213" s="19" t="str">
        <f>IF(B1213=4,_xlfn.XLOOKUP($D1213,养成中转!$D$17:$D$1000,养成中转!$AP$17:$AP$1000,"{}"),_xlfn.XLOOKUP($D1213,养成中转!$D$17:$D$1000,养成中转!$AG$17:$AG$1000,"{}"))</f>
        <v>{"CardMulti":81.59,"CostReduce":6}</v>
      </c>
    </row>
    <row r="1214" spans="1:7">
      <c r="A1214" s="19">
        <v>1210</v>
      </c>
      <c r="B1214" s="21">
        <v>1</v>
      </c>
      <c r="C1214" s="19">
        <v>2</v>
      </c>
      <c r="D1214" s="19">
        <v>210</v>
      </c>
      <c r="E1214" s="19" t="str">
        <f>_xlfn.XLOOKUP($D1214,消耗中转!$O$17:$O$1000,消耗中转!$Y$17:$Y$1000,"[]")</f>
        <v>[{"ItemId":50004,"Num":425511},{"ItemId":50005,"Num":3245}]</v>
      </c>
      <c r="F1214" s="19" t="str">
        <f>_xlfn.XLOOKUP($D1214,养成中转!$D$17:$D$1000,_xlfn.XLOOKUP($C1214,养成中转!$W$16:$AC$16,养成中转!$W$17:$AC$1000),"{}")</f>
        <v>{"Hp":710167,"Atk":24430}</v>
      </c>
      <c r="G1214" s="19" t="str">
        <f>IF(B1214=4,_xlfn.XLOOKUP($D1214,养成中转!$D$17:$D$1000,养成中转!$AP$17:$AP$1000,"{}"),_xlfn.XLOOKUP($D1214,养成中转!$D$17:$D$1000,养成中转!$AG$17:$AG$1000,"{}"))</f>
        <v>{"CardMulti":82.1,"CostReduce":6}</v>
      </c>
    </row>
    <row r="1215" spans="1:7">
      <c r="A1215" s="19">
        <v>1211</v>
      </c>
      <c r="B1215" s="19">
        <v>1</v>
      </c>
      <c r="C1215" s="19">
        <v>2</v>
      </c>
      <c r="D1215" s="19">
        <v>211</v>
      </c>
      <c r="E1215" s="19" t="str">
        <f>_xlfn.XLOOKUP($D1215,消耗中转!$O$17:$O$1000,消耗中转!$Y$17:$Y$1000,"[]")</f>
        <v>[{"ItemId":50004,"Num":295433}]</v>
      </c>
      <c r="F1215" s="19" t="str">
        <f>_xlfn.XLOOKUP($D1215,养成中转!$D$17:$D$1000,_xlfn.XLOOKUP($C1215,养成中转!$W$16:$AC$16,养成中转!$W$17:$AC$1000),"{}")</f>
        <v>{"Hp":751136,"Atk":25838}</v>
      </c>
      <c r="G1215" s="19" t="str">
        <f>IF(B1215=4,_xlfn.XLOOKUP($D1215,养成中转!$D$17:$D$1000,养成中转!$AP$17:$AP$1000,"{}"),_xlfn.XLOOKUP($D1215,养成中转!$D$17:$D$1000,养成中转!$AG$17:$AG$1000,"{}"))</f>
        <v>{"CardMulti":83.7,"CostReduce":6}</v>
      </c>
    </row>
    <row r="1216" spans="1:7">
      <c r="A1216" s="19">
        <v>1212</v>
      </c>
      <c r="B1216" s="21">
        <v>1</v>
      </c>
      <c r="C1216" s="19">
        <v>2</v>
      </c>
      <c r="D1216" s="19">
        <v>212</v>
      </c>
      <c r="E1216" s="19" t="str">
        <f>_xlfn.XLOOKUP($D1216,消耗中转!$O$17:$O$1000,消耗中转!$Y$17:$Y$1000,"[]")</f>
        <v>[{"ItemId":50004,"Num":310205}]</v>
      </c>
      <c r="F1216" s="19" t="str">
        <f>_xlfn.XLOOKUP($D1216,养成中转!$D$17:$D$1000,_xlfn.XLOOKUP($C1216,养成中转!$W$16:$AC$16,养成中转!$W$17:$AC$1000),"{}")</f>
        <v>{"Hp":757037,"Atk":26042}</v>
      </c>
      <c r="G1216" s="19" t="str">
        <f>IF(B1216=4,_xlfn.XLOOKUP($D1216,养成中转!$D$17:$D$1000,养成中转!$AP$17:$AP$1000,"{}"),_xlfn.XLOOKUP($D1216,养成中转!$D$17:$D$1000,养成中转!$AG$17:$AG$1000,"{}"))</f>
        <v>{"CardMulti":84.25,"CostReduce":6}</v>
      </c>
    </row>
    <row r="1217" spans="1:7">
      <c r="A1217" s="19">
        <v>1213</v>
      </c>
      <c r="B1217" s="19">
        <v>1</v>
      </c>
      <c r="C1217" s="19">
        <v>2</v>
      </c>
      <c r="D1217" s="19">
        <v>213</v>
      </c>
      <c r="E1217" s="19" t="str">
        <f>_xlfn.XLOOKUP($D1217,消耗中转!$O$17:$O$1000,消耗中转!$Y$17:$Y$1000,"[]")</f>
        <v>[{"ItemId":50004,"Num":324976}]</v>
      </c>
      <c r="F1217" s="19" t="str">
        <f>_xlfn.XLOOKUP($D1217,养成中转!$D$17:$D$1000,_xlfn.XLOOKUP($C1217,养成中转!$W$16:$AC$16,养成中转!$W$17:$AC$1000),"{}")</f>
        <v>{"Hp":762988,"Atk":26247}</v>
      </c>
      <c r="G1217" s="19" t="str">
        <f>IF(B1217=4,_xlfn.XLOOKUP($D1217,养成中转!$D$17:$D$1000,养成中转!$AP$17:$AP$1000,"{}"),_xlfn.XLOOKUP($D1217,养成中转!$D$17:$D$1000,养成中转!$AG$17:$AG$1000,"{}"))</f>
        <v>{"CardMulti":84.8,"CostReduce":6}</v>
      </c>
    </row>
    <row r="1218" spans="1:7">
      <c r="A1218" s="19">
        <v>1214</v>
      </c>
      <c r="B1218" s="21">
        <v>1</v>
      </c>
      <c r="C1218" s="19">
        <v>2</v>
      </c>
      <c r="D1218" s="19">
        <v>214</v>
      </c>
      <c r="E1218" s="19" t="str">
        <f>_xlfn.XLOOKUP($D1218,消耗中转!$O$17:$O$1000,消耗中转!$Y$17:$Y$1000,"[]")</f>
        <v>[{"ItemId":50004,"Num":339748}]</v>
      </c>
      <c r="F1218" s="19" t="str">
        <f>_xlfn.XLOOKUP($D1218,养成中转!$D$17:$D$1000,_xlfn.XLOOKUP($C1218,养成中转!$W$16:$AC$16,养成中转!$W$17:$AC$1000),"{}")</f>
        <v>{"Hp":768988,"Atk":26453}</v>
      </c>
      <c r="G1218" s="19" t="str">
        <f>IF(B1218=4,_xlfn.XLOOKUP($D1218,养成中转!$D$17:$D$1000,养成中转!$AP$17:$AP$1000,"{}"),_xlfn.XLOOKUP($D1218,养成中转!$D$17:$D$1000,养成中转!$AG$17:$AG$1000,"{}"))</f>
        <v>{"CardMulti":85.35,"CostReduce":6}</v>
      </c>
    </row>
    <row r="1219" spans="1:7">
      <c r="A1219" s="19">
        <v>1215</v>
      </c>
      <c r="B1219" s="19">
        <v>1</v>
      </c>
      <c r="C1219" s="19">
        <v>2</v>
      </c>
      <c r="D1219" s="19">
        <v>215</v>
      </c>
      <c r="E1219" s="19" t="str">
        <f>_xlfn.XLOOKUP($D1219,消耗中转!$O$17:$O$1000,消耗中转!$Y$17:$Y$1000,"[]")</f>
        <v>[{"ItemId":50004,"Num":354520}]</v>
      </c>
      <c r="F1219" s="19" t="str">
        <f>_xlfn.XLOOKUP($D1219,养成中转!$D$17:$D$1000,_xlfn.XLOOKUP($C1219,养成中转!$W$16:$AC$16,养成中转!$W$17:$AC$1000),"{}")</f>
        <v>{"Hp":775038,"Atk":26661}</v>
      </c>
      <c r="G1219" s="19" t="str">
        <f>IF(B1219=4,_xlfn.XLOOKUP($D1219,养成中转!$D$17:$D$1000,养成中转!$AP$17:$AP$1000,"{}"),_xlfn.XLOOKUP($D1219,养成中转!$D$17:$D$1000,养成中转!$AG$17:$AG$1000,"{}"))</f>
        <v>{"CardMulti":85.9,"CostReduce":6}</v>
      </c>
    </row>
    <row r="1220" spans="1:7">
      <c r="A1220" s="19">
        <v>1216</v>
      </c>
      <c r="B1220" s="21">
        <v>1</v>
      </c>
      <c r="C1220" s="19">
        <v>2</v>
      </c>
      <c r="D1220" s="19">
        <v>216</v>
      </c>
      <c r="E1220" s="19" t="str">
        <f>_xlfn.XLOOKUP($D1220,消耗中转!$O$17:$O$1000,消耗中转!$Y$17:$Y$1000,"[]")</f>
        <v>[{"ItemId":50004,"Num":369291}]</v>
      </c>
      <c r="F1220" s="19" t="str">
        <f>_xlfn.XLOOKUP($D1220,养成中转!$D$17:$D$1000,_xlfn.XLOOKUP($C1220,养成中转!$W$16:$AC$16,养成中转!$W$17:$AC$1000),"{}")</f>
        <v>{"Hp":781137,"Atk":26871}</v>
      </c>
      <c r="G1220" s="19" t="str">
        <f>IF(B1220=4,_xlfn.XLOOKUP($D1220,养成中转!$D$17:$D$1000,养成中转!$AP$17:$AP$1000,"{}"),_xlfn.XLOOKUP($D1220,养成中转!$D$17:$D$1000,养成中转!$AG$17:$AG$1000,"{}"))</f>
        <v>{"CardMulti":86.45,"CostReduce":6}</v>
      </c>
    </row>
    <row r="1221" spans="1:7">
      <c r="A1221" s="19">
        <v>1217</v>
      </c>
      <c r="B1221" s="19">
        <v>1</v>
      </c>
      <c r="C1221" s="19">
        <v>2</v>
      </c>
      <c r="D1221" s="19">
        <v>217</v>
      </c>
      <c r="E1221" s="19" t="str">
        <f>_xlfn.XLOOKUP($D1221,消耗中转!$O$17:$O$1000,消耗中转!$Y$17:$Y$1000,"[]")</f>
        <v>[{"ItemId":50004,"Num":384063}]</v>
      </c>
      <c r="F1221" s="19" t="str">
        <f>_xlfn.XLOOKUP($D1221,养成中转!$D$17:$D$1000,_xlfn.XLOOKUP($C1221,养成中转!$W$16:$AC$16,养成中转!$W$17:$AC$1000),"{}")</f>
        <v>{"Hp":787287,"Atk":27082}</v>
      </c>
      <c r="G1221" s="19" t="str">
        <f>IF(B1221=4,_xlfn.XLOOKUP($D1221,养成中转!$D$17:$D$1000,养成中转!$AP$17:$AP$1000,"{}"),_xlfn.XLOOKUP($D1221,养成中转!$D$17:$D$1000,养成中转!$AG$17:$AG$1000,"{}"))</f>
        <v>{"CardMulti":87,"CostReduce":6}</v>
      </c>
    </row>
    <row r="1222" spans="1:7">
      <c r="A1222" s="19">
        <v>1218</v>
      </c>
      <c r="B1222" s="21">
        <v>1</v>
      </c>
      <c r="C1222" s="19">
        <v>2</v>
      </c>
      <c r="D1222" s="19">
        <v>218</v>
      </c>
      <c r="E1222" s="19" t="str">
        <f>_xlfn.XLOOKUP($D1222,消耗中转!$O$17:$O$1000,消耗中转!$Y$17:$Y$1000,"[]")</f>
        <v>[{"ItemId":50004,"Num":398835}]</v>
      </c>
      <c r="F1222" s="19" t="str">
        <f>_xlfn.XLOOKUP($D1222,养成中转!$D$17:$D$1000,_xlfn.XLOOKUP($C1222,养成中转!$W$16:$AC$16,养成中转!$W$17:$AC$1000),"{}")</f>
        <v>{"Hp":793486,"Atk":27295}</v>
      </c>
      <c r="G1222" s="19" t="str">
        <f>IF(B1222=4,_xlfn.XLOOKUP($D1222,养成中转!$D$17:$D$1000,养成中转!$AP$17:$AP$1000,"{}"),_xlfn.XLOOKUP($D1222,养成中转!$D$17:$D$1000,养成中转!$AG$17:$AG$1000,"{}"))</f>
        <v>{"CardMulti":87.55,"CostReduce":6}</v>
      </c>
    </row>
    <row r="1223" spans="1:7">
      <c r="A1223" s="19">
        <v>1219</v>
      </c>
      <c r="B1223" s="19">
        <v>1</v>
      </c>
      <c r="C1223" s="19">
        <v>2</v>
      </c>
      <c r="D1223" s="19">
        <v>219</v>
      </c>
      <c r="E1223" s="19" t="str">
        <f>_xlfn.XLOOKUP($D1223,消耗中转!$O$17:$O$1000,消耗中转!$Y$17:$Y$1000,"[]")</f>
        <v>[{"ItemId":50004,"Num":413606}]</v>
      </c>
      <c r="F1223" s="19" t="str">
        <f>_xlfn.XLOOKUP($D1223,养成中转!$D$17:$D$1000,_xlfn.XLOOKUP($C1223,养成中转!$W$16:$AC$16,养成中转!$W$17:$AC$1000),"{}")</f>
        <v>{"Hp":799736,"Atk":27510}</v>
      </c>
      <c r="G1223" s="19" t="str">
        <f>IF(B1223=4,_xlfn.XLOOKUP($D1223,养成中转!$D$17:$D$1000,养成中转!$AP$17:$AP$1000,"{}"),_xlfn.XLOOKUP($D1223,养成中转!$D$17:$D$1000,养成中转!$AG$17:$AG$1000,"{}"))</f>
        <v>{"CardMulti":88.1,"CostReduce":6}</v>
      </c>
    </row>
    <row r="1224" spans="1:7">
      <c r="A1224" s="19">
        <v>1220</v>
      </c>
      <c r="B1224" s="21">
        <v>1</v>
      </c>
      <c r="C1224" s="19">
        <v>2</v>
      </c>
      <c r="D1224" s="19">
        <v>220</v>
      </c>
      <c r="E1224" s="19" t="str">
        <f>_xlfn.XLOOKUP($D1224,消耗中转!$O$17:$O$1000,消耗中转!$Y$17:$Y$1000,"[]")</f>
        <v>[{"ItemId":50004,"Num":428378},{"ItemId":50005,"Num":3438}]</v>
      </c>
      <c r="F1224" s="19" t="str">
        <f>_xlfn.XLOOKUP($D1224,养成中转!$D$17:$D$1000,_xlfn.XLOOKUP($C1224,养成中转!$W$16:$AC$16,养成中转!$W$17:$AC$1000),"{}")</f>
        <v>{"Hp":806036,"Atk":27727}</v>
      </c>
      <c r="G1224" s="19" t="str">
        <f>IF(B1224=4,_xlfn.XLOOKUP($D1224,养成中转!$D$17:$D$1000,养成中转!$AP$17:$AP$1000,"{}"),_xlfn.XLOOKUP($D1224,养成中转!$D$17:$D$1000,养成中转!$AG$17:$AG$1000,"{}"))</f>
        <v>{"CardMulti":88.65,"CostReduce":6}</v>
      </c>
    </row>
    <row r="1225" spans="1:7">
      <c r="A1225" s="19">
        <v>1221</v>
      </c>
      <c r="B1225" s="19">
        <v>1</v>
      </c>
      <c r="C1225" s="19">
        <v>2</v>
      </c>
      <c r="D1225" s="19">
        <v>221</v>
      </c>
      <c r="E1225" s="19" t="str">
        <f>_xlfn.XLOOKUP($D1225,消耗中转!$O$17:$O$1000,消耗中转!$Y$17:$Y$1000,"[]")</f>
        <v>[{"ItemId":50004,"Num":299961}]</v>
      </c>
      <c r="F1225" s="19" t="str">
        <f>_xlfn.XLOOKUP($D1225,养成中转!$D$17:$D$1000,_xlfn.XLOOKUP($C1225,养成中转!$W$16:$AC$16,养成中转!$W$17:$AC$1000),"{}")</f>
        <v>{"Hp":850492,"Atk":29257}</v>
      </c>
      <c r="G1225" s="19" t="str">
        <f>IF(B1225=4,_xlfn.XLOOKUP($D1225,养成中转!$D$17:$D$1000,养成中转!$AP$17:$AP$1000,"{}"),_xlfn.XLOOKUP($D1225,养成中转!$D$17:$D$1000,养成中转!$AG$17:$AG$1000,"{}"))</f>
        <v>{"CardMulti":90.3,"CostReduce":6}</v>
      </c>
    </row>
    <row r="1226" spans="1:7">
      <c r="A1226" s="19">
        <v>1222</v>
      </c>
      <c r="B1226" s="21">
        <v>1</v>
      </c>
      <c r="C1226" s="19">
        <v>2</v>
      </c>
      <c r="D1226" s="19">
        <v>222</v>
      </c>
      <c r="E1226" s="19" t="str">
        <f>_xlfn.XLOOKUP($D1226,消耗中转!$O$17:$O$1000,消耗中转!$Y$17:$Y$1000,"[]")</f>
        <v>[{"ItemId":50004,"Num":314959}]</v>
      </c>
      <c r="F1226" s="19" t="str">
        <f>_xlfn.XLOOKUP($D1226,养成中转!$D$17:$D$1000,_xlfn.XLOOKUP($C1226,养成中转!$W$16:$AC$16,养成中转!$W$17:$AC$1000),"{}")</f>
        <v>{"Hp":856893,"Atk":29477}</v>
      </c>
      <c r="G1226" s="19" t="str">
        <f>IF(B1226=4,_xlfn.XLOOKUP($D1226,养成中转!$D$17:$D$1000,养成中转!$AP$17:$AP$1000,"{}"),_xlfn.XLOOKUP($D1226,养成中转!$D$17:$D$1000,养成中转!$AG$17:$AG$1000,"{}"))</f>
        <v>{"CardMulti":90.89,"CostReduce":6}</v>
      </c>
    </row>
    <row r="1227" spans="1:7">
      <c r="A1227" s="19">
        <v>1223</v>
      </c>
      <c r="B1227" s="19">
        <v>1</v>
      </c>
      <c r="C1227" s="19">
        <v>2</v>
      </c>
      <c r="D1227" s="19">
        <v>223</v>
      </c>
      <c r="E1227" s="19" t="str">
        <f>_xlfn.XLOOKUP($D1227,消耗中转!$O$17:$O$1000,消耗中转!$Y$17:$Y$1000,"[]")</f>
        <v>[{"ItemId":50004,"Num":329957}]</v>
      </c>
      <c r="F1227" s="19" t="str">
        <f>_xlfn.XLOOKUP($D1227,养成中转!$D$17:$D$1000,_xlfn.XLOOKUP($C1227,养成中转!$W$16:$AC$16,养成中转!$W$17:$AC$1000),"{}")</f>
        <v>{"Hp":863346,"Atk":29699}</v>
      </c>
      <c r="G1227" s="19" t="str">
        <f>IF(B1227=4,_xlfn.XLOOKUP($D1227,养成中转!$D$17:$D$1000,养成中转!$AP$17:$AP$1000,"{}"),_xlfn.XLOOKUP($D1227,养成中转!$D$17:$D$1000,养成中转!$AG$17:$AG$1000,"{}"))</f>
        <v>{"CardMulti":91.48,"CostReduce":6}</v>
      </c>
    </row>
    <row r="1228" spans="1:7">
      <c r="A1228" s="19">
        <v>1224</v>
      </c>
      <c r="B1228" s="21">
        <v>1</v>
      </c>
      <c r="C1228" s="19">
        <v>2</v>
      </c>
      <c r="D1228" s="19">
        <v>224</v>
      </c>
      <c r="E1228" s="19" t="str">
        <f>_xlfn.XLOOKUP($D1228,消耗中转!$O$17:$O$1000,消耗中转!$Y$17:$Y$1000,"[]")</f>
        <v>[{"ItemId":50004,"Num":344955}]</v>
      </c>
      <c r="F1228" s="19" t="str">
        <f>_xlfn.XLOOKUP($D1228,养成中转!$D$17:$D$1000,_xlfn.XLOOKUP($C1228,养成中转!$W$16:$AC$16,养成中转!$W$17:$AC$1000),"{}")</f>
        <v>{"Hp":869850,"Atk":29922}</v>
      </c>
      <c r="G1228" s="19" t="str">
        <f>IF(B1228=4,_xlfn.XLOOKUP($D1228,养成中转!$D$17:$D$1000,养成中转!$AP$17:$AP$1000,"{}"),_xlfn.XLOOKUP($D1228,养成中转!$D$17:$D$1000,养成中转!$AG$17:$AG$1000,"{}"))</f>
        <v>{"CardMulti":92.07,"CostReduce":6}</v>
      </c>
    </row>
    <row r="1229" spans="1:7">
      <c r="A1229" s="19">
        <v>1225</v>
      </c>
      <c r="B1229" s="19">
        <v>1</v>
      </c>
      <c r="C1229" s="19">
        <v>2</v>
      </c>
      <c r="D1229" s="19">
        <v>225</v>
      </c>
      <c r="E1229" s="19" t="str">
        <f>_xlfn.XLOOKUP($D1229,消耗中转!$O$17:$O$1000,消耗中转!$Y$17:$Y$1000,"[]")</f>
        <v>[{"ItemId":50004,"Num":359953}]</v>
      </c>
      <c r="F1229" s="19" t="str">
        <f>_xlfn.XLOOKUP($D1229,养成中转!$D$17:$D$1000,_xlfn.XLOOKUP($C1229,养成中转!$W$16:$AC$16,养成中转!$W$17:$AC$1000),"{}")</f>
        <v>{"Hp":876405,"Atk":30148}</v>
      </c>
      <c r="G1229" s="19" t="str">
        <f>IF(B1229=4,_xlfn.XLOOKUP($D1229,养成中转!$D$17:$D$1000,养成中转!$AP$17:$AP$1000,"{}"),_xlfn.XLOOKUP($D1229,养成中转!$D$17:$D$1000,养成中转!$AG$17:$AG$1000,"{}"))</f>
        <v>{"CardMulti":93.66,"CostReduce":7}</v>
      </c>
    </row>
    <row r="1230" spans="1:7">
      <c r="A1230" s="19">
        <v>1226</v>
      </c>
      <c r="B1230" s="21">
        <v>1</v>
      </c>
      <c r="C1230" s="19">
        <v>2</v>
      </c>
      <c r="D1230" s="19">
        <v>226</v>
      </c>
      <c r="E1230" s="19" t="str">
        <f>_xlfn.XLOOKUP($D1230,消耗中转!$O$17:$O$1000,消耗中转!$Y$17:$Y$1000,"[]")</f>
        <v>[{"ItemId":50004,"Num":374952}]</v>
      </c>
      <c r="F1230" s="19" t="str">
        <f>_xlfn.XLOOKUP($D1230,养成中转!$D$17:$D$1000,_xlfn.XLOOKUP($C1230,养成中转!$W$16:$AC$16,养成中转!$W$17:$AC$1000),"{}")</f>
        <v>{"Hp":883012,"Atk":30375}</v>
      </c>
      <c r="G1230" s="19" t="str">
        <f>IF(B1230=4,_xlfn.XLOOKUP($D1230,养成中转!$D$17:$D$1000,养成中转!$AP$17:$AP$1000,"{}"),_xlfn.XLOOKUP($D1230,养成中转!$D$17:$D$1000,养成中转!$AG$17:$AG$1000,"{}"))</f>
        <v>{"CardMulti":94.25,"CostReduce":7}</v>
      </c>
    </row>
    <row r="1231" spans="1:7">
      <c r="A1231" s="19">
        <v>1227</v>
      </c>
      <c r="B1231" s="19">
        <v>1</v>
      </c>
      <c r="C1231" s="19">
        <v>2</v>
      </c>
      <c r="D1231" s="19">
        <v>227</v>
      </c>
      <c r="E1231" s="19" t="str">
        <f>_xlfn.XLOOKUP($D1231,消耗中转!$O$17:$O$1000,消耗中转!$Y$17:$Y$1000,"[]")</f>
        <v>[{"ItemId":50004,"Num":389950}]</v>
      </c>
      <c r="F1231" s="19" t="str">
        <f>_xlfn.XLOOKUP($D1231,养成中转!$D$17:$D$1000,_xlfn.XLOOKUP($C1231,养成中转!$W$16:$AC$16,养成中转!$W$17:$AC$1000),"{}")</f>
        <v>{"Hp":889670,"Atk":30604}</v>
      </c>
      <c r="G1231" s="19" t="str">
        <f>IF(B1231=4,_xlfn.XLOOKUP($D1231,养成中转!$D$17:$D$1000,养成中转!$AP$17:$AP$1000,"{}"),_xlfn.XLOOKUP($D1231,养成中转!$D$17:$D$1000,养成中转!$AG$17:$AG$1000,"{}"))</f>
        <v>{"CardMulti":94.84,"CostReduce":7}</v>
      </c>
    </row>
    <row r="1232" spans="1:7">
      <c r="A1232" s="19">
        <v>1228</v>
      </c>
      <c r="B1232" s="19">
        <v>1</v>
      </c>
      <c r="C1232" s="19">
        <v>2</v>
      </c>
      <c r="D1232" s="19">
        <v>228</v>
      </c>
      <c r="E1232" s="19" t="str">
        <f>_xlfn.XLOOKUP($D1232,消耗中转!$O$17:$O$1000,消耗中转!$Y$17:$Y$1000,"[]")</f>
        <v>[{"ItemId":50004,"Num":404948}]</v>
      </c>
      <c r="F1232" s="19" t="str">
        <f>_xlfn.XLOOKUP($D1232,养成中转!$D$17:$D$1000,_xlfn.XLOOKUP($C1232,养成中转!$W$16:$AC$16,养成中转!$W$17:$AC$1000),"{}")</f>
        <v>{"Hp":896381,"Atk":30835}</v>
      </c>
      <c r="G1232" s="19" t="str">
        <f>IF(B1232=4,_xlfn.XLOOKUP($D1232,养成中转!$D$17:$D$1000,养成中转!$AP$17:$AP$1000,"{}"),_xlfn.XLOOKUP($D1232,养成中转!$D$17:$D$1000,养成中转!$AG$17:$AG$1000,"{}"))</f>
        <v>{"CardMulti":95.43,"CostReduce":7}</v>
      </c>
    </row>
    <row r="1233" spans="1:7">
      <c r="A1233" s="19">
        <v>1229</v>
      </c>
      <c r="B1233" s="21">
        <v>1</v>
      </c>
      <c r="C1233" s="19">
        <v>2</v>
      </c>
      <c r="D1233" s="19">
        <v>229</v>
      </c>
      <c r="E1233" s="19" t="str">
        <f>_xlfn.XLOOKUP($D1233,消耗中转!$O$17:$O$1000,消耗中转!$Y$17:$Y$1000,"[]")</f>
        <v>[{"ItemId":50004,"Num":419946}]</v>
      </c>
      <c r="F1233" s="19" t="str">
        <f>_xlfn.XLOOKUP($D1233,养成中转!$D$17:$D$1000,_xlfn.XLOOKUP($C1233,养成中转!$W$16:$AC$16,养成中转!$W$17:$AC$1000),"{}")</f>
        <v>{"Hp":903143,"Atk":31068}</v>
      </c>
      <c r="G1233" s="19" t="str">
        <f>IF(B1233=4,_xlfn.XLOOKUP($D1233,养成中转!$D$17:$D$1000,养成中转!$AP$17:$AP$1000,"{}"),_xlfn.XLOOKUP($D1233,养成中转!$D$17:$D$1000,养成中转!$AG$17:$AG$1000,"{}"))</f>
        <v>{"CardMulti":96.02,"CostReduce":7}</v>
      </c>
    </row>
    <row r="1234" spans="1:7">
      <c r="A1234" s="19">
        <v>1230</v>
      </c>
      <c r="B1234" s="19">
        <v>1</v>
      </c>
      <c r="C1234" s="19">
        <v>2</v>
      </c>
      <c r="D1234" s="19">
        <v>230</v>
      </c>
      <c r="E1234" s="19" t="str">
        <f>_xlfn.XLOOKUP($D1234,消耗中转!$O$17:$O$1000,消耗中转!$Y$17:$Y$1000,"[]")</f>
        <v>[{"ItemId":50004,"Num":434944},{"ItemId":50005,"Num":3632}]</v>
      </c>
      <c r="F1234" s="19" t="str">
        <f>_xlfn.XLOOKUP($D1234,养成中转!$D$17:$D$1000,_xlfn.XLOOKUP($C1234,养成中转!$W$16:$AC$16,养成中转!$W$17:$AC$1000),"{}")</f>
        <v>{"Hp":909958,"Atk":31302}</v>
      </c>
      <c r="G1234" s="19" t="str">
        <f>IF(B1234=4,_xlfn.XLOOKUP($D1234,养成中转!$D$17:$D$1000,养成中转!$AP$17:$AP$1000,"{}"),_xlfn.XLOOKUP($D1234,养成中转!$D$17:$D$1000,养成中转!$AG$17:$AG$1000,"{}"))</f>
        <v>{"CardMulti":96.61,"CostReduce":7}</v>
      </c>
    </row>
    <row r="1235" spans="1:7">
      <c r="A1235" s="19">
        <v>1231</v>
      </c>
      <c r="B1235" s="21">
        <v>1</v>
      </c>
      <c r="C1235" s="19">
        <v>2</v>
      </c>
      <c r="D1235" s="19">
        <v>231</v>
      </c>
      <c r="E1235" s="19" t="str">
        <f>_xlfn.XLOOKUP($D1235,消耗中转!$O$17:$O$1000,消耗中转!$Y$17:$Y$1000,"[]")</f>
        <v>[{"ItemId":50004,"Num":310067}]</v>
      </c>
      <c r="F1235" s="19" t="str">
        <f>_xlfn.XLOOKUP($D1235,养成中转!$D$17:$D$1000,_xlfn.XLOOKUP($C1235,养成中转!$W$16:$AC$16,养成中转!$W$17:$AC$1000),"{}")</f>
        <v>{"Hp":958028,"Atk":32956}</v>
      </c>
      <c r="G1235" s="19" t="str">
        <f>IF(B1235=4,_xlfn.XLOOKUP($D1235,养成中转!$D$17:$D$1000,养成中转!$AP$17:$AP$1000,"{}"),_xlfn.XLOOKUP($D1235,养成中转!$D$17:$D$1000,养成中转!$AG$17:$AG$1000,"{}"))</f>
        <v>{"CardMulti":98.31,"CostReduce":7}</v>
      </c>
    </row>
    <row r="1236" spans="1:7">
      <c r="A1236" s="19">
        <v>1232</v>
      </c>
      <c r="B1236" s="19">
        <v>1</v>
      </c>
      <c r="C1236" s="19">
        <v>2</v>
      </c>
      <c r="D1236" s="19">
        <v>232</v>
      </c>
      <c r="E1236" s="19" t="str">
        <f>_xlfn.XLOOKUP($D1236,消耗中转!$O$17:$O$1000,消耗中转!$Y$17:$Y$1000,"[]")</f>
        <v>[{"ItemId":50004,"Num":325571}]</v>
      </c>
      <c r="F1236" s="19" t="str">
        <f>_xlfn.XLOOKUP($D1236,养成中转!$D$17:$D$1000,_xlfn.XLOOKUP($C1236,养成中转!$W$16:$AC$16,养成中转!$W$17:$AC$1000),"{}")</f>
        <v>{"Hp":964948,"Atk":33194}</v>
      </c>
      <c r="G1236" s="19" t="str">
        <f>IF(B1236=4,_xlfn.XLOOKUP($D1236,养成中转!$D$17:$D$1000,养成中转!$AP$17:$AP$1000,"{}"),_xlfn.XLOOKUP($D1236,养成中转!$D$17:$D$1000,养成中转!$AG$17:$AG$1000,"{}"))</f>
        <v>{"CardMulti":98.94,"CostReduce":7}</v>
      </c>
    </row>
    <row r="1237" spans="1:7">
      <c r="A1237" s="19">
        <v>1233</v>
      </c>
      <c r="B1237" s="21">
        <v>1</v>
      </c>
      <c r="C1237" s="19">
        <v>2</v>
      </c>
      <c r="D1237" s="19">
        <v>233</v>
      </c>
      <c r="E1237" s="19" t="str">
        <f>_xlfn.XLOOKUP($D1237,消耗中转!$O$17:$O$1000,消耗中转!$Y$17:$Y$1000,"[]")</f>
        <v>[{"ItemId":50004,"Num":341074}]</v>
      </c>
      <c r="F1237" s="19" t="str">
        <f>_xlfn.XLOOKUP($D1237,养成中转!$D$17:$D$1000,_xlfn.XLOOKUP($C1237,养成中转!$W$16:$AC$16,养成中转!$W$17:$AC$1000),"{}")</f>
        <v>{"Hp":971921,"Atk":33434}</v>
      </c>
      <c r="G1237" s="19" t="str">
        <f>IF(B1237=4,_xlfn.XLOOKUP($D1237,养成中转!$D$17:$D$1000,养成中转!$AP$17:$AP$1000,"{}"),_xlfn.XLOOKUP($D1237,养成中转!$D$17:$D$1000,养成中转!$AG$17:$AG$1000,"{}"))</f>
        <v>{"CardMulti":99.57,"CostReduce":7}</v>
      </c>
    </row>
    <row r="1238" spans="1:7">
      <c r="A1238" s="19">
        <v>1234</v>
      </c>
      <c r="B1238" s="19">
        <v>1</v>
      </c>
      <c r="C1238" s="19">
        <v>2</v>
      </c>
      <c r="D1238" s="19">
        <v>234</v>
      </c>
      <c r="E1238" s="19" t="str">
        <f>_xlfn.XLOOKUP($D1238,消耗中转!$O$17:$O$1000,消耗中转!$Y$17:$Y$1000,"[]")</f>
        <v>[{"ItemId":50004,"Num":356577}]</v>
      </c>
      <c r="F1238" s="19" t="str">
        <f>_xlfn.XLOOKUP($D1238,养成中转!$D$17:$D$1000,_xlfn.XLOOKUP($C1238,养成中转!$W$16:$AC$16,养成中转!$W$17:$AC$1000),"{}")</f>
        <v>{"Hp":978947,"Atk":33675}</v>
      </c>
      <c r="G1238" s="19" t="str">
        <f>IF(B1238=4,_xlfn.XLOOKUP($D1238,养成中转!$D$17:$D$1000,养成中转!$AP$17:$AP$1000,"{}"),_xlfn.XLOOKUP($D1238,养成中转!$D$17:$D$1000,养成中转!$AG$17:$AG$1000,"{}"))</f>
        <v>{"CardMulti":100.2,"CostReduce":7}</v>
      </c>
    </row>
    <row r="1239" spans="1:7">
      <c r="A1239" s="19">
        <v>1235</v>
      </c>
      <c r="B1239" s="21">
        <v>1</v>
      </c>
      <c r="C1239" s="19">
        <v>2</v>
      </c>
      <c r="D1239" s="19">
        <v>235</v>
      </c>
      <c r="E1239" s="19" t="str">
        <f>_xlfn.XLOOKUP($D1239,消耗中转!$O$17:$O$1000,消耗中转!$Y$17:$Y$1000,"[]")</f>
        <v>[{"ItemId":50004,"Num":372081}]</v>
      </c>
      <c r="F1239" s="19" t="str">
        <f>_xlfn.XLOOKUP($D1239,养成中转!$D$17:$D$1000,_xlfn.XLOOKUP($C1239,养成中转!$W$16:$AC$16,养成中转!$W$17:$AC$1000),"{}")</f>
        <v>{"Hp":986026,"Atk":33919}</v>
      </c>
      <c r="G1239" s="19" t="str">
        <f>IF(B1239=4,_xlfn.XLOOKUP($D1239,养成中转!$D$17:$D$1000,养成中转!$AP$17:$AP$1000,"{}"),_xlfn.XLOOKUP($D1239,养成中转!$D$17:$D$1000,养成中转!$AG$17:$AG$1000,"{}"))</f>
        <v>{"CardMulti":100.83,"CostReduce":7}</v>
      </c>
    </row>
    <row r="1240" spans="1:7">
      <c r="A1240" s="19">
        <v>1236</v>
      </c>
      <c r="B1240" s="19">
        <v>1</v>
      </c>
      <c r="C1240" s="19">
        <v>2</v>
      </c>
      <c r="D1240" s="19">
        <v>236</v>
      </c>
      <c r="E1240" s="19" t="str">
        <f>_xlfn.XLOOKUP($D1240,消耗中转!$O$17:$O$1000,消耗中转!$Y$17:$Y$1000,"[]")</f>
        <v>[{"ItemId":50004,"Num":387584}]</v>
      </c>
      <c r="F1240" s="19" t="str">
        <f>_xlfn.XLOOKUP($D1240,养成中转!$D$17:$D$1000,_xlfn.XLOOKUP($C1240,养成中转!$W$16:$AC$16,养成中转!$W$17:$AC$1000),"{}")</f>
        <v>{"Hp":993158,"Atk":34164}</v>
      </c>
      <c r="G1240" s="19" t="str">
        <f>IF(B1240=4,_xlfn.XLOOKUP($D1240,养成中转!$D$17:$D$1000,养成中转!$AP$17:$AP$1000,"{}"),_xlfn.XLOOKUP($D1240,养成中转!$D$17:$D$1000,养成中转!$AG$17:$AG$1000,"{}"))</f>
        <v>{"CardMulti":101.46,"CostReduce":7}</v>
      </c>
    </row>
    <row r="1241" spans="1:7">
      <c r="A1241" s="19">
        <v>1237</v>
      </c>
      <c r="B1241" s="21">
        <v>1</v>
      </c>
      <c r="C1241" s="19">
        <v>2</v>
      </c>
      <c r="D1241" s="19">
        <v>237</v>
      </c>
      <c r="E1241" s="19" t="str">
        <f>_xlfn.XLOOKUP($D1241,消耗中转!$O$17:$O$1000,消耗中转!$Y$17:$Y$1000,"[]")</f>
        <v>[{"ItemId":50004,"Num":403088}]</v>
      </c>
      <c r="F1241" s="19" t="str">
        <f>_xlfn.XLOOKUP($D1241,养成中转!$D$17:$D$1000,_xlfn.XLOOKUP($C1241,养成中转!$W$16:$AC$16,养成中转!$W$17:$AC$1000),"{}")</f>
        <v>{"Hp":1000345,"Atk":34412}</v>
      </c>
      <c r="G1241" s="19" t="str">
        <f>IF(B1241=4,_xlfn.XLOOKUP($D1241,养成中转!$D$17:$D$1000,养成中转!$AP$17:$AP$1000,"{}"),_xlfn.XLOOKUP($D1241,养成中转!$D$17:$D$1000,养成中转!$AG$17:$AG$1000,"{}"))</f>
        <v>{"CardMulti":102.09,"CostReduce":7}</v>
      </c>
    </row>
    <row r="1242" spans="1:7">
      <c r="A1242" s="19">
        <v>1238</v>
      </c>
      <c r="B1242" s="19">
        <v>1</v>
      </c>
      <c r="C1242" s="19">
        <v>2</v>
      </c>
      <c r="D1242" s="19">
        <v>238</v>
      </c>
      <c r="E1242" s="19" t="str">
        <f>_xlfn.XLOOKUP($D1242,消耗中转!$O$17:$O$1000,消耗中转!$Y$17:$Y$1000,"[]")</f>
        <v>[{"ItemId":50004,"Num":418591}]</v>
      </c>
      <c r="F1242" s="19" t="str">
        <f>_xlfn.XLOOKUP($D1242,养成中转!$D$17:$D$1000,_xlfn.XLOOKUP($C1242,养成中转!$W$16:$AC$16,养成中转!$W$17:$AC$1000),"{}")</f>
        <v>{"Hp":1007585,"Atk":34660}</v>
      </c>
      <c r="G1242" s="19" t="str">
        <f>IF(B1242=4,_xlfn.XLOOKUP($D1242,养成中转!$D$17:$D$1000,养成中转!$AP$17:$AP$1000,"{}"),_xlfn.XLOOKUP($D1242,养成中转!$D$17:$D$1000,养成中转!$AG$17:$AG$1000,"{}"))</f>
        <v>{"CardMulti":102.72,"CostReduce":7}</v>
      </c>
    </row>
    <row r="1243" spans="1:7">
      <c r="A1243" s="19">
        <v>1239</v>
      </c>
      <c r="B1243" s="21">
        <v>1</v>
      </c>
      <c r="C1243" s="19">
        <v>2</v>
      </c>
      <c r="D1243" s="19">
        <v>239</v>
      </c>
      <c r="E1243" s="19" t="str">
        <f>_xlfn.XLOOKUP($D1243,消耗中转!$O$17:$O$1000,消耗中转!$Y$17:$Y$1000,"[]")</f>
        <v>[{"ItemId":50004,"Num":434094}]</v>
      </c>
      <c r="F1243" s="19" t="str">
        <f>_xlfn.XLOOKUP($D1243,养成中转!$D$17:$D$1000,_xlfn.XLOOKUP($C1243,养成中转!$W$16:$AC$16,养成中转!$W$17:$AC$1000),"{}")</f>
        <v>{"Hp":1014877,"Atk":34911}</v>
      </c>
      <c r="G1243" s="19" t="str">
        <f>IF(B1243=4,_xlfn.XLOOKUP($D1243,养成中转!$D$17:$D$1000,养成中转!$AP$17:$AP$1000,"{}"),_xlfn.XLOOKUP($D1243,养成中转!$D$17:$D$1000,养成中转!$AG$17:$AG$1000,"{}"))</f>
        <v>{"CardMulti":103.35,"CostReduce":7}</v>
      </c>
    </row>
    <row r="1244" spans="1:7">
      <c r="A1244" s="19">
        <v>1240</v>
      </c>
      <c r="B1244" s="19">
        <v>1</v>
      </c>
      <c r="C1244" s="19">
        <v>2</v>
      </c>
      <c r="D1244" s="19">
        <v>240</v>
      </c>
      <c r="E1244" s="19" t="str">
        <f>_xlfn.XLOOKUP($D1244,消耗中转!$O$17:$O$1000,消耗中转!$Y$17:$Y$1000,"[]")</f>
        <v>[{"ItemId":50004,"Num":449598},{"ItemId":50005,"Num":3827}]</v>
      </c>
      <c r="F1244" s="19" t="str">
        <f>_xlfn.XLOOKUP($D1244,养成中转!$D$17:$D$1000,_xlfn.XLOOKUP($C1244,养成中转!$W$16:$AC$16,养成中转!$W$17:$AC$1000),"{}")</f>
        <v>{"Hp":1022225,"Atk":35164}</v>
      </c>
      <c r="G1244" s="19" t="str">
        <f>IF(B1244=4,_xlfn.XLOOKUP($D1244,养成中转!$D$17:$D$1000,养成中转!$AP$17:$AP$1000,"{}"),_xlfn.XLOOKUP($D1244,养成中转!$D$17:$D$1000,养成中转!$AG$17:$AG$1000,"{}"))</f>
        <v>{"CardMulti":103.98,"CostReduce":7}</v>
      </c>
    </row>
    <row r="1245" spans="1:7">
      <c r="A1245" s="19">
        <v>1241</v>
      </c>
      <c r="B1245" s="21">
        <v>1</v>
      </c>
      <c r="C1245" s="19">
        <v>2</v>
      </c>
      <c r="D1245" s="19">
        <v>241</v>
      </c>
      <c r="E1245" s="19" t="str">
        <f>_xlfn.XLOOKUP($D1245,消耗中转!$O$17:$O$1000,消耗中转!$Y$17:$Y$1000,"[]")</f>
        <v>[{"ItemId":50004,"Num":329501}]</v>
      </c>
      <c r="F1245" s="19" t="str">
        <f>_xlfn.XLOOKUP($D1245,养成中转!$D$17:$D$1000,_xlfn.XLOOKUP($C1245,养成中转!$W$16:$AC$16,养成中转!$W$17:$AC$1000),"{}")</f>
        <v>{"Hp":1074038,"Atk":36947}</v>
      </c>
      <c r="G1245" s="19" t="str">
        <f>IF(B1245=4,_xlfn.XLOOKUP($D1245,养成中转!$D$17:$D$1000,养成中转!$AP$17:$AP$1000,"{}"),_xlfn.XLOOKUP($D1245,养成中转!$D$17:$D$1000,养成中转!$AG$17:$AG$1000,"{}"))</f>
        <v>{"CardMulti":105.73,"CostReduce":7}</v>
      </c>
    </row>
    <row r="1246" spans="1:7">
      <c r="A1246" s="19">
        <v>1242</v>
      </c>
      <c r="B1246" s="19">
        <v>1</v>
      </c>
      <c r="C1246" s="19">
        <v>2</v>
      </c>
      <c r="D1246" s="19">
        <v>242</v>
      </c>
      <c r="E1246" s="19" t="str">
        <f>_xlfn.XLOOKUP($D1246,消耗中转!$O$17:$O$1000,消耗中转!$Y$17:$Y$1000,"[]")</f>
        <v>[{"ItemId":50004,"Num":345976}]</v>
      </c>
      <c r="F1246" s="19" t="str">
        <f>_xlfn.XLOOKUP($D1246,养成中转!$D$17:$D$1000,_xlfn.XLOOKUP($C1246,养成中转!$W$16:$AC$16,养成中转!$W$17:$AC$1000),"{}")</f>
        <v>{"Hp":1081495,"Atk":37203}</v>
      </c>
      <c r="G1246" s="19" t="str">
        <f>IF(B1246=4,_xlfn.XLOOKUP($D1246,养成中转!$D$17:$D$1000,养成中转!$AP$17:$AP$1000,"{}"),_xlfn.XLOOKUP($D1246,养成中转!$D$17:$D$1000,养成中转!$AG$17:$AG$1000,"{}"))</f>
        <v>{"CardMulti":106.4,"CostReduce":7}</v>
      </c>
    </row>
    <row r="1247" spans="1:7">
      <c r="A1247" s="19">
        <v>1243</v>
      </c>
      <c r="B1247" s="21">
        <v>1</v>
      </c>
      <c r="C1247" s="19">
        <v>2</v>
      </c>
      <c r="D1247" s="19">
        <v>243</v>
      </c>
      <c r="E1247" s="19" t="str">
        <f>_xlfn.XLOOKUP($D1247,消耗中转!$O$17:$O$1000,消耗中转!$Y$17:$Y$1000,"[]")</f>
        <v>[{"ItemId":50004,"Num":362451}]</v>
      </c>
      <c r="F1247" s="19" t="str">
        <f>_xlfn.XLOOKUP($D1247,养成中转!$D$17:$D$1000,_xlfn.XLOOKUP($C1247,养成中转!$W$16:$AC$16,养成中转!$W$17:$AC$1000),"{}")</f>
        <v>{"Hp":1089006,"Atk":37461}</v>
      </c>
      <c r="G1247" s="19" t="str">
        <f>IF(B1247=4,_xlfn.XLOOKUP($D1247,养成中转!$D$17:$D$1000,养成中转!$AP$17:$AP$1000,"{}"),_xlfn.XLOOKUP($D1247,养成中转!$D$17:$D$1000,养成中转!$AG$17:$AG$1000,"{}"))</f>
        <v>{"CardMulti":107.07,"CostReduce":7}</v>
      </c>
    </row>
    <row r="1248" spans="1:7">
      <c r="A1248" s="19">
        <v>1244</v>
      </c>
      <c r="B1248" s="19">
        <v>1</v>
      </c>
      <c r="C1248" s="19">
        <v>2</v>
      </c>
      <c r="D1248" s="19">
        <v>244</v>
      </c>
      <c r="E1248" s="19" t="str">
        <f>_xlfn.XLOOKUP($D1248,消耗中转!$O$17:$O$1000,消耗中转!$Y$17:$Y$1000,"[]")</f>
        <v>[{"ItemId":50004,"Num":378926}]</v>
      </c>
      <c r="F1248" s="19" t="str">
        <f>_xlfn.XLOOKUP($D1248,养成中转!$D$17:$D$1000,_xlfn.XLOOKUP($C1248,养成中转!$W$16:$AC$16,养成中转!$W$17:$AC$1000),"{}")</f>
        <v>{"Hp":1096572,"Atk":37722}</v>
      </c>
      <c r="G1248" s="19" t="str">
        <f>IF(B1248=4,_xlfn.XLOOKUP($D1248,养成中转!$D$17:$D$1000,养成中转!$AP$17:$AP$1000,"{}"),_xlfn.XLOOKUP($D1248,养成中转!$D$17:$D$1000,养成中转!$AG$17:$AG$1000,"{}"))</f>
        <v>{"CardMulti":107.74,"CostReduce":7}</v>
      </c>
    </row>
    <row r="1249" spans="1:7">
      <c r="A1249" s="19">
        <v>1245</v>
      </c>
      <c r="B1249" s="21">
        <v>1</v>
      </c>
      <c r="C1249" s="19">
        <v>2</v>
      </c>
      <c r="D1249" s="19">
        <v>245</v>
      </c>
      <c r="E1249" s="19" t="str">
        <f>_xlfn.XLOOKUP($D1249,消耗中转!$O$17:$O$1000,消耗中转!$Y$17:$Y$1000,"[]")</f>
        <v>[{"ItemId":50004,"Num":395401}]</v>
      </c>
      <c r="F1249" s="19" t="str">
        <f>_xlfn.XLOOKUP($D1249,养成中转!$D$17:$D$1000,_xlfn.XLOOKUP($C1249,养成中转!$W$16:$AC$16,养成中转!$W$17:$AC$1000),"{}")</f>
        <v>{"Hp":1104193,"Atk":37984}</v>
      </c>
      <c r="G1249" s="19" t="str">
        <f>IF(B1249=4,_xlfn.XLOOKUP($D1249,养成中转!$D$17:$D$1000,养成中转!$AP$17:$AP$1000,"{}"),_xlfn.XLOOKUP($D1249,养成中转!$D$17:$D$1000,养成中转!$AG$17:$AG$1000,"{}"))</f>
        <v>{"CardMulti":108.41,"CostReduce":7}</v>
      </c>
    </row>
    <row r="1250" spans="1:7">
      <c r="A1250" s="19">
        <v>1246</v>
      </c>
      <c r="B1250" s="19">
        <v>1</v>
      </c>
      <c r="C1250" s="19">
        <v>2</v>
      </c>
      <c r="D1250" s="19">
        <v>246</v>
      </c>
      <c r="E1250" s="19" t="str">
        <f>_xlfn.XLOOKUP($D1250,消耗中转!$O$17:$O$1000,消耗中转!$Y$17:$Y$1000,"[]")</f>
        <v>[{"ItemId":50004,"Num":411876}]</v>
      </c>
      <c r="F1250" s="19" t="str">
        <f>_xlfn.XLOOKUP($D1250,养成中转!$D$17:$D$1000,_xlfn.XLOOKUP($C1250,养成中转!$W$16:$AC$16,养成中转!$W$17:$AC$1000),"{}")</f>
        <v>{"Hp":1111868,"Atk":38248}</v>
      </c>
      <c r="G1250" s="19" t="str">
        <f>IF(B1250=4,_xlfn.XLOOKUP($D1250,养成中转!$D$17:$D$1000,养成中转!$AP$17:$AP$1000,"{}"),_xlfn.XLOOKUP($D1250,养成中转!$D$17:$D$1000,养成中转!$AG$17:$AG$1000,"{}"))</f>
        <v>{"CardMulti":109.08,"CostReduce":7}</v>
      </c>
    </row>
    <row r="1251" spans="1:7">
      <c r="A1251" s="19">
        <v>1247</v>
      </c>
      <c r="B1251" s="21">
        <v>1</v>
      </c>
      <c r="C1251" s="19">
        <v>2</v>
      </c>
      <c r="D1251" s="19">
        <v>247</v>
      </c>
      <c r="E1251" s="19" t="str">
        <f>_xlfn.XLOOKUP($D1251,消耗中转!$O$17:$O$1000,消耗中转!$Y$17:$Y$1000,"[]")</f>
        <v>[{"ItemId":50004,"Num":428351}]</v>
      </c>
      <c r="F1251" s="19" t="str">
        <f>_xlfn.XLOOKUP($D1251,养成中转!$D$17:$D$1000,_xlfn.XLOOKUP($C1251,养成中转!$W$16:$AC$16,养成中转!$W$17:$AC$1000),"{}")</f>
        <v>{"Hp":1119601,"Atk":38514}</v>
      </c>
      <c r="G1251" s="19" t="str">
        <f>IF(B1251=4,_xlfn.XLOOKUP($D1251,养成中转!$D$17:$D$1000,养成中转!$AP$17:$AP$1000,"{}"),_xlfn.XLOOKUP($D1251,养成中转!$D$17:$D$1000,养成中转!$AG$17:$AG$1000,"{}"))</f>
        <v>{"CardMulti":109.75,"CostReduce":7}</v>
      </c>
    </row>
    <row r="1252" spans="1:7">
      <c r="A1252" s="19">
        <v>1248</v>
      </c>
      <c r="B1252" s="19">
        <v>1</v>
      </c>
      <c r="C1252" s="19">
        <v>2</v>
      </c>
      <c r="D1252" s="19">
        <v>248</v>
      </c>
      <c r="E1252" s="19" t="str">
        <f>_xlfn.XLOOKUP($D1252,消耗中转!$O$17:$O$1000,消耗中转!$Y$17:$Y$1000,"[]")</f>
        <v>[{"ItemId":50004,"Num":444826}]</v>
      </c>
      <c r="F1252" s="19" t="str">
        <f>_xlfn.XLOOKUP($D1252,养成中转!$D$17:$D$1000,_xlfn.XLOOKUP($C1252,养成中转!$W$16:$AC$16,养成中转!$W$17:$AC$1000),"{}")</f>
        <v>{"Hp":1127387,"Atk":38782}</v>
      </c>
      <c r="G1252" s="19" t="str">
        <f>IF(B1252=4,_xlfn.XLOOKUP($D1252,养成中转!$D$17:$D$1000,养成中转!$AP$17:$AP$1000,"{}"),_xlfn.XLOOKUP($D1252,养成中转!$D$17:$D$1000,养成中转!$AG$17:$AG$1000,"{}"))</f>
        <v>{"CardMulti":110.42,"CostReduce":7}</v>
      </c>
    </row>
    <row r="1253" spans="1:7">
      <c r="A1253" s="19">
        <v>1249</v>
      </c>
      <c r="B1253" s="21">
        <v>1</v>
      </c>
      <c r="C1253" s="19">
        <v>2</v>
      </c>
      <c r="D1253" s="19">
        <v>249</v>
      </c>
      <c r="E1253" s="19" t="str">
        <f>_xlfn.XLOOKUP($D1253,消耗中转!$O$17:$O$1000,消耗中转!$Y$17:$Y$1000,"[]")</f>
        <v>[{"ItemId":50004,"Num":461301}]</v>
      </c>
      <c r="F1253" s="19" t="str">
        <f>_xlfn.XLOOKUP($D1253,养成中转!$D$17:$D$1000,_xlfn.XLOOKUP($C1253,养成中转!$W$16:$AC$16,养成中转!$W$17:$AC$1000),"{}")</f>
        <v>{"Hp":1135230,"Atk":39051}</v>
      </c>
      <c r="G1253" s="19" t="str">
        <f>IF(B1253=4,_xlfn.XLOOKUP($D1253,养成中转!$D$17:$D$1000,养成中转!$AP$17:$AP$1000,"{}"),_xlfn.XLOOKUP($D1253,养成中转!$D$17:$D$1000,养成中转!$AG$17:$AG$1000,"{}"))</f>
        <v>{"CardMulti":111.09,"CostReduce":7}</v>
      </c>
    </row>
    <row r="1254" spans="1:7">
      <c r="A1254" s="19">
        <v>1250</v>
      </c>
      <c r="B1254" s="19">
        <v>1</v>
      </c>
      <c r="C1254" s="19">
        <v>2</v>
      </c>
      <c r="D1254" s="19">
        <v>250</v>
      </c>
      <c r="E1254" s="19" t="str">
        <f>_xlfn.XLOOKUP($D1254,消耗中转!$O$17:$O$1000,消耗中转!$Y$17:$Y$1000,"[]")</f>
        <v>[]</v>
      </c>
      <c r="F1254" s="19" t="str">
        <f>_xlfn.XLOOKUP($D1254,养成中转!$D$17:$D$1000,_xlfn.XLOOKUP($C1254,养成中转!$W$16:$AC$16,养成中转!$W$17:$AC$1000),"{}")</f>
        <v>{"Hp":1143128,"Atk":39323}</v>
      </c>
      <c r="G1254" s="19" t="str">
        <f>IF(B1254=4,_xlfn.XLOOKUP($D1254,养成中转!$D$17:$D$1000,养成中转!$AP$17:$AP$1000,"{}"),_xlfn.XLOOKUP($D1254,养成中转!$D$17:$D$1000,养成中转!$AG$17:$AG$1000,"{}"))</f>
        <v>{"CardMulti":111.76,"CostReduce":7}</v>
      </c>
    </row>
    <row r="1255" spans="1:7">
      <c r="A1255" s="19">
        <v>1251</v>
      </c>
      <c r="B1255" s="21">
        <f t="shared" ref="B1255:B1318" si="34">B1005+1</f>
        <v>2</v>
      </c>
      <c r="C1255" s="19">
        <v>2</v>
      </c>
      <c r="D1255" s="19">
        <f t="shared" ref="D1255:D1318" si="35">D1005</f>
        <v>1</v>
      </c>
      <c r="E1255" s="19" t="str">
        <f>_xlfn.XLOOKUP($D1255,消耗中转!$O$17:$O$1000,消耗中转!$Y$17:$Y$1000,"[]")</f>
        <v>[{"ItemId":50004,"Num":5}]</v>
      </c>
      <c r="F1255" s="19" t="str">
        <f>_xlfn.XLOOKUP($D1255,养成中转!$D$17:$D$1000,_xlfn.XLOOKUP($C1255,养成中转!$W$16:$AC$16,养成中转!$W$17:$AC$1000),"{}")</f>
        <v>{"Hp":1281,"Atk":43}</v>
      </c>
      <c r="G1255" s="19" t="str">
        <f>IF(B1255=4,_xlfn.XLOOKUP($D1255,养成中转!$D$17:$D$1000,养成中转!$AP$17:$AP$1000,"{}"),_xlfn.XLOOKUP($D1255,养成中转!$D$17:$D$1000,养成中转!$AG$17:$AG$1000,"{}"))</f>
        <v>{"CardMulti":0.6,"CostReduce":0}</v>
      </c>
    </row>
    <row r="1256" spans="1:7">
      <c r="A1256" s="19">
        <v>1252</v>
      </c>
      <c r="B1256" s="21">
        <f t="shared" si="34"/>
        <v>2</v>
      </c>
      <c r="C1256" s="19">
        <v>2</v>
      </c>
      <c r="D1256" s="19">
        <f t="shared" si="35"/>
        <v>2</v>
      </c>
      <c r="E1256" s="19" t="str">
        <f>_xlfn.XLOOKUP($D1256,消耗中转!$O$17:$O$1000,消耗中转!$Y$17:$Y$1000,"[]")</f>
        <v>[{"ItemId":50004,"Num":85}]</v>
      </c>
      <c r="F1256" s="19" t="str">
        <f>_xlfn.XLOOKUP($D1256,养成中转!$D$17:$D$1000,_xlfn.XLOOKUP($C1256,养成中转!$W$16:$AC$16,养成中转!$W$17:$AC$1000),"{}")</f>
        <v>{"Hp":1362,"Atk":47}</v>
      </c>
      <c r="G1256" s="19" t="str">
        <f>IF(B1256=4,_xlfn.XLOOKUP($D1256,养成中转!$D$17:$D$1000,养成中转!$AP$17:$AP$1000,"{}"),_xlfn.XLOOKUP($D1256,养成中转!$D$17:$D$1000,养成中转!$AG$17:$AG$1000,"{}"))</f>
        <v>{"CardMulti":1.25,"CostReduce":0}</v>
      </c>
    </row>
    <row r="1257" spans="1:7">
      <c r="A1257" s="19">
        <v>1253</v>
      </c>
      <c r="B1257" s="21">
        <f t="shared" si="34"/>
        <v>2</v>
      </c>
      <c r="C1257" s="19">
        <v>2</v>
      </c>
      <c r="D1257" s="19">
        <f t="shared" si="35"/>
        <v>3</v>
      </c>
      <c r="E1257" s="19" t="str">
        <f>_xlfn.XLOOKUP($D1257,消耗中转!$O$17:$O$1000,消耗中转!$Y$17:$Y$1000,"[]")</f>
        <v>[{"ItemId":50004,"Num":89}]</v>
      </c>
      <c r="F1257" s="19" t="str">
        <f>_xlfn.XLOOKUP($D1257,养成中转!$D$17:$D$1000,_xlfn.XLOOKUP($C1257,养成中转!$W$16:$AC$16,养成中转!$W$17:$AC$1000),"{}")</f>
        <v>{"Hp":1450,"Atk":49}</v>
      </c>
      <c r="G1257" s="19" t="str">
        <f>IF(B1257=4,_xlfn.XLOOKUP($D1257,养成中转!$D$17:$D$1000,养成中转!$AP$17:$AP$1000,"{}"),_xlfn.XLOOKUP($D1257,养成中转!$D$17:$D$1000,养成中转!$AG$17:$AG$1000,"{}"))</f>
        <v>{"CardMulti":1.9,"CostReduce":0}</v>
      </c>
    </row>
    <row r="1258" spans="1:7">
      <c r="A1258" s="19">
        <v>1254</v>
      </c>
      <c r="B1258" s="21">
        <f t="shared" si="34"/>
        <v>2</v>
      </c>
      <c r="C1258" s="19">
        <v>2</v>
      </c>
      <c r="D1258" s="19">
        <f t="shared" si="35"/>
        <v>4</v>
      </c>
      <c r="E1258" s="19" t="str">
        <f>_xlfn.XLOOKUP($D1258,消耗中转!$O$17:$O$1000,消耗中转!$Y$17:$Y$1000,"[]")</f>
        <v>[{"ItemId":50004,"Num":93}]</v>
      </c>
      <c r="F1258" s="19" t="str">
        <f>_xlfn.XLOOKUP($D1258,养成中转!$D$17:$D$1000,_xlfn.XLOOKUP($C1258,养成中转!$W$16:$AC$16,养成中转!$W$17:$AC$1000),"{}")</f>
        <v>{"Hp":1540,"Atk":53}</v>
      </c>
      <c r="G1258" s="19" t="str">
        <f>IF(B1258=4,_xlfn.XLOOKUP($D1258,养成中转!$D$17:$D$1000,养成中转!$AP$17:$AP$1000,"{}"),_xlfn.XLOOKUP($D1258,养成中转!$D$17:$D$1000,养成中转!$AG$17:$AG$1000,"{}"))</f>
        <v>{"CardMulti":2.55,"CostReduce":0}</v>
      </c>
    </row>
    <row r="1259" spans="1:7">
      <c r="A1259" s="19">
        <v>1255</v>
      </c>
      <c r="B1259" s="21">
        <f t="shared" si="34"/>
        <v>2</v>
      </c>
      <c r="C1259" s="19">
        <v>2</v>
      </c>
      <c r="D1259" s="19">
        <f t="shared" si="35"/>
        <v>5</v>
      </c>
      <c r="E1259" s="19" t="str">
        <f>_xlfn.XLOOKUP($D1259,消耗中转!$O$17:$O$1000,消耗中转!$Y$17:$Y$1000,"[]")</f>
        <v>[{"ItemId":50004,"Num":97}]</v>
      </c>
      <c r="F1259" s="19" t="str">
        <f>_xlfn.XLOOKUP($D1259,养成中转!$D$17:$D$1000,_xlfn.XLOOKUP($C1259,养成中转!$W$16:$AC$16,养成中转!$W$17:$AC$1000),"{}")</f>
        <v>{"Hp":1635,"Atk":55}</v>
      </c>
      <c r="G1259" s="19" t="str">
        <f>IF(B1259=4,_xlfn.XLOOKUP($D1259,养成中转!$D$17:$D$1000,养成中转!$AP$17:$AP$1000,"{}"),_xlfn.XLOOKUP($D1259,养成中转!$D$17:$D$1000,养成中转!$AG$17:$AG$1000,"{}"))</f>
        <v>{"CardMulti":3.2,"CostReduce":0}</v>
      </c>
    </row>
    <row r="1260" spans="1:7">
      <c r="A1260" s="19">
        <v>1256</v>
      </c>
      <c r="B1260" s="21">
        <f t="shared" si="34"/>
        <v>2</v>
      </c>
      <c r="C1260" s="19">
        <v>2</v>
      </c>
      <c r="D1260" s="19">
        <f t="shared" si="35"/>
        <v>6</v>
      </c>
      <c r="E1260" s="19" t="str">
        <f>_xlfn.XLOOKUP($D1260,消耗中转!$O$17:$O$1000,消耗中转!$Y$17:$Y$1000,"[]")</f>
        <v>[{"ItemId":50004,"Num":102}]</v>
      </c>
      <c r="F1260" s="19" t="str">
        <f>_xlfn.XLOOKUP($D1260,养成中转!$D$17:$D$1000,_xlfn.XLOOKUP($C1260,养成中转!$W$16:$AC$16,养成中转!$W$17:$AC$1000),"{}")</f>
        <v>{"Hp":1733,"Atk":59}</v>
      </c>
      <c r="G1260" s="19" t="str">
        <f>IF(B1260=4,_xlfn.XLOOKUP($D1260,养成中转!$D$17:$D$1000,养成中转!$AP$17:$AP$1000,"{}"),_xlfn.XLOOKUP($D1260,养成中转!$D$17:$D$1000,养成中转!$AG$17:$AG$1000,"{}"))</f>
        <v>{"CardMulti":3.85,"CostReduce":0}</v>
      </c>
    </row>
    <row r="1261" spans="1:7">
      <c r="A1261" s="19">
        <v>1257</v>
      </c>
      <c r="B1261" s="21">
        <f t="shared" si="34"/>
        <v>2</v>
      </c>
      <c r="C1261" s="19">
        <v>2</v>
      </c>
      <c r="D1261" s="19">
        <f t="shared" si="35"/>
        <v>7</v>
      </c>
      <c r="E1261" s="19" t="str">
        <f>_xlfn.XLOOKUP($D1261,消耗中转!$O$17:$O$1000,消耗中转!$Y$17:$Y$1000,"[]")</f>
        <v>[{"ItemId":50004,"Num":106}]</v>
      </c>
      <c r="F1261" s="19" t="str">
        <f>_xlfn.XLOOKUP($D1261,养成中转!$D$17:$D$1000,_xlfn.XLOOKUP($C1261,养成中转!$W$16:$AC$16,养成中转!$W$17:$AC$1000),"{}")</f>
        <v>{"Hp":1837,"Atk":63}</v>
      </c>
      <c r="G1261" s="19" t="str">
        <f>IF(B1261=4,_xlfn.XLOOKUP($D1261,养成中转!$D$17:$D$1000,养成中转!$AP$17:$AP$1000,"{}"),_xlfn.XLOOKUP($D1261,养成中转!$D$17:$D$1000,养成中转!$AG$17:$AG$1000,"{}"))</f>
        <v>{"CardMulti":4.5,"CostReduce":0}</v>
      </c>
    </row>
    <row r="1262" spans="1:7">
      <c r="A1262" s="19">
        <v>1258</v>
      </c>
      <c r="B1262" s="21">
        <f t="shared" si="34"/>
        <v>2</v>
      </c>
      <c r="C1262" s="19">
        <v>2</v>
      </c>
      <c r="D1262" s="19">
        <f t="shared" si="35"/>
        <v>8</v>
      </c>
      <c r="E1262" s="19" t="str">
        <f>_xlfn.XLOOKUP($D1262,消耗中转!$O$17:$O$1000,消耗中转!$Y$17:$Y$1000,"[]")</f>
        <v>[{"ItemId":50004,"Num":110}]</v>
      </c>
      <c r="F1262" s="19" t="str">
        <f>_xlfn.XLOOKUP($D1262,养成中转!$D$17:$D$1000,_xlfn.XLOOKUP($C1262,养成中转!$W$16:$AC$16,养成中转!$W$17:$AC$1000),"{}")</f>
        <v>{"Hp":1946,"Atk":67}</v>
      </c>
      <c r="G1262" s="19" t="str">
        <f>IF(B1262=4,_xlfn.XLOOKUP($D1262,养成中转!$D$17:$D$1000,养成中转!$AP$17:$AP$1000,"{}"),_xlfn.XLOOKUP($D1262,养成中转!$D$17:$D$1000,养成中转!$AG$17:$AG$1000,"{}"))</f>
        <v>{"CardMulti":5.15,"CostReduce":0}</v>
      </c>
    </row>
    <row r="1263" spans="1:7">
      <c r="A1263" s="19">
        <v>1259</v>
      </c>
      <c r="B1263" s="21">
        <f t="shared" si="34"/>
        <v>2</v>
      </c>
      <c r="C1263" s="19">
        <v>2</v>
      </c>
      <c r="D1263" s="19">
        <f t="shared" si="35"/>
        <v>9</v>
      </c>
      <c r="E1263" s="19" t="str">
        <f>_xlfn.XLOOKUP($D1263,消耗中转!$O$17:$O$1000,消耗中转!$Y$17:$Y$1000,"[]")</f>
        <v>[{"ItemId":50004,"Num":114}]</v>
      </c>
      <c r="F1263" s="19" t="str">
        <f>_xlfn.XLOOKUP($D1263,养成中转!$D$17:$D$1000,_xlfn.XLOOKUP($C1263,养成中转!$W$16:$AC$16,养成中转!$W$17:$AC$1000),"{}")</f>
        <v>{"Hp":2058,"Atk":70}</v>
      </c>
      <c r="G1263" s="19" t="str">
        <f>IF(B1263=4,_xlfn.XLOOKUP($D1263,养成中转!$D$17:$D$1000,养成中转!$AP$17:$AP$1000,"{}"),_xlfn.XLOOKUP($D1263,养成中转!$D$17:$D$1000,养成中转!$AG$17:$AG$1000,"{}"))</f>
        <v>{"CardMulti":5.8,"CostReduce":0}</v>
      </c>
    </row>
    <row r="1264" spans="1:7">
      <c r="A1264" s="19">
        <v>1260</v>
      </c>
      <c r="B1264" s="21">
        <f t="shared" si="34"/>
        <v>2</v>
      </c>
      <c r="C1264" s="19">
        <v>2</v>
      </c>
      <c r="D1264" s="19">
        <f t="shared" si="35"/>
        <v>10</v>
      </c>
      <c r="E1264" s="19" t="str">
        <f>_xlfn.XLOOKUP($D1264,消耗中转!$O$17:$O$1000,消耗中转!$Y$17:$Y$1000,"[]")</f>
        <v>[{"ItemId":50004,"Num":118},{"ItemId":50005,"Num":10}]</v>
      </c>
      <c r="F1264" s="19" t="str">
        <f>_xlfn.XLOOKUP($D1264,养成中转!$D$17:$D$1000,_xlfn.XLOOKUP($C1264,养成中转!$W$16:$AC$16,养成中转!$W$17:$AC$1000),"{}")</f>
        <v>{"Hp":2177,"Atk":74}</v>
      </c>
      <c r="G1264" s="19" t="str">
        <f>IF(B1264=4,_xlfn.XLOOKUP($D1264,养成中转!$D$17:$D$1000,养成中转!$AP$17:$AP$1000,"{}"),_xlfn.XLOOKUP($D1264,养成中转!$D$17:$D$1000,养成中转!$AG$17:$AG$1000,"{}"))</f>
        <v>{"CardMulti":6.45,"CostReduce":0}</v>
      </c>
    </row>
    <row r="1265" spans="1:7">
      <c r="A1265" s="19">
        <v>1261</v>
      </c>
      <c r="B1265" s="21">
        <f t="shared" si="34"/>
        <v>2</v>
      </c>
      <c r="C1265" s="19">
        <v>2</v>
      </c>
      <c r="D1265" s="19">
        <f t="shared" si="35"/>
        <v>11</v>
      </c>
      <c r="E1265" s="19" t="str">
        <f>_xlfn.XLOOKUP($D1265,消耗中转!$O$17:$O$1000,消耗中转!$Y$17:$Y$1000,"[]")</f>
        <v>[{"ItemId":50004,"Num":1224}]</v>
      </c>
      <c r="F1265" s="19" t="str">
        <f>_xlfn.XLOOKUP($D1265,养成中转!$D$17:$D$1000,_xlfn.XLOOKUP($C1265,养成中转!$W$16:$AC$16,养成中转!$W$17:$AC$1000),"{}")</f>
        <v>{"Hp":3041,"Atk":104}</v>
      </c>
      <c r="G1265" s="19" t="str">
        <f>IF(B1265=4,_xlfn.XLOOKUP($D1265,养成中转!$D$17:$D$1000,养成中转!$AP$17:$AP$1000,"{}"),_xlfn.XLOOKUP($D1265,养成中转!$D$17:$D$1000,养成中转!$AG$17:$AG$1000,"{}"))</f>
        <v>{"CardMulti":7.05,"CostReduce":0}</v>
      </c>
    </row>
    <row r="1266" spans="1:7">
      <c r="A1266" s="19">
        <v>1262</v>
      </c>
      <c r="B1266" s="21">
        <f t="shared" si="34"/>
        <v>2</v>
      </c>
      <c r="C1266" s="19">
        <v>2</v>
      </c>
      <c r="D1266" s="19">
        <f t="shared" si="35"/>
        <v>12</v>
      </c>
      <c r="E1266" s="19" t="str">
        <f>_xlfn.XLOOKUP($D1266,消耗中转!$O$17:$O$1000,消耗中转!$Y$17:$Y$1000,"[]")</f>
        <v>[{"ItemId":50004,"Num":1285}]</v>
      </c>
      <c r="F1266" s="19" t="str">
        <f>_xlfn.XLOOKUP($D1266,养成中转!$D$17:$D$1000,_xlfn.XLOOKUP($C1266,养成中转!$W$16:$AC$16,养成中转!$W$17:$AC$1000),"{}")</f>
        <v>{"Hp":3170,"Atk":109}</v>
      </c>
      <c r="G1266" s="19" t="str">
        <f>IF(B1266=4,_xlfn.XLOOKUP($D1266,养成中转!$D$17:$D$1000,养成中转!$AP$17:$AP$1000,"{}"),_xlfn.XLOOKUP($D1266,养成中转!$D$17:$D$1000,养成中转!$AG$17:$AG$1000,"{}"))</f>
        <v>{"CardMulti":7.3,"CostReduce":0}</v>
      </c>
    </row>
    <row r="1267" spans="1:7">
      <c r="A1267" s="19">
        <v>1263</v>
      </c>
      <c r="B1267" s="21">
        <f t="shared" si="34"/>
        <v>2</v>
      </c>
      <c r="C1267" s="19">
        <v>2</v>
      </c>
      <c r="D1267" s="19">
        <f t="shared" si="35"/>
        <v>13</v>
      </c>
      <c r="E1267" s="19" t="str">
        <f>_xlfn.XLOOKUP($D1267,消耗中转!$O$17:$O$1000,消耗中转!$Y$17:$Y$1000,"[]")</f>
        <v>[{"ItemId":50004,"Num":1346}]</v>
      </c>
      <c r="F1267" s="19" t="str">
        <f>_xlfn.XLOOKUP($D1267,养成中转!$D$17:$D$1000,_xlfn.XLOOKUP($C1267,养成中转!$W$16:$AC$16,养成中转!$W$17:$AC$1000),"{}")</f>
        <v>{"Hp":3305,"Atk":113}</v>
      </c>
      <c r="G1267" s="19" t="str">
        <f>IF(B1267=4,_xlfn.XLOOKUP($D1267,养成中转!$D$17:$D$1000,养成中转!$AP$17:$AP$1000,"{}"),_xlfn.XLOOKUP($D1267,养成中转!$D$17:$D$1000,养成中转!$AG$17:$AG$1000,"{}"))</f>
        <v>{"CardMulti":7.55,"CostReduce":0}</v>
      </c>
    </row>
    <row r="1268" spans="1:7">
      <c r="A1268" s="19">
        <v>1264</v>
      </c>
      <c r="B1268" s="21">
        <f t="shared" si="34"/>
        <v>2</v>
      </c>
      <c r="C1268" s="19">
        <v>2</v>
      </c>
      <c r="D1268" s="19">
        <f t="shared" si="35"/>
        <v>14</v>
      </c>
      <c r="E1268" s="19" t="str">
        <f>_xlfn.XLOOKUP($D1268,消耗中转!$O$17:$O$1000,消耗中转!$Y$17:$Y$1000,"[]")</f>
        <v>[{"ItemId":50004,"Num":1408}]</v>
      </c>
      <c r="F1268" s="19" t="str">
        <f>_xlfn.XLOOKUP($D1268,养成中转!$D$17:$D$1000,_xlfn.XLOOKUP($C1268,养成中转!$W$16:$AC$16,养成中转!$W$17:$AC$1000),"{}")</f>
        <v>{"Hp":3446,"Atk":118}</v>
      </c>
      <c r="G1268" s="19" t="str">
        <f>IF(B1268=4,_xlfn.XLOOKUP($D1268,养成中转!$D$17:$D$1000,养成中转!$AP$17:$AP$1000,"{}"),_xlfn.XLOOKUP($D1268,养成中转!$D$17:$D$1000,养成中转!$AG$17:$AG$1000,"{}"))</f>
        <v>{"CardMulti":7.8,"CostReduce":0}</v>
      </c>
    </row>
    <row r="1269" spans="1:7">
      <c r="A1269" s="19">
        <v>1265</v>
      </c>
      <c r="B1269" s="21">
        <f t="shared" si="34"/>
        <v>2</v>
      </c>
      <c r="C1269" s="19">
        <v>2</v>
      </c>
      <c r="D1269" s="19">
        <f t="shared" si="35"/>
        <v>15</v>
      </c>
      <c r="E1269" s="19" t="str">
        <f>_xlfn.XLOOKUP($D1269,消耗中转!$O$17:$O$1000,消耗中转!$Y$17:$Y$1000,"[]")</f>
        <v>[{"ItemId":50004,"Num":1469}]</v>
      </c>
      <c r="F1269" s="19" t="str">
        <f>_xlfn.XLOOKUP($D1269,养成中转!$D$17:$D$1000,_xlfn.XLOOKUP($C1269,养成中转!$W$16:$AC$16,养成中转!$W$17:$AC$1000),"{}")</f>
        <v>{"Hp":3593,"Atk":123}</v>
      </c>
      <c r="G1269" s="19" t="str">
        <f>IF(B1269=4,_xlfn.XLOOKUP($D1269,养成中转!$D$17:$D$1000,养成中转!$AP$17:$AP$1000,"{}"),_xlfn.XLOOKUP($D1269,养成中转!$D$17:$D$1000,养成中转!$AG$17:$AG$1000,"{}"))</f>
        <v>{"CardMulti":8.05,"CostReduce":0}</v>
      </c>
    </row>
    <row r="1270" spans="1:7">
      <c r="A1270" s="19">
        <v>1266</v>
      </c>
      <c r="B1270" s="21">
        <f t="shared" si="34"/>
        <v>2</v>
      </c>
      <c r="C1270" s="19">
        <v>2</v>
      </c>
      <c r="D1270" s="19">
        <f t="shared" si="35"/>
        <v>16</v>
      </c>
      <c r="E1270" s="19" t="str">
        <f>_xlfn.XLOOKUP($D1270,消耗中转!$O$17:$O$1000,消耗中转!$Y$17:$Y$1000,"[]")</f>
        <v>[{"ItemId":50004,"Num":1530}]</v>
      </c>
      <c r="F1270" s="19" t="str">
        <f>_xlfn.XLOOKUP($D1270,养成中转!$D$17:$D$1000,_xlfn.XLOOKUP($C1270,养成中转!$W$16:$AC$16,养成中转!$W$17:$AC$1000),"{}")</f>
        <v>{"Hp":3747,"Atk":129}</v>
      </c>
      <c r="G1270" s="19" t="str">
        <f>IF(B1270=4,_xlfn.XLOOKUP($D1270,养成中转!$D$17:$D$1000,养成中转!$AP$17:$AP$1000,"{}"),_xlfn.XLOOKUP($D1270,养成中转!$D$17:$D$1000,养成中转!$AG$17:$AG$1000,"{}"))</f>
        <v>{"CardMulti":8.3,"CostReduce":0}</v>
      </c>
    </row>
    <row r="1271" spans="1:7">
      <c r="A1271" s="19">
        <v>1267</v>
      </c>
      <c r="B1271" s="21">
        <f t="shared" si="34"/>
        <v>2</v>
      </c>
      <c r="C1271" s="19">
        <v>2</v>
      </c>
      <c r="D1271" s="19">
        <f t="shared" si="35"/>
        <v>17</v>
      </c>
      <c r="E1271" s="19" t="str">
        <f>_xlfn.XLOOKUP($D1271,消耗中转!$O$17:$O$1000,消耗中转!$Y$17:$Y$1000,"[]")</f>
        <v>[{"ItemId":50004,"Num":1591}]</v>
      </c>
      <c r="F1271" s="19" t="str">
        <f>_xlfn.XLOOKUP($D1271,养成中转!$D$17:$D$1000,_xlfn.XLOOKUP($C1271,养成中转!$W$16:$AC$16,养成中转!$W$17:$AC$1000),"{}")</f>
        <v>{"Hp":3908,"Atk":134}</v>
      </c>
      <c r="G1271" s="19" t="str">
        <f>IF(B1271=4,_xlfn.XLOOKUP($D1271,养成中转!$D$17:$D$1000,养成中转!$AP$17:$AP$1000,"{}"),_xlfn.XLOOKUP($D1271,养成中转!$D$17:$D$1000,养成中转!$AG$17:$AG$1000,"{}"))</f>
        <v>{"CardMulti":8.55,"CostReduce":0}</v>
      </c>
    </row>
    <row r="1272" spans="1:7">
      <c r="A1272" s="19">
        <v>1268</v>
      </c>
      <c r="B1272" s="21">
        <f t="shared" si="34"/>
        <v>2</v>
      </c>
      <c r="C1272" s="19">
        <v>2</v>
      </c>
      <c r="D1272" s="19">
        <f t="shared" si="35"/>
        <v>18</v>
      </c>
      <c r="E1272" s="19" t="str">
        <f>_xlfn.XLOOKUP($D1272,消耗中转!$O$17:$O$1000,消耗中转!$Y$17:$Y$1000,"[]")</f>
        <v>[{"ItemId":50004,"Num":1653}]</v>
      </c>
      <c r="F1272" s="19" t="str">
        <f>_xlfn.XLOOKUP($D1272,养成中转!$D$17:$D$1000,_xlfn.XLOOKUP($C1272,养成中转!$W$16:$AC$16,养成中转!$W$17:$AC$1000),"{}")</f>
        <v>{"Hp":4076,"Atk":140}</v>
      </c>
      <c r="G1272" s="19" t="str">
        <f>IF(B1272=4,_xlfn.XLOOKUP($D1272,养成中转!$D$17:$D$1000,养成中转!$AP$17:$AP$1000,"{}"),_xlfn.XLOOKUP($D1272,养成中转!$D$17:$D$1000,养成中转!$AG$17:$AG$1000,"{}"))</f>
        <v>{"CardMulti":8.8,"CostReduce":0}</v>
      </c>
    </row>
    <row r="1273" spans="1:7">
      <c r="A1273" s="19">
        <v>1269</v>
      </c>
      <c r="B1273" s="21">
        <f t="shared" si="34"/>
        <v>2</v>
      </c>
      <c r="C1273" s="19">
        <v>2</v>
      </c>
      <c r="D1273" s="19">
        <f t="shared" si="35"/>
        <v>19</v>
      </c>
      <c r="E1273" s="19" t="str">
        <f>_xlfn.XLOOKUP($D1273,消耗中转!$O$17:$O$1000,消耗中转!$Y$17:$Y$1000,"[]")</f>
        <v>[{"ItemId":50004,"Num":1714}]</v>
      </c>
      <c r="F1273" s="19" t="str">
        <f>_xlfn.XLOOKUP($D1273,养成中转!$D$17:$D$1000,_xlfn.XLOOKUP($C1273,养成中转!$W$16:$AC$16,养成中转!$W$17:$AC$1000),"{}")</f>
        <v>{"Hp":4252,"Atk":146}</v>
      </c>
      <c r="G1273" s="19" t="str">
        <f>IF(B1273=4,_xlfn.XLOOKUP($D1273,养成中转!$D$17:$D$1000,养成中转!$AP$17:$AP$1000,"{}"),_xlfn.XLOOKUP($D1273,养成中转!$D$17:$D$1000,养成中转!$AG$17:$AG$1000,"{}"))</f>
        <v>{"CardMulti":9.05,"CostReduce":0}</v>
      </c>
    </row>
    <row r="1274" spans="1:7">
      <c r="A1274" s="19">
        <v>1270</v>
      </c>
      <c r="B1274" s="21">
        <f t="shared" si="34"/>
        <v>2</v>
      </c>
      <c r="C1274" s="19">
        <v>2</v>
      </c>
      <c r="D1274" s="19">
        <f t="shared" si="35"/>
        <v>20</v>
      </c>
      <c r="E1274" s="19" t="str">
        <f>_xlfn.XLOOKUP($D1274,消耗中转!$O$17:$O$1000,消耗中转!$Y$17:$Y$1000,"[]")</f>
        <v>[{"ItemId":50004,"Num":1775},{"ItemId":50005,"Num":30}]</v>
      </c>
      <c r="F1274" s="19" t="str">
        <f>_xlfn.XLOOKUP($D1274,养成中转!$D$17:$D$1000,_xlfn.XLOOKUP($C1274,养成中转!$W$16:$AC$16,养成中转!$W$17:$AC$1000),"{}")</f>
        <v>{"Hp":4436,"Atk":152}</v>
      </c>
      <c r="G1274" s="19" t="str">
        <f>IF(B1274=4,_xlfn.XLOOKUP($D1274,养成中转!$D$17:$D$1000,养成中转!$AP$17:$AP$1000,"{}"),_xlfn.XLOOKUP($D1274,养成中转!$D$17:$D$1000,养成中转!$AG$17:$AG$1000,"{}"))</f>
        <v>{"CardMulti":9.3,"CostReduce":0}</v>
      </c>
    </row>
    <row r="1275" spans="1:7">
      <c r="A1275" s="19">
        <v>1271</v>
      </c>
      <c r="B1275" s="21">
        <f t="shared" si="34"/>
        <v>2</v>
      </c>
      <c r="C1275" s="19">
        <v>2</v>
      </c>
      <c r="D1275" s="19">
        <f t="shared" si="35"/>
        <v>21</v>
      </c>
      <c r="E1275" s="19" t="str">
        <f>_xlfn.XLOOKUP($D1275,消耗中转!$O$17:$O$1000,消耗中转!$Y$17:$Y$1000,"[]")</f>
        <v>[{"ItemId":50004,"Num":2448}]</v>
      </c>
      <c r="F1275" s="19" t="str">
        <f>_xlfn.XLOOKUP($D1275,养成中转!$D$17:$D$1000,_xlfn.XLOOKUP($C1275,养成中转!$W$16:$AC$16,养成中转!$W$17:$AC$1000),"{}")</f>
        <v>{"Hp":5777,"Atk":198}</v>
      </c>
      <c r="G1275" s="19" t="str">
        <f>IF(B1275=4,_xlfn.XLOOKUP($D1275,养成中转!$D$17:$D$1000,养成中转!$AP$17:$AP$1000,"{}"),_xlfn.XLOOKUP($D1275,养成中转!$D$17:$D$1000,养成中转!$AG$17:$AG$1000,"{}"))</f>
        <v>{"CardMulti":9.95,"CostReduce":0}</v>
      </c>
    </row>
    <row r="1276" spans="1:7">
      <c r="A1276" s="19">
        <v>1272</v>
      </c>
      <c r="B1276" s="21">
        <f t="shared" si="34"/>
        <v>2</v>
      </c>
      <c r="C1276" s="19">
        <v>2</v>
      </c>
      <c r="D1276" s="19">
        <f t="shared" si="35"/>
        <v>22</v>
      </c>
      <c r="E1276" s="19" t="str">
        <f>_xlfn.XLOOKUP($D1276,消耗中转!$O$17:$O$1000,消耗中转!$Y$17:$Y$1000,"[]")</f>
        <v>[{"ItemId":50004,"Num":2571}]</v>
      </c>
      <c r="F1276" s="19" t="str">
        <f>_xlfn.XLOOKUP($D1276,养成中转!$D$17:$D$1000,_xlfn.XLOOKUP($C1276,养成中转!$W$16:$AC$16,养成中转!$W$17:$AC$1000),"{}")</f>
        <v>{"Hp":5977,"Atk":205}</v>
      </c>
      <c r="G1276" s="19" t="str">
        <f>IF(B1276=4,_xlfn.XLOOKUP($D1276,养成中转!$D$17:$D$1000,养成中转!$AP$17:$AP$1000,"{}"),_xlfn.XLOOKUP($D1276,养成中转!$D$17:$D$1000,养成中转!$AG$17:$AG$1000,"{}"))</f>
        <v>{"CardMulti":10.19,"CostReduce":0}</v>
      </c>
    </row>
    <row r="1277" spans="1:7">
      <c r="A1277" s="19">
        <v>1273</v>
      </c>
      <c r="B1277" s="21">
        <f t="shared" si="34"/>
        <v>2</v>
      </c>
      <c r="C1277" s="19">
        <v>2</v>
      </c>
      <c r="D1277" s="19">
        <f t="shared" si="35"/>
        <v>23</v>
      </c>
      <c r="E1277" s="19" t="str">
        <f>_xlfn.XLOOKUP($D1277,消耗中转!$O$17:$O$1000,消耗中转!$Y$17:$Y$1000,"[]")</f>
        <v>[{"ItemId":50004,"Num":2693}]</v>
      </c>
      <c r="F1277" s="19" t="str">
        <f>_xlfn.XLOOKUP($D1277,养成中转!$D$17:$D$1000,_xlfn.XLOOKUP($C1277,养成中转!$W$16:$AC$16,养成中转!$W$17:$AC$1000),"{}")</f>
        <v>{"Hp":6186,"Atk":212}</v>
      </c>
      <c r="G1277" s="19" t="str">
        <f>IF(B1277=4,_xlfn.XLOOKUP($D1277,养成中转!$D$17:$D$1000,养成中转!$AP$17:$AP$1000,"{}"),_xlfn.XLOOKUP($D1277,养成中转!$D$17:$D$1000,养成中转!$AG$17:$AG$1000,"{}"))</f>
        <v>{"CardMulti":10.43,"CostReduce":0}</v>
      </c>
    </row>
    <row r="1278" spans="1:7">
      <c r="A1278" s="19">
        <v>1274</v>
      </c>
      <c r="B1278" s="21">
        <f t="shared" si="34"/>
        <v>2</v>
      </c>
      <c r="C1278" s="19">
        <v>2</v>
      </c>
      <c r="D1278" s="19">
        <f t="shared" si="35"/>
        <v>24</v>
      </c>
      <c r="E1278" s="19" t="str">
        <f>_xlfn.XLOOKUP($D1278,消耗中转!$O$17:$O$1000,消耗中转!$Y$17:$Y$1000,"[]")</f>
        <v>[{"ItemId":50004,"Num":2816}]</v>
      </c>
      <c r="F1278" s="19" t="str">
        <f>_xlfn.XLOOKUP($D1278,养成中转!$D$17:$D$1000,_xlfn.XLOOKUP($C1278,养成中转!$W$16:$AC$16,养成中转!$W$17:$AC$1000),"{}")</f>
        <v>{"Hp":6403,"Atk":220}</v>
      </c>
      <c r="G1278" s="19" t="str">
        <f>IF(B1278=4,_xlfn.XLOOKUP($D1278,养成中转!$D$17:$D$1000,养成中转!$AP$17:$AP$1000,"{}"),_xlfn.XLOOKUP($D1278,养成中转!$D$17:$D$1000,养成中转!$AG$17:$AG$1000,"{}"))</f>
        <v>{"CardMulti":10.67,"CostReduce":0}</v>
      </c>
    </row>
    <row r="1279" spans="1:7">
      <c r="A1279" s="19">
        <v>1275</v>
      </c>
      <c r="B1279" s="21">
        <f t="shared" si="34"/>
        <v>2</v>
      </c>
      <c r="C1279" s="19">
        <v>2</v>
      </c>
      <c r="D1279" s="19">
        <f t="shared" si="35"/>
        <v>25</v>
      </c>
      <c r="E1279" s="19" t="str">
        <f>_xlfn.XLOOKUP($D1279,消耗中转!$O$17:$O$1000,消耗中转!$Y$17:$Y$1000,"[]")</f>
        <v>[{"ItemId":50004,"Num":2938}]</v>
      </c>
      <c r="F1279" s="19" t="str">
        <f>_xlfn.XLOOKUP($D1279,养成中转!$D$17:$D$1000,_xlfn.XLOOKUP($C1279,养成中转!$W$16:$AC$16,养成中转!$W$17:$AC$1000),"{}")</f>
        <v>{"Hp":6630,"Atk":227}</v>
      </c>
      <c r="G1279" s="19" t="str">
        <f>IF(B1279=4,_xlfn.XLOOKUP($D1279,养成中转!$D$17:$D$1000,养成中转!$AP$17:$AP$1000,"{}"),_xlfn.XLOOKUP($D1279,养成中转!$D$17:$D$1000,养成中转!$AG$17:$AG$1000,"{}"))</f>
        <v>{"CardMulti":11.91,"CostReduce":1}</v>
      </c>
    </row>
    <row r="1280" spans="1:7">
      <c r="A1280" s="19">
        <v>1276</v>
      </c>
      <c r="B1280" s="21">
        <f t="shared" si="34"/>
        <v>2</v>
      </c>
      <c r="C1280" s="19">
        <v>2</v>
      </c>
      <c r="D1280" s="19">
        <f t="shared" si="35"/>
        <v>26</v>
      </c>
      <c r="E1280" s="19" t="str">
        <f>_xlfn.XLOOKUP($D1280,消耗中转!$O$17:$O$1000,消耗中转!$Y$17:$Y$1000,"[]")</f>
        <v>[{"ItemId":50004,"Num":3061}]</v>
      </c>
      <c r="F1280" s="19" t="str">
        <f>_xlfn.XLOOKUP($D1280,养成中转!$D$17:$D$1000,_xlfn.XLOOKUP($C1280,养成中转!$W$16:$AC$16,养成中转!$W$17:$AC$1000),"{}")</f>
        <v>{"Hp":6866,"Atk":236}</v>
      </c>
      <c r="G1280" s="19" t="str">
        <f>IF(B1280=4,_xlfn.XLOOKUP($D1280,养成中转!$D$17:$D$1000,养成中转!$AP$17:$AP$1000,"{}"),_xlfn.XLOOKUP($D1280,养成中转!$D$17:$D$1000,养成中转!$AG$17:$AG$1000,"{}"))</f>
        <v>{"CardMulti":12.15,"CostReduce":1}</v>
      </c>
    </row>
    <row r="1281" spans="1:7">
      <c r="A1281" s="19">
        <v>1277</v>
      </c>
      <c r="B1281" s="21">
        <f t="shared" si="34"/>
        <v>2</v>
      </c>
      <c r="C1281" s="19">
        <v>2</v>
      </c>
      <c r="D1281" s="19">
        <f t="shared" si="35"/>
        <v>27</v>
      </c>
      <c r="E1281" s="19" t="str">
        <f>_xlfn.XLOOKUP($D1281,消耗中转!$O$17:$O$1000,消耗中转!$Y$17:$Y$1000,"[]")</f>
        <v>[{"ItemId":50004,"Num":3183}]</v>
      </c>
      <c r="F1281" s="19" t="str">
        <f>_xlfn.XLOOKUP($D1281,养成中转!$D$17:$D$1000,_xlfn.XLOOKUP($C1281,养成中转!$W$16:$AC$16,养成中转!$W$17:$AC$1000),"{}")</f>
        <v>{"Hp":7112,"Atk":244}</v>
      </c>
      <c r="G1281" s="19" t="str">
        <f>IF(B1281=4,_xlfn.XLOOKUP($D1281,养成中转!$D$17:$D$1000,养成中转!$AP$17:$AP$1000,"{}"),_xlfn.XLOOKUP($D1281,养成中转!$D$17:$D$1000,养成中转!$AG$17:$AG$1000,"{}"))</f>
        <v>{"CardMulti":12.39,"CostReduce":1}</v>
      </c>
    </row>
    <row r="1282" spans="1:7">
      <c r="A1282" s="19">
        <v>1278</v>
      </c>
      <c r="B1282" s="21">
        <f t="shared" si="34"/>
        <v>2</v>
      </c>
      <c r="C1282" s="19">
        <v>2</v>
      </c>
      <c r="D1282" s="19">
        <f t="shared" si="35"/>
        <v>28</v>
      </c>
      <c r="E1282" s="19" t="str">
        <f>_xlfn.XLOOKUP($D1282,消耗中转!$O$17:$O$1000,消耗中转!$Y$17:$Y$1000,"[]")</f>
        <v>[{"ItemId":50004,"Num":3306}]</v>
      </c>
      <c r="F1282" s="19" t="str">
        <f>_xlfn.XLOOKUP($D1282,养成中转!$D$17:$D$1000,_xlfn.XLOOKUP($C1282,养成中转!$W$16:$AC$16,养成中转!$W$17:$AC$1000),"{}")</f>
        <v>{"Hp":7367,"Atk":253}</v>
      </c>
      <c r="G1282" s="19" t="str">
        <f>IF(B1282=4,_xlfn.XLOOKUP($D1282,养成中转!$D$17:$D$1000,养成中转!$AP$17:$AP$1000,"{}"),_xlfn.XLOOKUP($D1282,养成中转!$D$17:$D$1000,养成中转!$AG$17:$AG$1000,"{}"))</f>
        <v>{"CardMulti":12.63,"CostReduce":1}</v>
      </c>
    </row>
    <row r="1283" spans="1:7">
      <c r="A1283" s="19">
        <v>1279</v>
      </c>
      <c r="B1283" s="21">
        <f t="shared" si="34"/>
        <v>2</v>
      </c>
      <c r="C1283" s="19">
        <v>2</v>
      </c>
      <c r="D1283" s="19">
        <f t="shared" si="35"/>
        <v>29</v>
      </c>
      <c r="E1283" s="19" t="str">
        <f>_xlfn.XLOOKUP($D1283,消耗中转!$O$17:$O$1000,消耗中转!$Y$17:$Y$1000,"[]")</f>
        <v>[{"ItemId":50004,"Num":3428}]</v>
      </c>
      <c r="F1283" s="19" t="str">
        <f>_xlfn.XLOOKUP($D1283,养成中转!$D$17:$D$1000,_xlfn.XLOOKUP($C1283,养成中转!$W$16:$AC$16,养成中转!$W$17:$AC$1000),"{}")</f>
        <v>{"Hp":7633,"Atk":262}</v>
      </c>
      <c r="G1283" s="19" t="str">
        <f>IF(B1283=4,_xlfn.XLOOKUP($D1283,养成中转!$D$17:$D$1000,养成中转!$AP$17:$AP$1000,"{}"),_xlfn.XLOOKUP($D1283,养成中转!$D$17:$D$1000,养成中转!$AG$17:$AG$1000,"{}"))</f>
        <v>{"CardMulti":12.87,"CostReduce":1}</v>
      </c>
    </row>
    <row r="1284" spans="1:7">
      <c r="A1284" s="19">
        <v>1280</v>
      </c>
      <c r="B1284" s="21">
        <f t="shared" si="34"/>
        <v>2</v>
      </c>
      <c r="C1284" s="19">
        <v>2</v>
      </c>
      <c r="D1284" s="19">
        <f t="shared" si="35"/>
        <v>30</v>
      </c>
      <c r="E1284" s="19" t="str">
        <f>_xlfn.XLOOKUP($D1284,消耗中转!$O$17:$O$1000,消耗中转!$Y$17:$Y$1000,"[]")</f>
        <v>[{"ItemId":50004,"Num":3551},{"ItemId":50005,"Num":130}]</v>
      </c>
      <c r="F1284" s="19" t="str">
        <f>_xlfn.XLOOKUP($D1284,养成中转!$D$17:$D$1000,_xlfn.XLOOKUP($C1284,养成中转!$W$16:$AC$16,养成中转!$W$17:$AC$1000),"{}")</f>
        <v>{"Hp":7910,"Atk":271}</v>
      </c>
      <c r="G1284" s="19" t="str">
        <f>IF(B1284=4,_xlfn.XLOOKUP($D1284,养成中转!$D$17:$D$1000,养成中转!$AP$17:$AP$1000,"{}"),_xlfn.XLOOKUP($D1284,养成中转!$D$17:$D$1000,养成中转!$AG$17:$AG$1000,"{}"))</f>
        <v>{"CardMulti":13.11,"CostReduce":1}</v>
      </c>
    </row>
    <row r="1285" spans="1:7">
      <c r="A1285" s="19">
        <v>1281</v>
      </c>
      <c r="B1285" s="21">
        <f t="shared" si="34"/>
        <v>2</v>
      </c>
      <c r="C1285" s="19">
        <v>2</v>
      </c>
      <c r="D1285" s="19">
        <f t="shared" si="35"/>
        <v>31</v>
      </c>
      <c r="E1285" s="19" t="str">
        <f>_xlfn.XLOOKUP($D1285,消耗中转!$O$17:$O$1000,消耗中转!$Y$17:$Y$1000,"[]")</f>
        <v>[{"ItemId":50004,"Num":7347}]</v>
      </c>
      <c r="F1285" s="19" t="str">
        <f>_xlfn.XLOOKUP($D1285,养成中转!$D$17:$D$1000,_xlfn.XLOOKUP($C1285,养成中转!$W$16:$AC$16,养成中转!$W$17:$AC$1000),"{}")</f>
        <v>{"Hp":9918,"Atk":341}</v>
      </c>
      <c r="G1285" s="19" t="str">
        <f>IF(B1285=4,_xlfn.XLOOKUP($D1285,养成中转!$D$17:$D$1000,养成中转!$AP$17:$AP$1000,"{}"),_xlfn.XLOOKUP($D1285,养成中转!$D$17:$D$1000,养成中转!$AG$17:$AG$1000,"{}"))</f>
        <v>{"CardMulti":13.81,"CostReduce":1}</v>
      </c>
    </row>
    <row r="1286" spans="1:7">
      <c r="A1286" s="19">
        <v>1282</v>
      </c>
      <c r="B1286" s="21">
        <f t="shared" si="34"/>
        <v>2</v>
      </c>
      <c r="C1286" s="19">
        <v>2</v>
      </c>
      <c r="D1286" s="19">
        <f t="shared" si="35"/>
        <v>32</v>
      </c>
      <c r="E1286" s="19" t="str">
        <f>_xlfn.XLOOKUP($D1286,消耗中转!$O$17:$O$1000,消耗中转!$Y$17:$Y$1000,"[]")</f>
        <v>[{"ItemId":50004,"Num":7715}]</v>
      </c>
      <c r="F1286" s="19" t="str">
        <f>_xlfn.XLOOKUP($D1286,养成中转!$D$17:$D$1000,_xlfn.XLOOKUP($C1286,养成中转!$W$16:$AC$16,养成中转!$W$17:$AC$1000),"{}")</f>
        <v>{"Hp":10217,"Atk":351}</v>
      </c>
      <c r="G1286" s="19" t="str">
        <f>IF(B1286=4,_xlfn.XLOOKUP($D1286,养成中转!$D$17:$D$1000,养成中转!$AP$17:$AP$1000,"{}"),_xlfn.XLOOKUP($D1286,养成中转!$D$17:$D$1000,养成中转!$AG$17:$AG$1000,"{}"))</f>
        <v>{"CardMulti":14.04,"CostReduce":1}</v>
      </c>
    </row>
    <row r="1287" spans="1:7">
      <c r="A1287" s="19">
        <v>1283</v>
      </c>
      <c r="B1287" s="21">
        <f t="shared" si="34"/>
        <v>2</v>
      </c>
      <c r="C1287" s="19">
        <v>2</v>
      </c>
      <c r="D1287" s="19">
        <f t="shared" si="35"/>
        <v>33</v>
      </c>
      <c r="E1287" s="19" t="str">
        <f>_xlfn.XLOOKUP($D1287,消耗中转!$O$17:$O$1000,消耗中转!$Y$17:$Y$1000,"[]")</f>
        <v>[{"ItemId":50004,"Num":8082}]</v>
      </c>
      <c r="F1287" s="19" t="str">
        <f>_xlfn.XLOOKUP($D1287,养成中转!$D$17:$D$1000,_xlfn.XLOOKUP($C1287,养成中转!$W$16:$AC$16,养成中转!$W$17:$AC$1000),"{}")</f>
        <v>{"Hp":10526,"Atk":362}</v>
      </c>
      <c r="G1287" s="19" t="str">
        <f>IF(B1287=4,_xlfn.XLOOKUP($D1287,养成中转!$D$17:$D$1000,养成中转!$AP$17:$AP$1000,"{}"),_xlfn.XLOOKUP($D1287,养成中转!$D$17:$D$1000,养成中转!$AG$17:$AG$1000,"{}"))</f>
        <v>{"CardMulti":14.27,"CostReduce":1}</v>
      </c>
    </row>
    <row r="1288" spans="1:7">
      <c r="A1288" s="19">
        <v>1284</v>
      </c>
      <c r="B1288" s="21">
        <f t="shared" si="34"/>
        <v>2</v>
      </c>
      <c r="C1288" s="19">
        <v>2</v>
      </c>
      <c r="D1288" s="19">
        <f t="shared" si="35"/>
        <v>34</v>
      </c>
      <c r="E1288" s="19" t="str">
        <f>_xlfn.XLOOKUP($D1288,消耗中转!$O$17:$O$1000,消耗中转!$Y$17:$Y$1000,"[]")</f>
        <v>[{"ItemId":50004,"Num":8449}]</v>
      </c>
      <c r="F1288" s="19" t="str">
        <f>_xlfn.XLOOKUP($D1288,养成中转!$D$17:$D$1000,_xlfn.XLOOKUP($C1288,养成中转!$W$16:$AC$16,养成中转!$W$17:$AC$1000),"{}")</f>
        <v>{"Hp":10847,"Atk":373}</v>
      </c>
      <c r="G1288" s="19" t="str">
        <f>IF(B1288=4,_xlfn.XLOOKUP($D1288,养成中转!$D$17:$D$1000,养成中转!$AP$17:$AP$1000,"{}"),_xlfn.XLOOKUP($D1288,养成中转!$D$17:$D$1000,养成中转!$AG$17:$AG$1000,"{}"))</f>
        <v>{"CardMulti":14.5,"CostReduce":1}</v>
      </c>
    </row>
    <row r="1289" spans="1:7">
      <c r="A1289" s="19">
        <v>1285</v>
      </c>
      <c r="B1289" s="21">
        <f t="shared" si="34"/>
        <v>2</v>
      </c>
      <c r="C1289" s="19">
        <v>2</v>
      </c>
      <c r="D1289" s="19">
        <f t="shared" si="35"/>
        <v>35</v>
      </c>
      <c r="E1289" s="19" t="str">
        <f>_xlfn.XLOOKUP($D1289,消耗中转!$O$17:$O$1000,消耗中转!$Y$17:$Y$1000,"[]")</f>
        <v>[{"ItemId":50004,"Num":8817}]</v>
      </c>
      <c r="F1289" s="19" t="str">
        <f>_xlfn.XLOOKUP($D1289,养成中转!$D$17:$D$1000,_xlfn.XLOOKUP($C1289,养成中转!$W$16:$AC$16,养成中转!$W$17:$AC$1000),"{}")</f>
        <v>{"Hp":11180,"Atk":384}</v>
      </c>
      <c r="G1289" s="19" t="str">
        <f>IF(B1289=4,_xlfn.XLOOKUP($D1289,养成中转!$D$17:$D$1000,养成中转!$AP$17:$AP$1000,"{}"),_xlfn.XLOOKUP($D1289,养成中转!$D$17:$D$1000,养成中转!$AG$17:$AG$1000,"{}"))</f>
        <v>{"CardMulti":14.73,"CostReduce":1}</v>
      </c>
    </row>
    <row r="1290" spans="1:7">
      <c r="A1290" s="19">
        <v>1286</v>
      </c>
      <c r="B1290" s="21">
        <f t="shared" si="34"/>
        <v>2</v>
      </c>
      <c r="C1290" s="19">
        <v>2</v>
      </c>
      <c r="D1290" s="19">
        <f t="shared" si="35"/>
        <v>36</v>
      </c>
      <c r="E1290" s="19" t="str">
        <f>_xlfn.XLOOKUP($D1290,消耗中转!$O$17:$O$1000,消耗中转!$Y$17:$Y$1000,"[]")</f>
        <v>[{"ItemId":50004,"Num":9184}]</v>
      </c>
      <c r="F1290" s="19" t="str">
        <f>_xlfn.XLOOKUP($D1290,养成中转!$D$17:$D$1000,_xlfn.XLOOKUP($C1290,养成中转!$W$16:$AC$16,养成中转!$W$17:$AC$1000),"{}")</f>
        <v>{"Hp":11525,"Atk":396}</v>
      </c>
      <c r="G1290" s="19" t="str">
        <f>IF(B1290=4,_xlfn.XLOOKUP($D1290,养成中转!$D$17:$D$1000,养成中转!$AP$17:$AP$1000,"{}"),_xlfn.XLOOKUP($D1290,养成中转!$D$17:$D$1000,养成中转!$AG$17:$AG$1000,"{}"))</f>
        <v>{"CardMulti":14.96,"CostReduce":1}</v>
      </c>
    </row>
    <row r="1291" spans="1:7">
      <c r="A1291" s="19">
        <v>1287</v>
      </c>
      <c r="B1291" s="21">
        <f t="shared" si="34"/>
        <v>2</v>
      </c>
      <c r="C1291" s="19">
        <v>2</v>
      </c>
      <c r="D1291" s="19">
        <f t="shared" si="35"/>
        <v>37</v>
      </c>
      <c r="E1291" s="19" t="str">
        <f>_xlfn.XLOOKUP($D1291,消耗中转!$O$17:$O$1000,消耗中转!$Y$17:$Y$1000,"[]")</f>
        <v>[{"ItemId":50004,"Num":9552}]</v>
      </c>
      <c r="F1291" s="19" t="str">
        <f>_xlfn.XLOOKUP($D1291,养成中转!$D$17:$D$1000,_xlfn.XLOOKUP($C1291,养成中转!$W$16:$AC$16,养成中转!$W$17:$AC$1000),"{}")</f>
        <v>{"Hp":11881,"Atk":408}</v>
      </c>
      <c r="G1291" s="19" t="str">
        <f>IF(B1291=4,_xlfn.XLOOKUP($D1291,养成中转!$D$17:$D$1000,养成中转!$AP$17:$AP$1000,"{}"),_xlfn.XLOOKUP($D1291,养成中转!$D$17:$D$1000,养成中转!$AG$17:$AG$1000,"{}"))</f>
        <v>{"CardMulti":15.19,"CostReduce":1}</v>
      </c>
    </row>
    <row r="1292" spans="1:7">
      <c r="A1292" s="19">
        <v>1288</v>
      </c>
      <c r="B1292" s="21">
        <f t="shared" si="34"/>
        <v>2</v>
      </c>
      <c r="C1292" s="19">
        <v>2</v>
      </c>
      <c r="D1292" s="19">
        <f t="shared" si="35"/>
        <v>38</v>
      </c>
      <c r="E1292" s="19" t="str">
        <f>_xlfn.XLOOKUP($D1292,消耗中转!$O$17:$O$1000,消耗中转!$Y$17:$Y$1000,"[]")</f>
        <v>[{"ItemId":50004,"Num":9919}]</v>
      </c>
      <c r="F1292" s="19" t="str">
        <f>_xlfn.XLOOKUP($D1292,养成中转!$D$17:$D$1000,_xlfn.XLOOKUP($C1292,养成中转!$W$16:$AC$16,养成中转!$W$17:$AC$1000),"{}")</f>
        <v>{"Hp":12251,"Atk":421}</v>
      </c>
      <c r="G1292" s="19" t="str">
        <f>IF(B1292=4,_xlfn.XLOOKUP($D1292,养成中转!$D$17:$D$1000,养成中转!$AP$17:$AP$1000,"{}"),_xlfn.XLOOKUP($D1292,养成中转!$D$17:$D$1000,养成中转!$AG$17:$AG$1000,"{}"))</f>
        <v>{"CardMulti":15.42,"CostReduce":1}</v>
      </c>
    </row>
    <row r="1293" spans="1:7">
      <c r="A1293" s="19">
        <v>1289</v>
      </c>
      <c r="B1293" s="21">
        <f t="shared" si="34"/>
        <v>2</v>
      </c>
      <c r="C1293" s="19">
        <v>2</v>
      </c>
      <c r="D1293" s="19">
        <f t="shared" si="35"/>
        <v>39</v>
      </c>
      <c r="E1293" s="19" t="str">
        <f>_xlfn.XLOOKUP($D1293,消耗中转!$O$17:$O$1000,消耗中转!$Y$17:$Y$1000,"[]")</f>
        <v>[{"ItemId":50004,"Num":10286}]</v>
      </c>
      <c r="F1293" s="19" t="str">
        <f>_xlfn.XLOOKUP($D1293,养成中转!$D$17:$D$1000,_xlfn.XLOOKUP($C1293,养成中转!$W$16:$AC$16,养成中转!$W$17:$AC$1000),"{}")</f>
        <v>{"Hp":12633,"Atk":434}</v>
      </c>
      <c r="G1293" s="19" t="str">
        <f>IF(B1293=4,_xlfn.XLOOKUP($D1293,养成中转!$D$17:$D$1000,养成中转!$AP$17:$AP$1000,"{}"),_xlfn.XLOOKUP($D1293,养成中转!$D$17:$D$1000,养成中转!$AG$17:$AG$1000,"{}"))</f>
        <v>{"CardMulti":15.65,"CostReduce":1}</v>
      </c>
    </row>
    <row r="1294" spans="1:7">
      <c r="A1294" s="19">
        <v>1290</v>
      </c>
      <c r="B1294" s="21">
        <f t="shared" si="34"/>
        <v>2</v>
      </c>
      <c r="C1294" s="19">
        <v>2</v>
      </c>
      <c r="D1294" s="19">
        <f t="shared" si="35"/>
        <v>40</v>
      </c>
      <c r="E1294" s="19" t="str">
        <f>_xlfn.XLOOKUP($D1294,消耗中转!$O$17:$O$1000,消耗中转!$Y$17:$Y$1000,"[]")</f>
        <v>[{"ItemId":50004,"Num":10654},{"ItemId":50005,"Num":200}]</v>
      </c>
      <c r="F1294" s="19" t="str">
        <f>_xlfn.XLOOKUP($D1294,养成中转!$D$17:$D$1000,_xlfn.XLOOKUP($C1294,养成中转!$W$16:$AC$16,养成中转!$W$17:$AC$1000),"{}")</f>
        <v>{"Hp":13028,"Atk":448}</v>
      </c>
      <c r="G1294" s="19" t="str">
        <f>IF(B1294=4,_xlfn.XLOOKUP($D1294,养成中转!$D$17:$D$1000,养成中转!$AP$17:$AP$1000,"{}"),_xlfn.XLOOKUP($D1294,养成中转!$D$17:$D$1000,养成中转!$AG$17:$AG$1000,"{}"))</f>
        <v>{"CardMulti":15.88,"CostReduce":1}</v>
      </c>
    </row>
    <row r="1295" spans="1:7">
      <c r="A1295" s="19">
        <v>1291</v>
      </c>
      <c r="B1295" s="21">
        <f t="shared" si="34"/>
        <v>2</v>
      </c>
      <c r="C1295" s="19">
        <v>2</v>
      </c>
      <c r="D1295" s="19">
        <f t="shared" si="35"/>
        <v>41</v>
      </c>
      <c r="E1295" s="19" t="str">
        <f>_xlfn.XLOOKUP($D1295,消耗中转!$O$17:$O$1000,消耗中转!$Y$17:$Y$1000,"[]")</f>
        <v>[{"ItemId":50004,"Num":16426}]</v>
      </c>
      <c r="F1295" s="19" t="str">
        <f>_xlfn.XLOOKUP($D1295,养成中转!$D$17:$D$1000,_xlfn.XLOOKUP($C1295,养成中转!$W$16:$AC$16,养成中转!$W$17:$AC$1000),"{}")</f>
        <v>{"Hp":15890,"Atk":546}</v>
      </c>
      <c r="G1295" s="19" t="str">
        <f>IF(B1295=4,_xlfn.XLOOKUP($D1295,养成中转!$D$17:$D$1000,养成中转!$AP$17:$AP$1000,"{}"),_xlfn.XLOOKUP($D1295,养成中转!$D$17:$D$1000,养成中转!$AG$17:$AG$1000,"{}"))</f>
        <v>{"CardMulti":16.63,"CostReduce":1}</v>
      </c>
    </row>
    <row r="1296" spans="1:7">
      <c r="A1296" s="19">
        <v>1292</v>
      </c>
      <c r="B1296" s="21">
        <f t="shared" si="34"/>
        <v>2</v>
      </c>
      <c r="C1296" s="19">
        <v>2</v>
      </c>
      <c r="D1296" s="19">
        <f t="shared" si="35"/>
        <v>42</v>
      </c>
      <c r="E1296" s="19" t="str">
        <f>_xlfn.XLOOKUP($D1296,消耗中转!$O$17:$O$1000,消耗中转!$Y$17:$Y$1000,"[]")</f>
        <v>[{"ItemId":50004,"Num":17248}]</v>
      </c>
      <c r="F1296" s="19" t="str">
        <f>_xlfn.XLOOKUP($D1296,养成中转!$D$17:$D$1000,_xlfn.XLOOKUP($C1296,养成中转!$W$16:$AC$16,养成中转!$W$17:$AC$1000),"{}")</f>
        <v>{"Hp":16311,"Atk":560}</v>
      </c>
      <c r="G1296" s="19" t="str">
        <f>IF(B1296=4,_xlfn.XLOOKUP($D1296,养成中转!$D$17:$D$1000,养成中转!$AP$17:$AP$1000,"{}"),_xlfn.XLOOKUP($D1296,养成中转!$D$17:$D$1000,养成中转!$AG$17:$AG$1000,"{}"))</f>
        <v>{"CardMulti":16.85,"CostReduce":1}</v>
      </c>
    </row>
    <row r="1297" spans="1:7">
      <c r="A1297" s="19">
        <v>1293</v>
      </c>
      <c r="B1297" s="21">
        <f t="shared" si="34"/>
        <v>2</v>
      </c>
      <c r="C1297" s="19">
        <v>2</v>
      </c>
      <c r="D1297" s="19">
        <f t="shared" si="35"/>
        <v>43</v>
      </c>
      <c r="E1297" s="19" t="str">
        <f>_xlfn.XLOOKUP($D1297,消耗中转!$O$17:$O$1000,消耗中转!$Y$17:$Y$1000,"[]")</f>
        <v>[{"ItemId":50004,"Num":18069}]</v>
      </c>
      <c r="F1297" s="19" t="str">
        <f>_xlfn.XLOOKUP($D1297,养成中转!$D$17:$D$1000,_xlfn.XLOOKUP($C1297,养成中转!$W$16:$AC$16,养成中转!$W$17:$AC$1000),"{}")</f>
        <v>{"Hp":16747,"Atk":576}</v>
      </c>
      <c r="G1297" s="19" t="str">
        <f>IF(B1297=4,_xlfn.XLOOKUP($D1297,养成中转!$D$17:$D$1000,养成中转!$AP$17:$AP$1000,"{}"),_xlfn.XLOOKUP($D1297,养成中转!$D$17:$D$1000,养成中转!$AG$17:$AG$1000,"{}"))</f>
        <v>{"CardMulti":17.07,"CostReduce":1}</v>
      </c>
    </row>
    <row r="1298" spans="1:7">
      <c r="A1298" s="19">
        <v>1294</v>
      </c>
      <c r="B1298" s="21">
        <f t="shared" si="34"/>
        <v>2</v>
      </c>
      <c r="C1298" s="19">
        <v>2</v>
      </c>
      <c r="D1298" s="19">
        <f t="shared" si="35"/>
        <v>44</v>
      </c>
      <c r="E1298" s="19" t="str">
        <f>_xlfn.XLOOKUP($D1298,消耗中转!$O$17:$O$1000,消耗中转!$Y$17:$Y$1000,"[]")</f>
        <v>[{"ItemId":50004,"Num":18890}]</v>
      </c>
      <c r="F1298" s="19" t="str">
        <f>_xlfn.XLOOKUP($D1298,养成中转!$D$17:$D$1000,_xlfn.XLOOKUP($C1298,养成中转!$W$16:$AC$16,养成中转!$W$17:$AC$1000),"{}")</f>
        <v>{"Hp":17197,"Atk":591}</v>
      </c>
      <c r="G1298" s="19" t="str">
        <f>IF(B1298=4,_xlfn.XLOOKUP($D1298,养成中转!$D$17:$D$1000,养成中转!$AP$17:$AP$1000,"{}"),_xlfn.XLOOKUP($D1298,养成中转!$D$17:$D$1000,养成中转!$AG$17:$AG$1000,"{}"))</f>
        <v>{"CardMulti":17.29,"CostReduce":1}</v>
      </c>
    </row>
    <row r="1299" spans="1:7">
      <c r="A1299" s="19">
        <v>1295</v>
      </c>
      <c r="B1299" s="21">
        <f t="shared" si="34"/>
        <v>2</v>
      </c>
      <c r="C1299" s="19">
        <v>2</v>
      </c>
      <c r="D1299" s="19">
        <f t="shared" si="35"/>
        <v>45</v>
      </c>
      <c r="E1299" s="19" t="str">
        <f>_xlfn.XLOOKUP($D1299,消耗中转!$O$17:$O$1000,消耗中转!$Y$17:$Y$1000,"[]")</f>
        <v>[{"ItemId":50004,"Num":19712}]</v>
      </c>
      <c r="F1299" s="19" t="str">
        <f>_xlfn.XLOOKUP($D1299,养成中转!$D$17:$D$1000,_xlfn.XLOOKUP($C1299,养成中转!$W$16:$AC$16,养成中转!$W$17:$AC$1000),"{}")</f>
        <v>{"Hp":17662,"Atk":607}</v>
      </c>
      <c r="G1299" s="19" t="str">
        <f>IF(B1299=4,_xlfn.XLOOKUP($D1299,养成中转!$D$17:$D$1000,养成中转!$AP$17:$AP$1000,"{}"),_xlfn.XLOOKUP($D1299,养成中转!$D$17:$D$1000,养成中转!$AG$17:$AG$1000,"{}"))</f>
        <v>{"CardMulti":17.51,"CostReduce":1}</v>
      </c>
    </row>
    <row r="1300" spans="1:7">
      <c r="A1300" s="19">
        <v>1296</v>
      </c>
      <c r="B1300" s="21">
        <f t="shared" si="34"/>
        <v>2</v>
      </c>
      <c r="C1300" s="19">
        <v>2</v>
      </c>
      <c r="D1300" s="19">
        <f t="shared" si="35"/>
        <v>46</v>
      </c>
      <c r="E1300" s="19" t="str">
        <f>_xlfn.XLOOKUP($D1300,消耗中转!$O$17:$O$1000,消耗中转!$Y$17:$Y$1000,"[]")</f>
        <v>[{"ItemId":50004,"Num":20533}]</v>
      </c>
      <c r="F1300" s="19" t="str">
        <f>_xlfn.XLOOKUP($D1300,养成中转!$D$17:$D$1000,_xlfn.XLOOKUP($C1300,养成中转!$W$16:$AC$16,养成中转!$W$17:$AC$1000),"{}")</f>
        <v>{"Hp":18141,"Atk":624}</v>
      </c>
      <c r="G1300" s="19" t="str">
        <f>IF(B1300=4,_xlfn.XLOOKUP($D1300,养成中转!$D$17:$D$1000,养成中转!$AP$17:$AP$1000,"{}"),_xlfn.XLOOKUP($D1300,养成中转!$D$17:$D$1000,养成中转!$AG$17:$AG$1000,"{}"))</f>
        <v>{"CardMulti":17.73,"CostReduce":1}</v>
      </c>
    </row>
    <row r="1301" spans="1:7">
      <c r="A1301" s="19">
        <v>1297</v>
      </c>
      <c r="B1301" s="21">
        <f t="shared" si="34"/>
        <v>2</v>
      </c>
      <c r="C1301" s="19">
        <v>2</v>
      </c>
      <c r="D1301" s="19">
        <f t="shared" si="35"/>
        <v>47</v>
      </c>
      <c r="E1301" s="19" t="str">
        <f>_xlfn.XLOOKUP($D1301,消耗中转!$O$17:$O$1000,消耗中转!$Y$17:$Y$1000,"[]")</f>
        <v>[{"ItemId":50004,"Num":21355}]</v>
      </c>
      <c r="F1301" s="19" t="str">
        <f>_xlfn.XLOOKUP($D1301,养成中转!$D$17:$D$1000,_xlfn.XLOOKUP($C1301,养成中转!$W$16:$AC$16,养成中转!$W$17:$AC$1000),"{}")</f>
        <v>{"Hp":18635,"Atk":640}</v>
      </c>
      <c r="G1301" s="19" t="str">
        <f>IF(B1301=4,_xlfn.XLOOKUP($D1301,养成中转!$D$17:$D$1000,养成中转!$AP$17:$AP$1000,"{}"),_xlfn.XLOOKUP($D1301,养成中转!$D$17:$D$1000,养成中转!$AG$17:$AG$1000,"{}"))</f>
        <v>{"CardMulti":17.95,"CostReduce":1}</v>
      </c>
    </row>
    <row r="1302" spans="1:7">
      <c r="A1302" s="19">
        <v>1298</v>
      </c>
      <c r="B1302" s="21">
        <f t="shared" si="34"/>
        <v>2</v>
      </c>
      <c r="C1302" s="19">
        <v>2</v>
      </c>
      <c r="D1302" s="19">
        <f t="shared" si="35"/>
        <v>48</v>
      </c>
      <c r="E1302" s="19" t="str">
        <f>_xlfn.XLOOKUP($D1302,消耗中转!$O$17:$O$1000,消耗中转!$Y$17:$Y$1000,"[]")</f>
        <v>[{"ItemId":50004,"Num":22176}]</v>
      </c>
      <c r="F1302" s="19" t="str">
        <f>_xlfn.XLOOKUP($D1302,养成中转!$D$17:$D$1000,_xlfn.XLOOKUP($C1302,养成中转!$W$16:$AC$16,养成中转!$W$17:$AC$1000),"{}")</f>
        <v>{"Hp":19143,"Atk":658}</v>
      </c>
      <c r="G1302" s="19" t="str">
        <f>IF(B1302=4,_xlfn.XLOOKUP($D1302,养成中转!$D$17:$D$1000,养成中转!$AP$17:$AP$1000,"{}"),_xlfn.XLOOKUP($D1302,养成中转!$D$17:$D$1000,养成中转!$AG$17:$AG$1000,"{}"))</f>
        <v>{"CardMulti":18.17,"CostReduce":1}</v>
      </c>
    </row>
    <row r="1303" spans="1:7">
      <c r="A1303" s="19">
        <v>1299</v>
      </c>
      <c r="B1303" s="21">
        <f t="shared" si="34"/>
        <v>2</v>
      </c>
      <c r="C1303" s="19">
        <v>2</v>
      </c>
      <c r="D1303" s="19">
        <f t="shared" si="35"/>
        <v>49</v>
      </c>
      <c r="E1303" s="19" t="str">
        <f>_xlfn.XLOOKUP($D1303,消耗中转!$O$17:$O$1000,消耗中转!$Y$17:$Y$1000,"[]")</f>
        <v>[{"ItemId":50004,"Num":22997}]</v>
      </c>
      <c r="F1303" s="19" t="str">
        <f>_xlfn.XLOOKUP($D1303,养成中转!$D$17:$D$1000,_xlfn.XLOOKUP($C1303,养成中转!$W$16:$AC$16,养成中转!$W$17:$AC$1000),"{}")</f>
        <v>{"Hp":19667,"Atk":676}</v>
      </c>
      <c r="G1303" s="19" t="str">
        <f>IF(B1303=4,_xlfn.XLOOKUP($D1303,养成中转!$D$17:$D$1000,养成中转!$AP$17:$AP$1000,"{}"),_xlfn.XLOOKUP($D1303,养成中转!$D$17:$D$1000,养成中转!$AG$17:$AG$1000,"{}"))</f>
        <v>{"CardMulti":18.39,"CostReduce":1}</v>
      </c>
    </row>
    <row r="1304" spans="1:7">
      <c r="A1304" s="19">
        <v>1300</v>
      </c>
      <c r="B1304" s="21">
        <f t="shared" si="34"/>
        <v>2</v>
      </c>
      <c r="C1304" s="19">
        <v>2</v>
      </c>
      <c r="D1304" s="19">
        <f t="shared" si="35"/>
        <v>50</v>
      </c>
      <c r="E1304" s="19" t="str">
        <f>_xlfn.XLOOKUP($D1304,消耗中转!$O$17:$O$1000,消耗中转!$Y$17:$Y$1000,"[]")</f>
        <v>[{"ItemId":50004,"Num":23819},{"ItemId":50005,"Num":300}]</v>
      </c>
      <c r="F1304" s="19" t="str">
        <f>_xlfn.XLOOKUP($D1304,养成中转!$D$17:$D$1000,_xlfn.XLOOKUP($C1304,养成中转!$W$16:$AC$16,养成中转!$W$17:$AC$1000),"{}")</f>
        <v>{"Hp":20207,"Atk":694}</v>
      </c>
      <c r="G1304" s="19" t="str">
        <f>IF(B1304=4,_xlfn.XLOOKUP($D1304,养成中转!$D$17:$D$1000,养成中转!$AP$17:$AP$1000,"{}"),_xlfn.XLOOKUP($D1304,养成中转!$D$17:$D$1000,养成中转!$AG$17:$AG$1000,"{}"))</f>
        <v>{"CardMulti":18.61,"CostReduce":1}</v>
      </c>
    </row>
    <row r="1305" spans="1:7">
      <c r="A1305" s="19">
        <v>1301</v>
      </c>
      <c r="B1305" s="21">
        <f t="shared" si="34"/>
        <v>2</v>
      </c>
      <c r="C1305" s="19">
        <v>2</v>
      </c>
      <c r="D1305" s="19">
        <f t="shared" si="35"/>
        <v>51</v>
      </c>
      <c r="E1305" s="19" t="str">
        <f>_xlfn.XLOOKUP($D1305,消耗中转!$O$17:$O$1000,消耗中转!$Y$17:$Y$1000,"[]")</f>
        <v>[{"ItemId":50004,"Num":29796}]</v>
      </c>
      <c r="F1305" s="19" t="str">
        <f>_xlfn.XLOOKUP($D1305,养成中转!$D$17:$D$1000,_xlfn.XLOOKUP($C1305,养成中转!$W$16:$AC$16,养成中转!$W$17:$AC$1000),"{}")</f>
        <v>{"Hp":24095,"Atk":829}</v>
      </c>
      <c r="G1305" s="19" t="str">
        <f>IF(B1305=4,_xlfn.XLOOKUP($D1305,养成中转!$D$17:$D$1000,养成中转!$AP$17:$AP$1000,"{}"),_xlfn.XLOOKUP($D1305,养成中转!$D$17:$D$1000,养成中转!$AG$17:$AG$1000,"{}"))</f>
        <v>{"CardMulti":19.41,"CostReduce":1}</v>
      </c>
    </row>
    <row r="1306" spans="1:7">
      <c r="A1306" s="19">
        <v>1302</v>
      </c>
      <c r="B1306" s="21">
        <f t="shared" si="34"/>
        <v>2</v>
      </c>
      <c r="C1306" s="19">
        <v>2</v>
      </c>
      <c r="D1306" s="19">
        <f t="shared" si="35"/>
        <v>52</v>
      </c>
      <c r="E1306" s="19" t="str">
        <f>_xlfn.XLOOKUP($D1306,消耗中转!$O$17:$O$1000,消耗中转!$Y$17:$Y$1000,"[]")</f>
        <v>[{"ItemId":50004,"Num":31286}]</v>
      </c>
      <c r="F1306" s="19" t="str">
        <f>_xlfn.XLOOKUP($D1306,养成中转!$D$17:$D$1000,_xlfn.XLOOKUP($C1306,养成中转!$W$16:$AC$16,养成中转!$W$17:$AC$1000),"{}")</f>
        <v>{"Hp":24667,"Atk":848}</v>
      </c>
      <c r="G1306" s="19" t="str">
        <f>IF(B1306=4,_xlfn.XLOOKUP($D1306,养成中转!$D$17:$D$1000,养成中转!$AP$17:$AP$1000,"{}"),_xlfn.XLOOKUP($D1306,养成中转!$D$17:$D$1000,养成中转!$AG$17:$AG$1000,"{}"))</f>
        <v>{"CardMulti":19.62,"CostReduce":1}</v>
      </c>
    </row>
    <row r="1307" spans="1:7">
      <c r="A1307" s="19">
        <v>1303</v>
      </c>
      <c r="B1307" s="21">
        <f t="shared" si="34"/>
        <v>2</v>
      </c>
      <c r="C1307" s="19">
        <v>2</v>
      </c>
      <c r="D1307" s="19">
        <f t="shared" si="35"/>
        <v>53</v>
      </c>
      <c r="E1307" s="19" t="str">
        <f>_xlfn.XLOOKUP($D1307,消耗中转!$O$17:$O$1000,消耗中转!$Y$17:$Y$1000,"[]")</f>
        <v>[{"ItemId":50004,"Num":32776}]</v>
      </c>
      <c r="F1307" s="19" t="str">
        <f>_xlfn.XLOOKUP($D1307,养成中转!$D$17:$D$1000,_xlfn.XLOOKUP($C1307,养成中转!$W$16:$AC$16,养成中转!$W$17:$AC$1000),"{}")</f>
        <v>{"Hp":25255,"Atk":868}</v>
      </c>
      <c r="G1307" s="19" t="str">
        <f>IF(B1307=4,_xlfn.XLOOKUP($D1307,养成中转!$D$17:$D$1000,养成中转!$AP$17:$AP$1000,"{}"),_xlfn.XLOOKUP($D1307,养成中转!$D$17:$D$1000,养成中转!$AG$17:$AG$1000,"{}"))</f>
        <v>{"CardMulti":19.83,"CostReduce":1}</v>
      </c>
    </row>
    <row r="1308" spans="1:7">
      <c r="A1308" s="19">
        <v>1304</v>
      </c>
      <c r="B1308" s="21">
        <f t="shared" si="34"/>
        <v>2</v>
      </c>
      <c r="C1308" s="19">
        <v>2</v>
      </c>
      <c r="D1308" s="19">
        <f t="shared" si="35"/>
        <v>54</v>
      </c>
      <c r="E1308" s="19" t="str">
        <f>_xlfn.XLOOKUP($D1308,消耗中转!$O$17:$O$1000,消耗中转!$Y$17:$Y$1000,"[]")</f>
        <v>[{"ItemId":50004,"Num":34266}]</v>
      </c>
      <c r="F1308" s="19" t="str">
        <f>_xlfn.XLOOKUP($D1308,养成中转!$D$17:$D$1000,_xlfn.XLOOKUP($C1308,养成中转!$W$16:$AC$16,养成中转!$W$17:$AC$1000),"{}")</f>
        <v>{"Hp":25858,"Atk":889}</v>
      </c>
      <c r="G1308" s="19" t="str">
        <f>IF(B1308=4,_xlfn.XLOOKUP($D1308,养成中转!$D$17:$D$1000,养成中转!$AP$17:$AP$1000,"{}"),_xlfn.XLOOKUP($D1308,养成中转!$D$17:$D$1000,养成中转!$AG$17:$AG$1000,"{}"))</f>
        <v>{"CardMulti":20.04,"CostReduce":1}</v>
      </c>
    </row>
    <row r="1309" spans="1:7">
      <c r="A1309" s="19">
        <v>1305</v>
      </c>
      <c r="B1309" s="21">
        <f t="shared" si="34"/>
        <v>2</v>
      </c>
      <c r="C1309" s="19">
        <v>2</v>
      </c>
      <c r="D1309" s="19">
        <f t="shared" si="35"/>
        <v>55</v>
      </c>
      <c r="E1309" s="19" t="str">
        <f>_xlfn.XLOOKUP($D1309,消耗中转!$O$17:$O$1000,消耗中转!$Y$17:$Y$1000,"[]")</f>
        <v>[{"ItemId":50004,"Num":35756}]</v>
      </c>
      <c r="F1309" s="19" t="str">
        <f>_xlfn.XLOOKUP($D1309,养成中转!$D$17:$D$1000,_xlfn.XLOOKUP($C1309,养成中转!$W$16:$AC$16,养成中转!$W$17:$AC$1000),"{}")</f>
        <v>{"Hp":26480,"Atk":910}</v>
      </c>
      <c r="G1309" s="19" t="str">
        <f>IF(B1309=4,_xlfn.XLOOKUP($D1309,养成中转!$D$17:$D$1000,养成中转!$AP$17:$AP$1000,"{}"),_xlfn.XLOOKUP($D1309,养成中转!$D$17:$D$1000,养成中转!$AG$17:$AG$1000,"{}"))</f>
        <v>{"CardMulti":20.25,"CostReduce":1}</v>
      </c>
    </row>
    <row r="1310" spans="1:7">
      <c r="A1310" s="19">
        <v>1306</v>
      </c>
      <c r="B1310" s="21">
        <f t="shared" si="34"/>
        <v>2</v>
      </c>
      <c r="C1310" s="19">
        <v>2</v>
      </c>
      <c r="D1310" s="19">
        <f t="shared" si="35"/>
        <v>56</v>
      </c>
      <c r="E1310" s="19" t="str">
        <f>_xlfn.XLOOKUP($D1310,消耗中转!$O$17:$O$1000,消耗中转!$Y$17:$Y$1000,"[]")</f>
        <v>[{"ItemId":50004,"Num":37245}]</v>
      </c>
      <c r="F1310" s="19" t="str">
        <f>_xlfn.XLOOKUP($D1310,养成中转!$D$17:$D$1000,_xlfn.XLOOKUP($C1310,养成中转!$W$16:$AC$16,养成中转!$W$17:$AC$1000),"{}")</f>
        <v>{"Hp":27117,"Atk":933}</v>
      </c>
      <c r="G1310" s="19" t="str">
        <f>IF(B1310=4,_xlfn.XLOOKUP($D1310,养成中转!$D$17:$D$1000,养成中转!$AP$17:$AP$1000,"{}"),_xlfn.XLOOKUP($D1310,养成中转!$D$17:$D$1000,养成中转!$AG$17:$AG$1000,"{}"))</f>
        <v>{"CardMulti":20.46,"CostReduce":1}</v>
      </c>
    </row>
    <row r="1311" spans="1:7">
      <c r="A1311" s="19">
        <v>1307</v>
      </c>
      <c r="B1311" s="21">
        <f t="shared" si="34"/>
        <v>2</v>
      </c>
      <c r="C1311" s="19">
        <v>2</v>
      </c>
      <c r="D1311" s="19">
        <f t="shared" si="35"/>
        <v>57</v>
      </c>
      <c r="E1311" s="19" t="str">
        <f>_xlfn.XLOOKUP($D1311,消耗中转!$O$17:$O$1000,消耗中转!$Y$17:$Y$1000,"[]")</f>
        <v>[{"ItemId":50004,"Num":38735}]</v>
      </c>
      <c r="F1311" s="19" t="str">
        <f>_xlfn.XLOOKUP($D1311,养成中转!$D$17:$D$1000,_xlfn.XLOOKUP($C1311,养成中转!$W$16:$AC$16,养成中转!$W$17:$AC$1000),"{}")</f>
        <v>{"Hp":27772,"Atk":955}</v>
      </c>
      <c r="G1311" s="19" t="str">
        <f>IF(B1311=4,_xlfn.XLOOKUP($D1311,养成中转!$D$17:$D$1000,养成中转!$AP$17:$AP$1000,"{}"),_xlfn.XLOOKUP($D1311,养成中转!$D$17:$D$1000,养成中转!$AG$17:$AG$1000,"{}"))</f>
        <v>{"CardMulti":20.67,"CostReduce":1}</v>
      </c>
    </row>
    <row r="1312" spans="1:7">
      <c r="A1312" s="19">
        <v>1308</v>
      </c>
      <c r="B1312" s="21">
        <f t="shared" si="34"/>
        <v>2</v>
      </c>
      <c r="C1312" s="19">
        <v>2</v>
      </c>
      <c r="D1312" s="19">
        <f t="shared" si="35"/>
        <v>58</v>
      </c>
      <c r="E1312" s="19" t="str">
        <f>_xlfn.XLOOKUP($D1312,消耗中转!$O$17:$O$1000,消耗中转!$Y$17:$Y$1000,"[]")</f>
        <v>[{"ItemId":50004,"Num":40225}]</v>
      </c>
      <c r="F1312" s="19" t="str">
        <f>_xlfn.XLOOKUP($D1312,养成中转!$D$17:$D$1000,_xlfn.XLOOKUP($C1312,养成中转!$W$16:$AC$16,养成中转!$W$17:$AC$1000),"{}")</f>
        <v>{"Hp":28445,"Atk":978}</v>
      </c>
      <c r="G1312" s="19" t="str">
        <f>IF(B1312=4,_xlfn.XLOOKUP($D1312,养成中转!$D$17:$D$1000,养成中转!$AP$17:$AP$1000,"{}"),_xlfn.XLOOKUP($D1312,养成中转!$D$17:$D$1000,养成中转!$AG$17:$AG$1000,"{}"))</f>
        <v>{"CardMulti":20.88,"CostReduce":1}</v>
      </c>
    </row>
    <row r="1313" spans="1:7">
      <c r="A1313" s="19">
        <v>1309</v>
      </c>
      <c r="B1313" s="21">
        <f t="shared" si="34"/>
        <v>2</v>
      </c>
      <c r="C1313" s="19">
        <v>2</v>
      </c>
      <c r="D1313" s="19">
        <f t="shared" si="35"/>
        <v>59</v>
      </c>
      <c r="E1313" s="19" t="str">
        <f>_xlfn.XLOOKUP($D1313,消耗中转!$O$17:$O$1000,消耗中转!$Y$17:$Y$1000,"[]")</f>
        <v>[{"ItemId":50004,"Num":41715}]</v>
      </c>
      <c r="F1313" s="19" t="str">
        <f>_xlfn.XLOOKUP($D1313,养成中转!$D$17:$D$1000,_xlfn.XLOOKUP($C1313,养成中转!$W$16:$AC$16,养成中转!$W$17:$AC$1000),"{}")</f>
        <v>{"Hp":29135,"Atk":1001}</v>
      </c>
      <c r="G1313" s="19" t="str">
        <f>IF(B1313=4,_xlfn.XLOOKUP($D1313,养成中转!$D$17:$D$1000,养成中转!$AP$17:$AP$1000,"{}"),_xlfn.XLOOKUP($D1313,养成中转!$D$17:$D$1000,养成中转!$AG$17:$AG$1000,"{}"))</f>
        <v>{"CardMulti":21.09,"CostReduce":1}</v>
      </c>
    </row>
    <row r="1314" spans="1:7">
      <c r="A1314" s="19">
        <v>1310</v>
      </c>
      <c r="B1314" s="21">
        <f t="shared" si="34"/>
        <v>2</v>
      </c>
      <c r="C1314" s="19">
        <v>2</v>
      </c>
      <c r="D1314" s="19">
        <f t="shared" si="35"/>
        <v>60</v>
      </c>
      <c r="E1314" s="19" t="str">
        <f>_xlfn.XLOOKUP($D1314,消耗中转!$O$17:$O$1000,消耗中转!$Y$17:$Y$1000,"[]")</f>
        <v>[{"ItemId":50004,"Num":43205},{"ItemId":50005,"Num":420}]</v>
      </c>
      <c r="F1314" s="19" t="str">
        <f>_xlfn.XLOOKUP($D1314,养成中转!$D$17:$D$1000,_xlfn.XLOOKUP($C1314,养成中转!$W$16:$AC$16,养成中转!$W$17:$AC$1000),"{}")</f>
        <v>{"Hp":29843,"Atk":1026}</v>
      </c>
      <c r="G1314" s="19" t="str">
        <f>IF(B1314=4,_xlfn.XLOOKUP($D1314,养成中转!$D$17:$D$1000,养成中转!$AP$17:$AP$1000,"{}"),_xlfn.XLOOKUP($D1314,养成中转!$D$17:$D$1000,养成中转!$AG$17:$AG$1000,"{}"))</f>
        <v>{"CardMulti":21.3,"CostReduce":1}</v>
      </c>
    </row>
    <row r="1315" spans="1:7">
      <c r="A1315" s="19">
        <v>1311</v>
      </c>
      <c r="B1315" s="21">
        <f t="shared" si="34"/>
        <v>2</v>
      </c>
      <c r="C1315" s="19">
        <v>2</v>
      </c>
      <c r="D1315" s="19">
        <f t="shared" si="35"/>
        <v>61</v>
      </c>
      <c r="E1315" s="19" t="str">
        <f>_xlfn.XLOOKUP($D1315,消耗中转!$O$17:$O$1000,消耗中转!$Y$17:$Y$1000,"[]")</f>
        <v>[{"ItemId":50004,"Num":47233}]</v>
      </c>
      <c r="F1315" s="19" t="str">
        <f>_xlfn.XLOOKUP($D1315,养成中转!$D$17:$D$1000,_xlfn.XLOOKUP($C1315,养成中转!$W$16:$AC$16,养成中转!$W$17:$AC$1000),"{}")</f>
        <v>{"Hp":34928,"Atk":1201}</v>
      </c>
      <c r="G1315" s="19" t="str">
        <f>IF(B1315=4,_xlfn.XLOOKUP($D1315,养成中转!$D$17:$D$1000,养成中转!$AP$17:$AP$1000,"{}"),_xlfn.XLOOKUP($D1315,养成中转!$D$17:$D$1000,养成中转!$AG$17:$AG$1000,"{}"))</f>
        <v>{"CardMulti":22.15,"CostReduce":1}</v>
      </c>
    </row>
    <row r="1316" spans="1:7">
      <c r="A1316" s="19">
        <v>1312</v>
      </c>
      <c r="B1316" s="21">
        <f t="shared" si="34"/>
        <v>2</v>
      </c>
      <c r="C1316" s="19">
        <v>2</v>
      </c>
      <c r="D1316" s="19">
        <f t="shared" si="35"/>
        <v>62</v>
      </c>
      <c r="E1316" s="19" t="str">
        <f>_xlfn.XLOOKUP($D1316,消耗中转!$O$17:$O$1000,消耗中转!$Y$17:$Y$1000,"[]")</f>
        <v>[{"ItemId":50004,"Num":49595}]</v>
      </c>
      <c r="F1316" s="19" t="str">
        <f>_xlfn.XLOOKUP($D1316,养成中转!$D$17:$D$1000,_xlfn.XLOOKUP($C1316,养成中转!$W$16:$AC$16,养成中转!$W$17:$AC$1000),"{}")</f>
        <v>{"Hp":35672,"Atk":1227}</v>
      </c>
      <c r="G1316" s="19" t="str">
        <f>IF(B1316=4,_xlfn.XLOOKUP($D1316,养成中转!$D$17:$D$1000,养成中转!$AP$17:$AP$1000,"{}"),_xlfn.XLOOKUP($D1316,养成中转!$D$17:$D$1000,养成中转!$AG$17:$AG$1000,"{}"))</f>
        <v>{"CardMulti":22.35,"CostReduce":1}</v>
      </c>
    </row>
    <row r="1317" spans="1:7">
      <c r="A1317" s="19">
        <v>1313</v>
      </c>
      <c r="B1317" s="21">
        <f t="shared" si="34"/>
        <v>2</v>
      </c>
      <c r="C1317" s="19">
        <v>2</v>
      </c>
      <c r="D1317" s="19">
        <f t="shared" si="35"/>
        <v>63</v>
      </c>
      <c r="E1317" s="19" t="str">
        <f>_xlfn.XLOOKUP($D1317,消耗中转!$O$17:$O$1000,消耗中转!$Y$17:$Y$1000,"[]")</f>
        <v>[{"ItemId":50004,"Num":51956}]</v>
      </c>
      <c r="F1317" s="19" t="str">
        <f>_xlfn.XLOOKUP($D1317,养成中转!$D$17:$D$1000,_xlfn.XLOOKUP($C1317,养成中转!$W$16:$AC$16,养成中转!$W$17:$AC$1000),"{}")</f>
        <v>{"Hp":36436,"Atk":1253}</v>
      </c>
      <c r="G1317" s="19" t="str">
        <f>IF(B1317=4,_xlfn.XLOOKUP($D1317,养成中转!$D$17:$D$1000,养成中转!$AP$17:$AP$1000,"{}"),_xlfn.XLOOKUP($D1317,养成中转!$D$17:$D$1000,养成中转!$AG$17:$AG$1000,"{}"))</f>
        <v>{"CardMulti":22.55,"CostReduce":1}</v>
      </c>
    </row>
    <row r="1318" spans="1:7">
      <c r="A1318" s="19">
        <v>1314</v>
      </c>
      <c r="B1318" s="21">
        <f t="shared" si="34"/>
        <v>2</v>
      </c>
      <c r="C1318" s="19">
        <v>2</v>
      </c>
      <c r="D1318" s="19">
        <f t="shared" si="35"/>
        <v>64</v>
      </c>
      <c r="E1318" s="19" t="str">
        <f>_xlfn.XLOOKUP($D1318,消耗中转!$O$17:$O$1000,消耗中转!$Y$17:$Y$1000,"[]")</f>
        <v>[{"ItemId":50004,"Num":54318}]</v>
      </c>
      <c r="F1318" s="19" t="str">
        <f>_xlfn.XLOOKUP($D1318,养成中转!$D$17:$D$1000,_xlfn.XLOOKUP($C1318,养成中转!$W$16:$AC$16,养成中转!$W$17:$AC$1000),"{}")</f>
        <v>{"Hp":37218,"Atk":1280}</v>
      </c>
      <c r="G1318" s="19" t="str">
        <f>IF(B1318=4,_xlfn.XLOOKUP($D1318,养成中转!$D$17:$D$1000,养成中转!$AP$17:$AP$1000,"{}"),_xlfn.XLOOKUP($D1318,养成中转!$D$17:$D$1000,养成中转!$AG$17:$AG$1000,"{}"))</f>
        <v>{"CardMulti":22.75,"CostReduce":1}</v>
      </c>
    </row>
    <row r="1319" spans="1:7">
      <c r="A1319" s="19">
        <v>1315</v>
      </c>
      <c r="B1319" s="21">
        <f t="shared" ref="B1319:B1382" si="36">B1069+1</f>
        <v>2</v>
      </c>
      <c r="C1319" s="19">
        <v>2</v>
      </c>
      <c r="D1319" s="19">
        <f t="shared" ref="D1319:D1382" si="37">D1069</f>
        <v>65</v>
      </c>
      <c r="E1319" s="19" t="str">
        <f>_xlfn.XLOOKUP($D1319,消耗中转!$O$17:$O$1000,消耗中转!$Y$17:$Y$1000,"[]")</f>
        <v>[{"ItemId":50004,"Num":56680}]</v>
      </c>
      <c r="F1319" s="19" t="str">
        <f>_xlfn.XLOOKUP($D1319,养成中转!$D$17:$D$1000,_xlfn.XLOOKUP($C1319,养成中转!$W$16:$AC$16,养成中转!$W$17:$AC$1000),"{}")</f>
        <v>{"Hp":38020,"Atk":1308}</v>
      </c>
      <c r="G1319" s="19" t="str">
        <f>IF(B1319=4,_xlfn.XLOOKUP($D1319,养成中转!$D$17:$D$1000,养成中转!$AP$17:$AP$1000,"{}"),_xlfn.XLOOKUP($D1319,养成中转!$D$17:$D$1000,养成中转!$AG$17:$AG$1000,"{}"))</f>
        <v>{"CardMulti":22.95,"CostReduce":1}</v>
      </c>
    </row>
    <row r="1320" spans="1:7">
      <c r="A1320" s="19">
        <v>1316</v>
      </c>
      <c r="B1320" s="21">
        <f t="shared" si="36"/>
        <v>2</v>
      </c>
      <c r="C1320" s="19">
        <v>2</v>
      </c>
      <c r="D1320" s="19">
        <f t="shared" si="37"/>
        <v>66</v>
      </c>
      <c r="E1320" s="19" t="str">
        <f>_xlfn.XLOOKUP($D1320,消耗中转!$O$17:$O$1000,消耗中转!$Y$17:$Y$1000,"[]")</f>
        <v>[{"ItemId":50004,"Num":59041}]</v>
      </c>
      <c r="F1320" s="19" t="str">
        <f>_xlfn.XLOOKUP($D1320,养成中转!$D$17:$D$1000,_xlfn.XLOOKUP($C1320,养成中转!$W$16:$AC$16,养成中转!$W$17:$AC$1000),"{}")</f>
        <v>{"Hp":38841,"Atk":1336}</v>
      </c>
      <c r="G1320" s="19" t="str">
        <f>IF(B1320=4,_xlfn.XLOOKUP($D1320,养成中转!$D$17:$D$1000,养成中转!$AP$17:$AP$1000,"{}"),_xlfn.XLOOKUP($D1320,养成中转!$D$17:$D$1000,养成中转!$AG$17:$AG$1000,"{}"))</f>
        <v>{"CardMulti":23.15,"CostReduce":1}</v>
      </c>
    </row>
    <row r="1321" spans="1:7">
      <c r="A1321" s="19">
        <v>1317</v>
      </c>
      <c r="B1321" s="21">
        <f t="shared" si="36"/>
        <v>2</v>
      </c>
      <c r="C1321" s="19">
        <v>2</v>
      </c>
      <c r="D1321" s="19">
        <f t="shared" si="37"/>
        <v>67</v>
      </c>
      <c r="E1321" s="19" t="str">
        <f>_xlfn.XLOOKUP($D1321,消耗中转!$O$17:$O$1000,消耗中转!$Y$17:$Y$1000,"[]")</f>
        <v>[{"ItemId":50004,"Num":61403}]</v>
      </c>
      <c r="F1321" s="19" t="str">
        <f>_xlfn.XLOOKUP($D1321,养成中转!$D$17:$D$1000,_xlfn.XLOOKUP($C1321,养成中转!$W$16:$AC$16,养成中转!$W$17:$AC$1000),"{}")</f>
        <v>{"Hp":39681,"Atk":1364}</v>
      </c>
      <c r="G1321" s="19" t="str">
        <f>IF(B1321=4,_xlfn.XLOOKUP($D1321,养成中转!$D$17:$D$1000,养成中转!$AP$17:$AP$1000,"{}"),_xlfn.XLOOKUP($D1321,养成中转!$D$17:$D$1000,养成中转!$AG$17:$AG$1000,"{}"))</f>
        <v>{"CardMulti":23.35,"CostReduce":1}</v>
      </c>
    </row>
    <row r="1322" spans="1:7">
      <c r="A1322" s="19">
        <v>1318</v>
      </c>
      <c r="B1322" s="21">
        <f t="shared" si="36"/>
        <v>2</v>
      </c>
      <c r="C1322" s="19">
        <v>2</v>
      </c>
      <c r="D1322" s="19">
        <f t="shared" si="37"/>
        <v>68</v>
      </c>
      <c r="E1322" s="19" t="str">
        <f>_xlfn.XLOOKUP($D1322,消耗中转!$O$17:$O$1000,消耗中转!$Y$17:$Y$1000,"[]")</f>
        <v>[{"ItemId":50004,"Num":63765}]</v>
      </c>
      <c r="F1322" s="19" t="str">
        <f>_xlfn.XLOOKUP($D1322,养成中转!$D$17:$D$1000,_xlfn.XLOOKUP($C1322,养成中转!$W$16:$AC$16,养成中转!$W$17:$AC$1000),"{}")</f>
        <v>{"Hp":40541,"Atk":1394}</v>
      </c>
      <c r="G1322" s="19" t="str">
        <f>IF(B1322=4,_xlfn.XLOOKUP($D1322,养成中转!$D$17:$D$1000,养成中转!$AP$17:$AP$1000,"{}"),_xlfn.XLOOKUP($D1322,养成中转!$D$17:$D$1000,养成中转!$AG$17:$AG$1000,"{}"))</f>
        <v>{"CardMulti":23.55,"CostReduce":1}</v>
      </c>
    </row>
    <row r="1323" spans="1:7">
      <c r="A1323" s="19">
        <v>1319</v>
      </c>
      <c r="B1323" s="21">
        <f t="shared" si="36"/>
        <v>2</v>
      </c>
      <c r="C1323" s="19">
        <v>2</v>
      </c>
      <c r="D1323" s="19">
        <f t="shared" si="37"/>
        <v>69</v>
      </c>
      <c r="E1323" s="19" t="str">
        <f>_xlfn.XLOOKUP($D1323,消耗中转!$O$17:$O$1000,消耗中转!$Y$17:$Y$1000,"[]")</f>
        <v>[{"ItemId":50004,"Num":66126}]</v>
      </c>
      <c r="F1323" s="19" t="str">
        <f>_xlfn.XLOOKUP($D1323,养成中转!$D$17:$D$1000,_xlfn.XLOOKUP($C1323,养成中转!$W$16:$AC$16,养成中转!$W$17:$AC$1000),"{}")</f>
        <v>{"Hp":41421,"Atk":1425}</v>
      </c>
      <c r="G1323" s="19" t="str">
        <f>IF(B1323=4,_xlfn.XLOOKUP($D1323,养成中转!$D$17:$D$1000,养成中转!$AP$17:$AP$1000,"{}"),_xlfn.XLOOKUP($D1323,养成中转!$D$17:$D$1000,养成中转!$AG$17:$AG$1000,"{}"))</f>
        <v>{"CardMulti":23.75,"CostReduce":1}</v>
      </c>
    </row>
    <row r="1324" spans="1:7">
      <c r="A1324" s="19">
        <v>1320</v>
      </c>
      <c r="B1324" s="21">
        <f t="shared" si="36"/>
        <v>2</v>
      </c>
      <c r="C1324" s="19">
        <v>2</v>
      </c>
      <c r="D1324" s="19">
        <f t="shared" si="37"/>
        <v>70</v>
      </c>
      <c r="E1324" s="19" t="str">
        <f>_xlfn.XLOOKUP($D1324,消耗中转!$O$17:$O$1000,消耗中转!$Y$17:$Y$1000,"[]")</f>
        <v>[{"ItemId":50004,"Num":68488},{"ItemId":50005,"Num":602}]</v>
      </c>
      <c r="F1324" s="19" t="str">
        <f>_xlfn.XLOOKUP($D1324,养成中转!$D$17:$D$1000,_xlfn.XLOOKUP($C1324,养成中转!$W$16:$AC$16,养成中转!$W$17:$AC$1000),"{}")</f>
        <v>{"Hp":42321,"Atk":1455}</v>
      </c>
      <c r="G1324" s="19" t="str">
        <f>IF(B1324=4,_xlfn.XLOOKUP($D1324,养成中转!$D$17:$D$1000,养成中转!$AP$17:$AP$1000,"{}"),_xlfn.XLOOKUP($D1324,养成中转!$D$17:$D$1000,养成中转!$AG$17:$AG$1000,"{}"))</f>
        <v>{"CardMulti":23.95,"CostReduce":1}</v>
      </c>
    </row>
    <row r="1325" spans="1:7">
      <c r="A1325" s="19">
        <v>1321</v>
      </c>
      <c r="B1325" s="21">
        <f t="shared" si="36"/>
        <v>2</v>
      </c>
      <c r="C1325" s="19">
        <v>2</v>
      </c>
      <c r="D1325" s="19">
        <f t="shared" si="37"/>
        <v>71</v>
      </c>
      <c r="E1325" s="19" t="str">
        <f>_xlfn.XLOOKUP($D1325,消耗中转!$O$17:$O$1000,消耗中转!$Y$17:$Y$1000,"[]")</f>
        <v>[{"ItemId":50004,"Num":68232}]</v>
      </c>
      <c r="F1325" s="19" t="str">
        <f>_xlfn.XLOOKUP($D1325,养成中转!$D$17:$D$1000,_xlfn.XLOOKUP($C1325,养成中转!$W$16:$AC$16,养成中转!$W$17:$AC$1000),"{}")</f>
        <v>{"Hp":48767,"Atk":1677}</v>
      </c>
      <c r="G1325" s="19" t="str">
        <f>IF(B1325=4,_xlfn.XLOOKUP($D1325,养成中转!$D$17:$D$1000,养成中转!$AP$17:$AP$1000,"{}"),_xlfn.XLOOKUP($D1325,养成中转!$D$17:$D$1000,养成中转!$AG$17:$AG$1000,"{}"))</f>
        <v>{"CardMulti":24.85,"CostReduce":1}</v>
      </c>
    </row>
    <row r="1326" spans="1:7">
      <c r="A1326" s="19">
        <v>1322</v>
      </c>
      <c r="B1326" s="21">
        <f t="shared" si="36"/>
        <v>2</v>
      </c>
      <c r="C1326" s="19">
        <v>2</v>
      </c>
      <c r="D1326" s="19">
        <f t="shared" si="37"/>
        <v>72</v>
      </c>
      <c r="E1326" s="19" t="str">
        <f>_xlfn.XLOOKUP($D1326,消耗中转!$O$17:$O$1000,消耗中转!$Y$17:$Y$1000,"[]")</f>
        <v>[{"ItemId":50004,"Num":71644}]</v>
      </c>
      <c r="F1326" s="19" t="str">
        <f>_xlfn.XLOOKUP($D1326,养成中转!$D$17:$D$1000,_xlfn.XLOOKUP($C1326,养成中转!$W$16:$AC$16,养成中转!$W$17:$AC$1000),"{}")</f>
        <v>{"Hp":49708,"Atk":1709}</v>
      </c>
      <c r="G1326" s="19" t="str">
        <f>IF(B1326=4,_xlfn.XLOOKUP($D1326,养成中转!$D$17:$D$1000,养成中转!$AP$17:$AP$1000,"{}"),_xlfn.XLOOKUP($D1326,养成中转!$D$17:$D$1000,养成中转!$AG$17:$AG$1000,"{}"))</f>
        <v>{"CardMulti":25.04,"CostReduce":1}</v>
      </c>
    </row>
    <row r="1327" spans="1:7">
      <c r="A1327" s="19">
        <v>1323</v>
      </c>
      <c r="B1327" s="21">
        <f t="shared" si="36"/>
        <v>2</v>
      </c>
      <c r="C1327" s="19">
        <v>2</v>
      </c>
      <c r="D1327" s="19">
        <f t="shared" si="37"/>
        <v>73</v>
      </c>
      <c r="E1327" s="19" t="str">
        <f>_xlfn.XLOOKUP($D1327,消耗中转!$O$17:$O$1000,消耗中转!$Y$17:$Y$1000,"[]")</f>
        <v>[{"ItemId":50004,"Num":75055}]</v>
      </c>
      <c r="F1327" s="19" t="str">
        <f>_xlfn.XLOOKUP($D1327,养成中转!$D$17:$D$1000,_xlfn.XLOOKUP($C1327,养成中转!$W$16:$AC$16,养成中转!$W$17:$AC$1000),"{}")</f>
        <v>{"Hp":50671,"Atk":1743}</v>
      </c>
      <c r="G1327" s="19" t="str">
        <f>IF(B1327=4,_xlfn.XLOOKUP($D1327,养成中转!$D$17:$D$1000,养成中转!$AP$17:$AP$1000,"{}"),_xlfn.XLOOKUP($D1327,养成中转!$D$17:$D$1000,养成中转!$AG$17:$AG$1000,"{}"))</f>
        <v>{"CardMulti":25.23,"CostReduce":1}</v>
      </c>
    </row>
    <row r="1328" spans="1:7">
      <c r="A1328" s="19">
        <v>1324</v>
      </c>
      <c r="B1328" s="21">
        <f t="shared" si="36"/>
        <v>2</v>
      </c>
      <c r="C1328" s="19">
        <v>2</v>
      </c>
      <c r="D1328" s="19">
        <f t="shared" si="37"/>
        <v>74</v>
      </c>
      <c r="E1328" s="19" t="str">
        <f>_xlfn.XLOOKUP($D1328,消耗中转!$O$17:$O$1000,消耗中转!$Y$17:$Y$1000,"[]")</f>
        <v>[{"ItemId":50004,"Num":78467}]</v>
      </c>
      <c r="F1328" s="19" t="str">
        <f>_xlfn.XLOOKUP($D1328,养成中转!$D$17:$D$1000,_xlfn.XLOOKUP($C1328,养成中转!$W$16:$AC$16,养成中转!$W$17:$AC$1000),"{}")</f>
        <v>{"Hp":51655,"Atk":1776}</v>
      </c>
      <c r="G1328" s="19" t="str">
        <f>IF(B1328=4,_xlfn.XLOOKUP($D1328,养成中转!$D$17:$D$1000,养成中转!$AP$17:$AP$1000,"{}"),_xlfn.XLOOKUP($D1328,养成中转!$D$17:$D$1000,养成中转!$AG$17:$AG$1000,"{}"))</f>
        <v>{"CardMulti":25.42,"CostReduce":1}</v>
      </c>
    </row>
    <row r="1329" spans="1:7">
      <c r="A1329" s="19">
        <v>1325</v>
      </c>
      <c r="B1329" s="21">
        <f t="shared" si="36"/>
        <v>2</v>
      </c>
      <c r="C1329" s="19">
        <v>2</v>
      </c>
      <c r="D1329" s="19">
        <f t="shared" si="37"/>
        <v>75</v>
      </c>
      <c r="E1329" s="19" t="str">
        <f>_xlfn.XLOOKUP($D1329,消耗中转!$O$17:$O$1000,消耗中转!$Y$17:$Y$1000,"[]")</f>
        <v>[{"ItemId":50004,"Num":81879}]</v>
      </c>
      <c r="F1329" s="19" t="str">
        <f>_xlfn.XLOOKUP($D1329,养成中转!$D$17:$D$1000,_xlfn.XLOOKUP($C1329,养成中转!$W$16:$AC$16,养成中转!$W$17:$AC$1000),"{}")</f>
        <v>{"Hp":52660,"Atk":1811}</v>
      </c>
      <c r="G1329" s="19" t="str">
        <f>IF(B1329=4,_xlfn.XLOOKUP($D1329,养成中转!$D$17:$D$1000,养成中转!$AP$17:$AP$1000,"{}"),_xlfn.XLOOKUP($D1329,养成中转!$D$17:$D$1000,养成中转!$AG$17:$AG$1000,"{}"))</f>
        <v>{"CardMulti":27.61,"CostReduce":3}</v>
      </c>
    </row>
    <row r="1330" spans="1:7">
      <c r="A1330" s="19">
        <v>1326</v>
      </c>
      <c r="B1330" s="21">
        <f t="shared" si="36"/>
        <v>2</v>
      </c>
      <c r="C1330" s="19">
        <v>2</v>
      </c>
      <c r="D1330" s="19">
        <f t="shared" si="37"/>
        <v>76</v>
      </c>
      <c r="E1330" s="19" t="str">
        <f>_xlfn.XLOOKUP($D1330,消耗中转!$O$17:$O$1000,消耗中转!$Y$17:$Y$1000,"[]")</f>
        <v>[{"ItemId":50004,"Num":85290}]</v>
      </c>
      <c r="F1330" s="19" t="str">
        <f>_xlfn.XLOOKUP($D1330,养成中转!$D$17:$D$1000,_xlfn.XLOOKUP($C1330,养成中转!$W$16:$AC$16,养成中转!$W$17:$AC$1000),"{}")</f>
        <v>{"Hp":53686,"Atk":1846}</v>
      </c>
      <c r="G1330" s="19" t="str">
        <f>IF(B1330=4,_xlfn.XLOOKUP($D1330,养成中转!$D$17:$D$1000,养成中转!$AP$17:$AP$1000,"{}"),_xlfn.XLOOKUP($D1330,养成中转!$D$17:$D$1000,养成中转!$AG$17:$AG$1000,"{}"))</f>
        <v>{"CardMulti":27.8,"CostReduce":3}</v>
      </c>
    </row>
    <row r="1331" spans="1:7">
      <c r="A1331" s="19">
        <v>1327</v>
      </c>
      <c r="B1331" s="21">
        <f t="shared" si="36"/>
        <v>2</v>
      </c>
      <c r="C1331" s="19">
        <v>2</v>
      </c>
      <c r="D1331" s="19">
        <f t="shared" si="37"/>
        <v>77</v>
      </c>
      <c r="E1331" s="19" t="str">
        <f>_xlfn.XLOOKUP($D1331,消耗中转!$O$17:$O$1000,消耗中转!$Y$17:$Y$1000,"[]")</f>
        <v>[{"ItemId":50004,"Num":88702}]</v>
      </c>
      <c r="F1331" s="19" t="str">
        <f>_xlfn.XLOOKUP($D1331,养成中转!$D$17:$D$1000,_xlfn.XLOOKUP($C1331,养成中转!$W$16:$AC$16,养成中转!$W$17:$AC$1000),"{}")</f>
        <v>{"Hp":54735,"Atk":1882}</v>
      </c>
      <c r="G1331" s="19" t="str">
        <f>IF(B1331=4,_xlfn.XLOOKUP($D1331,养成中转!$D$17:$D$1000,养成中转!$AP$17:$AP$1000,"{}"),_xlfn.XLOOKUP($D1331,养成中转!$D$17:$D$1000,养成中转!$AG$17:$AG$1000,"{}"))</f>
        <v>{"CardMulti":27.99,"CostReduce":3}</v>
      </c>
    </row>
    <row r="1332" spans="1:7">
      <c r="A1332" s="19">
        <v>1328</v>
      </c>
      <c r="B1332" s="21">
        <f t="shared" si="36"/>
        <v>2</v>
      </c>
      <c r="C1332" s="19">
        <v>2</v>
      </c>
      <c r="D1332" s="19">
        <f t="shared" si="37"/>
        <v>78</v>
      </c>
      <c r="E1332" s="19" t="str">
        <f>_xlfn.XLOOKUP($D1332,消耗中转!$O$17:$O$1000,消耗中转!$Y$17:$Y$1000,"[]")</f>
        <v>[{"ItemId":50004,"Num":92114}]</v>
      </c>
      <c r="F1332" s="19" t="str">
        <f>_xlfn.XLOOKUP($D1332,养成中转!$D$17:$D$1000,_xlfn.XLOOKUP($C1332,养成中转!$W$16:$AC$16,养成中转!$W$17:$AC$1000),"{}")</f>
        <v>{"Hp":55805,"Atk":1919}</v>
      </c>
      <c r="G1332" s="19" t="str">
        <f>IF(B1332=4,_xlfn.XLOOKUP($D1332,养成中转!$D$17:$D$1000,养成中转!$AP$17:$AP$1000,"{}"),_xlfn.XLOOKUP($D1332,养成中转!$D$17:$D$1000,养成中转!$AG$17:$AG$1000,"{}"))</f>
        <v>{"CardMulti":28.18,"CostReduce":3}</v>
      </c>
    </row>
    <row r="1333" spans="1:7">
      <c r="A1333" s="19">
        <v>1329</v>
      </c>
      <c r="B1333" s="21">
        <f t="shared" si="36"/>
        <v>2</v>
      </c>
      <c r="C1333" s="19">
        <v>2</v>
      </c>
      <c r="D1333" s="19">
        <f t="shared" si="37"/>
        <v>79</v>
      </c>
      <c r="E1333" s="19" t="str">
        <f>_xlfn.XLOOKUP($D1333,消耗中转!$O$17:$O$1000,消耗中转!$Y$17:$Y$1000,"[]")</f>
        <v>[{"ItemId":50004,"Num":95525}]</v>
      </c>
      <c r="F1333" s="19" t="str">
        <f>_xlfn.XLOOKUP($D1333,养成中转!$D$17:$D$1000,_xlfn.XLOOKUP($C1333,养成中转!$W$16:$AC$16,养成中转!$W$17:$AC$1000),"{}")</f>
        <v>{"Hp":56897,"Atk":1957}</v>
      </c>
      <c r="G1333" s="19" t="str">
        <f>IF(B1333=4,_xlfn.XLOOKUP($D1333,养成中转!$D$17:$D$1000,养成中转!$AP$17:$AP$1000,"{}"),_xlfn.XLOOKUP($D1333,养成中转!$D$17:$D$1000,养成中转!$AG$17:$AG$1000,"{}"))</f>
        <v>{"CardMulti":28.37,"CostReduce":3}</v>
      </c>
    </row>
    <row r="1334" spans="1:7">
      <c r="A1334" s="19">
        <v>1330</v>
      </c>
      <c r="B1334" s="21">
        <f t="shared" si="36"/>
        <v>2</v>
      </c>
      <c r="C1334" s="19">
        <v>2</v>
      </c>
      <c r="D1334" s="19">
        <f t="shared" si="37"/>
        <v>80</v>
      </c>
      <c r="E1334" s="19" t="str">
        <f>_xlfn.XLOOKUP($D1334,消耗中转!$O$17:$O$1000,消耗中转!$Y$17:$Y$1000,"[]")</f>
        <v>[{"ItemId":50004,"Num":98937},{"ItemId":50005,"Num":785}]</v>
      </c>
      <c r="F1334" s="19" t="str">
        <f>_xlfn.XLOOKUP($D1334,养成中转!$D$17:$D$1000,_xlfn.XLOOKUP($C1334,养成中转!$W$16:$AC$16,养成中转!$W$17:$AC$1000),"{}")</f>
        <v>{"Hp":58013,"Atk":1996}</v>
      </c>
      <c r="G1334" s="19" t="str">
        <f>IF(B1334=4,_xlfn.XLOOKUP($D1334,养成中转!$D$17:$D$1000,养成中转!$AP$17:$AP$1000,"{}"),_xlfn.XLOOKUP($D1334,养成中转!$D$17:$D$1000,养成中转!$AG$17:$AG$1000,"{}"))</f>
        <v>{"CardMulti":28.56,"CostReduce":3}</v>
      </c>
    </row>
    <row r="1335" spans="1:7">
      <c r="A1335" s="19">
        <v>1331</v>
      </c>
      <c r="B1335" s="21">
        <f t="shared" si="36"/>
        <v>2</v>
      </c>
      <c r="C1335" s="19">
        <v>2</v>
      </c>
      <c r="D1335" s="19">
        <f t="shared" si="37"/>
        <v>81</v>
      </c>
      <c r="E1335" s="19" t="str">
        <f>_xlfn.XLOOKUP($D1335,消耗中转!$O$17:$O$1000,消耗中转!$Y$17:$Y$1000,"[]")</f>
        <v>[{"ItemId":50004,"Num":92071}]</v>
      </c>
      <c r="F1335" s="19" t="str">
        <f>_xlfn.XLOOKUP($D1335,养成中转!$D$17:$D$1000,_xlfn.XLOOKUP($C1335,养成中转!$W$16:$AC$16,养成中转!$W$17:$AC$1000),"{}")</f>
        <v>{"Hp":65980,"Atk":2269}</v>
      </c>
      <c r="G1335" s="19" t="str">
        <f>IF(B1335=4,_xlfn.XLOOKUP($D1335,养成中转!$D$17:$D$1000,养成中转!$AP$17:$AP$1000,"{}"),_xlfn.XLOOKUP($D1335,养成中转!$D$17:$D$1000,养成中转!$AG$17:$AG$1000,"{}"))</f>
        <v>{"CardMulti":29.51,"CostReduce":3}</v>
      </c>
    </row>
    <row r="1336" spans="1:7">
      <c r="A1336" s="19">
        <v>1332</v>
      </c>
      <c r="B1336" s="21">
        <f t="shared" si="36"/>
        <v>2</v>
      </c>
      <c r="C1336" s="19">
        <v>2</v>
      </c>
      <c r="D1336" s="19">
        <f t="shared" si="37"/>
        <v>82</v>
      </c>
      <c r="E1336" s="19" t="str">
        <f>_xlfn.XLOOKUP($D1336,消耗中转!$O$17:$O$1000,消耗中转!$Y$17:$Y$1000,"[]")</f>
        <v>[{"ItemId":50004,"Num":96675}]</v>
      </c>
      <c r="F1336" s="19" t="str">
        <f>_xlfn.XLOOKUP($D1336,养成中转!$D$17:$D$1000,_xlfn.XLOOKUP($C1336,养成中转!$W$16:$AC$16,养成中转!$W$17:$AC$1000),"{}")</f>
        <v>{"Hp":67140,"Atk":2309}</v>
      </c>
      <c r="G1336" s="19" t="str">
        <f>IF(B1336=4,_xlfn.XLOOKUP($D1336,养成中转!$D$17:$D$1000,养成中转!$AP$17:$AP$1000,"{}"),_xlfn.XLOOKUP($D1336,养成中转!$D$17:$D$1000,养成中转!$AG$17:$AG$1000,"{}"))</f>
        <v>{"CardMulti":29.69,"CostReduce":3}</v>
      </c>
    </row>
    <row r="1337" spans="1:7">
      <c r="A1337" s="19">
        <v>1333</v>
      </c>
      <c r="B1337" s="21">
        <f t="shared" si="36"/>
        <v>2</v>
      </c>
      <c r="C1337" s="19">
        <v>2</v>
      </c>
      <c r="D1337" s="19">
        <f t="shared" si="37"/>
        <v>83</v>
      </c>
      <c r="E1337" s="19" t="str">
        <f>_xlfn.XLOOKUP($D1337,消耗中转!$O$17:$O$1000,消耗中转!$Y$17:$Y$1000,"[]")</f>
        <v>[{"ItemId":50004,"Num":101279}]</v>
      </c>
      <c r="F1337" s="19" t="str">
        <f>_xlfn.XLOOKUP($D1337,养成中转!$D$17:$D$1000,_xlfn.XLOOKUP($C1337,养成中转!$W$16:$AC$16,养成中转!$W$17:$AC$1000),"{}")</f>
        <v>{"Hp":68325,"Atk":2350}</v>
      </c>
      <c r="G1337" s="19" t="str">
        <f>IF(B1337=4,_xlfn.XLOOKUP($D1337,养成中转!$D$17:$D$1000,养成中转!$AP$17:$AP$1000,"{}"),_xlfn.XLOOKUP($D1337,养成中转!$D$17:$D$1000,养成中转!$AG$17:$AG$1000,"{}"))</f>
        <v>{"CardMulti":29.87,"CostReduce":3}</v>
      </c>
    </row>
    <row r="1338" spans="1:7">
      <c r="A1338" s="19">
        <v>1334</v>
      </c>
      <c r="B1338" s="21">
        <f t="shared" si="36"/>
        <v>2</v>
      </c>
      <c r="C1338" s="19">
        <v>2</v>
      </c>
      <c r="D1338" s="19">
        <f t="shared" si="37"/>
        <v>84</v>
      </c>
      <c r="E1338" s="19" t="str">
        <f>_xlfn.XLOOKUP($D1338,消耗中转!$O$17:$O$1000,消耗中转!$Y$17:$Y$1000,"[]")</f>
        <v>[{"ItemId":50004,"Num":105882}]</v>
      </c>
      <c r="F1338" s="19" t="str">
        <f>_xlfn.XLOOKUP($D1338,养成中转!$D$17:$D$1000,_xlfn.XLOOKUP($C1338,养成中转!$W$16:$AC$16,养成中转!$W$17:$AC$1000),"{}")</f>
        <v>{"Hp":69532,"Atk":2391}</v>
      </c>
      <c r="G1338" s="19" t="str">
        <f>IF(B1338=4,_xlfn.XLOOKUP($D1338,养成中转!$D$17:$D$1000,养成中转!$AP$17:$AP$1000,"{}"),_xlfn.XLOOKUP($D1338,养成中转!$D$17:$D$1000,养成中转!$AG$17:$AG$1000,"{}"))</f>
        <v>{"CardMulti":30.05,"CostReduce":3}</v>
      </c>
    </row>
    <row r="1339" spans="1:7">
      <c r="A1339" s="19">
        <v>1335</v>
      </c>
      <c r="B1339" s="21">
        <f t="shared" si="36"/>
        <v>2</v>
      </c>
      <c r="C1339" s="19">
        <v>2</v>
      </c>
      <c r="D1339" s="19">
        <f t="shared" si="37"/>
        <v>85</v>
      </c>
      <c r="E1339" s="19" t="str">
        <f>_xlfn.XLOOKUP($D1339,消耗中转!$O$17:$O$1000,消耗中转!$Y$17:$Y$1000,"[]")</f>
        <v>[{"ItemId":50004,"Num":110486}]</v>
      </c>
      <c r="F1339" s="19" t="str">
        <f>_xlfn.XLOOKUP($D1339,养成中转!$D$17:$D$1000,_xlfn.XLOOKUP($C1339,养成中转!$W$16:$AC$16,养成中转!$W$17:$AC$1000),"{}")</f>
        <v>{"Hp":70763,"Atk":2434}</v>
      </c>
      <c r="G1339" s="19" t="str">
        <f>IF(B1339=4,_xlfn.XLOOKUP($D1339,养成中转!$D$17:$D$1000,养成中转!$AP$17:$AP$1000,"{}"),_xlfn.XLOOKUP($D1339,养成中转!$D$17:$D$1000,养成中转!$AG$17:$AG$1000,"{}"))</f>
        <v>{"CardMulti":30.23,"CostReduce":3}</v>
      </c>
    </row>
    <row r="1340" spans="1:7">
      <c r="A1340" s="19">
        <v>1336</v>
      </c>
      <c r="B1340" s="21">
        <f t="shared" si="36"/>
        <v>2</v>
      </c>
      <c r="C1340" s="19">
        <v>2</v>
      </c>
      <c r="D1340" s="19">
        <f t="shared" si="37"/>
        <v>86</v>
      </c>
      <c r="E1340" s="19" t="str">
        <f>_xlfn.XLOOKUP($D1340,消耗中转!$O$17:$O$1000,消耗中转!$Y$17:$Y$1000,"[]")</f>
        <v>[{"ItemId":50004,"Num":115089}]</v>
      </c>
      <c r="F1340" s="19" t="str">
        <f>_xlfn.XLOOKUP($D1340,养成中转!$D$17:$D$1000,_xlfn.XLOOKUP($C1340,养成中转!$W$16:$AC$16,养成中转!$W$17:$AC$1000),"{}")</f>
        <v>{"Hp":72018,"Atk":2477}</v>
      </c>
      <c r="G1340" s="19" t="str">
        <f>IF(B1340=4,_xlfn.XLOOKUP($D1340,养成中转!$D$17:$D$1000,养成中转!$AP$17:$AP$1000,"{}"),_xlfn.XLOOKUP($D1340,养成中转!$D$17:$D$1000,养成中转!$AG$17:$AG$1000,"{}"))</f>
        <v>{"CardMulti":30.41,"CostReduce":3}</v>
      </c>
    </row>
    <row r="1341" spans="1:7">
      <c r="A1341" s="19">
        <v>1337</v>
      </c>
      <c r="B1341" s="21">
        <f t="shared" si="36"/>
        <v>2</v>
      </c>
      <c r="C1341" s="19">
        <v>2</v>
      </c>
      <c r="D1341" s="19">
        <f t="shared" si="37"/>
        <v>87</v>
      </c>
      <c r="E1341" s="19" t="str">
        <f>_xlfn.XLOOKUP($D1341,消耗中转!$O$17:$O$1000,消耗中转!$Y$17:$Y$1000,"[]")</f>
        <v>[{"ItemId":50004,"Num":119693}]</v>
      </c>
      <c r="F1341" s="19" t="str">
        <f>_xlfn.XLOOKUP($D1341,养成中转!$D$17:$D$1000,_xlfn.XLOOKUP($C1341,养成中转!$W$16:$AC$16,养成中转!$W$17:$AC$1000),"{}")</f>
        <v>{"Hp":73297,"Atk":2521}</v>
      </c>
      <c r="G1341" s="19" t="str">
        <f>IF(B1341=4,_xlfn.XLOOKUP($D1341,养成中转!$D$17:$D$1000,养成中转!$AP$17:$AP$1000,"{}"),_xlfn.XLOOKUP($D1341,养成中转!$D$17:$D$1000,养成中转!$AG$17:$AG$1000,"{}"))</f>
        <v>{"CardMulti":30.59,"CostReduce":3}</v>
      </c>
    </row>
    <row r="1342" spans="1:7">
      <c r="A1342" s="19">
        <v>1338</v>
      </c>
      <c r="B1342" s="21">
        <f t="shared" si="36"/>
        <v>2</v>
      </c>
      <c r="C1342" s="19">
        <v>2</v>
      </c>
      <c r="D1342" s="19">
        <f t="shared" si="37"/>
        <v>88</v>
      </c>
      <c r="E1342" s="19" t="str">
        <f>_xlfn.XLOOKUP($D1342,消耗中转!$O$17:$O$1000,消耗中转!$Y$17:$Y$1000,"[]")</f>
        <v>[{"ItemId":50004,"Num":124296}]</v>
      </c>
      <c r="F1342" s="19" t="str">
        <f>_xlfn.XLOOKUP($D1342,养成中转!$D$17:$D$1000,_xlfn.XLOOKUP($C1342,养成中转!$W$16:$AC$16,养成中转!$W$17:$AC$1000),"{}")</f>
        <v>{"Hp":74601,"Atk":2566}</v>
      </c>
      <c r="G1342" s="19" t="str">
        <f>IF(B1342=4,_xlfn.XLOOKUP($D1342,养成中转!$D$17:$D$1000,养成中转!$AP$17:$AP$1000,"{}"),_xlfn.XLOOKUP($D1342,养成中转!$D$17:$D$1000,养成中转!$AG$17:$AG$1000,"{}"))</f>
        <v>{"CardMulti":30.77,"CostReduce":3}</v>
      </c>
    </row>
    <row r="1343" spans="1:7">
      <c r="A1343" s="19">
        <v>1339</v>
      </c>
      <c r="B1343" s="21">
        <f t="shared" si="36"/>
        <v>2</v>
      </c>
      <c r="C1343" s="19">
        <v>2</v>
      </c>
      <c r="D1343" s="19">
        <f t="shared" si="37"/>
        <v>89</v>
      </c>
      <c r="E1343" s="19" t="str">
        <f>_xlfn.XLOOKUP($D1343,消耗中转!$O$17:$O$1000,消耗中转!$Y$17:$Y$1000,"[]")</f>
        <v>[{"ItemId":50004,"Num":128900}]</v>
      </c>
      <c r="F1343" s="19" t="str">
        <f>_xlfn.XLOOKUP($D1343,养成中转!$D$17:$D$1000,_xlfn.XLOOKUP($C1343,养成中转!$W$16:$AC$16,养成中转!$W$17:$AC$1000),"{}")</f>
        <v>{"Hp":75928,"Atk":2611}</v>
      </c>
      <c r="G1343" s="19" t="str">
        <f>IF(B1343=4,_xlfn.XLOOKUP($D1343,养成中转!$D$17:$D$1000,养成中转!$AP$17:$AP$1000,"{}"),_xlfn.XLOOKUP($D1343,养成中转!$D$17:$D$1000,养成中转!$AG$17:$AG$1000,"{}"))</f>
        <v>{"CardMulti":30.95,"CostReduce":3}</v>
      </c>
    </row>
    <row r="1344" spans="1:7">
      <c r="A1344" s="19">
        <v>1340</v>
      </c>
      <c r="B1344" s="21">
        <f t="shared" si="36"/>
        <v>2</v>
      </c>
      <c r="C1344" s="19">
        <v>2</v>
      </c>
      <c r="D1344" s="19">
        <f t="shared" si="37"/>
        <v>90</v>
      </c>
      <c r="E1344" s="19" t="str">
        <f>_xlfn.XLOOKUP($D1344,消耗中转!$O$17:$O$1000,消耗中转!$Y$17:$Y$1000,"[]")</f>
        <v>[{"ItemId":50004,"Num":133504},{"ItemId":50005,"Num":970}]</v>
      </c>
      <c r="F1344" s="19" t="str">
        <f>_xlfn.XLOOKUP($D1344,养成中转!$D$17:$D$1000,_xlfn.XLOOKUP($C1344,养成中转!$W$16:$AC$16,养成中转!$W$17:$AC$1000),"{}")</f>
        <v>{"Hp":77281,"Atk":2658}</v>
      </c>
      <c r="G1344" s="19" t="str">
        <f>IF(B1344=4,_xlfn.XLOOKUP($D1344,养成中转!$D$17:$D$1000,养成中转!$AP$17:$AP$1000,"{}"),_xlfn.XLOOKUP($D1344,养成中转!$D$17:$D$1000,养成中转!$AG$17:$AG$1000,"{}"))</f>
        <v>{"CardMulti":31.13,"CostReduce":3}</v>
      </c>
    </row>
    <row r="1345" spans="1:7">
      <c r="A1345" s="19">
        <v>1341</v>
      </c>
      <c r="B1345" s="21">
        <f t="shared" si="36"/>
        <v>2</v>
      </c>
      <c r="C1345" s="19">
        <v>2</v>
      </c>
      <c r="D1345" s="19">
        <f t="shared" si="37"/>
        <v>91</v>
      </c>
      <c r="E1345" s="19" t="str">
        <f>_xlfn.XLOOKUP($D1345,消耗中转!$O$17:$O$1000,消耗中转!$Y$17:$Y$1000,"[]")</f>
        <v>[{"ItemId":50004,"Num":117866}]</v>
      </c>
      <c r="F1345" s="19" t="str">
        <f>_xlfn.XLOOKUP($D1345,养成中转!$D$17:$D$1000,_xlfn.XLOOKUP($C1345,养成中转!$W$16:$AC$16,养成中转!$W$17:$AC$1000),"{}")</f>
        <v>{"Hp":86925,"Atk":2990}</v>
      </c>
      <c r="G1345" s="19" t="str">
        <f>IF(B1345=4,_xlfn.XLOOKUP($D1345,养成中转!$D$17:$D$1000,养成中转!$AP$17:$AP$1000,"{}"),_xlfn.XLOOKUP($D1345,养成中转!$D$17:$D$1000,养成中转!$AG$17:$AG$1000,"{}"))</f>
        <v>{"CardMulti":32.13,"CostReduce":3}</v>
      </c>
    </row>
    <row r="1346" spans="1:7">
      <c r="A1346" s="19">
        <v>1342</v>
      </c>
      <c r="B1346" s="21">
        <f t="shared" si="36"/>
        <v>2</v>
      </c>
      <c r="C1346" s="19">
        <v>2</v>
      </c>
      <c r="D1346" s="19">
        <f t="shared" si="37"/>
        <v>92</v>
      </c>
      <c r="E1346" s="19" t="str">
        <f>_xlfn.XLOOKUP($D1346,消耗中转!$O$17:$O$1000,消耗中转!$Y$17:$Y$1000,"[]")</f>
        <v>[{"ItemId":50004,"Num":123760}]</v>
      </c>
      <c r="F1346" s="19" t="str">
        <f>_xlfn.XLOOKUP($D1346,养成中转!$D$17:$D$1000,_xlfn.XLOOKUP($C1346,养成中转!$W$16:$AC$16,养成中转!$W$17:$AC$1000),"{}")</f>
        <v>{"Hp":88327,"Atk":3038}</v>
      </c>
      <c r="G1346" s="19" t="str">
        <f>IF(B1346=4,_xlfn.XLOOKUP($D1346,养成中转!$D$17:$D$1000,养成中转!$AP$17:$AP$1000,"{}"),_xlfn.XLOOKUP($D1346,养成中转!$D$17:$D$1000,养成中转!$AG$17:$AG$1000,"{}"))</f>
        <v>{"CardMulti":32.3,"CostReduce":3}</v>
      </c>
    </row>
    <row r="1347" spans="1:7">
      <c r="A1347" s="19">
        <v>1343</v>
      </c>
      <c r="B1347" s="21">
        <f t="shared" si="36"/>
        <v>2</v>
      </c>
      <c r="C1347" s="19">
        <v>2</v>
      </c>
      <c r="D1347" s="19">
        <f t="shared" si="37"/>
        <v>93</v>
      </c>
      <c r="E1347" s="19" t="str">
        <f>_xlfn.XLOOKUP($D1347,消耗中转!$O$17:$O$1000,消耗中转!$Y$17:$Y$1000,"[]")</f>
        <v>[{"ItemId":50004,"Num":129653}]</v>
      </c>
      <c r="F1347" s="19" t="str">
        <f>_xlfn.XLOOKUP($D1347,养成中转!$D$17:$D$1000,_xlfn.XLOOKUP($C1347,养成中转!$W$16:$AC$16,养成中转!$W$17:$AC$1000),"{}")</f>
        <v>{"Hp":89755,"Atk":3087}</v>
      </c>
      <c r="G1347" s="19" t="str">
        <f>IF(B1347=4,_xlfn.XLOOKUP($D1347,养成中转!$D$17:$D$1000,养成中转!$AP$17:$AP$1000,"{}"),_xlfn.XLOOKUP($D1347,养成中转!$D$17:$D$1000,养成中转!$AG$17:$AG$1000,"{}"))</f>
        <v>{"CardMulti":32.47,"CostReduce":3}</v>
      </c>
    </row>
    <row r="1348" spans="1:7">
      <c r="A1348" s="19">
        <v>1344</v>
      </c>
      <c r="B1348" s="21">
        <f t="shared" si="36"/>
        <v>2</v>
      </c>
      <c r="C1348" s="19">
        <v>2</v>
      </c>
      <c r="D1348" s="19">
        <f t="shared" si="37"/>
        <v>94</v>
      </c>
      <c r="E1348" s="19" t="str">
        <f>_xlfn.XLOOKUP($D1348,消耗中转!$O$17:$O$1000,消耗中转!$Y$17:$Y$1000,"[]")</f>
        <v>[{"ItemId":50004,"Num":135546}]</v>
      </c>
      <c r="F1348" s="19" t="str">
        <f>_xlfn.XLOOKUP($D1348,养成中转!$D$17:$D$1000,_xlfn.XLOOKUP($C1348,养成中转!$W$16:$AC$16,养成中转!$W$17:$AC$1000),"{}")</f>
        <v>{"Hp":91208,"Atk":3137}</v>
      </c>
      <c r="G1348" s="19" t="str">
        <f>IF(B1348=4,_xlfn.XLOOKUP($D1348,养成中转!$D$17:$D$1000,养成中转!$AP$17:$AP$1000,"{}"),_xlfn.XLOOKUP($D1348,养成中转!$D$17:$D$1000,养成中转!$AG$17:$AG$1000,"{}"))</f>
        <v>{"CardMulti":32.64,"CostReduce":3}</v>
      </c>
    </row>
    <row r="1349" spans="1:7">
      <c r="A1349" s="19">
        <v>1345</v>
      </c>
      <c r="B1349" s="21">
        <f t="shared" si="36"/>
        <v>2</v>
      </c>
      <c r="C1349" s="19">
        <v>2</v>
      </c>
      <c r="D1349" s="19">
        <f t="shared" si="37"/>
        <v>95</v>
      </c>
      <c r="E1349" s="19" t="str">
        <f>_xlfn.XLOOKUP($D1349,消耗中转!$O$17:$O$1000,消耗中转!$Y$17:$Y$1000,"[]")</f>
        <v>[{"ItemId":50004,"Num":141440}]</v>
      </c>
      <c r="F1349" s="19" t="str">
        <f>_xlfn.XLOOKUP($D1349,养成中转!$D$17:$D$1000,_xlfn.XLOOKUP($C1349,养成中转!$W$16:$AC$16,养成中转!$W$17:$AC$1000),"{}")</f>
        <v>{"Hp":92688,"Atk":3188}</v>
      </c>
      <c r="G1349" s="19" t="str">
        <f>IF(B1349=4,_xlfn.XLOOKUP($D1349,养成中转!$D$17:$D$1000,养成中转!$AP$17:$AP$1000,"{}"),_xlfn.XLOOKUP($D1349,养成中转!$D$17:$D$1000,养成中转!$AG$17:$AG$1000,"{}"))</f>
        <v>{"CardMulti":32.81,"CostReduce":3}</v>
      </c>
    </row>
    <row r="1350" spans="1:7">
      <c r="A1350" s="19">
        <v>1346</v>
      </c>
      <c r="B1350" s="21">
        <f t="shared" si="36"/>
        <v>2</v>
      </c>
      <c r="C1350" s="19">
        <v>2</v>
      </c>
      <c r="D1350" s="19">
        <f t="shared" si="37"/>
        <v>96</v>
      </c>
      <c r="E1350" s="19" t="str">
        <f>_xlfn.XLOOKUP($D1350,消耗中转!$O$17:$O$1000,消耗中转!$Y$17:$Y$1000,"[]")</f>
        <v>[{"ItemId":50004,"Num":147333}]</v>
      </c>
      <c r="F1350" s="19" t="str">
        <f>_xlfn.XLOOKUP($D1350,养成中转!$D$17:$D$1000,_xlfn.XLOOKUP($C1350,养成中转!$W$16:$AC$16,养成中转!$W$17:$AC$1000),"{}")</f>
        <v>{"Hp":94193,"Atk":3240}</v>
      </c>
      <c r="G1350" s="19" t="str">
        <f>IF(B1350=4,_xlfn.XLOOKUP($D1350,养成中转!$D$17:$D$1000,养成中转!$AP$17:$AP$1000,"{}"),_xlfn.XLOOKUP($D1350,养成中转!$D$17:$D$1000,养成中转!$AG$17:$AG$1000,"{}"))</f>
        <v>{"CardMulti":32.98,"CostReduce":3}</v>
      </c>
    </row>
    <row r="1351" spans="1:7">
      <c r="A1351" s="19">
        <v>1347</v>
      </c>
      <c r="B1351" s="21">
        <f t="shared" si="36"/>
        <v>2</v>
      </c>
      <c r="C1351" s="19">
        <v>2</v>
      </c>
      <c r="D1351" s="19">
        <f t="shared" si="37"/>
        <v>97</v>
      </c>
      <c r="E1351" s="19" t="str">
        <f>_xlfn.XLOOKUP($D1351,消耗中转!$O$17:$O$1000,消耗中转!$Y$17:$Y$1000,"[]")</f>
        <v>[{"ItemId":50004,"Num":153227}]</v>
      </c>
      <c r="F1351" s="19" t="str">
        <f>_xlfn.XLOOKUP($D1351,养成中转!$D$17:$D$1000,_xlfn.XLOOKUP($C1351,养成中转!$W$16:$AC$16,养成中转!$W$17:$AC$1000),"{}")</f>
        <v>{"Hp":95726,"Atk":3292}</v>
      </c>
      <c r="G1351" s="19" t="str">
        <f>IF(B1351=4,_xlfn.XLOOKUP($D1351,养成中转!$D$17:$D$1000,养成中转!$AP$17:$AP$1000,"{}"),_xlfn.XLOOKUP($D1351,养成中转!$D$17:$D$1000,养成中转!$AG$17:$AG$1000,"{}"))</f>
        <v>{"CardMulti":33.15,"CostReduce":3}</v>
      </c>
    </row>
    <row r="1352" spans="1:7">
      <c r="A1352" s="19">
        <v>1348</v>
      </c>
      <c r="B1352" s="21">
        <f t="shared" si="36"/>
        <v>2</v>
      </c>
      <c r="C1352" s="19">
        <v>2</v>
      </c>
      <c r="D1352" s="19">
        <f t="shared" si="37"/>
        <v>98</v>
      </c>
      <c r="E1352" s="19" t="str">
        <f>_xlfn.XLOOKUP($D1352,消耗中转!$O$17:$O$1000,消耗中转!$Y$17:$Y$1000,"[]")</f>
        <v>[{"ItemId":50004,"Num":159120}]</v>
      </c>
      <c r="F1352" s="19" t="str">
        <f>_xlfn.XLOOKUP($D1352,养成中转!$D$17:$D$1000,_xlfn.XLOOKUP($C1352,养成中转!$W$16:$AC$16,养成中转!$W$17:$AC$1000),"{}")</f>
        <v>{"Hp":97283,"Atk":3346}</v>
      </c>
      <c r="G1352" s="19" t="str">
        <f>IF(B1352=4,_xlfn.XLOOKUP($D1352,养成中转!$D$17:$D$1000,养成中转!$AP$17:$AP$1000,"{}"),_xlfn.XLOOKUP($D1352,养成中转!$D$17:$D$1000,养成中转!$AG$17:$AG$1000,"{}"))</f>
        <v>{"CardMulti":33.32,"CostReduce":3}</v>
      </c>
    </row>
    <row r="1353" spans="1:7">
      <c r="A1353" s="19">
        <v>1349</v>
      </c>
      <c r="B1353" s="21">
        <f t="shared" si="36"/>
        <v>2</v>
      </c>
      <c r="C1353" s="19">
        <v>2</v>
      </c>
      <c r="D1353" s="19">
        <f t="shared" si="37"/>
        <v>99</v>
      </c>
      <c r="E1353" s="19" t="str">
        <f>_xlfn.XLOOKUP($D1353,消耗中转!$O$17:$O$1000,消耗中转!$Y$17:$Y$1000,"[]")</f>
        <v>[{"ItemId":50004,"Num":165013}]</v>
      </c>
      <c r="F1353" s="19" t="str">
        <f>_xlfn.XLOOKUP($D1353,养成中转!$D$17:$D$1000,_xlfn.XLOOKUP($C1353,养成中转!$W$16:$AC$16,养成中转!$W$17:$AC$1000),"{}")</f>
        <v>{"Hp":98868,"Atk":3401}</v>
      </c>
      <c r="G1353" s="19" t="str">
        <f>IF(B1353=4,_xlfn.XLOOKUP($D1353,养成中转!$D$17:$D$1000,养成中转!$AP$17:$AP$1000,"{}"),_xlfn.XLOOKUP($D1353,养成中转!$D$17:$D$1000,养成中转!$AG$17:$AG$1000,"{}"))</f>
        <v>{"CardMulti":33.49,"CostReduce":3}</v>
      </c>
    </row>
    <row r="1354" spans="1:7">
      <c r="A1354" s="19">
        <v>1350</v>
      </c>
      <c r="B1354" s="21">
        <f t="shared" si="36"/>
        <v>2</v>
      </c>
      <c r="C1354" s="19">
        <v>2</v>
      </c>
      <c r="D1354" s="19">
        <f t="shared" si="37"/>
        <v>100</v>
      </c>
      <c r="E1354" s="19" t="str">
        <f>_xlfn.XLOOKUP($D1354,消耗中转!$O$17:$O$1000,消耗中转!$Y$17:$Y$1000,"[]")</f>
        <v>[{"ItemId":50004,"Num":170907},{"ItemId":50005,"Num":1155}]</v>
      </c>
      <c r="F1354" s="19" t="str">
        <f>_xlfn.XLOOKUP($D1354,养成中转!$D$17:$D$1000,_xlfn.XLOOKUP($C1354,养成中转!$W$16:$AC$16,养成中转!$W$17:$AC$1000),"{}")</f>
        <v>{"Hp":100481,"Atk":3456}</v>
      </c>
      <c r="G1354" s="19" t="str">
        <f>IF(B1354=4,_xlfn.XLOOKUP($D1354,养成中转!$D$17:$D$1000,养成中转!$AP$17:$AP$1000,"{}"),_xlfn.XLOOKUP($D1354,养成中转!$D$17:$D$1000,养成中转!$AG$17:$AG$1000,"{}"))</f>
        <v>{"CardMulti":33.66,"CostReduce":3}</v>
      </c>
    </row>
    <row r="1355" spans="1:7">
      <c r="A1355" s="19">
        <v>1351</v>
      </c>
      <c r="B1355" s="21">
        <f t="shared" si="36"/>
        <v>2</v>
      </c>
      <c r="C1355" s="19">
        <v>2</v>
      </c>
      <c r="D1355" s="19">
        <f t="shared" si="37"/>
        <v>101</v>
      </c>
      <c r="E1355" s="19" t="str">
        <f>_xlfn.XLOOKUP($D1355,消耗中转!$O$17:$O$1000,消耗中转!$Y$17:$Y$1000,"[]")</f>
        <v>[{"ItemId":50004,"Num":144633}]</v>
      </c>
      <c r="F1355" s="19" t="str">
        <f>_xlfn.XLOOKUP($D1355,养成中转!$D$17:$D$1000,_xlfn.XLOOKUP($C1355,养成中转!$W$16:$AC$16,养成中转!$W$17:$AC$1000),"{}")</f>
        <v>{"Hp":111952,"Atk":3851}</v>
      </c>
      <c r="G1355" s="19" t="str">
        <f>IF(B1355=4,_xlfn.XLOOKUP($D1355,养成中转!$D$17:$D$1000,养成中转!$AP$17:$AP$1000,"{}"),_xlfn.XLOOKUP($D1355,养成中转!$D$17:$D$1000,养成中转!$AG$17:$AG$1000,"{}"))</f>
        <v>{"CardMulti":34.71,"CostReduce":3}</v>
      </c>
    </row>
    <row r="1356" spans="1:7">
      <c r="A1356" s="19">
        <v>1352</v>
      </c>
      <c r="B1356" s="21">
        <f t="shared" si="36"/>
        <v>2</v>
      </c>
      <c r="C1356" s="19">
        <v>2</v>
      </c>
      <c r="D1356" s="19">
        <f t="shared" si="37"/>
        <v>102</v>
      </c>
      <c r="E1356" s="19" t="str">
        <f>_xlfn.XLOOKUP($D1356,消耗中转!$O$17:$O$1000,消耗中转!$Y$17:$Y$1000,"[]")</f>
        <v>[{"ItemId":50004,"Num":151865}]</v>
      </c>
      <c r="F1356" s="19" t="str">
        <f>_xlfn.XLOOKUP($D1356,养成中转!$D$17:$D$1000,_xlfn.XLOOKUP($C1356,养成中转!$W$16:$AC$16,养成中转!$W$17:$AC$1000),"{}")</f>
        <v>{"Hp":113618,"Atk":3908}</v>
      </c>
      <c r="G1356" s="19" t="str">
        <f>IF(B1356=4,_xlfn.XLOOKUP($D1356,养成中转!$D$17:$D$1000,养成中转!$AP$17:$AP$1000,"{}"),_xlfn.XLOOKUP($D1356,养成中转!$D$17:$D$1000,养成中转!$AG$17:$AG$1000,"{}"))</f>
        <v>{"CardMulti":34.87,"CostReduce":3}</v>
      </c>
    </row>
    <row r="1357" spans="1:7">
      <c r="A1357" s="19">
        <v>1353</v>
      </c>
      <c r="B1357" s="21">
        <f t="shared" si="36"/>
        <v>2</v>
      </c>
      <c r="C1357" s="19">
        <v>2</v>
      </c>
      <c r="D1357" s="19">
        <f t="shared" si="37"/>
        <v>103</v>
      </c>
      <c r="E1357" s="19" t="str">
        <f>_xlfn.XLOOKUP($D1357,消耗中转!$O$17:$O$1000,消耗中转!$Y$17:$Y$1000,"[]")</f>
        <v>[{"ItemId":50004,"Num":159096}]</v>
      </c>
      <c r="F1357" s="19" t="str">
        <f>_xlfn.XLOOKUP($D1357,养成中转!$D$17:$D$1000,_xlfn.XLOOKUP($C1357,养成中转!$W$16:$AC$16,养成中转!$W$17:$AC$1000),"{}")</f>
        <v>{"Hp":115312,"Atk":3967}</v>
      </c>
      <c r="G1357" s="19" t="str">
        <f>IF(B1357=4,_xlfn.XLOOKUP($D1357,养成中转!$D$17:$D$1000,养成中转!$AP$17:$AP$1000,"{}"),_xlfn.XLOOKUP($D1357,养成中转!$D$17:$D$1000,养成中转!$AG$17:$AG$1000,"{}"))</f>
        <v>{"CardMulti":35.03,"CostReduce":3}</v>
      </c>
    </row>
    <row r="1358" spans="1:7">
      <c r="A1358" s="19">
        <v>1354</v>
      </c>
      <c r="B1358" s="21">
        <f t="shared" si="36"/>
        <v>2</v>
      </c>
      <c r="C1358" s="19">
        <v>2</v>
      </c>
      <c r="D1358" s="19">
        <f t="shared" si="37"/>
        <v>104</v>
      </c>
      <c r="E1358" s="19" t="str">
        <f>_xlfn.XLOOKUP($D1358,消耗中转!$O$17:$O$1000,消耗中转!$Y$17:$Y$1000,"[]")</f>
        <v>[{"ItemId":50004,"Num":166328}]</v>
      </c>
      <c r="F1358" s="19" t="str">
        <f>_xlfn.XLOOKUP($D1358,养成中转!$D$17:$D$1000,_xlfn.XLOOKUP($C1358,养成中转!$W$16:$AC$16,养成中转!$W$17:$AC$1000),"{}")</f>
        <v>{"Hp":117033,"Atk":4025}</v>
      </c>
      <c r="G1358" s="19" t="str">
        <f>IF(B1358=4,_xlfn.XLOOKUP($D1358,养成中转!$D$17:$D$1000,养成中转!$AP$17:$AP$1000,"{}"),_xlfn.XLOOKUP($D1358,养成中转!$D$17:$D$1000,养成中转!$AG$17:$AG$1000,"{}"))</f>
        <v>{"CardMulti":35.19,"CostReduce":3}</v>
      </c>
    </row>
    <row r="1359" spans="1:7">
      <c r="A1359" s="19">
        <v>1355</v>
      </c>
      <c r="B1359" s="21">
        <f t="shared" si="36"/>
        <v>2</v>
      </c>
      <c r="C1359" s="19">
        <v>2</v>
      </c>
      <c r="D1359" s="19">
        <f t="shared" si="37"/>
        <v>105</v>
      </c>
      <c r="E1359" s="19" t="str">
        <f>_xlfn.XLOOKUP($D1359,消耗中转!$O$17:$O$1000,消耗中转!$Y$17:$Y$1000,"[]")</f>
        <v>[{"ItemId":50004,"Num":173560}]</v>
      </c>
      <c r="F1359" s="19" t="str">
        <f>_xlfn.XLOOKUP($D1359,养成中转!$D$17:$D$1000,_xlfn.XLOOKUP($C1359,养成中转!$W$16:$AC$16,养成中转!$W$17:$AC$1000),"{}")</f>
        <v>{"Hp":118783,"Atk":4085}</v>
      </c>
      <c r="G1359" s="19" t="str">
        <f>IF(B1359=4,_xlfn.XLOOKUP($D1359,养成中转!$D$17:$D$1000,养成中转!$AP$17:$AP$1000,"{}"),_xlfn.XLOOKUP($D1359,养成中转!$D$17:$D$1000,养成中转!$AG$17:$AG$1000,"{}"))</f>
        <v>{"CardMulti":35.35,"CostReduce":3}</v>
      </c>
    </row>
    <row r="1360" spans="1:7">
      <c r="A1360" s="19">
        <v>1356</v>
      </c>
      <c r="B1360" s="21">
        <f t="shared" si="36"/>
        <v>2</v>
      </c>
      <c r="C1360" s="19">
        <v>2</v>
      </c>
      <c r="D1360" s="19">
        <f t="shared" si="37"/>
        <v>106</v>
      </c>
      <c r="E1360" s="19" t="str">
        <f>_xlfn.XLOOKUP($D1360,消耗中转!$O$17:$O$1000,消耗中转!$Y$17:$Y$1000,"[]")</f>
        <v>[{"ItemId":50004,"Num":180791}]</v>
      </c>
      <c r="F1360" s="19" t="str">
        <f>_xlfn.XLOOKUP($D1360,养成中转!$D$17:$D$1000,_xlfn.XLOOKUP($C1360,养成中转!$W$16:$AC$16,养成中转!$W$17:$AC$1000),"{}")</f>
        <v>{"Hp":120561,"Atk":4146}</v>
      </c>
      <c r="G1360" s="19" t="str">
        <f>IF(B1360=4,_xlfn.XLOOKUP($D1360,养成中转!$D$17:$D$1000,养成中转!$AP$17:$AP$1000,"{}"),_xlfn.XLOOKUP($D1360,养成中转!$D$17:$D$1000,养成中转!$AG$17:$AG$1000,"{}"))</f>
        <v>{"CardMulti":35.51,"CostReduce":3}</v>
      </c>
    </row>
    <row r="1361" spans="1:7">
      <c r="A1361" s="19">
        <v>1357</v>
      </c>
      <c r="B1361" s="21">
        <f t="shared" si="36"/>
        <v>2</v>
      </c>
      <c r="C1361" s="19">
        <v>2</v>
      </c>
      <c r="D1361" s="19">
        <f t="shared" si="37"/>
        <v>107</v>
      </c>
      <c r="E1361" s="19" t="str">
        <f>_xlfn.XLOOKUP($D1361,消耗中转!$O$17:$O$1000,消耗中转!$Y$17:$Y$1000,"[]")</f>
        <v>[{"ItemId":50004,"Num":188023}]</v>
      </c>
      <c r="F1361" s="19" t="str">
        <f>_xlfn.XLOOKUP($D1361,养成中转!$D$17:$D$1000,_xlfn.XLOOKUP($C1361,养成中转!$W$16:$AC$16,养成中转!$W$17:$AC$1000),"{}")</f>
        <v>{"Hp":122367,"Atk":4209}</v>
      </c>
      <c r="G1361" s="19" t="str">
        <f>IF(B1361=4,_xlfn.XLOOKUP($D1361,养成中转!$D$17:$D$1000,养成中转!$AP$17:$AP$1000,"{}"),_xlfn.XLOOKUP($D1361,养成中转!$D$17:$D$1000,养成中转!$AG$17:$AG$1000,"{}"))</f>
        <v>{"CardMulti":35.67,"CostReduce":3}</v>
      </c>
    </row>
    <row r="1362" spans="1:7">
      <c r="A1362" s="19">
        <v>1358</v>
      </c>
      <c r="B1362" s="21">
        <f t="shared" si="36"/>
        <v>2</v>
      </c>
      <c r="C1362" s="19">
        <v>2</v>
      </c>
      <c r="D1362" s="19">
        <f t="shared" si="37"/>
        <v>108</v>
      </c>
      <c r="E1362" s="19" t="str">
        <f>_xlfn.XLOOKUP($D1362,消耗中转!$O$17:$O$1000,消耗中转!$Y$17:$Y$1000,"[]")</f>
        <v>[{"ItemId":50004,"Num":195255}]</v>
      </c>
      <c r="F1362" s="19" t="str">
        <f>_xlfn.XLOOKUP($D1362,养成中转!$D$17:$D$1000,_xlfn.XLOOKUP($C1362,养成中转!$W$16:$AC$16,养成中转!$W$17:$AC$1000),"{}")</f>
        <v>{"Hp":124201,"Atk":4272}</v>
      </c>
      <c r="G1362" s="19" t="str">
        <f>IF(B1362=4,_xlfn.XLOOKUP($D1362,养成中转!$D$17:$D$1000,养成中转!$AP$17:$AP$1000,"{}"),_xlfn.XLOOKUP($D1362,养成中转!$D$17:$D$1000,养成中转!$AG$17:$AG$1000,"{}"))</f>
        <v>{"CardMulti":35.83,"CostReduce":3}</v>
      </c>
    </row>
    <row r="1363" spans="1:7">
      <c r="A1363" s="19">
        <v>1359</v>
      </c>
      <c r="B1363" s="21">
        <f t="shared" si="36"/>
        <v>2</v>
      </c>
      <c r="C1363" s="19">
        <v>2</v>
      </c>
      <c r="D1363" s="19">
        <f t="shared" si="37"/>
        <v>109</v>
      </c>
      <c r="E1363" s="19" t="str">
        <f>_xlfn.XLOOKUP($D1363,消耗中转!$O$17:$O$1000,消耗中转!$Y$17:$Y$1000,"[]")</f>
        <v>[{"ItemId":50004,"Num":202486}]</v>
      </c>
      <c r="F1363" s="19" t="str">
        <f>_xlfn.XLOOKUP($D1363,养成中转!$D$17:$D$1000,_xlfn.XLOOKUP($C1363,养成中转!$W$16:$AC$16,养成中转!$W$17:$AC$1000),"{}")</f>
        <v>{"Hp":126065,"Atk":4336}</v>
      </c>
      <c r="G1363" s="19" t="str">
        <f>IF(B1363=4,_xlfn.XLOOKUP($D1363,养成中转!$D$17:$D$1000,养成中转!$AP$17:$AP$1000,"{}"),_xlfn.XLOOKUP($D1363,养成中转!$D$17:$D$1000,养成中转!$AG$17:$AG$1000,"{}"))</f>
        <v>{"CardMulti":35.99,"CostReduce":3}</v>
      </c>
    </row>
    <row r="1364" spans="1:7">
      <c r="A1364" s="19">
        <v>1360</v>
      </c>
      <c r="B1364" s="21">
        <f t="shared" si="36"/>
        <v>2</v>
      </c>
      <c r="C1364" s="19">
        <v>2</v>
      </c>
      <c r="D1364" s="19">
        <f t="shared" si="37"/>
        <v>110</v>
      </c>
      <c r="E1364" s="19" t="str">
        <f>_xlfn.XLOOKUP($D1364,消耗中转!$O$17:$O$1000,消耗中转!$Y$17:$Y$1000,"[]")</f>
        <v>[{"ItemId":50004,"Num":209718},{"ItemId":50005,"Num":1342}]</v>
      </c>
      <c r="F1364" s="19" t="str">
        <f>_xlfn.XLOOKUP($D1364,养成中转!$D$17:$D$1000,_xlfn.XLOOKUP($C1364,养成中转!$W$16:$AC$16,养成中转!$W$17:$AC$1000),"{}")</f>
        <v>{"Hp":127957,"Atk":4401}</v>
      </c>
      <c r="G1364" s="19" t="str">
        <f>IF(B1364=4,_xlfn.XLOOKUP($D1364,养成中转!$D$17:$D$1000,养成中转!$AP$17:$AP$1000,"{}"),_xlfn.XLOOKUP($D1364,养成中转!$D$17:$D$1000,养成中转!$AG$17:$AG$1000,"{}"))</f>
        <v>{"CardMulti":36.15,"CostReduce":3}</v>
      </c>
    </row>
    <row r="1365" spans="1:7">
      <c r="A1365" s="19">
        <v>1361</v>
      </c>
      <c r="B1365" s="21">
        <f t="shared" si="36"/>
        <v>2</v>
      </c>
      <c r="C1365" s="19">
        <v>2</v>
      </c>
      <c r="D1365" s="19">
        <f t="shared" si="37"/>
        <v>111</v>
      </c>
      <c r="E1365" s="19" t="str">
        <f>_xlfn.XLOOKUP($D1365,消耗中转!$O$17:$O$1000,消耗中转!$Y$17:$Y$1000,"[]")</f>
        <v>[{"ItemId":50004,"Num":171342}]</v>
      </c>
      <c r="F1365" s="19" t="str">
        <f>_xlfn.XLOOKUP($D1365,养成中转!$D$17:$D$1000,_xlfn.XLOOKUP($C1365,养成中转!$W$16:$AC$16,养成中转!$W$17:$AC$1000),"{}")</f>
        <v>{"Hp":141407,"Atk":4864}</v>
      </c>
      <c r="G1365" s="19" t="str">
        <f>IF(B1365=4,_xlfn.XLOOKUP($D1365,养成中转!$D$17:$D$1000,养成中转!$AP$17:$AP$1000,"{}"),_xlfn.XLOOKUP($D1365,养成中转!$D$17:$D$1000,养成中转!$AG$17:$AG$1000,"{}"))</f>
        <v>{"CardMulti":37.25,"CostReduce":3}</v>
      </c>
    </row>
    <row r="1366" spans="1:7">
      <c r="A1366" s="19">
        <v>1362</v>
      </c>
      <c r="B1366" s="21">
        <f t="shared" si="36"/>
        <v>2</v>
      </c>
      <c r="C1366" s="19">
        <v>2</v>
      </c>
      <c r="D1366" s="19">
        <f t="shared" si="37"/>
        <v>112</v>
      </c>
      <c r="E1366" s="19" t="str">
        <f>_xlfn.XLOOKUP($D1366,消耗中转!$O$17:$O$1000,消耗中转!$Y$17:$Y$1000,"[]")</f>
        <v>[{"ItemId":50004,"Num":179909}]</v>
      </c>
      <c r="F1366" s="19" t="str">
        <f>_xlfn.XLOOKUP($D1366,养成中转!$D$17:$D$1000,_xlfn.XLOOKUP($C1366,养成中转!$W$16:$AC$16,养成中转!$W$17:$AC$1000),"{}")</f>
        <v>{"Hp":143358,"Atk":4931}</v>
      </c>
      <c r="G1366" s="19" t="str">
        <f>IF(B1366=4,_xlfn.XLOOKUP($D1366,养成中转!$D$17:$D$1000,养成中转!$AP$17:$AP$1000,"{}"),_xlfn.XLOOKUP($D1366,养成中转!$D$17:$D$1000,养成中转!$AG$17:$AG$1000,"{}"))</f>
        <v>{"CardMulti":37.4,"CostReduce":3}</v>
      </c>
    </row>
    <row r="1367" spans="1:7">
      <c r="A1367" s="19">
        <v>1363</v>
      </c>
      <c r="B1367" s="21">
        <f t="shared" si="36"/>
        <v>2</v>
      </c>
      <c r="C1367" s="19">
        <v>2</v>
      </c>
      <c r="D1367" s="19">
        <f t="shared" si="37"/>
        <v>113</v>
      </c>
      <c r="E1367" s="19" t="str">
        <f>_xlfn.XLOOKUP($D1367,消耗中转!$O$17:$O$1000,消耗中转!$Y$17:$Y$1000,"[]")</f>
        <v>[{"ItemId":50004,"Num":188476}]</v>
      </c>
      <c r="F1367" s="19" t="str">
        <f>_xlfn.XLOOKUP($D1367,养成中转!$D$17:$D$1000,_xlfn.XLOOKUP($C1367,养成中转!$W$16:$AC$16,养成中转!$W$17:$AC$1000),"{}")</f>
        <v>{"Hp":145338,"Atk":5000}</v>
      </c>
      <c r="G1367" s="19" t="str">
        <f>IF(B1367=4,_xlfn.XLOOKUP($D1367,养成中转!$D$17:$D$1000,养成中转!$AP$17:$AP$1000,"{}"),_xlfn.XLOOKUP($D1367,养成中转!$D$17:$D$1000,养成中转!$AG$17:$AG$1000,"{}"))</f>
        <v>{"CardMulti":37.55,"CostReduce":3}</v>
      </c>
    </row>
    <row r="1368" spans="1:7">
      <c r="A1368" s="19">
        <v>1364</v>
      </c>
      <c r="B1368" s="21">
        <f t="shared" si="36"/>
        <v>2</v>
      </c>
      <c r="C1368" s="19">
        <v>2</v>
      </c>
      <c r="D1368" s="19">
        <f t="shared" si="37"/>
        <v>114</v>
      </c>
      <c r="E1368" s="19" t="str">
        <f>_xlfn.XLOOKUP($D1368,消耗中转!$O$17:$O$1000,消耗中转!$Y$17:$Y$1000,"[]")</f>
        <v>[{"ItemId":50004,"Num":197043}]</v>
      </c>
      <c r="F1368" s="19" t="str">
        <f>_xlfn.XLOOKUP($D1368,养成中转!$D$17:$D$1000,_xlfn.XLOOKUP($C1368,养成中转!$W$16:$AC$16,养成中转!$W$17:$AC$1000),"{}")</f>
        <v>{"Hp":147350,"Atk":5068}</v>
      </c>
      <c r="G1368" s="19" t="str">
        <f>IF(B1368=4,_xlfn.XLOOKUP($D1368,养成中转!$D$17:$D$1000,养成中转!$AP$17:$AP$1000,"{}"),_xlfn.XLOOKUP($D1368,养成中转!$D$17:$D$1000,养成中转!$AG$17:$AG$1000,"{}"))</f>
        <v>{"CardMulti":37.7,"CostReduce":3}</v>
      </c>
    </row>
    <row r="1369" spans="1:7">
      <c r="A1369" s="19">
        <v>1365</v>
      </c>
      <c r="B1369" s="21">
        <f t="shared" si="36"/>
        <v>2</v>
      </c>
      <c r="C1369" s="19">
        <v>2</v>
      </c>
      <c r="D1369" s="19">
        <f t="shared" si="37"/>
        <v>115</v>
      </c>
      <c r="E1369" s="19" t="str">
        <f>_xlfn.XLOOKUP($D1369,消耗中转!$O$17:$O$1000,消耗中转!$Y$17:$Y$1000,"[]")</f>
        <v>[{"ItemId":50004,"Num":205610}]</v>
      </c>
      <c r="F1369" s="19" t="str">
        <f>_xlfn.XLOOKUP($D1369,养成中转!$D$17:$D$1000,_xlfn.XLOOKUP($C1369,养成中转!$W$16:$AC$16,养成中转!$W$17:$AC$1000),"{}")</f>
        <v>{"Hp":149390,"Atk":5139}</v>
      </c>
      <c r="G1369" s="19" t="str">
        <f>IF(B1369=4,_xlfn.XLOOKUP($D1369,养成中转!$D$17:$D$1000,养成中转!$AP$17:$AP$1000,"{}"),_xlfn.XLOOKUP($D1369,养成中转!$D$17:$D$1000,养成中转!$AG$17:$AG$1000,"{}"))</f>
        <v>{"CardMulti":37.85,"CostReduce":3}</v>
      </c>
    </row>
    <row r="1370" spans="1:7">
      <c r="A1370" s="19">
        <v>1366</v>
      </c>
      <c r="B1370" s="21">
        <f t="shared" si="36"/>
        <v>2</v>
      </c>
      <c r="C1370" s="19">
        <v>2</v>
      </c>
      <c r="D1370" s="19">
        <f t="shared" si="37"/>
        <v>116</v>
      </c>
      <c r="E1370" s="19" t="str">
        <f>_xlfn.XLOOKUP($D1370,消耗中转!$O$17:$O$1000,消耗中转!$Y$17:$Y$1000,"[]")</f>
        <v>[{"ItemId":50004,"Num":214177}]</v>
      </c>
      <c r="F1370" s="19" t="str">
        <f>_xlfn.XLOOKUP($D1370,养成中转!$D$17:$D$1000,_xlfn.XLOOKUP($C1370,养成中转!$W$16:$AC$16,养成中转!$W$17:$AC$1000),"{}")</f>
        <v>{"Hp":151461,"Atk":5209}</v>
      </c>
      <c r="G1370" s="19" t="str">
        <f>IF(B1370=4,_xlfn.XLOOKUP($D1370,养成中转!$D$17:$D$1000,养成中转!$AP$17:$AP$1000,"{}"),_xlfn.XLOOKUP($D1370,养成中转!$D$17:$D$1000,养成中转!$AG$17:$AG$1000,"{}"))</f>
        <v>{"CardMulti":38,"CostReduce":3}</v>
      </c>
    </row>
    <row r="1371" spans="1:7">
      <c r="A1371" s="19">
        <v>1367</v>
      </c>
      <c r="B1371" s="21">
        <f t="shared" si="36"/>
        <v>2</v>
      </c>
      <c r="C1371" s="19">
        <v>2</v>
      </c>
      <c r="D1371" s="19">
        <f t="shared" si="37"/>
        <v>117</v>
      </c>
      <c r="E1371" s="19" t="str">
        <f>_xlfn.XLOOKUP($D1371,消耗中转!$O$17:$O$1000,消耗中转!$Y$17:$Y$1000,"[]")</f>
        <v>[{"ItemId":50004,"Num":222744}]</v>
      </c>
      <c r="F1371" s="19" t="str">
        <f>_xlfn.XLOOKUP($D1371,养成中转!$D$17:$D$1000,_xlfn.XLOOKUP($C1371,养成中转!$W$16:$AC$16,养成中转!$W$17:$AC$1000),"{}")</f>
        <v>{"Hp":153562,"Atk":5282}</v>
      </c>
      <c r="G1371" s="19" t="str">
        <f>IF(B1371=4,_xlfn.XLOOKUP($D1371,养成中转!$D$17:$D$1000,养成中转!$AP$17:$AP$1000,"{}"),_xlfn.XLOOKUP($D1371,养成中转!$D$17:$D$1000,养成中转!$AG$17:$AG$1000,"{}"))</f>
        <v>{"CardMulti":38.15,"CostReduce":3}</v>
      </c>
    </row>
    <row r="1372" spans="1:7">
      <c r="A1372" s="19">
        <v>1368</v>
      </c>
      <c r="B1372" s="21">
        <f t="shared" si="36"/>
        <v>2</v>
      </c>
      <c r="C1372" s="19">
        <v>2</v>
      </c>
      <c r="D1372" s="19">
        <f t="shared" si="37"/>
        <v>118</v>
      </c>
      <c r="E1372" s="19" t="str">
        <f>_xlfn.XLOOKUP($D1372,消耗中转!$O$17:$O$1000,消耗中转!$Y$17:$Y$1000,"[]")</f>
        <v>[{"ItemId":50004,"Num":231311}]</v>
      </c>
      <c r="F1372" s="19" t="str">
        <f>_xlfn.XLOOKUP($D1372,养成中转!$D$17:$D$1000,_xlfn.XLOOKUP($C1372,养成中转!$W$16:$AC$16,养成中转!$W$17:$AC$1000),"{}")</f>
        <v>{"Hp":155693,"Atk":5356}</v>
      </c>
      <c r="G1372" s="19" t="str">
        <f>IF(B1372=4,_xlfn.XLOOKUP($D1372,养成中转!$D$17:$D$1000,养成中转!$AP$17:$AP$1000,"{}"),_xlfn.XLOOKUP($D1372,养成中转!$D$17:$D$1000,养成中转!$AG$17:$AG$1000,"{}"))</f>
        <v>{"CardMulti":38.3,"CostReduce":3}</v>
      </c>
    </row>
    <row r="1373" spans="1:7">
      <c r="A1373" s="19">
        <v>1369</v>
      </c>
      <c r="B1373" s="21">
        <f t="shared" si="36"/>
        <v>2</v>
      </c>
      <c r="C1373" s="19">
        <v>2</v>
      </c>
      <c r="D1373" s="19">
        <f t="shared" si="37"/>
        <v>119</v>
      </c>
      <c r="E1373" s="19" t="str">
        <f>_xlfn.XLOOKUP($D1373,消耗中转!$O$17:$O$1000,消耗中转!$Y$17:$Y$1000,"[]")</f>
        <v>[{"ItemId":50004,"Num":239878}]</v>
      </c>
      <c r="F1373" s="19" t="str">
        <f>_xlfn.XLOOKUP($D1373,养成中转!$D$17:$D$1000,_xlfn.XLOOKUP($C1373,养成中转!$W$16:$AC$16,养成中转!$W$17:$AC$1000),"{}")</f>
        <v>{"Hp":157856,"Atk":5430}</v>
      </c>
      <c r="G1373" s="19" t="str">
        <f>IF(B1373=4,_xlfn.XLOOKUP($D1373,养成中转!$D$17:$D$1000,养成中转!$AP$17:$AP$1000,"{}"),_xlfn.XLOOKUP($D1373,养成中转!$D$17:$D$1000,养成中转!$AG$17:$AG$1000,"{}"))</f>
        <v>{"CardMulti":38.45,"CostReduce":3}</v>
      </c>
    </row>
    <row r="1374" spans="1:7">
      <c r="A1374" s="19">
        <v>1370</v>
      </c>
      <c r="B1374" s="21">
        <f t="shared" si="36"/>
        <v>2</v>
      </c>
      <c r="C1374" s="19">
        <v>2</v>
      </c>
      <c r="D1374" s="19">
        <f t="shared" si="37"/>
        <v>120</v>
      </c>
      <c r="E1374" s="19" t="str">
        <f>_xlfn.XLOOKUP($D1374,消耗中转!$O$17:$O$1000,消耗中转!$Y$17:$Y$1000,"[]")</f>
        <v>[{"ItemId":50004,"Num":248445},{"ItemId":50005,"Num":1529}]</v>
      </c>
      <c r="F1374" s="19" t="str">
        <f>_xlfn.XLOOKUP($D1374,养成中转!$D$17:$D$1000,_xlfn.XLOOKUP($C1374,养成中转!$W$16:$AC$16,养成中转!$W$17:$AC$1000),"{}")</f>
        <v>{"Hp":160050,"Atk":5505}</v>
      </c>
      <c r="G1374" s="19" t="str">
        <f>IF(B1374=4,_xlfn.XLOOKUP($D1374,养成中转!$D$17:$D$1000,养成中转!$AP$17:$AP$1000,"{}"),_xlfn.XLOOKUP($D1374,养成中转!$D$17:$D$1000,养成中转!$AG$17:$AG$1000,"{}"))</f>
        <v>{"CardMulti":38.6,"CostReduce":3}</v>
      </c>
    </row>
    <row r="1375" spans="1:7">
      <c r="A1375" s="19">
        <v>1371</v>
      </c>
      <c r="B1375" s="21">
        <f t="shared" si="36"/>
        <v>2</v>
      </c>
      <c r="C1375" s="19">
        <v>2</v>
      </c>
      <c r="D1375" s="19">
        <f t="shared" si="37"/>
        <v>121</v>
      </c>
      <c r="E1375" s="19" t="str">
        <f>_xlfn.XLOOKUP($D1375,消耗中转!$O$17:$O$1000,消耗中转!$Y$17:$Y$1000,"[]")</f>
        <v>[{"ItemId":50004,"Num":196978}]</v>
      </c>
      <c r="F1375" s="19" t="str">
        <f>_xlfn.XLOOKUP($D1375,养成中转!$D$17:$D$1000,_xlfn.XLOOKUP($C1375,养成中转!$W$16:$AC$16,养成中转!$W$17:$AC$1000),"{}")</f>
        <v>{"Hp":175626,"Atk":6041}</v>
      </c>
      <c r="G1375" s="19" t="str">
        <f>IF(B1375=4,_xlfn.XLOOKUP($D1375,养成中转!$D$17:$D$1000,养成中转!$AP$17:$AP$1000,"{}"),_xlfn.XLOOKUP($D1375,养成中转!$D$17:$D$1000,养成中转!$AG$17:$AG$1000,"{}"))</f>
        <v>{"CardMulti":39.75,"CostReduce":3}</v>
      </c>
    </row>
    <row r="1376" spans="1:7">
      <c r="A1376" s="19">
        <v>1372</v>
      </c>
      <c r="B1376" s="21">
        <f t="shared" si="36"/>
        <v>2</v>
      </c>
      <c r="C1376" s="19">
        <v>2</v>
      </c>
      <c r="D1376" s="19">
        <f t="shared" si="37"/>
        <v>122</v>
      </c>
      <c r="E1376" s="19" t="str">
        <f>_xlfn.XLOOKUP($D1376,消耗中转!$O$17:$O$1000,消耗中转!$Y$17:$Y$1000,"[]")</f>
        <v>[{"ItemId":50004,"Num":206827}]</v>
      </c>
      <c r="F1376" s="19" t="str">
        <f>_xlfn.XLOOKUP($D1376,养成中转!$D$17:$D$1000,_xlfn.XLOOKUP($C1376,养成中转!$W$16:$AC$16,养成中转!$W$17:$AC$1000),"{}")</f>
        <v>{"Hp":177883,"Atk":6118}</v>
      </c>
      <c r="G1376" s="19" t="str">
        <f>IF(B1376=4,_xlfn.XLOOKUP($D1376,养成中转!$D$17:$D$1000,养成中转!$AP$17:$AP$1000,"{}"),_xlfn.XLOOKUP($D1376,养成中转!$D$17:$D$1000,养成中转!$AG$17:$AG$1000,"{}"))</f>
        <v>{"CardMulti":39.94,"CostReduce":3}</v>
      </c>
    </row>
    <row r="1377" spans="1:7">
      <c r="A1377" s="19">
        <v>1373</v>
      </c>
      <c r="B1377" s="21">
        <f t="shared" si="36"/>
        <v>2</v>
      </c>
      <c r="C1377" s="19">
        <v>2</v>
      </c>
      <c r="D1377" s="19">
        <f t="shared" si="37"/>
        <v>123</v>
      </c>
      <c r="E1377" s="19" t="str">
        <f>_xlfn.XLOOKUP($D1377,消耗中转!$O$17:$O$1000,消耗中转!$Y$17:$Y$1000,"[]")</f>
        <v>[{"ItemId":50004,"Num":216676}]</v>
      </c>
      <c r="F1377" s="19" t="str">
        <f>_xlfn.XLOOKUP($D1377,养成中转!$D$17:$D$1000,_xlfn.XLOOKUP($C1377,养成中转!$W$16:$AC$16,养成中转!$W$17:$AC$1000),"{}")</f>
        <v>{"Hp":180171,"Atk":6198}</v>
      </c>
      <c r="G1377" s="19" t="str">
        <f>IF(B1377=4,_xlfn.XLOOKUP($D1377,养成中转!$D$17:$D$1000,养成中转!$AP$17:$AP$1000,"{}"),_xlfn.XLOOKUP($D1377,养成中转!$D$17:$D$1000,养成中转!$AG$17:$AG$1000,"{}"))</f>
        <v>{"CardMulti":40.13,"CostReduce":3}</v>
      </c>
    </row>
    <row r="1378" spans="1:7">
      <c r="A1378" s="19">
        <v>1374</v>
      </c>
      <c r="B1378" s="21">
        <f t="shared" si="36"/>
        <v>2</v>
      </c>
      <c r="C1378" s="19">
        <v>2</v>
      </c>
      <c r="D1378" s="19">
        <f t="shared" si="37"/>
        <v>124</v>
      </c>
      <c r="E1378" s="19" t="str">
        <f>_xlfn.XLOOKUP($D1378,消耗中转!$O$17:$O$1000,消耗中转!$Y$17:$Y$1000,"[]")</f>
        <v>[{"ItemId":50004,"Num":226525}]</v>
      </c>
      <c r="F1378" s="19" t="str">
        <f>_xlfn.XLOOKUP($D1378,养成中转!$D$17:$D$1000,_xlfn.XLOOKUP($C1378,养成中转!$W$16:$AC$16,养成中转!$W$17:$AC$1000),"{}")</f>
        <v>{"Hp":182492,"Atk":6278}</v>
      </c>
      <c r="G1378" s="19" t="str">
        <f>IF(B1378=4,_xlfn.XLOOKUP($D1378,养成中转!$D$17:$D$1000,养成中转!$AP$17:$AP$1000,"{}"),_xlfn.XLOOKUP($D1378,养成中转!$D$17:$D$1000,养成中转!$AG$17:$AG$1000,"{}"))</f>
        <v>{"CardMulti":40.32,"CostReduce":3}</v>
      </c>
    </row>
    <row r="1379" spans="1:7">
      <c r="A1379" s="19">
        <v>1375</v>
      </c>
      <c r="B1379" s="21">
        <f t="shared" si="36"/>
        <v>2</v>
      </c>
      <c r="C1379" s="19">
        <v>2</v>
      </c>
      <c r="D1379" s="19">
        <f t="shared" si="37"/>
        <v>125</v>
      </c>
      <c r="E1379" s="19" t="str">
        <f>_xlfn.XLOOKUP($D1379,消耗中转!$O$17:$O$1000,消耗中转!$Y$17:$Y$1000,"[]")</f>
        <v>[{"ItemId":50004,"Num":236374}]</v>
      </c>
      <c r="F1379" s="19" t="str">
        <f>_xlfn.XLOOKUP($D1379,养成中转!$D$17:$D$1000,_xlfn.XLOOKUP($C1379,养成中转!$W$16:$AC$16,养成中转!$W$17:$AC$1000),"{}")</f>
        <v>{"Hp":184843,"Atk":6358}</v>
      </c>
      <c r="G1379" s="19" t="str">
        <f>IF(B1379=4,_xlfn.XLOOKUP($D1379,养成中转!$D$17:$D$1000,养成中转!$AP$17:$AP$1000,"{}"),_xlfn.XLOOKUP($D1379,养成中转!$D$17:$D$1000,养成中转!$AG$17:$AG$1000,"{}"))</f>
        <v>{"CardMulti":42.51,"CostReduce":5}</v>
      </c>
    </row>
    <row r="1380" spans="1:7">
      <c r="A1380" s="19">
        <v>1376</v>
      </c>
      <c r="B1380" s="21">
        <f t="shared" si="36"/>
        <v>2</v>
      </c>
      <c r="C1380" s="19">
        <v>2</v>
      </c>
      <c r="D1380" s="19">
        <f t="shared" si="37"/>
        <v>126</v>
      </c>
      <c r="E1380" s="19" t="str">
        <f>_xlfn.XLOOKUP($D1380,消耗中转!$O$17:$O$1000,消耗中转!$Y$17:$Y$1000,"[]")</f>
        <v>[{"ItemId":50004,"Num":246223}]</v>
      </c>
      <c r="F1380" s="19" t="str">
        <f>_xlfn.XLOOKUP($D1380,养成中转!$D$17:$D$1000,_xlfn.XLOOKUP($C1380,养成中转!$W$16:$AC$16,养成中转!$W$17:$AC$1000),"{}")</f>
        <v>{"Hp":187228,"Atk":6440}</v>
      </c>
      <c r="G1380" s="19" t="str">
        <f>IF(B1380=4,_xlfn.XLOOKUP($D1380,养成中转!$D$17:$D$1000,养成中转!$AP$17:$AP$1000,"{}"),_xlfn.XLOOKUP($D1380,养成中转!$D$17:$D$1000,养成中转!$AG$17:$AG$1000,"{}"))</f>
        <v>{"CardMulti":42.7,"CostReduce":5}</v>
      </c>
    </row>
    <row r="1381" spans="1:7">
      <c r="A1381" s="19">
        <v>1377</v>
      </c>
      <c r="B1381" s="21">
        <f t="shared" si="36"/>
        <v>2</v>
      </c>
      <c r="C1381" s="19">
        <v>2</v>
      </c>
      <c r="D1381" s="19">
        <f t="shared" si="37"/>
        <v>127</v>
      </c>
      <c r="E1381" s="19" t="str">
        <f>_xlfn.XLOOKUP($D1381,消耗中转!$O$17:$O$1000,消耗中转!$Y$17:$Y$1000,"[]")</f>
        <v>[{"ItemId":50004,"Num":256072}]</v>
      </c>
      <c r="F1381" s="19" t="str">
        <f>_xlfn.XLOOKUP($D1381,养成中转!$D$17:$D$1000,_xlfn.XLOOKUP($C1381,养成中转!$W$16:$AC$16,养成中转!$W$17:$AC$1000),"{}")</f>
        <v>{"Hp":189646,"Atk":6523}</v>
      </c>
      <c r="G1381" s="19" t="str">
        <f>IF(B1381=4,_xlfn.XLOOKUP($D1381,养成中转!$D$17:$D$1000,养成中转!$AP$17:$AP$1000,"{}"),_xlfn.XLOOKUP($D1381,养成中转!$D$17:$D$1000,养成中转!$AG$17:$AG$1000,"{}"))</f>
        <v>{"CardMulti":42.89,"CostReduce":5}</v>
      </c>
    </row>
    <row r="1382" spans="1:7">
      <c r="A1382" s="19">
        <v>1378</v>
      </c>
      <c r="B1382" s="21">
        <f t="shared" si="36"/>
        <v>2</v>
      </c>
      <c r="C1382" s="19">
        <v>2</v>
      </c>
      <c r="D1382" s="19">
        <f t="shared" si="37"/>
        <v>128</v>
      </c>
      <c r="E1382" s="19" t="str">
        <f>_xlfn.XLOOKUP($D1382,消耗中转!$O$17:$O$1000,消耗中转!$Y$17:$Y$1000,"[]")</f>
        <v>[{"ItemId":50004,"Num":265921}]</v>
      </c>
      <c r="F1382" s="19" t="str">
        <f>_xlfn.XLOOKUP($D1382,养成中转!$D$17:$D$1000,_xlfn.XLOOKUP($C1382,养成中转!$W$16:$AC$16,养成中转!$W$17:$AC$1000),"{}")</f>
        <v>{"Hp":192096,"Atk":6608}</v>
      </c>
      <c r="G1382" s="19" t="str">
        <f>IF(B1382=4,_xlfn.XLOOKUP($D1382,养成中转!$D$17:$D$1000,养成中转!$AP$17:$AP$1000,"{}"),_xlfn.XLOOKUP($D1382,养成中转!$D$17:$D$1000,养成中转!$AG$17:$AG$1000,"{}"))</f>
        <v>{"CardMulti":43.08,"CostReduce":5}</v>
      </c>
    </row>
    <row r="1383" spans="1:7">
      <c r="A1383" s="19">
        <v>1379</v>
      </c>
      <c r="B1383" s="21">
        <f t="shared" ref="B1383:B1446" si="38">B1133+1</f>
        <v>2</v>
      </c>
      <c r="C1383" s="19">
        <v>2</v>
      </c>
      <c r="D1383" s="19">
        <f t="shared" ref="D1383:D1446" si="39">D1133</f>
        <v>129</v>
      </c>
      <c r="E1383" s="19" t="str">
        <f>_xlfn.XLOOKUP($D1383,消耗中转!$O$17:$O$1000,消耗中转!$Y$17:$Y$1000,"[]")</f>
        <v>[{"ItemId":50004,"Num":275770}]</v>
      </c>
      <c r="F1383" s="19" t="str">
        <f>_xlfn.XLOOKUP($D1383,养成中转!$D$17:$D$1000,_xlfn.XLOOKUP($C1383,养成中转!$W$16:$AC$16,养成中转!$W$17:$AC$1000),"{}")</f>
        <v>{"Hp":194578,"Atk":6693}</v>
      </c>
      <c r="G1383" s="19" t="str">
        <f>IF(B1383=4,_xlfn.XLOOKUP($D1383,养成中转!$D$17:$D$1000,养成中转!$AP$17:$AP$1000,"{}"),_xlfn.XLOOKUP($D1383,养成中转!$D$17:$D$1000,养成中转!$AG$17:$AG$1000,"{}"))</f>
        <v>{"CardMulti":43.27,"CostReduce":5}</v>
      </c>
    </row>
    <row r="1384" spans="1:7">
      <c r="A1384" s="19">
        <v>1380</v>
      </c>
      <c r="B1384" s="21">
        <f t="shared" si="38"/>
        <v>2</v>
      </c>
      <c r="C1384" s="19">
        <v>2</v>
      </c>
      <c r="D1384" s="19">
        <f t="shared" si="39"/>
        <v>130</v>
      </c>
      <c r="E1384" s="19" t="str">
        <f>_xlfn.XLOOKUP($D1384,消耗中转!$O$17:$O$1000,消耗中转!$Y$17:$Y$1000,"[]")</f>
        <v>[{"ItemId":50004,"Num":285619},{"ItemId":50005,"Num":1717}]</v>
      </c>
      <c r="F1384" s="19" t="str">
        <f>_xlfn.XLOOKUP($D1384,养成中转!$D$17:$D$1000,_xlfn.XLOOKUP($C1384,养成中转!$W$16:$AC$16,养成中转!$W$17:$AC$1000),"{}")</f>
        <v>{"Hp":197095,"Atk":6780}</v>
      </c>
      <c r="G1384" s="19" t="str">
        <f>IF(B1384=4,_xlfn.XLOOKUP($D1384,养成中转!$D$17:$D$1000,养成中转!$AP$17:$AP$1000,"{}"),_xlfn.XLOOKUP($D1384,养成中转!$D$17:$D$1000,养成中转!$AG$17:$AG$1000,"{}"))</f>
        <v>{"CardMulti":43.46,"CostReduce":5}</v>
      </c>
    </row>
    <row r="1385" spans="1:7">
      <c r="A1385" s="19">
        <v>1381</v>
      </c>
      <c r="B1385" s="21">
        <f t="shared" si="38"/>
        <v>2</v>
      </c>
      <c r="C1385" s="19">
        <v>2</v>
      </c>
      <c r="D1385" s="19">
        <f t="shared" si="39"/>
        <v>131</v>
      </c>
      <c r="E1385" s="19" t="str">
        <f>_xlfn.XLOOKUP($D1385,消耗中转!$O$17:$O$1000,消耗中转!$Y$17:$Y$1000,"[]")</f>
        <v>[{"ItemId":50004,"Num":220605}]</v>
      </c>
      <c r="F1385" s="19" t="str">
        <f>_xlfn.XLOOKUP($D1385,养成中转!$D$17:$D$1000,_xlfn.XLOOKUP($C1385,养成中转!$W$16:$AC$16,养成中转!$W$17:$AC$1000),"{}")</f>
        <v>{"Hp":214941,"Atk":7394}</v>
      </c>
      <c r="G1385" s="19" t="str">
        <f>IF(B1385=4,_xlfn.XLOOKUP($D1385,养成中转!$D$17:$D$1000,养成中转!$AP$17:$AP$1000,"{}"),_xlfn.XLOOKUP($D1385,养成中转!$D$17:$D$1000,养成中转!$AG$17:$AG$1000,"{}"))</f>
        <v>{"CardMulti":44.66,"CostReduce":5}</v>
      </c>
    </row>
    <row r="1386" spans="1:7">
      <c r="A1386" s="19">
        <v>1382</v>
      </c>
      <c r="B1386" s="21">
        <f t="shared" si="38"/>
        <v>2</v>
      </c>
      <c r="C1386" s="19">
        <v>2</v>
      </c>
      <c r="D1386" s="19">
        <f t="shared" si="39"/>
        <v>132</v>
      </c>
      <c r="E1386" s="19" t="str">
        <f>_xlfn.XLOOKUP($D1386,消耗中转!$O$17:$O$1000,消耗中转!$Y$17:$Y$1000,"[]")</f>
        <v>[{"ItemId":50004,"Num":231636}]</v>
      </c>
      <c r="F1386" s="19" t="str">
        <f>_xlfn.XLOOKUP($D1386,养成中转!$D$17:$D$1000,_xlfn.XLOOKUP($C1386,养成中转!$W$16:$AC$16,养成中转!$W$17:$AC$1000),"{}")</f>
        <v>{"Hp":217523,"Atk":7482}</v>
      </c>
      <c r="G1386" s="19" t="str">
        <f>IF(B1386=4,_xlfn.XLOOKUP($D1386,养成中转!$D$17:$D$1000,养成中转!$AP$17:$AP$1000,"{}"),_xlfn.XLOOKUP($D1386,养成中转!$D$17:$D$1000,养成中转!$AG$17:$AG$1000,"{}"))</f>
        <v>{"CardMulti":44.89,"CostReduce":5}</v>
      </c>
    </row>
    <row r="1387" spans="1:7">
      <c r="A1387" s="19">
        <v>1383</v>
      </c>
      <c r="B1387" s="21">
        <f t="shared" si="38"/>
        <v>2</v>
      </c>
      <c r="C1387" s="19">
        <v>2</v>
      </c>
      <c r="D1387" s="19">
        <f t="shared" si="39"/>
        <v>133</v>
      </c>
      <c r="E1387" s="19" t="str">
        <f>_xlfn.XLOOKUP($D1387,消耗中转!$O$17:$O$1000,消耗中转!$Y$17:$Y$1000,"[]")</f>
        <v>[{"ItemId":50004,"Num":242666}]</v>
      </c>
      <c r="F1387" s="19" t="str">
        <f>_xlfn.XLOOKUP($D1387,养成中转!$D$17:$D$1000,_xlfn.XLOOKUP($C1387,养成中转!$W$16:$AC$16,养成中转!$W$17:$AC$1000),"{}")</f>
        <v>{"Hp":220141,"Atk":7573}</v>
      </c>
      <c r="G1387" s="19" t="str">
        <f>IF(B1387=4,_xlfn.XLOOKUP($D1387,养成中转!$D$17:$D$1000,养成中转!$AP$17:$AP$1000,"{}"),_xlfn.XLOOKUP($D1387,养成中转!$D$17:$D$1000,养成中转!$AG$17:$AG$1000,"{}"))</f>
        <v>{"CardMulti":45.12,"CostReduce":5}</v>
      </c>
    </row>
    <row r="1388" spans="1:7">
      <c r="A1388" s="19">
        <v>1384</v>
      </c>
      <c r="B1388" s="21">
        <f t="shared" si="38"/>
        <v>2</v>
      </c>
      <c r="C1388" s="19">
        <v>2</v>
      </c>
      <c r="D1388" s="19">
        <f t="shared" si="39"/>
        <v>134</v>
      </c>
      <c r="E1388" s="19" t="str">
        <f>_xlfn.XLOOKUP($D1388,消耗中转!$O$17:$O$1000,消耗中转!$Y$17:$Y$1000,"[]")</f>
        <v>[{"ItemId":50004,"Num":253696}]</v>
      </c>
      <c r="F1388" s="19" t="str">
        <f>_xlfn.XLOOKUP($D1388,养成中转!$D$17:$D$1000,_xlfn.XLOOKUP($C1388,养成中转!$W$16:$AC$16,养成中转!$W$17:$AC$1000),"{}")</f>
        <v>{"Hp":222791,"Atk":7664}</v>
      </c>
      <c r="G1388" s="19" t="str">
        <f>IF(B1388=4,_xlfn.XLOOKUP($D1388,养成中转!$D$17:$D$1000,养成中转!$AP$17:$AP$1000,"{}"),_xlfn.XLOOKUP($D1388,养成中转!$D$17:$D$1000,养成中转!$AG$17:$AG$1000,"{}"))</f>
        <v>{"CardMulti":45.35,"CostReduce":5}</v>
      </c>
    </row>
    <row r="1389" spans="1:7">
      <c r="A1389" s="19">
        <v>1385</v>
      </c>
      <c r="B1389" s="21">
        <f t="shared" si="38"/>
        <v>2</v>
      </c>
      <c r="C1389" s="19">
        <v>2</v>
      </c>
      <c r="D1389" s="19">
        <f t="shared" si="39"/>
        <v>135</v>
      </c>
      <c r="E1389" s="19" t="str">
        <f>_xlfn.XLOOKUP($D1389,消耗中转!$O$17:$O$1000,消耗中转!$Y$17:$Y$1000,"[]")</f>
        <v>[{"ItemId":50004,"Num":264726}]</v>
      </c>
      <c r="F1389" s="19" t="str">
        <f>_xlfn.XLOOKUP($D1389,养成中转!$D$17:$D$1000,_xlfn.XLOOKUP($C1389,养成中转!$W$16:$AC$16,养成中转!$W$17:$AC$1000),"{}")</f>
        <v>{"Hp":225476,"Atk":7756}</v>
      </c>
      <c r="G1389" s="19" t="str">
        <f>IF(B1389=4,_xlfn.XLOOKUP($D1389,养成中转!$D$17:$D$1000,养成中转!$AP$17:$AP$1000,"{}"),_xlfn.XLOOKUP($D1389,养成中转!$D$17:$D$1000,养成中转!$AG$17:$AG$1000,"{}"))</f>
        <v>{"CardMulti":45.58,"CostReduce":5}</v>
      </c>
    </row>
    <row r="1390" spans="1:7">
      <c r="A1390" s="19">
        <v>1386</v>
      </c>
      <c r="B1390" s="21">
        <f t="shared" si="38"/>
        <v>2</v>
      </c>
      <c r="C1390" s="19">
        <v>2</v>
      </c>
      <c r="D1390" s="19">
        <f t="shared" si="39"/>
        <v>136</v>
      </c>
      <c r="E1390" s="19" t="str">
        <f>_xlfn.XLOOKUP($D1390,消耗中转!$O$17:$O$1000,消耗中转!$Y$17:$Y$1000,"[]")</f>
        <v>[{"ItemId":50004,"Num":275757}]</v>
      </c>
      <c r="F1390" s="19" t="str">
        <f>_xlfn.XLOOKUP($D1390,养成中转!$D$17:$D$1000,_xlfn.XLOOKUP($C1390,养成中转!$W$16:$AC$16,养成中转!$W$17:$AC$1000),"{}")</f>
        <v>{"Hp":228195,"Atk":7850}</v>
      </c>
      <c r="G1390" s="19" t="str">
        <f>IF(B1390=4,_xlfn.XLOOKUP($D1390,养成中转!$D$17:$D$1000,养成中转!$AP$17:$AP$1000,"{}"),_xlfn.XLOOKUP($D1390,养成中转!$D$17:$D$1000,养成中转!$AG$17:$AG$1000,"{}"))</f>
        <v>{"CardMulti":45.81,"CostReduce":5}</v>
      </c>
    </row>
    <row r="1391" spans="1:7">
      <c r="A1391" s="19">
        <v>1387</v>
      </c>
      <c r="B1391" s="21">
        <f t="shared" si="38"/>
        <v>2</v>
      </c>
      <c r="C1391" s="19">
        <v>2</v>
      </c>
      <c r="D1391" s="19">
        <f t="shared" si="39"/>
        <v>137</v>
      </c>
      <c r="E1391" s="19" t="str">
        <f>_xlfn.XLOOKUP($D1391,消耗中转!$O$17:$O$1000,消耗中转!$Y$17:$Y$1000,"[]")</f>
        <v>[{"ItemId":50004,"Num":286787}]</v>
      </c>
      <c r="F1391" s="19" t="str">
        <f>_xlfn.XLOOKUP($D1391,养成中转!$D$17:$D$1000,_xlfn.XLOOKUP($C1391,养成中转!$W$16:$AC$16,养成中转!$W$17:$AC$1000),"{}")</f>
        <v>{"Hp":230948,"Atk":7944}</v>
      </c>
      <c r="G1391" s="19" t="str">
        <f>IF(B1391=4,_xlfn.XLOOKUP($D1391,养成中转!$D$17:$D$1000,养成中转!$AP$17:$AP$1000,"{}"),_xlfn.XLOOKUP($D1391,养成中转!$D$17:$D$1000,养成中转!$AG$17:$AG$1000,"{}"))</f>
        <v>{"CardMulti":46.04,"CostReduce":5}</v>
      </c>
    </row>
    <row r="1392" spans="1:7">
      <c r="A1392" s="19">
        <v>1388</v>
      </c>
      <c r="B1392" s="21">
        <f t="shared" si="38"/>
        <v>2</v>
      </c>
      <c r="C1392" s="19">
        <v>2</v>
      </c>
      <c r="D1392" s="19">
        <f t="shared" si="39"/>
        <v>138</v>
      </c>
      <c r="E1392" s="19" t="str">
        <f>_xlfn.XLOOKUP($D1392,消耗中转!$O$17:$O$1000,消耗中转!$Y$17:$Y$1000,"[]")</f>
        <v>[{"ItemId":50004,"Num":297817}]</v>
      </c>
      <c r="F1392" s="19" t="str">
        <f>_xlfn.XLOOKUP($D1392,养成中转!$D$17:$D$1000,_xlfn.XLOOKUP($C1392,养成中转!$W$16:$AC$16,养成中转!$W$17:$AC$1000),"{}")</f>
        <v>{"Hp":233737,"Atk":8040}</v>
      </c>
      <c r="G1392" s="19" t="str">
        <f>IF(B1392=4,_xlfn.XLOOKUP($D1392,养成中转!$D$17:$D$1000,养成中转!$AP$17:$AP$1000,"{}"),_xlfn.XLOOKUP($D1392,养成中转!$D$17:$D$1000,养成中转!$AG$17:$AG$1000,"{}"))</f>
        <v>{"CardMulti":46.27,"CostReduce":5}</v>
      </c>
    </row>
    <row r="1393" spans="1:7">
      <c r="A1393" s="19">
        <v>1389</v>
      </c>
      <c r="B1393" s="21">
        <f t="shared" si="38"/>
        <v>2</v>
      </c>
      <c r="C1393" s="19">
        <v>2</v>
      </c>
      <c r="D1393" s="19">
        <f t="shared" si="39"/>
        <v>139</v>
      </c>
      <c r="E1393" s="19" t="str">
        <f>_xlfn.XLOOKUP($D1393,消耗中转!$O$17:$O$1000,消耗中转!$Y$17:$Y$1000,"[]")</f>
        <v>[{"ItemId":50004,"Num":308848}]</v>
      </c>
      <c r="F1393" s="19" t="str">
        <f>_xlfn.XLOOKUP($D1393,养成中转!$D$17:$D$1000,_xlfn.XLOOKUP($C1393,养成中转!$W$16:$AC$16,养成中转!$W$17:$AC$1000),"{}")</f>
        <v>{"Hp":236561,"Atk":8137}</v>
      </c>
      <c r="G1393" s="19" t="str">
        <f>IF(B1393=4,_xlfn.XLOOKUP($D1393,养成中转!$D$17:$D$1000,养成中转!$AP$17:$AP$1000,"{}"),_xlfn.XLOOKUP($D1393,养成中转!$D$17:$D$1000,养成中转!$AG$17:$AG$1000,"{}"))</f>
        <v>{"CardMulti":46.5,"CostReduce":5}</v>
      </c>
    </row>
    <row r="1394" spans="1:7">
      <c r="A1394" s="19">
        <v>1390</v>
      </c>
      <c r="B1394" s="21">
        <f t="shared" si="38"/>
        <v>2</v>
      </c>
      <c r="C1394" s="19">
        <v>2</v>
      </c>
      <c r="D1394" s="19">
        <f t="shared" si="39"/>
        <v>140</v>
      </c>
      <c r="E1394" s="19" t="str">
        <f>_xlfn.XLOOKUP($D1394,消耗中转!$O$17:$O$1000,消耗中转!$Y$17:$Y$1000,"[]")</f>
        <v>[{"ItemId":50004,"Num":319878},{"ItemId":50005,"Num":1906}]</v>
      </c>
      <c r="F1394" s="19" t="str">
        <f>_xlfn.XLOOKUP($D1394,养成中转!$D$17:$D$1000,_xlfn.XLOOKUP($C1394,养成中转!$W$16:$AC$16,养成中转!$W$17:$AC$1000),"{}")</f>
        <v>{"Hp":239420,"Atk":8236}</v>
      </c>
      <c r="G1394" s="19" t="str">
        <f>IF(B1394=4,_xlfn.XLOOKUP($D1394,养成中转!$D$17:$D$1000,养成中转!$AP$17:$AP$1000,"{}"),_xlfn.XLOOKUP($D1394,养成中转!$D$17:$D$1000,养成中转!$AG$17:$AG$1000,"{}"))</f>
        <v>{"CardMulti":46.73,"CostReduce":5}</v>
      </c>
    </row>
    <row r="1395" spans="1:7">
      <c r="A1395" s="19">
        <v>1391</v>
      </c>
      <c r="B1395" s="21">
        <f t="shared" si="38"/>
        <v>2</v>
      </c>
      <c r="C1395" s="19">
        <v>2</v>
      </c>
      <c r="D1395" s="19">
        <f t="shared" si="39"/>
        <v>141</v>
      </c>
      <c r="E1395" s="19" t="str">
        <f>_xlfn.XLOOKUP($D1395,消耗中转!$O$17:$O$1000,消耗中转!$Y$17:$Y$1000,"[]")</f>
        <v>[{"ItemId":50004,"Num":241414}]</v>
      </c>
      <c r="F1395" s="19" t="str">
        <f>_xlfn.XLOOKUP($D1395,养成中转!$D$17:$D$1000,_xlfn.XLOOKUP($C1395,养成中转!$W$16:$AC$16,养成中转!$W$17:$AC$1000),"{}")</f>
        <v>{"Hp":259677,"Atk":8932}</v>
      </c>
      <c r="G1395" s="19" t="str">
        <f>IF(B1395=4,_xlfn.XLOOKUP($D1395,养成中转!$D$17:$D$1000,养成中转!$AP$17:$AP$1000,"{}"),_xlfn.XLOOKUP($D1395,养成中转!$D$17:$D$1000,养成中转!$AG$17:$AG$1000,"{}"))</f>
        <v>{"CardMulti":47.98,"CostReduce":5}</v>
      </c>
    </row>
    <row r="1396" spans="1:7">
      <c r="A1396" s="19">
        <v>1392</v>
      </c>
      <c r="B1396" s="21">
        <f t="shared" si="38"/>
        <v>2</v>
      </c>
      <c r="C1396" s="19">
        <v>2</v>
      </c>
      <c r="D1396" s="19">
        <f t="shared" si="39"/>
        <v>142</v>
      </c>
      <c r="E1396" s="19" t="str">
        <f>_xlfn.XLOOKUP($D1396,消耗中转!$O$17:$O$1000,消耗中转!$Y$17:$Y$1000,"[]")</f>
        <v>[{"ItemId":50004,"Num":253485}]</v>
      </c>
      <c r="F1396" s="19" t="str">
        <f>_xlfn.XLOOKUP($D1396,养成中转!$D$17:$D$1000,_xlfn.XLOOKUP($C1396,养成中转!$W$16:$AC$16,养成中转!$W$17:$AC$1000),"{}")</f>
        <v>{"Hp":262606,"Atk":9033}</v>
      </c>
      <c r="G1396" s="19" t="str">
        <f>IF(B1396=4,_xlfn.XLOOKUP($D1396,养成中转!$D$17:$D$1000,养成中转!$AP$17:$AP$1000,"{}"),_xlfn.XLOOKUP($D1396,养成中转!$D$17:$D$1000,养成中转!$AG$17:$AG$1000,"{}"))</f>
        <v>{"CardMulti":48.25,"CostReduce":5}</v>
      </c>
    </row>
    <row r="1397" spans="1:7">
      <c r="A1397" s="19">
        <v>1393</v>
      </c>
      <c r="B1397" s="21">
        <f t="shared" si="38"/>
        <v>2</v>
      </c>
      <c r="C1397" s="19">
        <v>2</v>
      </c>
      <c r="D1397" s="19">
        <f t="shared" si="39"/>
        <v>143</v>
      </c>
      <c r="E1397" s="19" t="str">
        <f>_xlfn.XLOOKUP($D1397,消耗中转!$O$17:$O$1000,消耗中转!$Y$17:$Y$1000,"[]")</f>
        <v>[{"ItemId":50004,"Num":265556}]</v>
      </c>
      <c r="F1397" s="19" t="str">
        <f>_xlfn.XLOOKUP($D1397,养成中转!$D$17:$D$1000,_xlfn.XLOOKUP($C1397,养成中转!$W$16:$AC$16,养成中转!$W$17:$AC$1000),"{}")</f>
        <v>{"Hp":265572,"Atk":9135}</v>
      </c>
      <c r="G1397" s="19" t="str">
        <f>IF(B1397=4,_xlfn.XLOOKUP($D1397,养成中转!$D$17:$D$1000,养成中转!$AP$17:$AP$1000,"{}"),_xlfn.XLOOKUP($D1397,养成中转!$D$17:$D$1000,养成中转!$AG$17:$AG$1000,"{}"))</f>
        <v>{"CardMulti":48.52,"CostReduce":5}</v>
      </c>
    </row>
    <row r="1398" spans="1:7">
      <c r="A1398" s="19">
        <v>1394</v>
      </c>
      <c r="B1398" s="21">
        <f t="shared" si="38"/>
        <v>2</v>
      </c>
      <c r="C1398" s="19">
        <v>2</v>
      </c>
      <c r="D1398" s="19">
        <f t="shared" si="39"/>
        <v>144</v>
      </c>
      <c r="E1398" s="19" t="str">
        <f>_xlfn.XLOOKUP($D1398,消耗中转!$O$17:$O$1000,消耗中转!$Y$17:$Y$1000,"[]")</f>
        <v>[{"ItemId":50004,"Num":277626}]</v>
      </c>
      <c r="F1398" s="19" t="str">
        <f>_xlfn.XLOOKUP($D1398,养成中转!$D$17:$D$1000,_xlfn.XLOOKUP($C1398,养成中转!$W$16:$AC$16,养成中转!$W$17:$AC$1000),"{}")</f>
        <v>{"Hp":268573,"Atk":9238}</v>
      </c>
      <c r="G1398" s="19" t="str">
        <f>IF(B1398=4,_xlfn.XLOOKUP($D1398,养成中转!$D$17:$D$1000,养成中转!$AP$17:$AP$1000,"{}"),_xlfn.XLOOKUP($D1398,养成中转!$D$17:$D$1000,养成中转!$AG$17:$AG$1000,"{}"))</f>
        <v>{"CardMulti":48.79,"CostReduce":5}</v>
      </c>
    </row>
    <row r="1399" spans="1:7">
      <c r="A1399" s="19">
        <v>1395</v>
      </c>
      <c r="B1399" s="21">
        <f t="shared" si="38"/>
        <v>2</v>
      </c>
      <c r="C1399" s="19">
        <v>2</v>
      </c>
      <c r="D1399" s="19">
        <f t="shared" si="39"/>
        <v>145</v>
      </c>
      <c r="E1399" s="19" t="str">
        <f>_xlfn.XLOOKUP($D1399,消耗中转!$O$17:$O$1000,消耗中转!$Y$17:$Y$1000,"[]")</f>
        <v>[{"ItemId":50004,"Num":289697}]</v>
      </c>
      <c r="F1399" s="19" t="str">
        <f>_xlfn.XLOOKUP($D1399,养成中转!$D$17:$D$1000,_xlfn.XLOOKUP($C1399,养成中转!$W$16:$AC$16,养成中转!$W$17:$AC$1000),"{}")</f>
        <v>{"Hp":271610,"Atk":9343}</v>
      </c>
      <c r="G1399" s="19" t="str">
        <f>IF(B1399=4,_xlfn.XLOOKUP($D1399,养成中转!$D$17:$D$1000,养成中转!$AP$17:$AP$1000,"{}"),_xlfn.XLOOKUP($D1399,养成中转!$D$17:$D$1000,养成中转!$AG$17:$AG$1000,"{}"))</f>
        <v>{"CardMulti":49.06,"CostReduce":5}</v>
      </c>
    </row>
    <row r="1400" spans="1:7">
      <c r="A1400" s="19">
        <v>1396</v>
      </c>
      <c r="B1400" s="21">
        <f t="shared" si="38"/>
        <v>2</v>
      </c>
      <c r="C1400" s="19">
        <v>2</v>
      </c>
      <c r="D1400" s="19">
        <f t="shared" si="39"/>
        <v>146</v>
      </c>
      <c r="E1400" s="19" t="str">
        <f>_xlfn.XLOOKUP($D1400,消耗中转!$O$17:$O$1000,消耗中转!$Y$17:$Y$1000,"[]")</f>
        <v>[{"ItemId":50004,"Num":301768}]</v>
      </c>
      <c r="F1400" s="19" t="str">
        <f>_xlfn.XLOOKUP($D1400,养成中转!$D$17:$D$1000,_xlfn.XLOOKUP($C1400,养成中转!$W$16:$AC$16,养成中转!$W$17:$AC$1000),"{}")</f>
        <v>{"Hp":274683,"Atk":9448}</v>
      </c>
      <c r="G1400" s="19" t="str">
        <f>IF(B1400=4,_xlfn.XLOOKUP($D1400,养成中转!$D$17:$D$1000,养成中转!$AP$17:$AP$1000,"{}"),_xlfn.XLOOKUP($D1400,养成中转!$D$17:$D$1000,养成中转!$AG$17:$AG$1000,"{}"))</f>
        <v>{"CardMulti":49.33,"CostReduce":5}</v>
      </c>
    </row>
    <row r="1401" spans="1:7">
      <c r="A1401" s="19">
        <v>1397</v>
      </c>
      <c r="B1401" s="21">
        <f t="shared" si="38"/>
        <v>2</v>
      </c>
      <c r="C1401" s="19">
        <v>2</v>
      </c>
      <c r="D1401" s="19">
        <f t="shared" si="39"/>
        <v>147</v>
      </c>
      <c r="E1401" s="19" t="str">
        <f>_xlfn.XLOOKUP($D1401,消耗中转!$O$17:$O$1000,消耗中转!$Y$17:$Y$1000,"[]")</f>
        <v>[{"ItemId":50004,"Num":313839}]</v>
      </c>
      <c r="F1401" s="19" t="str">
        <f>_xlfn.XLOOKUP($D1401,养成中转!$D$17:$D$1000,_xlfn.XLOOKUP($C1401,养成中转!$W$16:$AC$16,养成中转!$W$17:$AC$1000),"{}")</f>
        <v>{"Hp":277795,"Atk":9556}</v>
      </c>
      <c r="G1401" s="19" t="str">
        <f>IF(B1401=4,_xlfn.XLOOKUP($D1401,养成中转!$D$17:$D$1000,养成中转!$AP$17:$AP$1000,"{}"),_xlfn.XLOOKUP($D1401,养成中转!$D$17:$D$1000,养成中转!$AG$17:$AG$1000,"{}"))</f>
        <v>{"CardMulti":49.6,"CostReduce":5}</v>
      </c>
    </row>
    <row r="1402" spans="1:7">
      <c r="A1402" s="19">
        <v>1398</v>
      </c>
      <c r="B1402" s="21">
        <f t="shared" si="38"/>
        <v>2</v>
      </c>
      <c r="C1402" s="19">
        <v>2</v>
      </c>
      <c r="D1402" s="19">
        <f t="shared" si="39"/>
        <v>148</v>
      </c>
      <c r="E1402" s="19" t="str">
        <f>_xlfn.XLOOKUP($D1402,消耗中转!$O$17:$O$1000,消耗中转!$Y$17:$Y$1000,"[]")</f>
        <v>[{"ItemId":50004,"Num":325909}]</v>
      </c>
      <c r="F1402" s="19" t="str">
        <f>_xlfn.XLOOKUP($D1402,养成中转!$D$17:$D$1000,_xlfn.XLOOKUP($C1402,养成中转!$W$16:$AC$16,养成中转!$W$17:$AC$1000),"{}")</f>
        <v>{"Hp":280941,"Atk":9664}</v>
      </c>
      <c r="G1402" s="19" t="str">
        <f>IF(B1402=4,_xlfn.XLOOKUP($D1402,养成中转!$D$17:$D$1000,养成中转!$AP$17:$AP$1000,"{}"),_xlfn.XLOOKUP($D1402,养成中转!$D$17:$D$1000,养成中转!$AG$17:$AG$1000,"{}"))</f>
        <v>{"CardMulti":49.87,"CostReduce":5}</v>
      </c>
    </row>
    <row r="1403" spans="1:7">
      <c r="A1403" s="19">
        <v>1399</v>
      </c>
      <c r="B1403" s="21">
        <f t="shared" si="38"/>
        <v>2</v>
      </c>
      <c r="C1403" s="19">
        <v>2</v>
      </c>
      <c r="D1403" s="19">
        <f t="shared" si="39"/>
        <v>149</v>
      </c>
      <c r="E1403" s="19" t="str">
        <f>_xlfn.XLOOKUP($D1403,消耗中转!$O$17:$O$1000,消耗中转!$Y$17:$Y$1000,"[]")</f>
        <v>[{"ItemId":50004,"Num":337980}]</v>
      </c>
      <c r="F1403" s="19" t="str">
        <f>_xlfn.XLOOKUP($D1403,养成中转!$D$17:$D$1000,_xlfn.XLOOKUP($C1403,养成中转!$W$16:$AC$16,养成中转!$W$17:$AC$1000),"{}")</f>
        <v>{"Hp":284126,"Atk":9773}</v>
      </c>
      <c r="G1403" s="19" t="str">
        <f>IF(B1403=4,_xlfn.XLOOKUP($D1403,养成中转!$D$17:$D$1000,养成中转!$AP$17:$AP$1000,"{}"),_xlfn.XLOOKUP($D1403,养成中转!$D$17:$D$1000,养成中转!$AG$17:$AG$1000,"{}"))</f>
        <v>{"CardMulti":50.14,"CostReduce":5}</v>
      </c>
    </row>
    <row r="1404" spans="1:7">
      <c r="A1404" s="19">
        <v>1400</v>
      </c>
      <c r="B1404" s="21">
        <f t="shared" si="38"/>
        <v>2</v>
      </c>
      <c r="C1404" s="19">
        <v>2</v>
      </c>
      <c r="D1404" s="19">
        <f t="shared" si="39"/>
        <v>150</v>
      </c>
      <c r="E1404" s="19" t="str">
        <f>_xlfn.XLOOKUP($D1404,消耗中转!$O$17:$O$1000,消耗中转!$Y$17:$Y$1000,"[]")</f>
        <v>[{"ItemId":50004,"Num":350051},{"ItemId":50005,"Num":2095}]</v>
      </c>
      <c r="F1404" s="19" t="str">
        <f>_xlfn.XLOOKUP($D1404,养成中转!$D$17:$D$1000,_xlfn.XLOOKUP($C1404,养成中转!$W$16:$AC$16,养成中转!$W$17:$AC$1000),"{}")</f>
        <v>{"Hp":287347,"Atk":9884}</v>
      </c>
      <c r="G1404" s="19" t="str">
        <f>IF(B1404=4,_xlfn.XLOOKUP($D1404,养成中转!$D$17:$D$1000,养成中转!$AP$17:$AP$1000,"{}"),_xlfn.XLOOKUP($D1404,养成中转!$D$17:$D$1000,养成中转!$AG$17:$AG$1000,"{}"))</f>
        <v>{"CardMulti":50.41,"CostReduce":5}</v>
      </c>
    </row>
    <row r="1405" spans="1:7">
      <c r="A1405" s="19">
        <v>1401</v>
      </c>
      <c r="B1405" s="21">
        <f t="shared" si="38"/>
        <v>2</v>
      </c>
      <c r="C1405" s="19">
        <v>2</v>
      </c>
      <c r="D1405" s="19">
        <f t="shared" si="39"/>
        <v>151</v>
      </c>
      <c r="E1405" s="19" t="str">
        <f>_xlfn.XLOOKUP($D1405,消耗中转!$O$17:$O$1000,消耗中转!$Y$17:$Y$1000,"[]")</f>
        <v>[{"ItemId":50004,"Num":258792}]</v>
      </c>
      <c r="F1405" s="19" t="str">
        <f>_xlfn.XLOOKUP($D1405,养成中转!$D$17:$D$1000,_xlfn.XLOOKUP($C1405,养成中转!$W$16:$AC$16,养成中转!$W$17:$AC$1000),"{}")</f>
        <v>{"Hp":310156,"Atk":10669}</v>
      </c>
      <c r="G1405" s="19" t="str">
        <f>IF(B1405=4,_xlfn.XLOOKUP($D1405,养成中转!$D$17:$D$1000,养成中转!$AP$17:$AP$1000,"{}"),_xlfn.XLOOKUP($D1405,养成中转!$D$17:$D$1000,养成中转!$AG$17:$AG$1000,"{}"))</f>
        <v>{"CardMulti":51.71,"CostReduce":5}</v>
      </c>
    </row>
    <row r="1406" spans="1:7">
      <c r="A1406" s="19">
        <v>1402</v>
      </c>
      <c r="B1406" s="21">
        <f t="shared" si="38"/>
        <v>2</v>
      </c>
      <c r="C1406" s="19">
        <v>2</v>
      </c>
      <c r="D1406" s="19">
        <f t="shared" si="39"/>
        <v>152</v>
      </c>
      <c r="E1406" s="19" t="str">
        <f>_xlfn.XLOOKUP($D1406,消耗中转!$O$17:$O$1000,消耗中转!$Y$17:$Y$1000,"[]")</f>
        <v>[{"ItemId":50004,"Num":271732}]</v>
      </c>
      <c r="F1406" s="19" t="str">
        <f>_xlfn.XLOOKUP($D1406,养成中转!$D$17:$D$1000,_xlfn.XLOOKUP($C1406,养成中转!$W$16:$AC$16,养成中转!$W$17:$AC$1000),"{}")</f>
        <v>{"Hp":313452,"Atk":10782}</v>
      </c>
      <c r="G1406" s="19" t="str">
        <f>IF(B1406=4,_xlfn.XLOOKUP($D1406,养成中转!$D$17:$D$1000,养成中转!$AP$17:$AP$1000,"{}"),_xlfn.XLOOKUP($D1406,养成中转!$D$17:$D$1000,养成中转!$AG$17:$AG$1000,"{}"))</f>
        <v>{"CardMulti":52.02,"CostReduce":5}</v>
      </c>
    </row>
    <row r="1407" spans="1:7">
      <c r="A1407" s="19">
        <v>1403</v>
      </c>
      <c r="B1407" s="21">
        <f t="shared" si="38"/>
        <v>2</v>
      </c>
      <c r="C1407" s="19">
        <v>2</v>
      </c>
      <c r="D1407" s="19">
        <f t="shared" si="39"/>
        <v>153</v>
      </c>
      <c r="E1407" s="19" t="str">
        <f>_xlfn.XLOOKUP($D1407,消耗中转!$O$17:$O$1000,消耗中转!$Y$17:$Y$1000,"[]")</f>
        <v>[{"ItemId":50004,"Num":284671}]</v>
      </c>
      <c r="F1407" s="19" t="str">
        <f>_xlfn.XLOOKUP($D1407,养成中转!$D$17:$D$1000,_xlfn.XLOOKUP($C1407,养成中转!$W$16:$AC$16,养成中转!$W$17:$AC$1000),"{}")</f>
        <v>{"Hp":316786,"Atk":10897}</v>
      </c>
      <c r="G1407" s="19" t="str">
        <f>IF(B1407=4,_xlfn.XLOOKUP($D1407,养成中转!$D$17:$D$1000,养成中转!$AP$17:$AP$1000,"{}"),_xlfn.XLOOKUP($D1407,养成中转!$D$17:$D$1000,养成中转!$AG$17:$AG$1000,"{}"))</f>
        <v>{"CardMulti":52.33,"CostReduce":5}</v>
      </c>
    </row>
    <row r="1408" spans="1:7">
      <c r="A1408" s="19">
        <v>1404</v>
      </c>
      <c r="B1408" s="21">
        <f t="shared" si="38"/>
        <v>2</v>
      </c>
      <c r="C1408" s="19">
        <v>2</v>
      </c>
      <c r="D1408" s="19">
        <f t="shared" si="39"/>
        <v>154</v>
      </c>
      <c r="E1408" s="19" t="str">
        <f>_xlfn.XLOOKUP($D1408,消耗中转!$O$17:$O$1000,消耗中转!$Y$17:$Y$1000,"[]")</f>
        <v>[{"ItemId":50004,"Num":297611}]</v>
      </c>
      <c r="F1408" s="19" t="str">
        <f>_xlfn.XLOOKUP($D1408,养成中转!$D$17:$D$1000,_xlfn.XLOOKUP($C1408,养成中转!$W$16:$AC$16,养成中转!$W$17:$AC$1000),"{}")</f>
        <v>{"Hp":320158,"Atk":11013}</v>
      </c>
      <c r="G1408" s="19" t="str">
        <f>IF(B1408=4,_xlfn.XLOOKUP($D1408,养成中转!$D$17:$D$1000,养成中转!$AP$17:$AP$1000,"{}"),_xlfn.XLOOKUP($D1408,养成中转!$D$17:$D$1000,养成中转!$AG$17:$AG$1000,"{}"))</f>
        <v>{"CardMulti":52.64,"CostReduce":5}</v>
      </c>
    </row>
    <row r="1409" spans="1:7">
      <c r="A1409" s="19">
        <v>1405</v>
      </c>
      <c r="B1409" s="21">
        <f t="shared" si="38"/>
        <v>2</v>
      </c>
      <c r="C1409" s="19">
        <v>2</v>
      </c>
      <c r="D1409" s="19">
        <f t="shared" si="39"/>
        <v>155</v>
      </c>
      <c r="E1409" s="19" t="str">
        <f>_xlfn.XLOOKUP($D1409,消耗中转!$O$17:$O$1000,消耗中转!$Y$17:$Y$1000,"[]")</f>
        <v>[{"ItemId":50004,"Num":310551}]</v>
      </c>
      <c r="F1409" s="19" t="str">
        <f>_xlfn.XLOOKUP($D1409,养成中转!$D$17:$D$1000,_xlfn.XLOOKUP($C1409,养成中转!$W$16:$AC$16,养成中转!$W$17:$AC$1000),"{}")</f>
        <v>{"Hp":323567,"Atk":11130}</v>
      </c>
      <c r="G1409" s="19" t="str">
        <f>IF(B1409=4,_xlfn.XLOOKUP($D1409,养成中转!$D$17:$D$1000,养成中转!$AP$17:$AP$1000,"{}"),_xlfn.XLOOKUP($D1409,养成中转!$D$17:$D$1000,养成中转!$AG$17:$AG$1000,"{}"))</f>
        <v>{"CardMulti":52.95,"CostReduce":5}</v>
      </c>
    </row>
    <row r="1410" spans="1:7">
      <c r="A1410" s="19">
        <v>1406</v>
      </c>
      <c r="B1410" s="21">
        <f t="shared" si="38"/>
        <v>2</v>
      </c>
      <c r="C1410" s="19">
        <v>2</v>
      </c>
      <c r="D1410" s="19">
        <f t="shared" si="39"/>
        <v>156</v>
      </c>
      <c r="E1410" s="19" t="str">
        <f>_xlfn.XLOOKUP($D1410,消耗中转!$O$17:$O$1000,消耗中转!$Y$17:$Y$1000,"[]")</f>
        <v>[{"ItemId":50004,"Num":323490}]</v>
      </c>
      <c r="F1410" s="19" t="str">
        <f>_xlfn.XLOOKUP($D1410,养成中转!$D$17:$D$1000,_xlfn.XLOOKUP($C1410,养成中转!$W$16:$AC$16,养成中转!$W$17:$AC$1000),"{}")</f>
        <v>{"Hp":327016,"Atk":11249}</v>
      </c>
      <c r="G1410" s="19" t="str">
        <f>IF(B1410=4,_xlfn.XLOOKUP($D1410,养成中转!$D$17:$D$1000,养成中转!$AP$17:$AP$1000,"{}"),_xlfn.XLOOKUP($D1410,养成中转!$D$17:$D$1000,养成中转!$AG$17:$AG$1000,"{}"))</f>
        <v>{"CardMulti":53.26,"CostReduce":5}</v>
      </c>
    </row>
    <row r="1411" spans="1:7">
      <c r="A1411" s="19">
        <v>1407</v>
      </c>
      <c r="B1411" s="21">
        <f t="shared" si="38"/>
        <v>2</v>
      </c>
      <c r="C1411" s="19">
        <v>2</v>
      </c>
      <c r="D1411" s="19">
        <f t="shared" si="39"/>
        <v>157</v>
      </c>
      <c r="E1411" s="19" t="str">
        <f>_xlfn.XLOOKUP($D1411,消耗中转!$O$17:$O$1000,消耗中转!$Y$17:$Y$1000,"[]")</f>
        <v>[{"ItemId":50004,"Num":336430}]</v>
      </c>
      <c r="F1411" s="19" t="str">
        <f>_xlfn.XLOOKUP($D1411,养成中转!$D$17:$D$1000,_xlfn.XLOOKUP($C1411,养成中转!$W$16:$AC$16,养成中转!$W$17:$AC$1000),"{}")</f>
        <v>{"Hp":330502,"Atk":11369}</v>
      </c>
      <c r="G1411" s="19" t="str">
        <f>IF(B1411=4,_xlfn.XLOOKUP($D1411,养成中转!$D$17:$D$1000,养成中转!$AP$17:$AP$1000,"{}"),_xlfn.XLOOKUP($D1411,养成中转!$D$17:$D$1000,养成中转!$AG$17:$AG$1000,"{}"))</f>
        <v>{"CardMulti":53.57,"CostReduce":5}</v>
      </c>
    </row>
    <row r="1412" spans="1:7">
      <c r="A1412" s="19">
        <v>1408</v>
      </c>
      <c r="B1412" s="21">
        <f t="shared" si="38"/>
        <v>2</v>
      </c>
      <c r="C1412" s="19">
        <v>2</v>
      </c>
      <c r="D1412" s="19">
        <f t="shared" si="39"/>
        <v>158</v>
      </c>
      <c r="E1412" s="19" t="str">
        <f>_xlfn.XLOOKUP($D1412,消耗中转!$O$17:$O$1000,消耗中转!$Y$17:$Y$1000,"[]")</f>
        <v>[{"ItemId":50004,"Num":349370}]</v>
      </c>
      <c r="F1412" s="19" t="str">
        <f>_xlfn.XLOOKUP($D1412,养成中转!$D$17:$D$1000,_xlfn.XLOOKUP($C1412,养成中转!$W$16:$AC$16,养成中转!$W$17:$AC$1000),"{}")</f>
        <v>{"Hp":334028,"Atk":11490}</v>
      </c>
      <c r="G1412" s="19" t="str">
        <f>IF(B1412=4,_xlfn.XLOOKUP($D1412,养成中转!$D$17:$D$1000,养成中转!$AP$17:$AP$1000,"{}"),_xlfn.XLOOKUP($D1412,养成中转!$D$17:$D$1000,养成中转!$AG$17:$AG$1000,"{}"))</f>
        <v>{"CardMulti":53.88,"CostReduce":5}</v>
      </c>
    </row>
    <row r="1413" spans="1:7">
      <c r="A1413" s="19">
        <v>1409</v>
      </c>
      <c r="B1413" s="21">
        <f t="shared" si="38"/>
        <v>2</v>
      </c>
      <c r="C1413" s="19">
        <v>2</v>
      </c>
      <c r="D1413" s="19">
        <f t="shared" si="39"/>
        <v>159</v>
      </c>
      <c r="E1413" s="19" t="str">
        <f>_xlfn.XLOOKUP($D1413,消耗中转!$O$17:$O$1000,消耗中转!$Y$17:$Y$1000,"[]")</f>
        <v>[{"ItemId":50004,"Num":362309}]</v>
      </c>
      <c r="F1413" s="19" t="str">
        <f>_xlfn.XLOOKUP($D1413,养成中转!$D$17:$D$1000,_xlfn.XLOOKUP($C1413,养成中转!$W$16:$AC$16,养成中转!$W$17:$AC$1000),"{}")</f>
        <v>{"Hp":337592,"Atk":11613}</v>
      </c>
      <c r="G1413" s="19" t="str">
        <f>IF(B1413=4,_xlfn.XLOOKUP($D1413,养成中转!$D$17:$D$1000,养成中转!$AP$17:$AP$1000,"{}"),_xlfn.XLOOKUP($D1413,养成中转!$D$17:$D$1000,养成中转!$AG$17:$AG$1000,"{}"))</f>
        <v>{"CardMulti":54.19,"CostReduce":5}</v>
      </c>
    </row>
    <row r="1414" spans="1:7">
      <c r="A1414" s="19">
        <v>1410</v>
      </c>
      <c r="B1414" s="21">
        <f t="shared" si="38"/>
        <v>2</v>
      </c>
      <c r="C1414" s="19">
        <v>2</v>
      </c>
      <c r="D1414" s="19">
        <f t="shared" si="39"/>
        <v>160</v>
      </c>
      <c r="E1414" s="19" t="str">
        <f>_xlfn.XLOOKUP($D1414,消耗中转!$O$17:$O$1000,消耗中转!$Y$17:$Y$1000,"[]")</f>
        <v>[{"ItemId":50004,"Num":375249},{"ItemId":50005,"Num":2286}]</v>
      </c>
      <c r="F1414" s="19" t="str">
        <f>_xlfn.XLOOKUP($D1414,养成中转!$D$17:$D$1000,_xlfn.XLOOKUP($C1414,养成中转!$W$16:$AC$16,养成中转!$W$17:$AC$1000),"{}")</f>
        <v>{"Hp":341196,"Atk":11737}</v>
      </c>
      <c r="G1414" s="19" t="str">
        <f>IF(B1414=4,_xlfn.XLOOKUP($D1414,养成中转!$D$17:$D$1000,养成中转!$AP$17:$AP$1000,"{}"),_xlfn.XLOOKUP($D1414,养成中转!$D$17:$D$1000,养成中转!$AG$17:$AG$1000,"{}"))</f>
        <v>{"CardMulti":54.5,"CostReduce":5}</v>
      </c>
    </row>
    <row r="1415" spans="1:7">
      <c r="A1415" s="19">
        <v>1411</v>
      </c>
      <c r="B1415" s="21">
        <f t="shared" si="38"/>
        <v>2</v>
      </c>
      <c r="C1415" s="19">
        <v>2</v>
      </c>
      <c r="D1415" s="19">
        <f t="shared" si="39"/>
        <v>161</v>
      </c>
      <c r="E1415" s="19" t="str">
        <f>_xlfn.XLOOKUP($D1415,消耗中转!$O$17:$O$1000,消耗中转!$Y$17:$Y$1000,"[]")</f>
        <v>[{"ItemId":50004,"Num":272372}]</v>
      </c>
      <c r="F1415" s="19" t="str">
        <f>_xlfn.XLOOKUP($D1415,养成中转!$D$17:$D$1000,_xlfn.XLOOKUP($C1415,养成中转!$W$16:$AC$16,养成中转!$W$17:$AC$1000),"{}")</f>
        <v>{"Hp":366696,"Atk":12614}</v>
      </c>
      <c r="G1415" s="19" t="str">
        <f>IF(B1415=4,_xlfn.XLOOKUP($D1415,养成中转!$D$17:$D$1000,养成中转!$AP$17:$AP$1000,"{}"),_xlfn.XLOOKUP($D1415,养成中转!$D$17:$D$1000,养成中转!$AG$17:$AG$1000,"{}"))</f>
        <v>{"CardMulti":55.85,"CostReduce":5}</v>
      </c>
    </row>
    <row r="1416" spans="1:7">
      <c r="A1416" s="19">
        <v>1412</v>
      </c>
      <c r="B1416" s="21">
        <f t="shared" si="38"/>
        <v>2</v>
      </c>
      <c r="C1416" s="19">
        <v>2</v>
      </c>
      <c r="D1416" s="19">
        <f t="shared" si="39"/>
        <v>162</v>
      </c>
      <c r="E1416" s="19" t="str">
        <f>_xlfn.XLOOKUP($D1416,消耗中转!$O$17:$O$1000,消耗中转!$Y$17:$Y$1000,"[]")</f>
        <v>[{"ItemId":50004,"Num":285990}]</v>
      </c>
      <c r="F1416" s="19" t="str">
        <f>_xlfn.XLOOKUP($D1416,养成中转!$D$17:$D$1000,_xlfn.XLOOKUP($C1416,养成中转!$W$16:$AC$16,养成中转!$W$17:$AC$1000),"{}")</f>
        <v>{"Hp":370378,"Atk":12740}</v>
      </c>
      <c r="G1416" s="19" t="str">
        <f>IF(B1416=4,_xlfn.XLOOKUP($D1416,养成中转!$D$17:$D$1000,养成中转!$AP$17:$AP$1000,"{}"),_xlfn.XLOOKUP($D1416,养成中转!$D$17:$D$1000,养成中转!$AG$17:$AG$1000,"{}"))</f>
        <v>{"CardMulti":56.2,"CostReduce":5}</v>
      </c>
    </row>
    <row r="1417" spans="1:7">
      <c r="A1417" s="19">
        <v>1413</v>
      </c>
      <c r="B1417" s="21">
        <f t="shared" si="38"/>
        <v>2</v>
      </c>
      <c r="C1417" s="19">
        <v>2</v>
      </c>
      <c r="D1417" s="19">
        <f t="shared" si="39"/>
        <v>163</v>
      </c>
      <c r="E1417" s="19" t="str">
        <f>_xlfn.XLOOKUP($D1417,消耗中转!$O$17:$O$1000,消耗中转!$Y$17:$Y$1000,"[]")</f>
        <v>[{"ItemId":50004,"Num":299609}]</v>
      </c>
      <c r="F1417" s="19" t="str">
        <f>_xlfn.XLOOKUP($D1417,养成中转!$D$17:$D$1000,_xlfn.XLOOKUP($C1417,养成中转!$W$16:$AC$16,养成中转!$W$17:$AC$1000),"{}")</f>
        <v>{"Hp":374101,"Atk":12869}</v>
      </c>
      <c r="G1417" s="19" t="str">
        <f>IF(B1417=4,_xlfn.XLOOKUP($D1417,养成中转!$D$17:$D$1000,养成中转!$AP$17:$AP$1000,"{}"),_xlfn.XLOOKUP($D1417,养成中转!$D$17:$D$1000,养成中转!$AG$17:$AG$1000,"{}"))</f>
        <v>{"CardMulti":56.55,"CostReduce":5}</v>
      </c>
    </row>
    <row r="1418" spans="1:7">
      <c r="A1418" s="19">
        <v>1414</v>
      </c>
      <c r="B1418" s="21">
        <f t="shared" si="38"/>
        <v>2</v>
      </c>
      <c r="C1418" s="19">
        <v>2</v>
      </c>
      <c r="D1418" s="19">
        <f t="shared" si="39"/>
        <v>164</v>
      </c>
      <c r="E1418" s="19" t="str">
        <f>_xlfn.XLOOKUP($D1418,消耗中转!$O$17:$O$1000,消耗中转!$Y$17:$Y$1000,"[]")</f>
        <v>[{"ItemId":50004,"Num":313228}]</v>
      </c>
      <c r="F1418" s="19" t="str">
        <f>_xlfn.XLOOKUP($D1418,养成中转!$D$17:$D$1000,_xlfn.XLOOKUP($C1418,养成中转!$W$16:$AC$16,养成中转!$W$17:$AC$1000),"{}")</f>
        <v>{"Hp":377862,"Atk":12998}</v>
      </c>
      <c r="G1418" s="19" t="str">
        <f>IF(B1418=4,_xlfn.XLOOKUP($D1418,养成中转!$D$17:$D$1000,养成中转!$AP$17:$AP$1000,"{}"),_xlfn.XLOOKUP($D1418,养成中转!$D$17:$D$1000,养成中转!$AG$17:$AG$1000,"{}"))</f>
        <v>{"CardMulti":56.9,"CostReduce":5}</v>
      </c>
    </row>
    <row r="1419" spans="1:7">
      <c r="A1419" s="19">
        <v>1415</v>
      </c>
      <c r="B1419" s="21">
        <f t="shared" si="38"/>
        <v>2</v>
      </c>
      <c r="C1419" s="19">
        <v>2</v>
      </c>
      <c r="D1419" s="19">
        <f t="shared" si="39"/>
        <v>165</v>
      </c>
      <c r="E1419" s="19" t="str">
        <f>_xlfn.XLOOKUP($D1419,消耗中转!$O$17:$O$1000,消耗中转!$Y$17:$Y$1000,"[]")</f>
        <v>[{"ItemId":50004,"Num":326846}]</v>
      </c>
      <c r="F1419" s="19" t="str">
        <f>_xlfn.XLOOKUP($D1419,养成中转!$D$17:$D$1000,_xlfn.XLOOKUP($C1419,养成中转!$W$16:$AC$16,养成中转!$W$17:$AC$1000),"{}")</f>
        <v>{"Hp":381665,"Atk":13129}</v>
      </c>
      <c r="G1419" s="19" t="str">
        <f>IF(B1419=4,_xlfn.XLOOKUP($D1419,养成中转!$D$17:$D$1000,养成中转!$AP$17:$AP$1000,"{}"),_xlfn.XLOOKUP($D1419,养成中转!$D$17:$D$1000,养成中转!$AG$17:$AG$1000,"{}"))</f>
        <v>{"CardMulti":57.25,"CostReduce":5}</v>
      </c>
    </row>
    <row r="1420" spans="1:7">
      <c r="A1420" s="19">
        <v>1416</v>
      </c>
      <c r="B1420" s="21">
        <f t="shared" si="38"/>
        <v>2</v>
      </c>
      <c r="C1420" s="19">
        <v>2</v>
      </c>
      <c r="D1420" s="19">
        <f t="shared" si="39"/>
        <v>166</v>
      </c>
      <c r="E1420" s="19" t="str">
        <f>_xlfn.XLOOKUP($D1420,消耗中转!$O$17:$O$1000,消耗中转!$Y$17:$Y$1000,"[]")</f>
        <v>[{"ItemId":50004,"Num":340465}]</v>
      </c>
      <c r="F1420" s="19" t="str">
        <f>_xlfn.XLOOKUP($D1420,养成中转!$D$17:$D$1000,_xlfn.XLOOKUP($C1420,养成中转!$W$16:$AC$16,养成中转!$W$17:$AC$1000),"{}")</f>
        <v>{"Hp":385507,"Atk":13261}</v>
      </c>
      <c r="G1420" s="19" t="str">
        <f>IF(B1420=4,_xlfn.XLOOKUP($D1420,养成中转!$D$17:$D$1000,养成中转!$AP$17:$AP$1000,"{}"),_xlfn.XLOOKUP($D1420,养成中转!$D$17:$D$1000,养成中转!$AG$17:$AG$1000,"{}"))</f>
        <v>{"CardMulti":57.6,"CostReduce":5}</v>
      </c>
    </row>
    <row r="1421" spans="1:7">
      <c r="A1421" s="19">
        <v>1417</v>
      </c>
      <c r="B1421" s="21">
        <f t="shared" si="38"/>
        <v>2</v>
      </c>
      <c r="C1421" s="19">
        <v>2</v>
      </c>
      <c r="D1421" s="19">
        <f t="shared" si="39"/>
        <v>167</v>
      </c>
      <c r="E1421" s="19" t="str">
        <f>_xlfn.XLOOKUP($D1421,消耗中转!$O$17:$O$1000,消耗中转!$Y$17:$Y$1000,"[]")</f>
        <v>[{"ItemId":50004,"Num":354083}]</v>
      </c>
      <c r="F1421" s="19" t="str">
        <f>_xlfn.XLOOKUP($D1421,养成中转!$D$17:$D$1000,_xlfn.XLOOKUP($C1421,养成中转!$W$16:$AC$16,养成中转!$W$17:$AC$1000),"{}")</f>
        <v>{"Hp":389390,"Atk":13395}</v>
      </c>
      <c r="G1421" s="19" t="str">
        <f>IF(B1421=4,_xlfn.XLOOKUP($D1421,养成中转!$D$17:$D$1000,养成中转!$AP$17:$AP$1000,"{}"),_xlfn.XLOOKUP($D1421,养成中转!$D$17:$D$1000,养成中转!$AG$17:$AG$1000,"{}"))</f>
        <v>{"CardMulti":57.95,"CostReduce":5}</v>
      </c>
    </row>
    <row r="1422" spans="1:7">
      <c r="A1422" s="19">
        <v>1418</v>
      </c>
      <c r="B1422" s="21">
        <f t="shared" si="38"/>
        <v>2</v>
      </c>
      <c r="C1422" s="19">
        <v>2</v>
      </c>
      <c r="D1422" s="19">
        <f t="shared" si="39"/>
        <v>168</v>
      </c>
      <c r="E1422" s="19" t="str">
        <f>_xlfn.XLOOKUP($D1422,消耗中转!$O$17:$O$1000,消耗中转!$Y$17:$Y$1000,"[]")</f>
        <v>[{"ItemId":50004,"Num":367702}]</v>
      </c>
      <c r="F1422" s="19" t="str">
        <f>_xlfn.XLOOKUP($D1422,养成中转!$D$17:$D$1000,_xlfn.XLOOKUP($C1422,养成中转!$W$16:$AC$16,养成中转!$W$17:$AC$1000),"{}")</f>
        <v>{"Hp":393313,"Atk":13530}</v>
      </c>
      <c r="G1422" s="19" t="str">
        <f>IF(B1422=4,_xlfn.XLOOKUP($D1422,养成中转!$D$17:$D$1000,养成中转!$AP$17:$AP$1000,"{}"),_xlfn.XLOOKUP($D1422,养成中转!$D$17:$D$1000,养成中转!$AG$17:$AG$1000,"{}"))</f>
        <v>{"CardMulti":58.3,"CostReduce":5}</v>
      </c>
    </row>
    <row r="1423" spans="1:7">
      <c r="A1423" s="19">
        <v>1419</v>
      </c>
      <c r="B1423" s="21">
        <f t="shared" si="38"/>
        <v>2</v>
      </c>
      <c r="C1423" s="19">
        <v>2</v>
      </c>
      <c r="D1423" s="19">
        <f t="shared" si="39"/>
        <v>169</v>
      </c>
      <c r="E1423" s="19" t="str">
        <f>_xlfn.XLOOKUP($D1423,消耗中转!$O$17:$O$1000,消耗中转!$Y$17:$Y$1000,"[]")</f>
        <v>[{"ItemId":50004,"Num":381321}]</v>
      </c>
      <c r="F1423" s="19" t="str">
        <f>_xlfn.XLOOKUP($D1423,养成中转!$D$17:$D$1000,_xlfn.XLOOKUP($C1423,养成中转!$W$16:$AC$16,养成中转!$W$17:$AC$1000),"{}")</f>
        <v>{"Hp":397277,"Atk":13666}</v>
      </c>
      <c r="G1423" s="19" t="str">
        <f>IF(B1423=4,_xlfn.XLOOKUP($D1423,养成中转!$D$17:$D$1000,养成中转!$AP$17:$AP$1000,"{}"),_xlfn.XLOOKUP($D1423,养成中转!$D$17:$D$1000,养成中转!$AG$17:$AG$1000,"{}"))</f>
        <v>{"CardMulti":58.65,"CostReduce":5}</v>
      </c>
    </row>
    <row r="1424" spans="1:7">
      <c r="A1424" s="19">
        <v>1420</v>
      </c>
      <c r="B1424" s="21">
        <f t="shared" si="38"/>
        <v>2</v>
      </c>
      <c r="C1424" s="19">
        <v>2</v>
      </c>
      <c r="D1424" s="19">
        <f t="shared" si="39"/>
        <v>170</v>
      </c>
      <c r="E1424" s="19" t="str">
        <f>_xlfn.XLOOKUP($D1424,消耗中转!$O$17:$O$1000,消耗中转!$Y$17:$Y$1000,"[]")</f>
        <v>[{"ItemId":50004,"Num":394939},{"ItemId":50005,"Num":2476}]</v>
      </c>
      <c r="F1424" s="19" t="str">
        <f>_xlfn.XLOOKUP($D1424,养成中转!$D$17:$D$1000,_xlfn.XLOOKUP($C1424,养成中转!$W$16:$AC$16,养成中转!$W$17:$AC$1000),"{}")</f>
        <v>{"Hp":401283,"Atk":13803}</v>
      </c>
      <c r="G1424" s="19" t="str">
        <f>IF(B1424=4,_xlfn.XLOOKUP($D1424,养成中转!$D$17:$D$1000,养成中转!$AP$17:$AP$1000,"{}"),_xlfn.XLOOKUP($D1424,养成中转!$D$17:$D$1000,养成中转!$AG$17:$AG$1000,"{}"))</f>
        <v>{"CardMulti":59,"CostReduce":5}</v>
      </c>
    </row>
    <row r="1425" spans="1:7">
      <c r="A1425" s="19">
        <v>1421</v>
      </c>
      <c r="B1425" s="21">
        <f t="shared" si="38"/>
        <v>2</v>
      </c>
      <c r="C1425" s="19">
        <v>2</v>
      </c>
      <c r="D1425" s="19">
        <f t="shared" si="39"/>
        <v>171</v>
      </c>
      <c r="E1425" s="19" t="str">
        <f>_xlfn.XLOOKUP($D1425,消耗中转!$O$17:$O$1000,消耗中转!$Y$17:$Y$1000,"[]")</f>
        <v>[{"ItemId":50004,"Num":282098}]</v>
      </c>
      <c r="F1425" s="19" t="str">
        <f>_xlfn.XLOOKUP($D1425,养成中转!$D$17:$D$1000,_xlfn.XLOOKUP($C1425,养成中转!$W$16:$AC$16,养成中转!$W$17:$AC$1000),"{}")</f>
        <v>{"Hp":429610,"Atk":14778}</v>
      </c>
      <c r="G1425" s="19" t="str">
        <f>IF(B1425=4,_xlfn.XLOOKUP($D1425,养成中转!$D$17:$D$1000,养成中转!$AP$17:$AP$1000,"{}"),_xlfn.XLOOKUP($D1425,养成中转!$D$17:$D$1000,养成中转!$AG$17:$AG$1000,"{}"))</f>
        <v>{"CardMulti":60.4,"CostReduce":5}</v>
      </c>
    </row>
    <row r="1426" spans="1:7">
      <c r="A1426" s="19">
        <v>1422</v>
      </c>
      <c r="B1426" s="21">
        <f t="shared" si="38"/>
        <v>2</v>
      </c>
      <c r="C1426" s="19">
        <v>2</v>
      </c>
      <c r="D1426" s="19">
        <f t="shared" si="39"/>
        <v>172</v>
      </c>
      <c r="E1426" s="19" t="str">
        <f>_xlfn.XLOOKUP($D1426,消耗中转!$O$17:$O$1000,消耗中转!$Y$17:$Y$1000,"[]")</f>
        <v>[{"ItemId":50004,"Num":296203}]</v>
      </c>
      <c r="F1426" s="19" t="str">
        <f>_xlfn.XLOOKUP($D1426,养成中转!$D$17:$D$1000,_xlfn.XLOOKUP($C1426,养成中转!$W$16:$AC$16,养成中转!$W$17:$AC$1000),"{}")</f>
        <v>{"Hp":433697,"Atk":14919}</v>
      </c>
      <c r="G1426" s="19" t="str">
        <f>IF(B1426=4,_xlfn.XLOOKUP($D1426,养成中转!$D$17:$D$1000,养成中转!$AP$17:$AP$1000,"{}"),_xlfn.XLOOKUP($D1426,养成中转!$D$17:$D$1000,养成中转!$AG$17:$AG$1000,"{}"))</f>
        <v>{"CardMulti":60.79,"CostReduce":5}</v>
      </c>
    </row>
    <row r="1427" spans="1:7">
      <c r="A1427" s="19">
        <v>1423</v>
      </c>
      <c r="B1427" s="21">
        <f t="shared" si="38"/>
        <v>2</v>
      </c>
      <c r="C1427" s="19">
        <v>2</v>
      </c>
      <c r="D1427" s="19">
        <f t="shared" si="39"/>
        <v>173</v>
      </c>
      <c r="E1427" s="19" t="str">
        <f>_xlfn.XLOOKUP($D1427,消耗中转!$O$17:$O$1000,消耗中转!$Y$17:$Y$1000,"[]")</f>
        <v>[{"ItemId":50004,"Num":310308}]</v>
      </c>
      <c r="F1427" s="19" t="str">
        <f>_xlfn.XLOOKUP($D1427,养成中转!$D$17:$D$1000,_xlfn.XLOOKUP($C1427,养成中转!$W$16:$AC$16,养成中转!$W$17:$AC$1000),"{}")</f>
        <v>{"Hp":437827,"Atk":15061}</v>
      </c>
      <c r="G1427" s="19" t="str">
        <f>IF(B1427=4,_xlfn.XLOOKUP($D1427,养成中转!$D$17:$D$1000,养成中转!$AP$17:$AP$1000,"{}"),_xlfn.XLOOKUP($D1427,养成中转!$D$17:$D$1000,养成中转!$AG$17:$AG$1000,"{}"))</f>
        <v>{"CardMulti":61.18,"CostReduce":5}</v>
      </c>
    </row>
    <row r="1428" spans="1:7">
      <c r="A1428" s="19">
        <v>1424</v>
      </c>
      <c r="B1428" s="21">
        <f t="shared" si="38"/>
        <v>2</v>
      </c>
      <c r="C1428" s="19">
        <v>2</v>
      </c>
      <c r="D1428" s="19">
        <f t="shared" si="39"/>
        <v>174</v>
      </c>
      <c r="E1428" s="19" t="str">
        <f>_xlfn.XLOOKUP($D1428,消耗中转!$O$17:$O$1000,消耗中转!$Y$17:$Y$1000,"[]")</f>
        <v>[{"ItemId":50004,"Num":324413}]</v>
      </c>
      <c r="F1428" s="19" t="str">
        <f>_xlfn.XLOOKUP($D1428,养成中转!$D$17:$D$1000,_xlfn.XLOOKUP($C1428,养成中转!$W$16:$AC$16,养成中转!$W$17:$AC$1000),"{}")</f>
        <v>{"Hp":441998,"Atk":15204}</v>
      </c>
      <c r="G1428" s="19" t="str">
        <f>IF(B1428=4,_xlfn.XLOOKUP($D1428,养成中转!$D$17:$D$1000,养成中转!$AP$17:$AP$1000,"{}"),_xlfn.XLOOKUP($D1428,养成中转!$D$17:$D$1000,养成中转!$AG$17:$AG$1000,"{}"))</f>
        <v>{"CardMulti":61.57,"CostReduce":5}</v>
      </c>
    </row>
    <row r="1429" spans="1:7">
      <c r="A1429" s="19">
        <v>1425</v>
      </c>
      <c r="B1429" s="21">
        <f t="shared" si="38"/>
        <v>2</v>
      </c>
      <c r="C1429" s="19">
        <v>2</v>
      </c>
      <c r="D1429" s="19">
        <f t="shared" si="39"/>
        <v>175</v>
      </c>
      <c r="E1429" s="19" t="str">
        <f>_xlfn.XLOOKUP($D1429,消耗中转!$O$17:$O$1000,消耗中转!$Y$17:$Y$1000,"[]")</f>
        <v>[{"ItemId":50004,"Num":338518}]</v>
      </c>
      <c r="F1429" s="19" t="str">
        <f>_xlfn.XLOOKUP($D1429,养成中转!$D$17:$D$1000,_xlfn.XLOOKUP($C1429,养成中转!$W$16:$AC$16,养成中转!$W$17:$AC$1000),"{}")</f>
        <v>{"Hp":446212,"Atk":15350}</v>
      </c>
      <c r="G1429" s="19" t="str">
        <f>IF(B1429=4,_xlfn.XLOOKUP($D1429,养成中转!$D$17:$D$1000,养成中转!$AP$17:$AP$1000,"{}"),_xlfn.XLOOKUP($D1429,养成中转!$D$17:$D$1000,养成中转!$AG$17:$AG$1000,"{}"))</f>
        <v>{"CardMulti":62.96,"CostReduce":6}</v>
      </c>
    </row>
    <row r="1430" spans="1:7">
      <c r="A1430" s="19">
        <v>1426</v>
      </c>
      <c r="B1430" s="21">
        <f t="shared" si="38"/>
        <v>2</v>
      </c>
      <c r="C1430" s="19">
        <v>2</v>
      </c>
      <c r="D1430" s="19">
        <f t="shared" si="39"/>
        <v>176</v>
      </c>
      <c r="E1430" s="19" t="str">
        <f>_xlfn.XLOOKUP($D1430,消耗中转!$O$17:$O$1000,消耗中转!$Y$17:$Y$1000,"[]")</f>
        <v>[{"ItemId":50004,"Num":352623}]</v>
      </c>
      <c r="F1430" s="19" t="str">
        <f>_xlfn.XLOOKUP($D1430,养成中转!$D$17:$D$1000,_xlfn.XLOOKUP($C1430,养成中转!$W$16:$AC$16,养成中转!$W$17:$AC$1000),"{}")</f>
        <v>{"Hp":450468,"Atk":15496}</v>
      </c>
      <c r="G1430" s="19" t="str">
        <f>IF(B1430=4,_xlfn.XLOOKUP($D1430,养成中转!$D$17:$D$1000,养成中转!$AP$17:$AP$1000,"{}"),_xlfn.XLOOKUP($D1430,养成中转!$D$17:$D$1000,养成中转!$AG$17:$AG$1000,"{}"))</f>
        <v>{"CardMulti":63.35,"CostReduce":6}</v>
      </c>
    </row>
    <row r="1431" spans="1:7">
      <c r="A1431" s="19">
        <v>1427</v>
      </c>
      <c r="B1431" s="21">
        <f t="shared" si="38"/>
        <v>2</v>
      </c>
      <c r="C1431" s="19">
        <v>2</v>
      </c>
      <c r="D1431" s="19">
        <f t="shared" si="39"/>
        <v>177</v>
      </c>
      <c r="E1431" s="19" t="str">
        <f>_xlfn.XLOOKUP($D1431,消耗中转!$O$17:$O$1000,消耗中转!$Y$17:$Y$1000,"[]")</f>
        <v>[{"ItemId":50004,"Num":366728}]</v>
      </c>
      <c r="F1431" s="19" t="str">
        <f>_xlfn.XLOOKUP($D1431,养成中转!$D$17:$D$1000,_xlfn.XLOOKUP($C1431,养成中转!$W$16:$AC$16,养成中转!$W$17:$AC$1000),"{}")</f>
        <v>{"Hp":454767,"Atk":15644}</v>
      </c>
      <c r="G1431" s="19" t="str">
        <f>IF(B1431=4,_xlfn.XLOOKUP($D1431,养成中转!$D$17:$D$1000,养成中转!$AP$17:$AP$1000,"{}"),_xlfn.XLOOKUP($D1431,养成中转!$D$17:$D$1000,养成中转!$AG$17:$AG$1000,"{}"))</f>
        <v>{"CardMulti":63.74,"CostReduce":6}</v>
      </c>
    </row>
    <row r="1432" spans="1:7">
      <c r="A1432" s="19">
        <v>1428</v>
      </c>
      <c r="B1432" s="21">
        <f t="shared" si="38"/>
        <v>2</v>
      </c>
      <c r="C1432" s="19">
        <v>2</v>
      </c>
      <c r="D1432" s="19">
        <f t="shared" si="39"/>
        <v>178</v>
      </c>
      <c r="E1432" s="19" t="str">
        <f>_xlfn.XLOOKUP($D1432,消耗中转!$O$17:$O$1000,消耗中转!$Y$17:$Y$1000,"[]")</f>
        <v>[{"ItemId":50004,"Num":380833}]</v>
      </c>
      <c r="F1432" s="19" t="str">
        <f>_xlfn.XLOOKUP($D1432,养成中转!$D$17:$D$1000,_xlfn.XLOOKUP($C1432,养成中转!$W$16:$AC$16,养成中转!$W$17:$AC$1000),"{}")</f>
        <v>{"Hp":459107,"Atk":15793}</v>
      </c>
      <c r="G1432" s="19" t="str">
        <f>IF(B1432=4,_xlfn.XLOOKUP($D1432,养成中转!$D$17:$D$1000,养成中转!$AP$17:$AP$1000,"{}"),_xlfn.XLOOKUP($D1432,养成中转!$D$17:$D$1000,养成中转!$AG$17:$AG$1000,"{}"))</f>
        <v>{"CardMulti":64.13,"CostReduce":6}</v>
      </c>
    </row>
    <row r="1433" spans="1:7">
      <c r="A1433" s="19">
        <v>1429</v>
      </c>
      <c r="B1433" s="21">
        <f t="shared" si="38"/>
        <v>2</v>
      </c>
      <c r="C1433" s="19">
        <v>2</v>
      </c>
      <c r="D1433" s="19">
        <f t="shared" si="39"/>
        <v>179</v>
      </c>
      <c r="E1433" s="19" t="str">
        <f>_xlfn.XLOOKUP($D1433,消耗中转!$O$17:$O$1000,消耗中转!$Y$17:$Y$1000,"[]")</f>
        <v>[{"ItemId":50004,"Num":394938}]</v>
      </c>
      <c r="F1433" s="19" t="str">
        <f>_xlfn.XLOOKUP($D1433,养成中转!$D$17:$D$1000,_xlfn.XLOOKUP($C1433,养成中转!$W$16:$AC$16,养成中转!$W$17:$AC$1000),"{}")</f>
        <v>{"Hp":463491,"Atk":15944}</v>
      </c>
      <c r="G1433" s="19" t="str">
        <f>IF(B1433=4,_xlfn.XLOOKUP($D1433,养成中转!$D$17:$D$1000,养成中转!$AP$17:$AP$1000,"{}"),_xlfn.XLOOKUP($D1433,养成中转!$D$17:$D$1000,养成中转!$AG$17:$AG$1000,"{}"))</f>
        <v>{"CardMulti":64.52,"CostReduce":6}</v>
      </c>
    </row>
    <row r="1434" spans="1:7">
      <c r="A1434" s="19">
        <v>1430</v>
      </c>
      <c r="B1434" s="21">
        <f t="shared" si="38"/>
        <v>2</v>
      </c>
      <c r="C1434" s="19">
        <v>2</v>
      </c>
      <c r="D1434" s="19">
        <f t="shared" si="39"/>
        <v>180</v>
      </c>
      <c r="E1434" s="19" t="str">
        <f>_xlfn.XLOOKUP($D1434,消耗中转!$O$17:$O$1000,消耗中转!$Y$17:$Y$1000,"[]")</f>
        <v>[{"ItemId":50004,"Num":409043},{"ItemId":50005,"Num":2668}]</v>
      </c>
      <c r="F1434" s="19" t="str">
        <f>_xlfn.XLOOKUP($D1434,养成中转!$D$17:$D$1000,_xlfn.XLOOKUP($C1434,养成中转!$W$16:$AC$16,养成中转!$W$17:$AC$1000),"{}")</f>
        <v>{"Hp":467917,"Atk":16096}</v>
      </c>
      <c r="G1434" s="19" t="str">
        <f>IF(B1434=4,_xlfn.XLOOKUP($D1434,养成中转!$D$17:$D$1000,养成中转!$AP$17:$AP$1000,"{}"),_xlfn.XLOOKUP($D1434,养成中转!$D$17:$D$1000,养成中转!$AG$17:$AG$1000,"{}"))</f>
        <v>{"CardMulti":64.91,"CostReduce":6}</v>
      </c>
    </row>
    <row r="1435" spans="1:7">
      <c r="A1435" s="19">
        <v>1431</v>
      </c>
      <c r="B1435" s="21">
        <f t="shared" si="38"/>
        <v>2</v>
      </c>
      <c r="C1435" s="19">
        <v>2</v>
      </c>
      <c r="D1435" s="19">
        <f t="shared" si="39"/>
        <v>181</v>
      </c>
      <c r="E1435" s="19" t="str">
        <f>_xlfn.XLOOKUP($D1435,消耗中转!$O$17:$O$1000,消耗中转!$Y$17:$Y$1000,"[]")</f>
        <v>[{"ItemId":50004,"Num":288282}]</v>
      </c>
      <c r="F1435" s="19" t="str">
        <f>_xlfn.XLOOKUP($D1435,养成中转!$D$17:$D$1000,_xlfn.XLOOKUP($C1435,养成中转!$W$16:$AC$16,养成中转!$W$17:$AC$1000),"{}")</f>
        <v>{"Hp":499206,"Atk":17172}</v>
      </c>
      <c r="G1435" s="19" t="str">
        <f>IF(B1435=4,_xlfn.XLOOKUP($D1435,养成中转!$D$17:$D$1000,养成中转!$AP$17:$AP$1000,"{}"),_xlfn.XLOOKUP($D1435,养成中转!$D$17:$D$1000,养成中转!$AG$17:$AG$1000,"{}"))</f>
        <v>{"CardMulti":66.36,"CostReduce":6}</v>
      </c>
    </row>
    <row r="1436" spans="1:7">
      <c r="A1436" s="19">
        <v>1432</v>
      </c>
      <c r="B1436" s="21">
        <f t="shared" si="38"/>
        <v>2</v>
      </c>
      <c r="C1436" s="19">
        <v>2</v>
      </c>
      <c r="D1436" s="19">
        <f t="shared" si="39"/>
        <v>182</v>
      </c>
      <c r="E1436" s="19" t="str">
        <f>_xlfn.XLOOKUP($D1436,消耗中转!$O$17:$O$1000,消耗中转!$Y$17:$Y$1000,"[]")</f>
        <v>[{"ItemId":50004,"Num":302696}]</v>
      </c>
      <c r="F1436" s="19" t="str">
        <f>_xlfn.XLOOKUP($D1436,养成中转!$D$17:$D$1000,_xlfn.XLOOKUP($C1436,养成中转!$W$16:$AC$16,养成中转!$W$17:$AC$1000),"{}")</f>
        <v>{"Hp":503720,"Atk":17328}</v>
      </c>
      <c r="G1436" s="19" t="str">
        <f>IF(B1436=4,_xlfn.XLOOKUP($D1436,养成中转!$D$17:$D$1000,养成中转!$AP$17:$AP$1000,"{}"),_xlfn.XLOOKUP($D1436,养成中转!$D$17:$D$1000,养成中转!$AG$17:$AG$1000,"{}"))</f>
        <v>{"CardMulti":66.79,"CostReduce":6}</v>
      </c>
    </row>
    <row r="1437" spans="1:7">
      <c r="A1437" s="19">
        <v>1433</v>
      </c>
      <c r="B1437" s="21">
        <f t="shared" si="38"/>
        <v>2</v>
      </c>
      <c r="C1437" s="19">
        <v>2</v>
      </c>
      <c r="D1437" s="19">
        <f t="shared" si="39"/>
        <v>183</v>
      </c>
      <c r="E1437" s="19" t="str">
        <f>_xlfn.XLOOKUP($D1437,消耗中转!$O$17:$O$1000,消耗中转!$Y$17:$Y$1000,"[]")</f>
        <v>[{"ItemId":50004,"Num":317110}]</v>
      </c>
      <c r="F1437" s="19" t="str">
        <f>_xlfn.XLOOKUP($D1437,养成中转!$D$17:$D$1000,_xlfn.XLOOKUP($C1437,养成中转!$W$16:$AC$16,养成中转!$W$17:$AC$1000),"{}")</f>
        <v>{"Hp":508276,"Atk":17484}</v>
      </c>
      <c r="G1437" s="19" t="str">
        <f>IF(B1437=4,_xlfn.XLOOKUP($D1437,养成中转!$D$17:$D$1000,养成中转!$AP$17:$AP$1000,"{}"),_xlfn.XLOOKUP($D1437,养成中转!$D$17:$D$1000,养成中转!$AG$17:$AG$1000,"{}"))</f>
        <v>{"CardMulti":67.22,"CostReduce":6}</v>
      </c>
    </row>
    <row r="1438" spans="1:7">
      <c r="A1438" s="19">
        <v>1434</v>
      </c>
      <c r="B1438" s="21">
        <f t="shared" si="38"/>
        <v>2</v>
      </c>
      <c r="C1438" s="19">
        <v>2</v>
      </c>
      <c r="D1438" s="19">
        <f t="shared" si="39"/>
        <v>184</v>
      </c>
      <c r="E1438" s="19" t="str">
        <f>_xlfn.XLOOKUP($D1438,消耗中转!$O$17:$O$1000,消耗中转!$Y$17:$Y$1000,"[]")</f>
        <v>[{"ItemId":50004,"Num":331524}]</v>
      </c>
      <c r="F1438" s="19" t="str">
        <f>_xlfn.XLOOKUP($D1438,养成中转!$D$17:$D$1000,_xlfn.XLOOKUP($C1438,养成中转!$W$16:$AC$16,养成中转!$W$17:$AC$1000),"{}")</f>
        <v>{"Hp":512876,"Atk":17642}</v>
      </c>
      <c r="G1438" s="19" t="str">
        <f>IF(B1438=4,_xlfn.XLOOKUP($D1438,养成中转!$D$17:$D$1000,养成中转!$AP$17:$AP$1000,"{}"),_xlfn.XLOOKUP($D1438,养成中转!$D$17:$D$1000,养成中转!$AG$17:$AG$1000,"{}"))</f>
        <v>{"CardMulti":67.65,"CostReduce":6}</v>
      </c>
    </row>
    <row r="1439" spans="1:7">
      <c r="A1439" s="19">
        <v>1435</v>
      </c>
      <c r="B1439" s="21">
        <f t="shared" si="38"/>
        <v>2</v>
      </c>
      <c r="C1439" s="19">
        <v>2</v>
      </c>
      <c r="D1439" s="19">
        <f t="shared" si="39"/>
        <v>185</v>
      </c>
      <c r="E1439" s="19" t="str">
        <f>_xlfn.XLOOKUP($D1439,消耗中转!$O$17:$O$1000,消耗中转!$Y$17:$Y$1000,"[]")</f>
        <v>[{"ItemId":50004,"Num":345938}]</v>
      </c>
      <c r="F1439" s="19" t="str">
        <f>_xlfn.XLOOKUP($D1439,养成中转!$D$17:$D$1000,_xlfn.XLOOKUP($C1439,养成中转!$W$16:$AC$16,养成中转!$W$17:$AC$1000),"{}")</f>
        <v>{"Hp":517521,"Atk":17802}</v>
      </c>
      <c r="G1439" s="19" t="str">
        <f>IF(B1439=4,_xlfn.XLOOKUP($D1439,养成中转!$D$17:$D$1000,养成中转!$AP$17:$AP$1000,"{}"),_xlfn.XLOOKUP($D1439,养成中转!$D$17:$D$1000,养成中转!$AG$17:$AG$1000,"{}"))</f>
        <v>{"CardMulti":68.08,"CostReduce":6}</v>
      </c>
    </row>
    <row r="1440" spans="1:7">
      <c r="A1440" s="19">
        <v>1436</v>
      </c>
      <c r="B1440" s="21">
        <f t="shared" si="38"/>
        <v>2</v>
      </c>
      <c r="C1440" s="19">
        <v>2</v>
      </c>
      <c r="D1440" s="19">
        <f t="shared" si="39"/>
        <v>186</v>
      </c>
      <c r="E1440" s="19" t="str">
        <f>_xlfn.XLOOKUP($D1440,消耗中转!$O$17:$O$1000,消耗中转!$Y$17:$Y$1000,"[]")</f>
        <v>[{"ItemId":50004,"Num":360353}]</v>
      </c>
      <c r="F1440" s="19" t="str">
        <f>_xlfn.XLOOKUP($D1440,养成中转!$D$17:$D$1000,_xlfn.XLOOKUP($C1440,养成中转!$W$16:$AC$16,养成中转!$W$17:$AC$1000),"{}")</f>
        <v>{"Hp":522210,"Atk":17963}</v>
      </c>
      <c r="G1440" s="19" t="str">
        <f>IF(B1440=4,_xlfn.XLOOKUP($D1440,养成中转!$D$17:$D$1000,养成中转!$AP$17:$AP$1000,"{}"),_xlfn.XLOOKUP($D1440,养成中转!$D$17:$D$1000,养成中转!$AG$17:$AG$1000,"{}"))</f>
        <v>{"CardMulti":68.51,"CostReduce":6}</v>
      </c>
    </row>
    <row r="1441" spans="1:7">
      <c r="A1441" s="19">
        <v>1437</v>
      </c>
      <c r="B1441" s="21">
        <f t="shared" si="38"/>
        <v>2</v>
      </c>
      <c r="C1441" s="19">
        <v>2</v>
      </c>
      <c r="D1441" s="19">
        <f t="shared" si="39"/>
        <v>187</v>
      </c>
      <c r="E1441" s="19" t="str">
        <f>_xlfn.XLOOKUP($D1441,消耗中转!$O$17:$O$1000,消耗中转!$Y$17:$Y$1000,"[]")</f>
        <v>[{"ItemId":50004,"Num":374767}]</v>
      </c>
      <c r="F1441" s="19" t="str">
        <f>_xlfn.XLOOKUP($D1441,养成中转!$D$17:$D$1000,_xlfn.XLOOKUP($C1441,养成中转!$W$16:$AC$16,养成中转!$W$17:$AC$1000),"{}")</f>
        <v>{"Hp":526942,"Atk":18127}</v>
      </c>
      <c r="G1441" s="19" t="str">
        <f>IF(B1441=4,_xlfn.XLOOKUP($D1441,养成中转!$D$17:$D$1000,养成中转!$AP$17:$AP$1000,"{}"),_xlfn.XLOOKUP($D1441,养成中转!$D$17:$D$1000,养成中转!$AG$17:$AG$1000,"{}"))</f>
        <v>{"CardMulti":68.94,"CostReduce":6}</v>
      </c>
    </row>
    <row r="1442" spans="1:7">
      <c r="A1442" s="19">
        <v>1438</v>
      </c>
      <c r="B1442" s="21">
        <f t="shared" si="38"/>
        <v>2</v>
      </c>
      <c r="C1442" s="19">
        <v>2</v>
      </c>
      <c r="D1442" s="19">
        <f t="shared" si="39"/>
        <v>188</v>
      </c>
      <c r="E1442" s="19" t="str">
        <f>_xlfn.XLOOKUP($D1442,消耗中转!$O$17:$O$1000,消耗中转!$Y$17:$Y$1000,"[]")</f>
        <v>[{"ItemId":50004,"Num":389181}]</v>
      </c>
      <c r="F1442" s="19" t="str">
        <f>_xlfn.XLOOKUP($D1442,养成中转!$D$17:$D$1000,_xlfn.XLOOKUP($C1442,养成中转!$W$16:$AC$16,养成中转!$W$17:$AC$1000),"{}")</f>
        <v>{"Hp":531720,"Atk":18291}</v>
      </c>
      <c r="G1442" s="19" t="str">
        <f>IF(B1442=4,_xlfn.XLOOKUP($D1442,养成中转!$D$17:$D$1000,养成中转!$AP$17:$AP$1000,"{}"),_xlfn.XLOOKUP($D1442,养成中转!$D$17:$D$1000,养成中转!$AG$17:$AG$1000,"{}"))</f>
        <v>{"CardMulti":69.37,"CostReduce":6}</v>
      </c>
    </row>
    <row r="1443" spans="1:7">
      <c r="A1443" s="19">
        <v>1439</v>
      </c>
      <c r="B1443" s="21">
        <f t="shared" si="38"/>
        <v>2</v>
      </c>
      <c r="C1443" s="19">
        <v>2</v>
      </c>
      <c r="D1443" s="19">
        <f t="shared" si="39"/>
        <v>189</v>
      </c>
      <c r="E1443" s="19" t="str">
        <f>_xlfn.XLOOKUP($D1443,消耗中转!$O$17:$O$1000,消耗中转!$Y$17:$Y$1000,"[]")</f>
        <v>[{"ItemId":50004,"Num":403595}]</v>
      </c>
      <c r="F1443" s="19" t="str">
        <f>_xlfn.XLOOKUP($D1443,养成中转!$D$17:$D$1000,_xlfn.XLOOKUP($C1443,养成中转!$W$16:$AC$16,养成中转!$W$17:$AC$1000),"{}")</f>
        <v>{"Hp":536541,"Atk":18457}</v>
      </c>
      <c r="G1443" s="19" t="str">
        <f>IF(B1443=4,_xlfn.XLOOKUP($D1443,养成中转!$D$17:$D$1000,养成中转!$AP$17:$AP$1000,"{}"),_xlfn.XLOOKUP($D1443,养成中转!$D$17:$D$1000,养成中转!$AG$17:$AG$1000,"{}"))</f>
        <v>{"CardMulti":69.8,"CostReduce":6}</v>
      </c>
    </row>
    <row r="1444" spans="1:7">
      <c r="A1444" s="19">
        <v>1440</v>
      </c>
      <c r="B1444" s="21">
        <f t="shared" si="38"/>
        <v>2</v>
      </c>
      <c r="C1444" s="19">
        <v>2</v>
      </c>
      <c r="D1444" s="19">
        <f t="shared" si="39"/>
        <v>190</v>
      </c>
      <c r="E1444" s="19" t="str">
        <f>_xlfn.XLOOKUP($D1444,消耗中转!$O$17:$O$1000,消耗中转!$Y$17:$Y$1000,"[]")</f>
        <v>[{"ItemId":50004,"Num":418009},{"ItemId":50005,"Num":2860}]</v>
      </c>
      <c r="F1444" s="19" t="str">
        <f>_xlfn.XLOOKUP($D1444,养成中转!$D$17:$D$1000,_xlfn.XLOOKUP($C1444,养成中转!$W$16:$AC$16,养成中转!$W$17:$AC$1000),"{}")</f>
        <v>{"Hp":541408,"Atk":18624}</v>
      </c>
      <c r="G1444" s="19" t="str">
        <f>IF(B1444=4,_xlfn.XLOOKUP($D1444,养成中转!$D$17:$D$1000,养成中转!$AP$17:$AP$1000,"{}"),_xlfn.XLOOKUP($D1444,养成中转!$D$17:$D$1000,养成中转!$AG$17:$AG$1000,"{}"))</f>
        <v>{"CardMulti":70.23,"CostReduce":6}</v>
      </c>
    </row>
    <row r="1445" spans="1:7">
      <c r="A1445" s="19">
        <v>1441</v>
      </c>
      <c r="B1445" s="21">
        <f t="shared" si="38"/>
        <v>2</v>
      </c>
      <c r="C1445" s="19">
        <v>2</v>
      </c>
      <c r="D1445" s="19">
        <f t="shared" si="39"/>
        <v>191</v>
      </c>
      <c r="E1445" s="19" t="str">
        <f>_xlfn.XLOOKUP($D1445,消耗中转!$O$17:$O$1000,消耗中转!$Y$17:$Y$1000,"[]")</f>
        <v>[{"ItemId":50004,"Num":291660}]</v>
      </c>
      <c r="F1445" s="19" t="str">
        <f>_xlfn.XLOOKUP($D1445,养成中转!$D$17:$D$1000,_xlfn.XLOOKUP($C1445,养成中转!$W$16:$AC$16,养成中转!$W$17:$AC$1000),"{}")</f>
        <v>{"Hp":575791,"Atk":19807}</v>
      </c>
      <c r="G1445" s="19" t="str">
        <f>IF(B1445=4,_xlfn.XLOOKUP($D1445,养成中转!$D$17:$D$1000,养成中转!$AP$17:$AP$1000,"{}"),_xlfn.XLOOKUP($D1445,养成中转!$D$17:$D$1000,养成中转!$AG$17:$AG$1000,"{}"))</f>
        <v>{"CardMulti":71.73,"CostReduce":6}</v>
      </c>
    </row>
    <row r="1446" spans="1:7">
      <c r="A1446" s="19">
        <v>1442</v>
      </c>
      <c r="B1446" s="21">
        <f t="shared" si="38"/>
        <v>2</v>
      </c>
      <c r="C1446" s="19">
        <v>2</v>
      </c>
      <c r="D1446" s="19">
        <f t="shared" si="39"/>
        <v>192</v>
      </c>
      <c r="E1446" s="19" t="str">
        <f>_xlfn.XLOOKUP($D1446,消耗中转!$O$17:$O$1000,消耗中转!$Y$17:$Y$1000,"[]")</f>
        <v>[{"ItemId":50004,"Num":306243}]</v>
      </c>
      <c r="F1446" s="19" t="str">
        <f>_xlfn.XLOOKUP($D1446,养成中转!$D$17:$D$1000,_xlfn.XLOOKUP($C1446,养成中转!$W$16:$AC$16,养成中转!$W$17:$AC$1000),"{}")</f>
        <v>{"Hp":580748,"Atk":19977}</v>
      </c>
      <c r="G1446" s="19" t="str">
        <f>IF(B1446=4,_xlfn.XLOOKUP($D1446,养成中转!$D$17:$D$1000,养成中转!$AP$17:$AP$1000,"{}"),_xlfn.XLOOKUP($D1446,养成中转!$D$17:$D$1000,养成中转!$AG$17:$AG$1000,"{}"))</f>
        <v>{"CardMulti":72.2,"CostReduce":6}</v>
      </c>
    </row>
    <row r="1447" spans="1:7">
      <c r="A1447" s="19">
        <v>1443</v>
      </c>
      <c r="B1447" s="21">
        <f t="shared" ref="B1447:B1510" si="40">B1197+1</f>
        <v>2</v>
      </c>
      <c r="C1447" s="19">
        <v>2</v>
      </c>
      <c r="D1447" s="19">
        <f t="shared" ref="D1447:D1510" si="41">D1197</f>
        <v>193</v>
      </c>
      <c r="E1447" s="19" t="str">
        <f>_xlfn.XLOOKUP($D1447,消耗中转!$O$17:$O$1000,消耗中转!$Y$17:$Y$1000,"[]")</f>
        <v>[{"ItemId":50004,"Num":320826}]</v>
      </c>
      <c r="F1447" s="19" t="str">
        <f>_xlfn.XLOOKUP($D1447,养成中转!$D$17:$D$1000,_xlfn.XLOOKUP($C1447,养成中转!$W$16:$AC$16,养成中转!$W$17:$AC$1000),"{}")</f>
        <v>{"Hp":585751,"Atk":20149}</v>
      </c>
      <c r="G1447" s="19" t="str">
        <f>IF(B1447=4,_xlfn.XLOOKUP($D1447,养成中转!$D$17:$D$1000,养成中转!$AP$17:$AP$1000,"{}"),_xlfn.XLOOKUP($D1447,养成中转!$D$17:$D$1000,养成中转!$AG$17:$AG$1000,"{}"))</f>
        <v>{"CardMulti":72.67,"CostReduce":6}</v>
      </c>
    </row>
    <row r="1448" spans="1:7">
      <c r="A1448" s="19">
        <v>1444</v>
      </c>
      <c r="B1448" s="21">
        <f t="shared" si="40"/>
        <v>2</v>
      </c>
      <c r="C1448" s="19">
        <v>2</v>
      </c>
      <c r="D1448" s="19">
        <f t="shared" si="41"/>
        <v>194</v>
      </c>
      <c r="E1448" s="19" t="str">
        <f>_xlfn.XLOOKUP($D1448,消耗中转!$O$17:$O$1000,消耗中转!$Y$17:$Y$1000,"[]")</f>
        <v>[{"ItemId":50004,"Num":335409}]</v>
      </c>
      <c r="F1448" s="19" t="str">
        <f>_xlfn.XLOOKUP($D1448,养成中转!$D$17:$D$1000,_xlfn.XLOOKUP($C1448,养成中转!$W$16:$AC$16,养成中转!$W$17:$AC$1000),"{}")</f>
        <v>{"Hp":590800,"Atk":20323}</v>
      </c>
      <c r="G1448" s="19" t="str">
        <f>IF(B1448=4,_xlfn.XLOOKUP($D1448,养成中转!$D$17:$D$1000,养成中转!$AP$17:$AP$1000,"{}"),_xlfn.XLOOKUP($D1448,养成中转!$D$17:$D$1000,养成中转!$AG$17:$AG$1000,"{}"))</f>
        <v>{"CardMulti":73.14,"CostReduce":6}</v>
      </c>
    </row>
    <row r="1449" spans="1:7">
      <c r="A1449" s="19">
        <v>1445</v>
      </c>
      <c r="B1449" s="21">
        <f t="shared" si="40"/>
        <v>2</v>
      </c>
      <c r="C1449" s="19">
        <v>2</v>
      </c>
      <c r="D1449" s="19">
        <f t="shared" si="41"/>
        <v>195</v>
      </c>
      <c r="E1449" s="19" t="str">
        <f>_xlfn.XLOOKUP($D1449,消耗中转!$O$17:$O$1000,消耗中转!$Y$17:$Y$1000,"[]")</f>
        <v>[{"ItemId":50004,"Num":349992}]</v>
      </c>
      <c r="F1449" s="19" t="str">
        <f>_xlfn.XLOOKUP($D1449,养成中转!$D$17:$D$1000,_xlfn.XLOOKUP($C1449,养成中转!$W$16:$AC$16,养成中转!$W$17:$AC$1000),"{}")</f>
        <v>{"Hp":595893,"Atk":20498}</v>
      </c>
      <c r="G1449" s="19" t="str">
        <f>IF(B1449=4,_xlfn.XLOOKUP($D1449,养成中转!$D$17:$D$1000,养成中转!$AP$17:$AP$1000,"{}"),_xlfn.XLOOKUP($D1449,养成中转!$D$17:$D$1000,养成中转!$AG$17:$AG$1000,"{}"))</f>
        <v>{"CardMulti":73.61,"CostReduce":6}</v>
      </c>
    </row>
    <row r="1450" spans="1:7">
      <c r="A1450" s="19">
        <v>1446</v>
      </c>
      <c r="B1450" s="21">
        <f t="shared" si="40"/>
        <v>2</v>
      </c>
      <c r="C1450" s="19">
        <v>2</v>
      </c>
      <c r="D1450" s="19">
        <f t="shared" si="41"/>
        <v>196</v>
      </c>
      <c r="E1450" s="19" t="str">
        <f>_xlfn.XLOOKUP($D1450,消耗中转!$O$17:$O$1000,消耗中转!$Y$17:$Y$1000,"[]")</f>
        <v>[{"ItemId":50004,"Num":364575}]</v>
      </c>
      <c r="F1450" s="19" t="str">
        <f>_xlfn.XLOOKUP($D1450,养成中转!$D$17:$D$1000,_xlfn.XLOOKUP($C1450,养成中转!$W$16:$AC$16,养成中转!$W$17:$AC$1000),"{}")</f>
        <v>{"Hp":601033,"Atk":20675}</v>
      </c>
      <c r="G1450" s="19" t="str">
        <f>IF(B1450=4,_xlfn.XLOOKUP($D1450,养成中转!$D$17:$D$1000,养成中转!$AP$17:$AP$1000,"{}"),_xlfn.XLOOKUP($D1450,养成中转!$D$17:$D$1000,养成中转!$AG$17:$AG$1000,"{}"))</f>
        <v>{"CardMulti":74.08,"CostReduce":6}</v>
      </c>
    </row>
    <row r="1451" spans="1:7">
      <c r="A1451" s="19">
        <v>1447</v>
      </c>
      <c r="B1451" s="21">
        <f t="shared" si="40"/>
        <v>2</v>
      </c>
      <c r="C1451" s="19">
        <v>2</v>
      </c>
      <c r="D1451" s="19">
        <f t="shared" si="41"/>
        <v>197</v>
      </c>
      <c r="E1451" s="19" t="str">
        <f>_xlfn.XLOOKUP($D1451,消耗中转!$O$17:$O$1000,消耗中转!$Y$17:$Y$1000,"[]")</f>
        <v>[{"ItemId":50004,"Num":379158}]</v>
      </c>
      <c r="F1451" s="19" t="str">
        <f>_xlfn.XLOOKUP($D1451,养成中转!$D$17:$D$1000,_xlfn.XLOOKUP($C1451,养成中转!$W$16:$AC$16,养成中转!$W$17:$AC$1000),"{}")</f>
        <v>{"Hp":606220,"Atk":20854}</v>
      </c>
      <c r="G1451" s="19" t="str">
        <f>IF(B1451=4,_xlfn.XLOOKUP($D1451,养成中转!$D$17:$D$1000,养成中转!$AP$17:$AP$1000,"{}"),_xlfn.XLOOKUP($D1451,养成中转!$D$17:$D$1000,养成中转!$AG$17:$AG$1000,"{}"))</f>
        <v>{"CardMulti":74.55,"CostReduce":6}</v>
      </c>
    </row>
    <row r="1452" spans="1:7">
      <c r="A1452" s="19">
        <v>1448</v>
      </c>
      <c r="B1452" s="21">
        <f t="shared" si="40"/>
        <v>2</v>
      </c>
      <c r="C1452" s="19">
        <v>2</v>
      </c>
      <c r="D1452" s="19">
        <f t="shared" si="41"/>
        <v>198</v>
      </c>
      <c r="E1452" s="19" t="str">
        <f>_xlfn.XLOOKUP($D1452,消耗中转!$O$17:$O$1000,消耗中转!$Y$17:$Y$1000,"[]")</f>
        <v>[{"ItemId":50004,"Num":393741}]</v>
      </c>
      <c r="F1452" s="19" t="str">
        <f>_xlfn.XLOOKUP($D1452,养成中转!$D$17:$D$1000,_xlfn.XLOOKUP($C1452,养成中转!$W$16:$AC$16,养成中转!$W$17:$AC$1000),"{}")</f>
        <v>{"Hp":611452,"Atk":21033}</v>
      </c>
      <c r="G1452" s="19" t="str">
        <f>IF(B1452=4,_xlfn.XLOOKUP($D1452,养成中转!$D$17:$D$1000,养成中转!$AP$17:$AP$1000,"{}"),_xlfn.XLOOKUP($D1452,养成中转!$D$17:$D$1000,养成中转!$AG$17:$AG$1000,"{}"))</f>
        <v>{"CardMulti":75.02,"CostReduce":6}</v>
      </c>
    </row>
    <row r="1453" spans="1:7">
      <c r="A1453" s="19">
        <v>1449</v>
      </c>
      <c r="B1453" s="21">
        <f t="shared" si="40"/>
        <v>2</v>
      </c>
      <c r="C1453" s="19">
        <v>2</v>
      </c>
      <c r="D1453" s="19">
        <f t="shared" si="41"/>
        <v>199</v>
      </c>
      <c r="E1453" s="19" t="str">
        <f>_xlfn.XLOOKUP($D1453,消耗中转!$O$17:$O$1000,消耗中转!$Y$17:$Y$1000,"[]")</f>
        <v>[{"ItemId":50004,"Num":408324}]</v>
      </c>
      <c r="F1453" s="19" t="str">
        <f>_xlfn.XLOOKUP($D1453,养成中转!$D$17:$D$1000,_xlfn.XLOOKUP($C1453,养成中转!$W$16:$AC$16,养成中转!$W$17:$AC$1000),"{}")</f>
        <v>{"Hp":616732,"Atk":21215}</v>
      </c>
      <c r="G1453" s="19" t="str">
        <f>IF(B1453=4,_xlfn.XLOOKUP($D1453,养成中转!$D$17:$D$1000,养成中转!$AP$17:$AP$1000,"{}"),_xlfn.XLOOKUP($D1453,养成中转!$D$17:$D$1000,养成中转!$AG$17:$AG$1000,"{}"))</f>
        <v>{"CardMulti":75.49,"CostReduce":6}</v>
      </c>
    </row>
    <row r="1454" spans="1:7">
      <c r="A1454" s="19">
        <v>1450</v>
      </c>
      <c r="B1454" s="21">
        <f t="shared" si="40"/>
        <v>2</v>
      </c>
      <c r="C1454" s="19">
        <v>2</v>
      </c>
      <c r="D1454" s="19">
        <f t="shared" si="41"/>
        <v>200</v>
      </c>
      <c r="E1454" s="19" t="str">
        <f>_xlfn.XLOOKUP($D1454,消耗中转!$O$17:$O$1000,消耗中转!$Y$17:$Y$1000,"[]")</f>
        <v>[{"ItemId":50004,"Num":422907},{"ItemId":50005,"Num":3052}]</v>
      </c>
      <c r="F1454" s="19" t="str">
        <f>_xlfn.XLOOKUP($D1454,养成中转!$D$17:$D$1000,_xlfn.XLOOKUP($C1454,养成中转!$W$16:$AC$16,养成中转!$W$17:$AC$1000),"{}")</f>
        <v>{"Hp":622057,"Atk":21398}</v>
      </c>
      <c r="G1454" s="19" t="str">
        <f>IF(B1454=4,_xlfn.XLOOKUP($D1454,养成中转!$D$17:$D$1000,养成中转!$AP$17:$AP$1000,"{}"),_xlfn.XLOOKUP($D1454,养成中转!$D$17:$D$1000,养成中转!$AG$17:$AG$1000,"{}"))</f>
        <v>{"CardMulti":75.96,"CostReduce":6}</v>
      </c>
    </row>
    <row r="1455" spans="1:7">
      <c r="A1455" s="19">
        <v>1451</v>
      </c>
      <c r="B1455" s="21">
        <f t="shared" si="40"/>
        <v>2</v>
      </c>
      <c r="C1455" s="19">
        <v>2</v>
      </c>
      <c r="D1455" s="19">
        <f t="shared" si="41"/>
        <v>201</v>
      </c>
      <c r="E1455" s="19" t="str">
        <f>_xlfn.XLOOKUP($D1455,消耗中转!$O$17:$O$1000,消耗中转!$Y$17:$Y$1000,"[]")</f>
        <v>[{"ItemId":50004,"Num":293456}]</v>
      </c>
      <c r="F1455" s="19" t="str">
        <f>_xlfn.XLOOKUP($D1455,养成中转!$D$17:$D$1000,_xlfn.XLOOKUP($C1455,养成中转!$W$16:$AC$16,养成中转!$W$17:$AC$1000),"{}")</f>
        <v>{"Hp":659668,"Atk":22692}</v>
      </c>
      <c r="G1455" s="19" t="str">
        <f>IF(B1455=4,_xlfn.XLOOKUP($D1455,养成中转!$D$17:$D$1000,养成中转!$AP$17:$AP$1000,"{}"),_xlfn.XLOOKUP($D1455,养成中转!$D$17:$D$1000,养成中转!$AG$17:$AG$1000,"{}"))</f>
        <v>{"CardMulti":77.51,"CostReduce":6}</v>
      </c>
    </row>
    <row r="1456" spans="1:7">
      <c r="A1456" s="19">
        <v>1452</v>
      </c>
      <c r="B1456" s="21">
        <f t="shared" si="40"/>
        <v>2</v>
      </c>
      <c r="C1456" s="19">
        <v>2</v>
      </c>
      <c r="D1456" s="19">
        <f t="shared" si="41"/>
        <v>202</v>
      </c>
      <c r="E1456" s="19" t="str">
        <f>_xlfn.XLOOKUP($D1456,消耗中转!$O$17:$O$1000,消耗中转!$Y$17:$Y$1000,"[]")</f>
        <v>[{"ItemId":50004,"Num":308129}]</v>
      </c>
      <c r="F1456" s="19" t="str">
        <f>_xlfn.XLOOKUP($D1456,养成中转!$D$17:$D$1000,_xlfn.XLOOKUP($C1456,养成中转!$W$16:$AC$16,养成中转!$W$17:$AC$1000),"{}")</f>
        <v>{"Hp":665088,"Atk":22879}</v>
      </c>
      <c r="G1456" s="19" t="str">
        <f>IF(B1456=4,_xlfn.XLOOKUP($D1456,养成中转!$D$17:$D$1000,养成中转!$AP$17:$AP$1000,"{}"),_xlfn.XLOOKUP($D1456,养成中转!$D$17:$D$1000,养成中转!$AG$17:$AG$1000,"{}"))</f>
        <v>{"CardMulti":78.02,"CostReduce":6}</v>
      </c>
    </row>
    <row r="1457" spans="1:7">
      <c r="A1457" s="19">
        <v>1453</v>
      </c>
      <c r="B1457" s="21">
        <f t="shared" si="40"/>
        <v>2</v>
      </c>
      <c r="C1457" s="19">
        <v>2</v>
      </c>
      <c r="D1457" s="19">
        <f t="shared" si="41"/>
        <v>203</v>
      </c>
      <c r="E1457" s="19" t="str">
        <f>_xlfn.XLOOKUP($D1457,消耗中转!$O$17:$O$1000,消耗中转!$Y$17:$Y$1000,"[]")</f>
        <v>[{"ItemId":50004,"Num":322801}]</v>
      </c>
      <c r="F1457" s="19" t="str">
        <f>_xlfn.XLOOKUP($D1457,养成中转!$D$17:$D$1000,_xlfn.XLOOKUP($C1457,养成中转!$W$16:$AC$16,养成中转!$W$17:$AC$1000),"{}")</f>
        <v>{"Hp":670556,"Atk":23066}</v>
      </c>
      <c r="G1457" s="19" t="str">
        <f>IF(B1457=4,_xlfn.XLOOKUP($D1457,养成中转!$D$17:$D$1000,养成中转!$AP$17:$AP$1000,"{}"),_xlfn.XLOOKUP($D1457,养成中转!$D$17:$D$1000,养成中转!$AG$17:$AG$1000,"{}"))</f>
        <v>{"CardMulti":78.53,"CostReduce":6}</v>
      </c>
    </row>
    <row r="1458" spans="1:7">
      <c r="A1458" s="19">
        <v>1454</v>
      </c>
      <c r="B1458" s="21">
        <f t="shared" si="40"/>
        <v>2</v>
      </c>
      <c r="C1458" s="19">
        <v>2</v>
      </c>
      <c r="D1458" s="19">
        <f t="shared" si="41"/>
        <v>204</v>
      </c>
      <c r="E1458" s="19" t="str">
        <f>_xlfn.XLOOKUP($D1458,消耗中转!$O$17:$O$1000,消耗中转!$Y$17:$Y$1000,"[]")</f>
        <v>[{"ItemId":50004,"Num":337474}]</v>
      </c>
      <c r="F1458" s="19" t="str">
        <f>_xlfn.XLOOKUP($D1458,养成中转!$D$17:$D$1000,_xlfn.XLOOKUP($C1458,养成中转!$W$16:$AC$16,养成中转!$W$17:$AC$1000),"{}")</f>
        <v>{"Hp":676071,"Atk":23256}</v>
      </c>
      <c r="G1458" s="19" t="str">
        <f>IF(B1458=4,_xlfn.XLOOKUP($D1458,养成中转!$D$17:$D$1000,养成中转!$AP$17:$AP$1000,"{}"),_xlfn.XLOOKUP($D1458,养成中转!$D$17:$D$1000,养成中转!$AG$17:$AG$1000,"{}"))</f>
        <v>{"CardMulti":79.04,"CostReduce":6}</v>
      </c>
    </row>
    <row r="1459" spans="1:7">
      <c r="A1459" s="19">
        <v>1455</v>
      </c>
      <c r="B1459" s="21">
        <f t="shared" si="40"/>
        <v>2</v>
      </c>
      <c r="C1459" s="19">
        <v>2</v>
      </c>
      <c r="D1459" s="19">
        <f t="shared" si="41"/>
        <v>205</v>
      </c>
      <c r="E1459" s="19" t="str">
        <f>_xlfn.XLOOKUP($D1459,消耗中转!$O$17:$O$1000,消耗中转!$Y$17:$Y$1000,"[]")</f>
        <v>[{"ItemId":50004,"Num":352147}]</v>
      </c>
      <c r="F1459" s="19" t="str">
        <f>_xlfn.XLOOKUP($D1459,养成中转!$D$17:$D$1000,_xlfn.XLOOKUP($C1459,养成中转!$W$16:$AC$16,养成中转!$W$17:$AC$1000),"{}")</f>
        <v>{"Hp":681633,"Atk":23447}</v>
      </c>
      <c r="G1459" s="19" t="str">
        <f>IF(B1459=4,_xlfn.XLOOKUP($D1459,养成中转!$D$17:$D$1000,养成中转!$AP$17:$AP$1000,"{}"),_xlfn.XLOOKUP($D1459,养成中转!$D$17:$D$1000,养成中转!$AG$17:$AG$1000,"{}"))</f>
        <v>{"CardMulti":79.55,"CostReduce":6}</v>
      </c>
    </row>
    <row r="1460" spans="1:7">
      <c r="A1460" s="19">
        <v>1456</v>
      </c>
      <c r="B1460" s="21">
        <f t="shared" si="40"/>
        <v>2</v>
      </c>
      <c r="C1460" s="19">
        <v>2</v>
      </c>
      <c r="D1460" s="19">
        <f t="shared" si="41"/>
        <v>206</v>
      </c>
      <c r="E1460" s="19" t="str">
        <f>_xlfn.XLOOKUP($D1460,消耗中转!$O$17:$O$1000,消耗中转!$Y$17:$Y$1000,"[]")</f>
        <v>[{"ItemId":50004,"Num":366820}]</v>
      </c>
      <c r="F1460" s="19" t="str">
        <f>_xlfn.XLOOKUP($D1460,养成中转!$D$17:$D$1000,_xlfn.XLOOKUP($C1460,养成中转!$W$16:$AC$16,养成中转!$W$17:$AC$1000),"{}")</f>
        <v>{"Hp":687243,"Atk":23641}</v>
      </c>
      <c r="G1460" s="19" t="str">
        <f>IF(B1460=4,_xlfn.XLOOKUP($D1460,养成中转!$D$17:$D$1000,养成中转!$AP$17:$AP$1000,"{}"),_xlfn.XLOOKUP($D1460,养成中转!$D$17:$D$1000,养成中转!$AG$17:$AG$1000,"{}"))</f>
        <v>{"CardMulti":80.06,"CostReduce":6}</v>
      </c>
    </row>
    <row r="1461" spans="1:7">
      <c r="A1461" s="19">
        <v>1457</v>
      </c>
      <c r="B1461" s="21">
        <f t="shared" si="40"/>
        <v>2</v>
      </c>
      <c r="C1461" s="19">
        <v>2</v>
      </c>
      <c r="D1461" s="19">
        <f t="shared" si="41"/>
        <v>207</v>
      </c>
      <c r="E1461" s="19" t="str">
        <f>_xlfn.XLOOKUP($D1461,消耗中转!$O$17:$O$1000,消耗中转!$Y$17:$Y$1000,"[]")</f>
        <v>[{"ItemId":50004,"Num":381493}]</v>
      </c>
      <c r="F1461" s="19" t="str">
        <f>_xlfn.XLOOKUP($D1461,养成中转!$D$17:$D$1000,_xlfn.XLOOKUP($C1461,养成中转!$W$16:$AC$16,养成中转!$W$17:$AC$1000),"{}")</f>
        <v>{"Hp":692902,"Atk":23835}</v>
      </c>
      <c r="G1461" s="19" t="str">
        <f>IF(B1461=4,_xlfn.XLOOKUP($D1461,养成中转!$D$17:$D$1000,养成中转!$AP$17:$AP$1000,"{}"),_xlfn.XLOOKUP($D1461,养成中转!$D$17:$D$1000,养成中转!$AG$17:$AG$1000,"{}"))</f>
        <v>{"CardMulti":80.57,"CostReduce":6}</v>
      </c>
    </row>
    <row r="1462" spans="1:7">
      <c r="A1462" s="19">
        <v>1458</v>
      </c>
      <c r="B1462" s="21">
        <f t="shared" si="40"/>
        <v>2</v>
      </c>
      <c r="C1462" s="19">
        <v>2</v>
      </c>
      <c r="D1462" s="19">
        <f t="shared" si="41"/>
        <v>208</v>
      </c>
      <c r="E1462" s="19" t="str">
        <f>_xlfn.XLOOKUP($D1462,消耗中转!$O$17:$O$1000,消耗中转!$Y$17:$Y$1000,"[]")</f>
        <v>[{"ItemId":50004,"Num":396166}]</v>
      </c>
      <c r="F1462" s="19" t="str">
        <f>_xlfn.XLOOKUP($D1462,养成中转!$D$17:$D$1000,_xlfn.XLOOKUP($C1462,养成中转!$W$16:$AC$16,养成中转!$W$17:$AC$1000),"{}")</f>
        <v>{"Hp":698608,"Atk":24031}</v>
      </c>
      <c r="G1462" s="19" t="str">
        <f>IF(B1462=4,_xlfn.XLOOKUP($D1462,养成中转!$D$17:$D$1000,养成中转!$AP$17:$AP$1000,"{}"),_xlfn.XLOOKUP($D1462,养成中转!$D$17:$D$1000,养成中转!$AG$17:$AG$1000,"{}"))</f>
        <v>{"CardMulti":81.08,"CostReduce":6}</v>
      </c>
    </row>
    <row r="1463" spans="1:7">
      <c r="A1463" s="19">
        <v>1459</v>
      </c>
      <c r="B1463" s="21">
        <f t="shared" si="40"/>
        <v>2</v>
      </c>
      <c r="C1463" s="19">
        <v>2</v>
      </c>
      <c r="D1463" s="19">
        <f t="shared" si="41"/>
        <v>209</v>
      </c>
      <c r="E1463" s="19" t="str">
        <f>_xlfn.XLOOKUP($D1463,消耗中转!$O$17:$O$1000,消耗中转!$Y$17:$Y$1000,"[]")</f>
        <v>[{"ItemId":50004,"Num":410838}]</v>
      </c>
      <c r="F1463" s="19" t="str">
        <f>_xlfn.XLOOKUP($D1463,养成中转!$D$17:$D$1000,_xlfn.XLOOKUP($C1463,养成中转!$W$16:$AC$16,养成中转!$W$17:$AC$1000),"{}")</f>
        <v>{"Hp":704363,"Atk":24230}</v>
      </c>
      <c r="G1463" s="19" t="str">
        <f>IF(B1463=4,_xlfn.XLOOKUP($D1463,养成中转!$D$17:$D$1000,养成中转!$AP$17:$AP$1000,"{}"),_xlfn.XLOOKUP($D1463,养成中转!$D$17:$D$1000,养成中转!$AG$17:$AG$1000,"{}"))</f>
        <v>{"CardMulti":81.59,"CostReduce":6}</v>
      </c>
    </row>
    <row r="1464" spans="1:7">
      <c r="A1464" s="19">
        <v>1460</v>
      </c>
      <c r="B1464" s="21">
        <f t="shared" si="40"/>
        <v>2</v>
      </c>
      <c r="C1464" s="19">
        <v>2</v>
      </c>
      <c r="D1464" s="19">
        <f t="shared" si="41"/>
        <v>210</v>
      </c>
      <c r="E1464" s="19" t="str">
        <f>_xlfn.XLOOKUP($D1464,消耗中转!$O$17:$O$1000,消耗中转!$Y$17:$Y$1000,"[]")</f>
        <v>[{"ItemId":50004,"Num":425511},{"ItemId":50005,"Num":3245}]</v>
      </c>
      <c r="F1464" s="19" t="str">
        <f>_xlfn.XLOOKUP($D1464,养成中转!$D$17:$D$1000,_xlfn.XLOOKUP($C1464,养成中转!$W$16:$AC$16,养成中转!$W$17:$AC$1000),"{}")</f>
        <v>{"Hp":710167,"Atk":24430}</v>
      </c>
      <c r="G1464" s="19" t="str">
        <f>IF(B1464=4,_xlfn.XLOOKUP($D1464,养成中转!$D$17:$D$1000,养成中转!$AP$17:$AP$1000,"{}"),_xlfn.XLOOKUP($D1464,养成中转!$D$17:$D$1000,养成中转!$AG$17:$AG$1000,"{}"))</f>
        <v>{"CardMulti":82.1,"CostReduce":6}</v>
      </c>
    </row>
    <row r="1465" spans="1:7">
      <c r="A1465" s="19">
        <v>1461</v>
      </c>
      <c r="B1465" s="21">
        <f t="shared" si="40"/>
        <v>2</v>
      </c>
      <c r="C1465" s="19">
        <v>2</v>
      </c>
      <c r="D1465" s="19">
        <f t="shared" si="41"/>
        <v>211</v>
      </c>
      <c r="E1465" s="19" t="str">
        <f>_xlfn.XLOOKUP($D1465,消耗中转!$O$17:$O$1000,消耗中转!$Y$17:$Y$1000,"[]")</f>
        <v>[{"ItemId":50004,"Num":295433}]</v>
      </c>
      <c r="F1465" s="19" t="str">
        <f>_xlfn.XLOOKUP($D1465,养成中转!$D$17:$D$1000,_xlfn.XLOOKUP($C1465,养成中转!$W$16:$AC$16,养成中转!$W$17:$AC$1000),"{}")</f>
        <v>{"Hp":751136,"Atk":25838}</v>
      </c>
      <c r="G1465" s="19" t="str">
        <f>IF(B1465=4,_xlfn.XLOOKUP($D1465,养成中转!$D$17:$D$1000,养成中转!$AP$17:$AP$1000,"{}"),_xlfn.XLOOKUP($D1465,养成中转!$D$17:$D$1000,养成中转!$AG$17:$AG$1000,"{}"))</f>
        <v>{"CardMulti":83.7,"CostReduce":6}</v>
      </c>
    </row>
    <row r="1466" spans="1:7">
      <c r="A1466" s="19">
        <v>1462</v>
      </c>
      <c r="B1466" s="21">
        <f t="shared" si="40"/>
        <v>2</v>
      </c>
      <c r="C1466" s="19">
        <v>2</v>
      </c>
      <c r="D1466" s="19">
        <f t="shared" si="41"/>
        <v>212</v>
      </c>
      <c r="E1466" s="19" t="str">
        <f>_xlfn.XLOOKUP($D1466,消耗中转!$O$17:$O$1000,消耗中转!$Y$17:$Y$1000,"[]")</f>
        <v>[{"ItemId":50004,"Num":310205}]</v>
      </c>
      <c r="F1466" s="19" t="str">
        <f>_xlfn.XLOOKUP($D1466,养成中转!$D$17:$D$1000,_xlfn.XLOOKUP($C1466,养成中转!$W$16:$AC$16,养成中转!$W$17:$AC$1000),"{}")</f>
        <v>{"Hp":757037,"Atk":26042}</v>
      </c>
      <c r="G1466" s="19" t="str">
        <f>IF(B1466=4,_xlfn.XLOOKUP($D1466,养成中转!$D$17:$D$1000,养成中转!$AP$17:$AP$1000,"{}"),_xlfn.XLOOKUP($D1466,养成中转!$D$17:$D$1000,养成中转!$AG$17:$AG$1000,"{}"))</f>
        <v>{"CardMulti":84.25,"CostReduce":6}</v>
      </c>
    </row>
    <row r="1467" spans="1:7">
      <c r="A1467" s="19">
        <v>1463</v>
      </c>
      <c r="B1467" s="21">
        <f t="shared" si="40"/>
        <v>2</v>
      </c>
      <c r="C1467" s="19">
        <v>2</v>
      </c>
      <c r="D1467" s="19">
        <f t="shared" si="41"/>
        <v>213</v>
      </c>
      <c r="E1467" s="19" t="str">
        <f>_xlfn.XLOOKUP($D1467,消耗中转!$O$17:$O$1000,消耗中转!$Y$17:$Y$1000,"[]")</f>
        <v>[{"ItemId":50004,"Num":324976}]</v>
      </c>
      <c r="F1467" s="19" t="str">
        <f>_xlfn.XLOOKUP($D1467,养成中转!$D$17:$D$1000,_xlfn.XLOOKUP($C1467,养成中转!$W$16:$AC$16,养成中转!$W$17:$AC$1000),"{}")</f>
        <v>{"Hp":762988,"Atk":26247}</v>
      </c>
      <c r="G1467" s="19" t="str">
        <f>IF(B1467=4,_xlfn.XLOOKUP($D1467,养成中转!$D$17:$D$1000,养成中转!$AP$17:$AP$1000,"{}"),_xlfn.XLOOKUP($D1467,养成中转!$D$17:$D$1000,养成中转!$AG$17:$AG$1000,"{}"))</f>
        <v>{"CardMulti":84.8,"CostReduce":6}</v>
      </c>
    </row>
    <row r="1468" spans="1:7">
      <c r="A1468" s="19">
        <v>1464</v>
      </c>
      <c r="B1468" s="21">
        <f t="shared" si="40"/>
        <v>2</v>
      </c>
      <c r="C1468" s="19">
        <v>2</v>
      </c>
      <c r="D1468" s="19">
        <f t="shared" si="41"/>
        <v>214</v>
      </c>
      <c r="E1468" s="19" t="str">
        <f>_xlfn.XLOOKUP($D1468,消耗中转!$O$17:$O$1000,消耗中转!$Y$17:$Y$1000,"[]")</f>
        <v>[{"ItemId":50004,"Num":339748}]</v>
      </c>
      <c r="F1468" s="19" t="str">
        <f>_xlfn.XLOOKUP($D1468,养成中转!$D$17:$D$1000,_xlfn.XLOOKUP($C1468,养成中转!$W$16:$AC$16,养成中转!$W$17:$AC$1000),"{}")</f>
        <v>{"Hp":768988,"Atk":26453}</v>
      </c>
      <c r="G1468" s="19" t="str">
        <f>IF(B1468=4,_xlfn.XLOOKUP($D1468,养成中转!$D$17:$D$1000,养成中转!$AP$17:$AP$1000,"{}"),_xlfn.XLOOKUP($D1468,养成中转!$D$17:$D$1000,养成中转!$AG$17:$AG$1000,"{}"))</f>
        <v>{"CardMulti":85.35,"CostReduce":6}</v>
      </c>
    </row>
    <row r="1469" spans="1:7">
      <c r="A1469" s="19">
        <v>1465</v>
      </c>
      <c r="B1469" s="21">
        <f t="shared" si="40"/>
        <v>2</v>
      </c>
      <c r="C1469" s="19">
        <v>2</v>
      </c>
      <c r="D1469" s="19">
        <f t="shared" si="41"/>
        <v>215</v>
      </c>
      <c r="E1469" s="19" t="str">
        <f>_xlfn.XLOOKUP($D1469,消耗中转!$O$17:$O$1000,消耗中转!$Y$17:$Y$1000,"[]")</f>
        <v>[{"ItemId":50004,"Num":354520}]</v>
      </c>
      <c r="F1469" s="19" t="str">
        <f>_xlfn.XLOOKUP($D1469,养成中转!$D$17:$D$1000,_xlfn.XLOOKUP($C1469,养成中转!$W$16:$AC$16,养成中转!$W$17:$AC$1000),"{}")</f>
        <v>{"Hp":775038,"Atk":26661}</v>
      </c>
      <c r="G1469" s="19" t="str">
        <f>IF(B1469=4,_xlfn.XLOOKUP($D1469,养成中转!$D$17:$D$1000,养成中转!$AP$17:$AP$1000,"{}"),_xlfn.XLOOKUP($D1469,养成中转!$D$17:$D$1000,养成中转!$AG$17:$AG$1000,"{}"))</f>
        <v>{"CardMulti":85.9,"CostReduce":6}</v>
      </c>
    </row>
    <row r="1470" spans="1:7">
      <c r="A1470" s="19">
        <v>1466</v>
      </c>
      <c r="B1470" s="21">
        <f t="shared" si="40"/>
        <v>2</v>
      </c>
      <c r="C1470" s="19">
        <v>2</v>
      </c>
      <c r="D1470" s="19">
        <f t="shared" si="41"/>
        <v>216</v>
      </c>
      <c r="E1470" s="19" t="str">
        <f>_xlfn.XLOOKUP($D1470,消耗中转!$O$17:$O$1000,消耗中转!$Y$17:$Y$1000,"[]")</f>
        <v>[{"ItemId":50004,"Num":369291}]</v>
      </c>
      <c r="F1470" s="19" t="str">
        <f>_xlfn.XLOOKUP($D1470,养成中转!$D$17:$D$1000,_xlfn.XLOOKUP($C1470,养成中转!$W$16:$AC$16,养成中转!$W$17:$AC$1000),"{}")</f>
        <v>{"Hp":781137,"Atk":26871}</v>
      </c>
      <c r="G1470" s="19" t="str">
        <f>IF(B1470=4,_xlfn.XLOOKUP($D1470,养成中转!$D$17:$D$1000,养成中转!$AP$17:$AP$1000,"{}"),_xlfn.XLOOKUP($D1470,养成中转!$D$17:$D$1000,养成中转!$AG$17:$AG$1000,"{}"))</f>
        <v>{"CardMulti":86.45,"CostReduce":6}</v>
      </c>
    </row>
    <row r="1471" spans="1:7">
      <c r="A1471" s="19">
        <v>1467</v>
      </c>
      <c r="B1471" s="21">
        <f t="shared" si="40"/>
        <v>2</v>
      </c>
      <c r="C1471" s="19">
        <v>2</v>
      </c>
      <c r="D1471" s="19">
        <f t="shared" si="41"/>
        <v>217</v>
      </c>
      <c r="E1471" s="19" t="str">
        <f>_xlfn.XLOOKUP($D1471,消耗中转!$O$17:$O$1000,消耗中转!$Y$17:$Y$1000,"[]")</f>
        <v>[{"ItemId":50004,"Num":384063}]</v>
      </c>
      <c r="F1471" s="19" t="str">
        <f>_xlfn.XLOOKUP($D1471,养成中转!$D$17:$D$1000,_xlfn.XLOOKUP($C1471,养成中转!$W$16:$AC$16,养成中转!$W$17:$AC$1000),"{}")</f>
        <v>{"Hp":787287,"Atk":27082}</v>
      </c>
      <c r="G1471" s="19" t="str">
        <f>IF(B1471=4,_xlfn.XLOOKUP($D1471,养成中转!$D$17:$D$1000,养成中转!$AP$17:$AP$1000,"{}"),_xlfn.XLOOKUP($D1471,养成中转!$D$17:$D$1000,养成中转!$AG$17:$AG$1000,"{}"))</f>
        <v>{"CardMulti":87,"CostReduce":6}</v>
      </c>
    </row>
    <row r="1472" spans="1:7">
      <c r="A1472" s="19">
        <v>1468</v>
      </c>
      <c r="B1472" s="21">
        <f t="shared" si="40"/>
        <v>2</v>
      </c>
      <c r="C1472" s="19">
        <v>2</v>
      </c>
      <c r="D1472" s="19">
        <f t="shared" si="41"/>
        <v>218</v>
      </c>
      <c r="E1472" s="19" t="str">
        <f>_xlfn.XLOOKUP($D1472,消耗中转!$O$17:$O$1000,消耗中转!$Y$17:$Y$1000,"[]")</f>
        <v>[{"ItemId":50004,"Num":398835}]</v>
      </c>
      <c r="F1472" s="19" t="str">
        <f>_xlfn.XLOOKUP($D1472,养成中转!$D$17:$D$1000,_xlfn.XLOOKUP($C1472,养成中转!$W$16:$AC$16,养成中转!$W$17:$AC$1000),"{}")</f>
        <v>{"Hp":793486,"Atk":27295}</v>
      </c>
      <c r="G1472" s="19" t="str">
        <f>IF(B1472=4,_xlfn.XLOOKUP($D1472,养成中转!$D$17:$D$1000,养成中转!$AP$17:$AP$1000,"{}"),_xlfn.XLOOKUP($D1472,养成中转!$D$17:$D$1000,养成中转!$AG$17:$AG$1000,"{}"))</f>
        <v>{"CardMulti":87.55,"CostReduce":6}</v>
      </c>
    </row>
    <row r="1473" spans="1:7">
      <c r="A1473" s="19">
        <v>1469</v>
      </c>
      <c r="B1473" s="21">
        <f t="shared" si="40"/>
        <v>2</v>
      </c>
      <c r="C1473" s="19">
        <v>2</v>
      </c>
      <c r="D1473" s="19">
        <f t="shared" si="41"/>
        <v>219</v>
      </c>
      <c r="E1473" s="19" t="str">
        <f>_xlfn.XLOOKUP($D1473,消耗中转!$O$17:$O$1000,消耗中转!$Y$17:$Y$1000,"[]")</f>
        <v>[{"ItemId":50004,"Num":413606}]</v>
      </c>
      <c r="F1473" s="19" t="str">
        <f>_xlfn.XLOOKUP($D1473,养成中转!$D$17:$D$1000,_xlfn.XLOOKUP($C1473,养成中转!$W$16:$AC$16,养成中转!$W$17:$AC$1000),"{}")</f>
        <v>{"Hp":799736,"Atk":27510}</v>
      </c>
      <c r="G1473" s="19" t="str">
        <f>IF(B1473=4,_xlfn.XLOOKUP($D1473,养成中转!$D$17:$D$1000,养成中转!$AP$17:$AP$1000,"{}"),_xlfn.XLOOKUP($D1473,养成中转!$D$17:$D$1000,养成中转!$AG$17:$AG$1000,"{}"))</f>
        <v>{"CardMulti":88.1,"CostReduce":6}</v>
      </c>
    </row>
    <row r="1474" spans="1:7">
      <c r="A1474" s="19">
        <v>1470</v>
      </c>
      <c r="B1474" s="21">
        <f t="shared" si="40"/>
        <v>2</v>
      </c>
      <c r="C1474" s="19">
        <v>2</v>
      </c>
      <c r="D1474" s="19">
        <f t="shared" si="41"/>
        <v>220</v>
      </c>
      <c r="E1474" s="19" t="str">
        <f>_xlfn.XLOOKUP($D1474,消耗中转!$O$17:$O$1000,消耗中转!$Y$17:$Y$1000,"[]")</f>
        <v>[{"ItemId":50004,"Num":428378},{"ItemId":50005,"Num":3438}]</v>
      </c>
      <c r="F1474" s="19" t="str">
        <f>_xlfn.XLOOKUP($D1474,养成中转!$D$17:$D$1000,_xlfn.XLOOKUP($C1474,养成中转!$W$16:$AC$16,养成中转!$W$17:$AC$1000),"{}")</f>
        <v>{"Hp":806036,"Atk":27727}</v>
      </c>
      <c r="G1474" s="19" t="str">
        <f>IF(B1474=4,_xlfn.XLOOKUP($D1474,养成中转!$D$17:$D$1000,养成中转!$AP$17:$AP$1000,"{}"),_xlfn.XLOOKUP($D1474,养成中转!$D$17:$D$1000,养成中转!$AG$17:$AG$1000,"{}"))</f>
        <v>{"CardMulti":88.65,"CostReduce":6}</v>
      </c>
    </row>
    <row r="1475" spans="1:7">
      <c r="A1475" s="19">
        <v>1471</v>
      </c>
      <c r="B1475" s="21">
        <f t="shared" si="40"/>
        <v>2</v>
      </c>
      <c r="C1475" s="19">
        <v>2</v>
      </c>
      <c r="D1475" s="19">
        <f t="shared" si="41"/>
        <v>221</v>
      </c>
      <c r="E1475" s="19" t="str">
        <f>_xlfn.XLOOKUP($D1475,消耗中转!$O$17:$O$1000,消耗中转!$Y$17:$Y$1000,"[]")</f>
        <v>[{"ItemId":50004,"Num":299961}]</v>
      </c>
      <c r="F1475" s="19" t="str">
        <f>_xlfn.XLOOKUP($D1475,养成中转!$D$17:$D$1000,_xlfn.XLOOKUP($C1475,养成中转!$W$16:$AC$16,养成中转!$W$17:$AC$1000),"{}")</f>
        <v>{"Hp":850492,"Atk":29257}</v>
      </c>
      <c r="G1475" s="19" t="str">
        <f>IF(B1475=4,_xlfn.XLOOKUP($D1475,养成中转!$D$17:$D$1000,养成中转!$AP$17:$AP$1000,"{}"),_xlfn.XLOOKUP($D1475,养成中转!$D$17:$D$1000,养成中转!$AG$17:$AG$1000,"{}"))</f>
        <v>{"CardMulti":90.3,"CostReduce":6}</v>
      </c>
    </row>
    <row r="1476" spans="1:7">
      <c r="A1476" s="19">
        <v>1472</v>
      </c>
      <c r="B1476" s="21">
        <f t="shared" si="40"/>
        <v>2</v>
      </c>
      <c r="C1476" s="19">
        <v>2</v>
      </c>
      <c r="D1476" s="19">
        <f t="shared" si="41"/>
        <v>222</v>
      </c>
      <c r="E1476" s="19" t="str">
        <f>_xlfn.XLOOKUP($D1476,消耗中转!$O$17:$O$1000,消耗中转!$Y$17:$Y$1000,"[]")</f>
        <v>[{"ItemId":50004,"Num":314959}]</v>
      </c>
      <c r="F1476" s="19" t="str">
        <f>_xlfn.XLOOKUP($D1476,养成中转!$D$17:$D$1000,_xlfn.XLOOKUP($C1476,养成中转!$W$16:$AC$16,养成中转!$W$17:$AC$1000),"{}")</f>
        <v>{"Hp":856893,"Atk":29477}</v>
      </c>
      <c r="G1476" s="19" t="str">
        <f>IF(B1476=4,_xlfn.XLOOKUP($D1476,养成中转!$D$17:$D$1000,养成中转!$AP$17:$AP$1000,"{}"),_xlfn.XLOOKUP($D1476,养成中转!$D$17:$D$1000,养成中转!$AG$17:$AG$1000,"{}"))</f>
        <v>{"CardMulti":90.89,"CostReduce":6}</v>
      </c>
    </row>
    <row r="1477" spans="1:7">
      <c r="A1477" s="19">
        <v>1473</v>
      </c>
      <c r="B1477" s="21">
        <f t="shared" si="40"/>
        <v>2</v>
      </c>
      <c r="C1477" s="19">
        <v>2</v>
      </c>
      <c r="D1477" s="19">
        <f t="shared" si="41"/>
        <v>223</v>
      </c>
      <c r="E1477" s="19" t="str">
        <f>_xlfn.XLOOKUP($D1477,消耗中转!$O$17:$O$1000,消耗中转!$Y$17:$Y$1000,"[]")</f>
        <v>[{"ItemId":50004,"Num":329957}]</v>
      </c>
      <c r="F1477" s="19" t="str">
        <f>_xlfn.XLOOKUP($D1477,养成中转!$D$17:$D$1000,_xlfn.XLOOKUP($C1477,养成中转!$W$16:$AC$16,养成中转!$W$17:$AC$1000),"{}")</f>
        <v>{"Hp":863346,"Atk":29699}</v>
      </c>
      <c r="G1477" s="19" t="str">
        <f>IF(B1477=4,_xlfn.XLOOKUP($D1477,养成中转!$D$17:$D$1000,养成中转!$AP$17:$AP$1000,"{}"),_xlfn.XLOOKUP($D1477,养成中转!$D$17:$D$1000,养成中转!$AG$17:$AG$1000,"{}"))</f>
        <v>{"CardMulti":91.48,"CostReduce":6}</v>
      </c>
    </row>
    <row r="1478" spans="1:7">
      <c r="A1478" s="19">
        <v>1474</v>
      </c>
      <c r="B1478" s="21">
        <f t="shared" si="40"/>
        <v>2</v>
      </c>
      <c r="C1478" s="19">
        <v>2</v>
      </c>
      <c r="D1478" s="19">
        <f t="shared" si="41"/>
        <v>224</v>
      </c>
      <c r="E1478" s="19" t="str">
        <f>_xlfn.XLOOKUP($D1478,消耗中转!$O$17:$O$1000,消耗中转!$Y$17:$Y$1000,"[]")</f>
        <v>[{"ItemId":50004,"Num":344955}]</v>
      </c>
      <c r="F1478" s="19" t="str">
        <f>_xlfn.XLOOKUP($D1478,养成中转!$D$17:$D$1000,_xlfn.XLOOKUP($C1478,养成中转!$W$16:$AC$16,养成中转!$W$17:$AC$1000),"{}")</f>
        <v>{"Hp":869850,"Atk":29922}</v>
      </c>
      <c r="G1478" s="19" t="str">
        <f>IF(B1478=4,_xlfn.XLOOKUP($D1478,养成中转!$D$17:$D$1000,养成中转!$AP$17:$AP$1000,"{}"),_xlfn.XLOOKUP($D1478,养成中转!$D$17:$D$1000,养成中转!$AG$17:$AG$1000,"{}"))</f>
        <v>{"CardMulti":92.07,"CostReduce":6}</v>
      </c>
    </row>
    <row r="1479" spans="1:7">
      <c r="A1479" s="19">
        <v>1475</v>
      </c>
      <c r="B1479" s="21">
        <f t="shared" si="40"/>
        <v>2</v>
      </c>
      <c r="C1479" s="19">
        <v>2</v>
      </c>
      <c r="D1479" s="19">
        <f t="shared" si="41"/>
        <v>225</v>
      </c>
      <c r="E1479" s="19" t="str">
        <f>_xlfn.XLOOKUP($D1479,消耗中转!$O$17:$O$1000,消耗中转!$Y$17:$Y$1000,"[]")</f>
        <v>[{"ItemId":50004,"Num":359953}]</v>
      </c>
      <c r="F1479" s="19" t="str">
        <f>_xlfn.XLOOKUP($D1479,养成中转!$D$17:$D$1000,_xlfn.XLOOKUP($C1479,养成中转!$W$16:$AC$16,养成中转!$W$17:$AC$1000),"{}")</f>
        <v>{"Hp":876405,"Atk":30148}</v>
      </c>
      <c r="G1479" s="19" t="str">
        <f>IF(B1479=4,_xlfn.XLOOKUP($D1479,养成中转!$D$17:$D$1000,养成中转!$AP$17:$AP$1000,"{}"),_xlfn.XLOOKUP($D1479,养成中转!$D$17:$D$1000,养成中转!$AG$17:$AG$1000,"{}"))</f>
        <v>{"CardMulti":93.66,"CostReduce":7}</v>
      </c>
    </row>
    <row r="1480" spans="1:7">
      <c r="A1480" s="19">
        <v>1476</v>
      </c>
      <c r="B1480" s="21">
        <f t="shared" si="40"/>
        <v>2</v>
      </c>
      <c r="C1480" s="19">
        <v>2</v>
      </c>
      <c r="D1480" s="19">
        <f t="shared" si="41"/>
        <v>226</v>
      </c>
      <c r="E1480" s="19" t="str">
        <f>_xlfn.XLOOKUP($D1480,消耗中转!$O$17:$O$1000,消耗中转!$Y$17:$Y$1000,"[]")</f>
        <v>[{"ItemId":50004,"Num":374952}]</v>
      </c>
      <c r="F1480" s="19" t="str">
        <f>_xlfn.XLOOKUP($D1480,养成中转!$D$17:$D$1000,_xlfn.XLOOKUP($C1480,养成中转!$W$16:$AC$16,养成中转!$W$17:$AC$1000),"{}")</f>
        <v>{"Hp":883012,"Atk":30375}</v>
      </c>
      <c r="G1480" s="19" t="str">
        <f>IF(B1480=4,_xlfn.XLOOKUP($D1480,养成中转!$D$17:$D$1000,养成中转!$AP$17:$AP$1000,"{}"),_xlfn.XLOOKUP($D1480,养成中转!$D$17:$D$1000,养成中转!$AG$17:$AG$1000,"{}"))</f>
        <v>{"CardMulti":94.25,"CostReduce":7}</v>
      </c>
    </row>
    <row r="1481" spans="1:7">
      <c r="A1481" s="19">
        <v>1477</v>
      </c>
      <c r="B1481" s="21">
        <f t="shared" si="40"/>
        <v>2</v>
      </c>
      <c r="C1481" s="19">
        <v>2</v>
      </c>
      <c r="D1481" s="19">
        <f t="shared" si="41"/>
        <v>227</v>
      </c>
      <c r="E1481" s="19" t="str">
        <f>_xlfn.XLOOKUP($D1481,消耗中转!$O$17:$O$1000,消耗中转!$Y$17:$Y$1000,"[]")</f>
        <v>[{"ItemId":50004,"Num":389950}]</v>
      </c>
      <c r="F1481" s="19" t="str">
        <f>_xlfn.XLOOKUP($D1481,养成中转!$D$17:$D$1000,_xlfn.XLOOKUP($C1481,养成中转!$W$16:$AC$16,养成中转!$W$17:$AC$1000),"{}")</f>
        <v>{"Hp":889670,"Atk":30604}</v>
      </c>
      <c r="G1481" s="19" t="str">
        <f>IF(B1481=4,_xlfn.XLOOKUP($D1481,养成中转!$D$17:$D$1000,养成中转!$AP$17:$AP$1000,"{}"),_xlfn.XLOOKUP($D1481,养成中转!$D$17:$D$1000,养成中转!$AG$17:$AG$1000,"{}"))</f>
        <v>{"CardMulti":94.84,"CostReduce":7}</v>
      </c>
    </row>
    <row r="1482" spans="1:7">
      <c r="A1482" s="19">
        <v>1478</v>
      </c>
      <c r="B1482" s="21">
        <f t="shared" si="40"/>
        <v>2</v>
      </c>
      <c r="C1482" s="19">
        <v>2</v>
      </c>
      <c r="D1482" s="19">
        <f t="shared" si="41"/>
        <v>228</v>
      </c>
      <c r="E1482" s="19" t="str">
        <f>_xlfn.XLOOKUP($D1482,消耗中转!$O$17:$O$1000,消耗中转!$Y$17:$Y$1000,"[]")</f>
        <v>[{"ItemId":50004,"Num":404948}]</v>
      </c>
      <c r="F1482" s="19" t="str">
        <f>_xlfn.XLOOKUP($D1482,养成中转!$D$17:$D$1000,_xlfn.XLOOKUP($C1482,养成中转!$W$16:$AC$16,养成中转!$W$17:$AC$1000),"{}")</f>
        <v>{"Hp":896381,"Atk":30835}</v>
      </c>
      <c r="G1482" s="19" t="str">
        <f>IF(B1482=4,_xlfn.XLOOKUP($D1482,养成中转!$D$17:$D$1000,养成中转!$AP$17:$AP$1000,"{}"),_xlfn.XLOOKUP($D1482,养成中转!$D$17:$D$1000,养成中转!$AG$17:$AG$1000,"{}"))</f>
        <v>{"CardMulti":95.43,"CostReduce":7}</v>
      </c>
    </row>
    <row r="1483" spans="1:7">
      <c r="A1483" s="19">
        <v>1479</v>
      </c>
      <c r="B1483" s="21">
        <f t="shared" si="40"/>
        <v>2</v>
      </c>
      <c r="C1483" s="19">
        <v>2</v>
      </c>
      <c r="D1483" s="19">
        <f t="shared" si="41"/>
        <v>229</v>
      </c>
      <c r="E1483" s="19" t="str">
        <f>_xlfn.XLOOKUP($D1483,消耗中转!$O$17:$O$1000,消耗中转!$Y$17:$Y$1000,"[]")</f>
        <v>[{"ItemId":50004,"Num":419946}]</v>
      </c>
      <c r="F1483" s="19" t="str">
        <f>_xlfn.XLOOKUP($D1483,养成中转!$D$17:$D$1000,_xlfn.XLOOKUP($C1483,养成中转!$W$16:$AC$16,养成中转!$W$17:$AC$1000),"{}")</f>
        <v>{"Hp":903143,"Atk":31068}</v>
      </c>
      <c r="G1483" s="19" t="str">
        <f>IF(B1483=4,_xlfn.XLOOKUP($D1483,养成中转!$D$17:$D$1000,养成中转!$AP$17:$AP$1000,"{}"),_xlfn.XLOOKUP($D1483,养成中转!$D$17:$D$1000,养成中转!$AG$17:$AG$1000,"{}"))</f>
        <v>{"CardMulti":96.02,"CostReduce":7}</v>
      </c>
    </row>
    <row r="1484" spans="1:7">
      <c r="A1484" s="19">
        <v>1480</v>
      </c>
      <c r="B1484" s="21">
        <f t="shared" si="40"/>
        <v>2</v>
      </c>
      <c r="C1484" s="19">
        <v>2</v>
      </c>
      <c r="D1484" s="19">
        <f t="shared" si="41"/>
        <v>230</v>
      </c>
      <c r="E1484" s="19" t="str">
        <f>_xlfn.XLOOKUP($D1484,消耗中转!$O$17:$O$1000,消耗中转!$Y$17:$Y$1000,"[]")</f>
        <v>[{"ItemId":50004,"Num":434944},{"ItemId":50005,"Num":3632}]</v>
      </c>
      <c r="F1484" s="19" t="str">
        <f>_xlfn.XLOOKUP($D1484,养成中转!$D$17:$D$1000,_xlfn.XLOOKUP($C1484,养成中转!$W$16:$AC$16,养成中转!$W$17:$AC$1000),"{}")</f>
        <v>{"Hp":909958,"Atk":31302}</v>
      </c>
      <c r="G1484" s="19" t="str">
        <f>IF(B1484=4,_xlfn.XLOOKUP($D1484,养成中转!$D$17:$D$1000,养成中转!$AP$17:$AP$1000,"{}"),_xlfn.XLOOKUP($D1484,养成中转!$D$17:$D$1000,养成中转!$AG$17:$AG$1000,"{}"))</f>
        <v>{"CardMulti":96.61,"CostReduce":7}</v>
      </c>
    </row>
    <row r="1485" spans="1:7">
      <c r="A1485" s="19">
        <v>1481</v>
      </c>
      <c r="B1485" s="21">
        <f t="shared" si="40"/>
        <v>2</v>
      </c>
      <c r="C1485" s="19">
        <v>2</v>
      </c>
      <c r="D1485" s="19">
        <f t="shared" si="41"/>
        <v>231</v>
      </c>
      <c r="E1485" s="19" t="str">
        <f>_xlfn.XLOOKUP($D1485,消耗中转!$O$17:$O$1000,消耗中转!$Y$17:$Y$1000,"[]")</f>
        <v>[{"ItemId":50004,"Num":310067}]</v>
      </c>
      <c r="F1485" s="19" t="str">
        <f>_xlfn.XLOOKUP($D1485,养成中转!$D$17:$D$1000,_xlfn.XLOOKUP($C1485,养成中转!$W$16:$AC$16,养成中转!$W$17:$AC$1000),"{}")</f>
        <v>{"Hp":958028,"Atk":32956}</v>
      </c>
      <c r="G1485" s="19" t="str">
        <f>IF(B1485=4,_xlfn.XLOOKUP($D1485,养成中转!$D$17:$D$1000,养成中转!$AP$17:$AP$1000,"{}"),_xlfn.XLOOKUP($D1485,养成中转!$D$17:$D$1000,养成中转!$AG$17:$AG$1000,"{}"))</f>
        <v>{"CardMulti":98.31,"CostReduce":7}</v>
      </c>
    </row>
    <row r="1486" spans="1:7">
      <c r="A1486" s="19">
        <v>1482</v>
      </c>
      <c r="B1486" s="21">
        <f t="shared" si="40"/>
        <v>2</v>
      </c>
      <c r="C1486" s="19">
        <v>2</v>
      </c>
      <c r="D1486" s="19">
        <f t="shared" si="41"/>
        <v>232</v>
      </c>
      <c r="E1486" s="19" t="str">
        <f>_xlfn.XLOOKUP($D1486,消耗中转!$O$17:$O$1000,消耗中转!$Y$17:$Y$1000,"[]")</f>
        <v>[{"ItemId":50004,"Num":325571}]</v>
      </c>
      <c r="F1486" s="19" t="str">
        <f>_xlfn.XLOOKUP($D1486,养成中转!$D$17:$D$1000,_xlfn.XLOOKUP($C1486,养成中转!$W$16:$AC$16,养成中转!$W$17:$AC$1000),"{}")</f>
        <v>{"Hp":964948,"Atk":33194}</v>
      </c>
      <c r="G1486" s="19" t="str">
        <f>IF(B1486=4,_xlfn.XLOOKUP($D1486,养成中转!$D$17:$D$1000,养成中转!$AP$17:$AP$1000,"{}"),_xlfn.XLOOKUP($D1486,养成中转!$D$17:$D$1000,养成中转!$AG$17:$AG$1000,"{}"))</f>
        <v>{"CardMulti":98.94,"CostReduce":7}</v>
      </c>
    </row>
    <row r="1487" spans="1:7">
      <c r="A1487" s="19">
        <v>1483</v>
      </c>
      <c r="B1487" s="21">
        <f t="shared" si="40"/>
        <v>2</v>
      </c>
      <c r="C1487" s="19">
        <v>2</v>
      </c>
      <c r="D1487" s="19">
        <f t="shared" si="41"/>
        <v>233</v>
      </c>
      <c r="E1487" s="19" t="str">
        <f>_xlfn.XLOOKUP($D1487,消耗中转!$O$17:$O$1000,消耗中转!$Y$17:$Y$1000,"[]")</f>
        <v>[{"ItemId":50004,"Num":341074}]</v>
      </c>
      <c r="F1487" s="19" t="str">
        <f>_xlfn.XLOOKUP($D1487,养成中转!$D$17:$D$1000,_xlfn.XLOOKUP($C1487,养成中转!$W$16:$AC$16,养成中转!$W$17:$AC$1000),"{}")</f>
        <v>{"Hp":971921,"Atk":33434}</v>
      </c>
      <c r="G1487" s="19" t="str">
        <f>IF(B1487=4,_xlfn.XLOOKUP($D1487,养成中转!$D$17:$D$1000,养成中转!$AP$17:$AP$1000,"{}"),_xlfn.XLOOKUP($D1487,养成中转!$D$17:$D$1000,养成中转!$AG$17:$AG$1000,"{}"))</f>
        <v>{"CardMulti":99.57,"CostReduce":7}</v>
      </c>
    </row>
    <row r="1488" spans="1:7">
      <c r="A1488" s="19">
        <v>1484</v>
      </c>
      <c r="B1488" s="21">
        <f t="shared" si="40"/>
        <v>2</v>
      </c>
      <c r="C1488" s="19">
        <v>2</v>
      </c>
      <c r="D1488" s="19">
        <f t="shared" si="41"/>
        <v>234</v>
      </c>
      <c r="E1488" s="19" t="str">
        <f>_xlfn.XLOOKUP($D1488,消耗中转!$O$17:$O$1000,消耗中转!$Y$17:$Y$1000,"[]")</f>
        <v>[{"ItemId":50004,"Num":356577}]</v>
      </c>
      <c r="F1488" s="19" t="str">
        <f>_xlfn.XLOOKUP($D1488,养成中转!$D$17:$D$1000,_xlfn.XLOOKUP($C1488,养成中转!$W$16:$AC$16,养成中转!$W$17:$AC$1000),"{}")</f>
        <v>{"Hp":978947,"Atk":33675}</v>
      </c>
      <c r="G1488" s="19" t="str">
        <f>IF(B1488=4,_xlfn.XLOOKUP($D1488,养成中转!$D$17:$D$1000,养成中转!$AP$17:$AP$1000,"{}"),_xlfn.XLOOKUP($D1488,养成中转!$D$17:$D$1000,养成中转!$AG$17:$AG$1000,"{}"))</f>
        <v>{"CardMulti":100.2,"CostReduce":7}</v>
      </c>
    </row>
    <row r="1489" spans="1:7">
      <c r="A1489" s="19">
        <v>1485</v>
      </c>
      <c r="B1489" s="21">
        <f t="shared" si="40"/>
        <v>2</v>
      </c>
      <c r="C1489" s="19">
        <v>2</v>
      </c>
      <c r="D1489" s="19">
        <f t="shared" si="41"/>
        <v>235</v>
      </c>
      <c r="E1489" s="19" t="str">
        <f>_xlfn.XLOOKUP($D1489,消耗中转!$O$17:$O$1000,消耗中转!$Y$17:$Y$1000,"[]")</f>
        <v>[{"ItemId":50004,"Num":372081}]</v>
      </c>
      <c r="F1489" s="19" t="str">
        <f>_xlfn.XLOOKUP($D1489,养成中转!$D$17:$D$1000,_xlfn.XLOOKUP($C1489,养成中转!$W$16:$AC$16,养成中转!$W$17:$AC$1000),"{}")</f>
        <v>{"Hp":986026,"Atk":33919}</v>
      </c>
      <c r="G1489" s="19" t="str">
        <f>IF(B1489=4,_xlfn.XLOOKUP($D1489,养成中转!$D$17:$D$1000,养成中转!$AP$17:$AP$1000,"{}"),_xlfn.XLOOKUP($D1489,养成中转!$D$17:$D$1000,养成中转!$AG$17:$AG$1000,"{}"))</f>
        <v>{"CardMulti":100.83,"CostReduce":7}</v>
      </c>
    </row>
    <row r="1490" spans="1:7">
      <c r="A1490" s="19">
        <v>1486</v>
      </c>
      <c r="B1490" s="21">
        <f t="shared" si="40"/>
        <v>2</v>
      </c>
      <c r="C1490" s="19">
        <v>2</v>
      </c>
      <c r="D1490" s="19">
        <f t="shared" si="41"/>
        <v>236</v>
      </c>
      <c r="E1490" s="19" t="str">
        <f>_xlfn.XLOOKUP($D1490,消耗中转!$O$17:$O$1000,消耗中转!$Y$17:$Y$1000,"[]")</f>
        <v>[{"ItemId":50004,"Num":387584}]</v>
      </c>
      <c r="F1490" s="19" t="str">
        <f>_xlfn.XLOOKUP($D1490,养成中转!$D$17:$D$1000,_xlfn.XLOOKUP($C1490,养成中转!$W$16:$AC$16,养成中转!$W$17:$AC$1000),"{}")</f>
        <v>{"Hp":993158,"Atk":34164}</v>
      </c>
      <c r="G1490" s="19" t="str">
        <f>IF(B1490=4,_xlfn.XLOOKUP($D1490,养成中转!$D$17:$D$1000,养成中转!$AP$17:$AP$1000,"{}"),_xlfn.XLOOKUP($D1490,养成中转!$D$17:$D$1000,养成中转!$AG$17:$AG$1000,"{}"))</f>
        <v>{"CardMulti":101.46,"CostReduce":7}</v>
      </c>
    </row>
    <row r="1491" spans="1:7">
      <c r="A1491" s="19">
        <v>1487</v>
      </c>
      <c r="B1491" s="21">
        <f t="shared" si="40"/>
        <v>2</v>
      </c>
      <c r="C1491" s="19">
        <v>2</v>
      </c>
      <c r="D1491" s="19">
        <f t="shared" si="41"/>
        <v>237</v>
      </c>
      <c r="E1491" s="19" t="str">
        <f>_xlfn.XLOOKUP($D1491,消耗中转!$O$17:$O$1000,消耗中转!$Y$17:$Y$1000,"[]")</f>
        <v>[{"ItemId":50004,"Num":403088}]</v>
      </c>
      <c r="F1491" s="19" t="str">
        <f>_xlfn.XLOOKUP($D1491,养成中转!$D$17:$D$1000,_xlfn.XLOOKUP($C1491,养成中转!$W$16:$AC$16,养成中转!$W$17:$AC$1000),"{}")</f>
        <v>{"Hp":1000345,"Atk":34412}</v>
      </c>
      <c r="G1491" s="19" t="str">
        <f>IF(B1491=4,_xlfn.XLOOKUP($D1491,养成中转!$D$17:$D$1000,养成中转!$AP$17:$AP$1000,"{}"),_xlfn.XLOOKUP($D1491,养成中转!$D$17:$D$1000,养成中转!$AG$17:$AG$1000,"{}"))</f>
        <v>{"CardMulti":102.09,"CostReduce":7}</v>
      </c>
    </row>
    <row r="1492" spans="1:7">
      <c r="A1492" s="19">
        <v>1488</v>
      </c>
      <c r="B1492" s="21">
        <f t="shared" si="40"/>
        <v>2</v>
      </c>
      <c r="C1492" s="19">
        <v>2</v>
      </c>
      <c r="D1492" s="19">
        <f t="shared" si="41"/>
        <v>238</v>
      </c>
      <c r="E1492" s="19" t="str">
        <f>_xlfn.XLOOKUP($D1492,消耗中转!$O$17:$O$1000,消耗中转!$Y$17:$Y$1000,"[]")</f>
        <v>[{"ItemId":50004,"Num":418591}]</v>
      </c>
      <c r="F1492" s="19" t="str">
        <f>_xlfn.XLOOKUP($D1492,养成中转!$D$17:$D$1000,_xlfn.XLOOKUP($C1492,养成中转!$W$16:$AC$16,养成中转!$W$17:$AC$1000),"{}")</f>
        <v>{"Hp":1007585,"Atk":34660}</v>
      </c>
      <c r="G1492" s="19" t="str">
        <f>IF(B1492=4,_xlfn.XLOOKUP($D1492,养成中转!$D$17:$D$1000,养成中转!$AP$17:$AP$1000,"{}"),_xlfn.XLOOKUP($D1492,养成中转!$D$17:$D$1000,养成中转!$AG$17:$AG$1000,"{}"))</f>
        <v>{"CardMulti":102.72,"CostReduce":7}</v>
      </c>
    </row>
    <row r="1493" spans="1:7">
      <c r="A1493" s="19">
        <v>1489</v>
      </c>
      <c r="B1493" s="21">
        <f t="shared" si="40"/>
        <v>2</v>
      </c>
      <c r="C1493" s="19">
        <v>2</v>
      </c>
      <c r="D1493" s="19">
        <f t="shared" si="41"/>
        <v>239</v>
      </c>
      <c r="E1493" s="19" t="str">
        <f>_xlfn.XLOOKUP($D1493,消耗中转!$O$17:$O$1000,消耗中转!$Y$17:$Y$1000,"[]")</f>
        <v>[{"ItemId":50004,"Num":434094}]</v>
      </c>
      <c r="F1493" s="19" t="str">
        <f>_xlfn.XLOOKUP($D1493,养成中转!$D$17:$D$1000,_xlfn.XLOOKUP($C1493,养成中转!$W$16:$AC$16,养成中转!$W$17:$AC$1000),"{}")</f>
        <v>{"Hp":1014877,"Atk":34911}</v>
      </c>
      <c r="G1493" s="19" t="str">
        <f>IF(B1493=4,_xlfn.XLOOKUP($D1493,养成中转!$D$17:$D$1000,养成中转!$AP$17:$AP$1000,"{}"),_xlfn.XLOOKUP($D1493,养成中转!$D$17:$D$1000,养成中转!$AG$17:$AG$1000,"{}"))</f>
        <v>{"CardMulti":103.35,"CostReduce":7}</v>
      </c>
    </row>
    <row r="1494" spans="1:7">
      <c r="A1494" s="19">
        <v>1490</v>
      </c>
      <c r="B1494" s="21">
        <f t="shared" si="40"/>
        <v>2</v>
      </c>
      <c r="C1494" s="19">
        <v>2</v>
      </c>
      <c r="D1494" s="19">
        <f t="shared" si="41"/>
        <v>240</v>
      </c>
      <c r="E1494" s="19" t="str">
        <f>_xlfn.XLOOKUP($D1494,消耗中转!$O$17:$O$1000,消耗中转!$Y$17:$Y$1000,"[]")</f>
        <v>[{"ItemId":50004,"Num":449598},{"ItemId":50005,"Num":3827}]</v>
      </c>
      <c r="F1494" s="19" t="str">
        <f>_xlfn.XLOOKUP($D1494,养成中转!$D$17:$D$1000,_xlfn.XLOOKUP($C1494,养成中转!$W$16:$AC$16,养成中转!$W$17:$AC$1000),"{}")</f>
        <v>{"Hp":1022225,"Atk":35164}</v>
      </c>
      <c r="G1494" s="19" t="str">
        <f>IF(B1494=4,_xlfn.XLOOKUP($D1494,养成中转!$D$17:$D$1000,养成中转!$AP$17:$AP$1000,"{}"),_xlfn.XLOOKUP($D1494,养成中转!$D$17:$D$1000,养成中转!$AG$17:$AG$1000,"{}"))</f>
        <v>{"CardMulti":103.98,"CostReduce":7}</v>
      </c>
    </row>
    <row r="1495" spans="1:7">
      <c r="A1495" s="19">
        <v>1491</v>
      </c>
      <c r="B1495" s="21">
        <f t="shared" si="40"/>
        <v>2</v>
      </c>
      <c r="C1495" s="19">
        <v>2</v>
      </c>
      <c r="D1495" s="19">
        <f t="shared" si="41"/>
        <v>241</v>
      </c>
      <c r="E1495" s="19" t="str">
        <f>_xlfn.XLOOKUP($D1495,消耗中转!$O$17:$O$1000,消耗中转!$Y$17:$Y$1000,"[]")</f>
        <v>[{"ItemId":50004,"Num":329501}]</v>
      </c>
      <c r="F1495" s="19" t="str">
        <f>_xlfn.XLOOKUP($D1495,养成中转!$D$17:$D$1000,_xlfn.XLOOKUP($C1495,养成中转!$W$16:$AC$16,养成中转!$W$17:$AC$1000),"{}")</f>
        <v>{"Hp":1074038,"Atk":36947}</v>
      </c>
      <c r="G1495" s="19" t="str">
        <f>IF(B1495=4,_xlfn.XLOOKUP($D1495,养成中转!$D$17:$D$1000,养成中转!$AP$17:$AP$1000,"{}"),_xlfn.XLOOKUP($D1495,养成中转!$D$17:$D$1000,养成中转!$AG$17:$AG$1000,"{}"))</f>
        <v>{"CardMulti":105.73,"CostReduce":7}</v>
      </c>
    </row>
    <row r="1496" spans="1:7">
      <c r="A1496" s="19">
        <v>1492</v>
      </c>
      <c r="B1496" s="21">
        <f t="shared" si="40"/>
        <v>2</v>
      </c>
      <c r="C1496" s="19">
        <v>2</v>
      </c>
      <c r="D1496" s="19">
        <f t="shared" si="41"/>
        <v>242</v>
      </c>
      <c r="E1496" s="19" t="str">
        <f>_xlfn.XLOOKUP($D1496,消耗中转!$O$17:$O$1000,消耗中转!$Y$17:$Y$1000,"[]")</f>
        <v>[{"ItemId":50004,"Num":345976}]</v>
      </c>
      <c r="F1496" s="19" t="str">
        <f>_xlfn.XLOOKUP($D1496,养成中转!$D$17:$D$1000,_xlfn.XLOOKUP($C1496,养成中转!$W$16:$AC$16,养成中转!$W$17:$AC$1000),"{}")</f>
        <v>{"Hp":1081495,"Atk":37203}</v>
      </c>
      <c r="G1496" s="19" t="str">
        <f>IF(B1496=4,_xlfn.XLOOKUP($D1496,养成中转!$D$17:$D$1000,养成中转!$AP$17:$AP$1000,"{}"),_xlfn.XLOOKUP($D1496,养成中转!$D$17:$D$1000,养成中转!$AG$17:$AG$1000,"{}"))</f>
        <v>{"CardMulti":106.4,"CostReduce":7}</v>
      </c>
    </row>
    <row r="1497" spans="1:7">
      <c r="A1497" s="19">
        <v>1493</v>
      </c>
      <c r="B1497" s="21">
        <f t="shared" si="40"/>
        <v>2</v>
      </c>
      <c r="C1497" s="19">
        <v>2</v>
      </c>
      <c r="D1497" s="19">
        <f t="shared" si="41"/>
        <v>243</v>
      </c>
      <c r="E1497" s="19" t="str">
        <f>_xlfn.XLOOKUP($D1497,消耗中转!$O$17:$O$1000,消耗中转!$Y$17:$Y$1000,"[]")</f>
        <v>[{"ItemId":50004,"Num":362451}]</v>
      </c>
      <c r="F1497" s="19" t="str">
        <f>_xlfn.XLOOKUP($D1497,养成中转!$D$17:$D$1000,_xlfn.XLOOKUP($C1497,养成中转!$W$16:$AC$16,养成中转!$W$17:$AC$1000),"{}")</f>
        <v>{"Hp":1089006,"Atk":37461}</v>
      </c>
      <c r="G1497" s="19" t="str">
        <f>IF(B1497=4,_xlfn.XLOOKUP($D1497,养成中转!$D$17:$D$1000,养成中转!$AP$17:$AP$1000,"{}"),_xlfn.XLOOKUP($D1497,养成中转!$D$17:$D$1000,养成中转!$AG$17:$AG$1000,"{}"))</f>
        <v>{"CardMulti":107.07,"CostReduce":7}</v>
      </c>
    </row>
    <row r="1498" spans="1:7">
      <c r="A1498" s="19">
        <v>1494</v>
      </c>
      <c r="B1498" s="21">
        <f t="shared" si="40"/>
        <v>2</v>
      </c>
      <c r="C1498" s="19">
        <v>2</v>
      </c>
      <c r="D1498" s="19">
        <f t="shared" si="41"/>
        <v>244</v>
      </c>
      <c r="E1498" s="19" t="str">
        <f>_xlfn.XLOOKUP($D1498,消耗中转!$O$17:$O$1000,消耗中转!$Y$17:$Y$1000,"[]")</f>
        <v>[{"ItemId":50004,"Num":378926}]</v>
      </c>
      <c r="F1498" s="19" t="str">
        <f>_xlfn.XLOOKUP($D1498,养成中转!$D$17:$D$1000,_xlfn.XLOOKUP($C1498,养成中转!$W$16:$AC$16,养成中转!$W$17:$AC$1000),"{}")</f>
        <v>{"Hp":1096572,"Atk":37722}</v>
      </c>
      <c r="G1498" s="19" t="str">
        <f>IF(B1498=4,_xlfn.XLOOKUP($D1498,养成中转!$D$17:$D$1000,养成中转!$AP$17:$AP$1000,"{}"),_xlfn.XLOOKUP($D1498,养成中转!$D$17:$D$1000,养成中转!$AG$17:$AG$1000,"{}"))</f>
        <v>{"CardMulti":107.74,"CostReduce":7}</v>
      </c>
    </row>
    <row r="1499" spans="1:7">
      <c r="A1499" s="19">
        <v>1495</v>
      </c>
      <c r="B1499" s="21">
        <f t="shared" si="40"/>
        <v>2</v>
      </c>
      <c r="C1499" s="19">
        <v>2</v>
      </c>
      <c r="D1499" s="19">
        <f t="shared" si="41"/>
        <v>245</v>
      </c>
      <c r="E1499" s="19" t="str">
        <f>_xlfn.XLOOKUP($D1499,消耗中转!$O$17:$O$1000,消耗中转!$Y$17:$Y$1000,"[]")</f>
        <v>[{"ItemId":50004,"Num":395401}]</v>
      </c>
      <c r="F1499" s="19" t="str">
        <f>_xlfn.XLOOKUP($D1499,养成中转!$D$17:$D$1000,_xlfn.XLOOKUP($C1499,养成中转!$W$16:$AC$16,养成中转!$W$17:$AC$1000),"{}")</f>
        <v>{"Hp":1104193,"Atk":37984}</v>
      </c>
      <c r="G1499" s="19" t="str">
        <f>IF(B1499=4,_xlfn.XLOOKUP($D1499,养成中转!$D$17:$D$1000,养成中转!$AP$17:$AP$1000,"{}"),_xlfn.XLOOKUP($D1499,养成中转!$D$17:$D$1000,养成中转!$AG$17:$AG$1000,"{}"))</f>
        <v>{"CardMulti":108.41,"CostReduce":7}</v>
      </c>
    </row>
    <row r="1500" spans="1:7">
      <c r="A1500" s="19">
        <v>1496</v>
      </c>
      <c r="B1500" s="21">
        <f t="shared" si="40"/>
        <v>2</v>
      </c>
      <c r="C1500" s="19">
        <v>2</v>
      </c>
      <c r="D1500" s="19">
        <f t="shared" si="41"/>
        <v>246</v>
      </c>
      <c r="E1500" s="19" t="str">
        <f>_xlfn.XLOOKUP($D1500,消耗中转!$O$17:$O$1000,消耗中转!$Y$17:$Y$1000,"[]")</f>
        <v>[{"ItemId":50004,"Num":411876}]</v>
      </c>
      <c r="F1500" s="19" t="str">
        <f>_xlfn.XLOOKUP($D1500,养成中转!$D$17:$D$1000,_xlfn.XLOOKUP($C1500,养成中转!$W$16:$AC$16,养成中转!$W$17:$AC$1000),"{}")</f>
        <v>{"Hp":1111868,"Atk":38248}</v>
      </c>
      <c r="G1500" s="19" t="str">
        <f>IF(B1500=4,_xlfn.XLOOKUP($D1500,养成中转!$D$17:$D$1000,养成中转!$AP$17:$AP$1000,"{}"),_xlfn.XLOOKUP($D1500,养成中转!$D$17:$D$1000,养成中转!$AG$17:$AG$1000,"{}"))</f>
        <v>{"CardMulti":109.08,"CostReduce":7}</v>
      </c>
    </row>
    <row r="1501" spans="1:7">
      <c r="A1501" s="19">
        <v>1497</v>
      </c>
      <c r="B1501" s="21">
        <f t="shared" si="40"/>
        <v>2</v>
      </c>
      <c r="C1501" s="19">
        <v>2</v>
      </c>
      <c r="D1501" s="19">
        <f t="shared" si="41"/>
        <v>247</v>
      </c>
      <c r="E1501" s="19" t="str">
        <f>_xlfn.XLOOKUP($D1501,消耗中转!$O$17:$O$1000,消耗中转!$Y$17:$Y$1000,"[]")</f>
        <v>[{"ItemId":50004,"Num":428351}]</v>
      </c>
      <c r="F1501" s="19" t="str">
        <f>_xlfn.XLOOKUP($D1501,养成中转!$D$17:$D$1000,_xlfn.XLOOKUP($C1501,养成中转!$W$16:$AC$16,养成中转!$W$17:$AC$1000),"{}")</f>
        <v>{"Hp":1119601,"Atk":38514}</v>
      </c>
      <c r="G1501" s="19" t="str">
        <f>IF(B1501=4,_xlfn.XLOOKUP($D1501,养成中转!$D$17:$D$1000,养成中转!$AP$17:$AP$1000,"{}"),_xlfn.XLOOKUP($D1501,养成中转!$D$17:$D$1000,养成中转!$AG$17:$AG$1000,"{}"))</f>
        <v>{"CardMulti":109.75,"CostReduce":7}</v>
      </c>
    </row>
    <row r="1502" spans="1:7">
      <c r="A1502" s="19">
        <v>1498</v>
      </c>
      <c r="B1502" s="21">
        <f t="shared" si="40"/>
        <v>2</v>
      </c>
      <c r="C1502" s="19">
        <v>2</v>
      </c>
      <c r="D1502" s="19">
        <f t="shared" si="41"/>
        <v>248</v>
      </c>
      <c r="E1502" s="19" t="str">
        <f>_xlfn.XLOOKUP($D1502,消耗中转!$O$17:$O$1000,消耗中转!$Y$17:$Y$1000,"[]")</f>
        <v>[{"ItemId":50004,"Num":444826}]</v>
      </c>
      <c r="F1502" s="19" t="str">
        <f>_xlfn.XLOOKUP($D1502,养成中转!$D$17:$D$1000,_xlfn.XLOOKUP($C1502,养成中转!$W$16:$AC$16,养成中转!$W$17:$AC$1000),"{}")</f>
        <v>{"Hp":1127387,"Atk":38782}</v>
      </c>
      <c r="G1502" s="19" t="str">
        <f>IF(B1502=4,_xlfn.XLOOKUP($D1502,养成中转!$D$17:$D$1000,养成中转!$AP$17:$AP$1000,"{}"),_xlfn.XLOOKUP($D1502,养成中转!$D$17:$D$1000,养成中转!$AG$17:$AG$1000,"{}"))</f>
        <v>{"CardMulti":110.42,"CostReduce":7}</v>
      </c>
    </row>
    <row r="1503" spans="1:7">
      <c r="A1503" s="19">
        <v>1499</v>
      </c>
      <c r="B1503" s="21">
        <f t="shared" si="40"/>
        <v>2</v>
      </c>
      <c r="C1503" s="19">
        <v>2</v>
      </c>
      <c r="D1503" s="19">
        <f t="shared" si="41"/>
        <v>249</v>
      </c>
      <c r="E1503" s="19" t="str">
        <f>_xlfn.XLOOKUP($D1503,消耗中转!$O$17:$O$1000,消耗中转!$Y$17:$Y$1000,"[]")</f>
        <v>[{"ItemId":50004,"Num":461301}]</v>
      </c>
      <c r="F1503" s="19" t="str">
        <f>_xlfn.XLOOKUP($D1503,养成中转!$D$17:$D$1000,_xlfn.XLOOKUP($C1503,养成中转!$W$16:$AC$16,养成中转!$W$17:$AC$1000),"{}")</f>
        <v>{"Hp":1135230,"Atk":39051}</v>
      </c>
      <c r="G1503" s="19" t="str">
        <f>IF(B1503=4,_xlfn.XLOOKUP($D1503,养成中转!$D$17:$D$1000,养成中转!$AP$17:$AP$1000,"{}"),_xlfn.XLOOKUP($D1503,养成中转!$D$17:$D$1000,养成中转!$AG$17:$AG$1000,"{}"))</f>
        <v>{"CardMulti":111.09,"CostReduce":7}</v>
      </c>
    </row>
    <row r="1504" spans="1:7">
      <c r="A1504" s="19">
        <v>1500</v>
      </c>
      <c r="B1504" s="21">
        <f t="shared" si="40"/>
        <v>2</v>
      </c>
      <c r="C1504" s="19">
        <v>2</v>
      </c>
      <c r="D1504" s="19">
        <f t="shared" si="41"/>
        <v>250</v>
      </c>
      <c r="E1504" s="19" t="str">
        <f>_xlfn.XLOOKUP($D1504,消耗中转!$O$17:$O$1000,消耗中转!$Y$17:$Y$1000,"[]")</f>
        <v>[]</v>
      </c>
      <c r="F1504" s="19" t="str">
        <f>_xlfn.XLOOKUP($D1504,养成中转!$D$17:$D$1000,_xlfn.XLOOKUP($C1504,养成中转!$W$16:$AC$16,养成中转!$W$17:$AC$1000),"{}")</f>
        <v>{"Hp":1143128,"Atk":39323}</v>
      </c>
      <c r="G1504" s="19" t="str">
        <f>IF(B1504=4,_xlfn.XLOOKUP($D1504,养成中转!$D$17:$D$1000,养成中转!$AP$17:$AP$1000,"{}"),_xlfn.XLOOKUP($D1504,养成中转!$D$17:$D$1000,养成中转!$AG$17:$AG$1000,"{}"))</f>
        <v>{"CardMulti":111.76,"CostReduce":7}</v>
      </c>
    </row>
    <row r="1505" spans="1:7">
      <c r="A1505" s="19">
        <v>1501</v>
      </c>
      <c r="B1505" s="21">
        <f t="shared" si="40"/>
        <v>3</v>
      </c>
      <c r="C1505" s="19">
        <v>2</v>
      </c>
      <c r="D1505" s="19">
        <f t="shared" si="41"/>
        <v>1</v>
      </c>
      <c r="E1505" s="19" t="str">
        <f>_xlfn.XLOOKUP($D1505,消耗中转!$O$17:$O$1000,消耗中转!$Y$17:$Y$1000,"[]")</f>
        <v>[{"ItemId":50004,"Num":5}]</v>
      </c>
      <c r="F1505" s="19" t="str">
        <f>_xlfn.XLOOKUP($D1505,养成中转!$D$17:$D$1000,_xlfn.XLOOKUP($C1505,养成中转!$W$16:$AC$16,养成中转!$W$17:$AC$1000),"{}")</f>
        <v>{"Hp":1281,"Atk":43}</v>
      </c>
      <c r="G1505" s="19" t="str">
        <f>IF(B1505=4,_xlfn.XLOOKUP($D1505,养成中转!$D$17:$D$1000,养成中转!$AP$17:$AP$1000,"{}"),_xlfn.XLOOKUP($D1505,养成中转!$D$17:$D$1000,养成中转!$AG$17:$AG$1000,"{}"))</f>
        <v>{"CardMulti":0.6,"CostReduce":0}</v>
      </c>
    </row>
    <row r="1506" spans="1:7">
      <c r="A1506" s="19">
        <v>1502</v>
      </c>
      <c r="B1506" s="21">
        <f t="shared" si="40"/>
        <v>3</v>
      </c>
      <c r="C1506" s="19">
        <v>2</v>
      </c>
      <c r="D1506" s="19">
        <f t="shared" si="41"/>
        <v>2</v>
      </c>
      <c r="E1506" s="19" t="str">
        <f>_xlfn.XLOOKUP($D1506,消耗中转!$O$17:$O$1000,消耗中转!$Y$17:$Y$1000,"[]")</f>
        <v>[{"ItemId":50004,"Num":85}]</v>
      </c>
      <c r="F1506" s="19" t="str">
        <f>_xlfn.XLOOKUP($D1506,养成中转!$D$17:$D$1000,_xlfn.XLOOKUP($C1506,养成中转!$W$16:$AC$16,养成中转!$W$17:$AC$1000),"{}")</f>
        <v>{"Hp":1362,"Atk":47}</v>
      </c>
      <c r="G1506" s="19" t="str">
        <f>IF(B1506=4,_xlfn.XLOOKUP($D1506,养成中转!$D$17:$D$1000,养成中转!$AP$17:$AP$1000,"{}"),_xlfn.XLOOKUP($D1506,养成中转!$D$17:$D$1000,养成中转!$AG$17:$AG$1000,"{}"))</f>
        <v>{"CardMulti":1.25,"CostReduce":0}</v>
      </c>
    </row>
    <row r="1507" spans="1:7">
      <c r="A1507" s="19">
        <v>1503</v>
      </c>
      <c r="B1507" s="21">
        <f t="shared" si="40"/>
        <v>3</v>
      </c>
      <c r="C1507" s="19">
        <v>2</v>
      </c>
      <c r="D1507" s="19">
        <f t="shared" si="41"/>
        <v>3</v>
      </c>
      <c r="E1507" s="19" t="str">
        <f>_xlfn.XLOOKUP($D1507,消耗中转!$O$17:$O$1000,消耗中转!$Y$17:$Y$1000,"[]")</f>
        <v>[{"ItemId":50004,"Num":89}]</v>
      </c>
      <c r="F1507" s="19" t="str">
        <f>_xlfn.XLOOKUP($D1507,养成中转!$D$17:$D$1000,_xlfn.XLOOKUP($C1507,养成中转!$W$16:$AC$16,养成中转!$W$17:$AC$1000),"{}")</f>
        <v>{"Hp":1450,"Atk":49}</v>
      </c>
      <c r="G1507" s="19" t="str">
        <f>IF(B1507=4,_xlfn.XLOOKUP($D1507,养成中转!$D$17:$D$1000,养成中转!$AP$17:$AP$1000,"{}"),_xlfn.XLOOKUP($D1507,养成中转!$D$17:$D$1000,养成中转!$AG$17:$AG$1000,"{}"))</f>
        <v>{"CardMulti":1.9,"CostReduce":0}</v>
      </c>
    </row>
    <row r="1508" spans="1:7">
      <c r="A1508" s="19">
        <v>1504</v>
      </c>
      <c r="B1508" s="21">
        <f t="shared" si="40"/>
        <v>3</v>
      </c>
      <c r="C1508" s="19">
        <v>2</v>
      </c>
      <c r="D1508" s="19">
        <f t="shared" si="41"/>
        <v>4</v>
      </c>
      <c r="E1508" s="19" t="str">
        <f>_xlfn.XLOOKUP($D1508,消耗中转!$O$17:$O$1000,消耗中转!$Y$17:$Y$1000,"[]")</f>
        <v>[{"ItemId":50004,"Num":93}]</v>
      </c>
      <c r="F1508" s="19" t="str">
        <f>_xlfn.XLOOKUP($D1508,养成中转!$D$17:$D$1000,_xlfn.XLOOKUP($C1508,养成中转!$W$16:$AC$16,养成中转!$W$17:$AC$1000),"{}")</f>
        <v>{"Hp":1540,"Atk":53}</v>
      </c>
      <c r="G1508" s="19" t="str">
        <f>IF(B1508=4,_xlfn.XLOOKUP($D1508,养成中转!$D$17:$D$1000,养成中转!$AP$17:$AP$1000,"{}"),_xlfn.XLOOKUP($D1508,养成中转!$D$17:$D$1000,养成中转!$AG$17:$AG$1000,"{}"))</f>
        <v>{"CardMulti":2.55,"CostReduce":0}</v>
      </c>
    </row>
    <row r="1509" spans="1:7">
      <c r="A1509" s="19">
        <v>1505</v>
      </c>
      <c r="B1509" s="21">
        <f t="shared" si="40"/>
        <v>3</v>
      </c>
      <c r="C1509" s="19">
        <v>2</v>
      </c>
      <c r="D1509" s="19">
        <f t="shared" si="41"/>
        <v>5</v>
      </c>
      <c r="E1509" s="19" t="str">
        <f>_xlfn.XLOOKUP($D1509,消耗中转!$O$17:$O$1000,消耗中转!$Y$17:$Y$1000,"[]")</f>
        <v>[{"ItemId":50004,"Num":97}]</v>
      </c>
      <c r="F1509" s="19" t="str">
        <f>_xlfn.XLOOKUP($D1509,养成中转!$D$17:$D$1000,_xlfn.XLOOKUP($C1509,养成中转!$W$16:$AC$16,养成中转!$W$17:$AC$1000),"{}")</f>
        <v>{"Hp":1635,"Atk":55}</v>
      </c>
      <c r="G1509" s="19" t="str">
        <f>IF(B1509=4,_xlfn.XLOOKUP($D1509,养成中转!$D$17:$D$1000,养成中转!$AP$17:$AP$1000,"{}"),_xlfn.XLOOKUP($D1509,养成中转!$D$17:$D$1000,养成中转!$AG$17:$AG$1000,"{}"))</f>
        <v>{"CardMulti":3.2,"CostReduce":0}</v>
      </c>
    </row>
    <row r="1510" spans="1:7">
      <c r="A1510" s="19">
        <v>1506</v>
      </c>
      <c r="B1510" s="21">
        <f t="shared" si="40"/>
        <v>3</v>
      </c>
      <c r="C1510" s="19">
        <v>2</v>
      </c>
      <c r="D1510" s="19">
        <f t="shared" si="41"/>
        <v>6</v>
      </c>
      <c r="E1510" s="19" t="str">
        <f>_xlfn.XLOOKUP($D1510,消耗中转!$O$17:$O$1000,消耗中转!$Y$17:$Y$1000,"[]")</f>
        <v>[{"ItemId":50004,"Num":102}]</v>
      </c>
      <c r="F1510" s="19" t="str">
        <f>_xlfn.XLOOKUP($D1510,养成中转!$D$17:$D$1000,_xlfn.XLOOKUP($C1510,养成中转!$W$16:$AC$16,养成中转!$W$17:$AC$1000),"{}")</f>
        <v>{"Hp":1733,"Atk":59}</v>
      </c>
      <c r="G1510" s="19" t="str">
        <f>IF(B1510=4,_xlfn.XLOOKUP($D1510,养成中转!$D$17:$D$1000,养成中转!$AP$17:$AP$1000,"{}"),_xlfn.XLOOKUP($D1510,养成中转!$D$17:$D$1000,养成中转!$AG$17:$AG$1000,"{}"))</f>
        <v>{"CardMulti":3.85,"CostReduce":0}</v>
      </c>
    </row>
    <row r="1511" spans="1:7">
      <c r="A1511" s="19">
        <v>1507</v>
      </c>
      <c r="B1511" s="21">
        <f t="shared" ref="B1511:B1574" si="42">B1261+1</f>
        <v>3</v>
      </c>
      <c r="C1511" s="19">
        <v>2</v>
      </c>
      <c r="D1511" s="19">
        <f t="shared" ref="D1511:D1574" si="43">D1261</f>
        <v>7</v>
      </c>
      <c r="E1511" s="19" t="str">
        <f>_xlfn.XLOOKUP($D1511,消耗中转!$O$17:$O$1000,消耗中转!$Y$17:$Y$1000,"[]")</f>
        <v>[{"ItemId":50004,"Num":106}]</v>
      </c>
      <c r="F1511" s="19" t="str">
        <f>_xlfn.XLOOKUP($D1511,养成中转!$D$17:$D$1000,_xlfn.XLOOKUP($C1511,养成中转!$W$16:$AC$16,养成中转!$W$17:$AC$1000),"{}")</f>
        <v>{"Hp":1837,"Atk":63}</v>
      </c>
      <c r="G1511" s="19" t="str">
        <f>IF(B1511=4,_xlfn.XLOOKUP($D1511,养成中转!$D$17:$D$1000,养成中转!$AP$17:$AP$1000,"{}"),_xlfn.XLOOKUP($D1511,养成中转!$D$17:$D$1000,养成中转!$AG$17:$AG$1000,"{}"))</f>
        <v>{"CardMulti":4.5,"CostReduce":0}</v>
      </c>
    </row>
    <row r="1512" spans="1:7">
      <c r="A1512" s="19">
        <v>1508</v>
      </c>
      <c r="B1512" s="21">
        <f t="shared" si="42"/>
        <v>3</v>
      </c>
      <c r="C1512" s="19">
        <v>2</v>
      </c>
      <c r="D1512" s="19">
        <f t="shared" si="43"/>
        <v>8</v>
      </c>
      <c r="E1512" s="19" t="str">
        <f>_xlfn.XLOOKUP($D1512,消耗中转!$O$17:$O$1000,消耗中转!$Y$17:$Y$1000,"[]")</f>
        <v>[{"ItemId":50004,"Num":110}]</v>
      </c>
      <c r="F1512" s="19" t="str">
        <f>_xlfn.XLOOKUP($D1512,养成中转!$D$17:$D$1000,_xlfn.XLOOKUP($C1512,养成中转!$W$16:$AC$16,养成中转!$W$17:$AC$1000),"{}")</f>
        <v>{"Hp":1946,"Atk":67}</v>
      </c>
      <c r="G1512" s="19" t="str">
        <f>IF(B1512=4,_xlfn.XLOOKUP($D1512,养成中转!$D$17:$D$1000,养成中转!$AP$17:$AP$1000,"{}"),_xlfn.XLOOKUP($D1512,养成中转!$D$17:$D$1000,养成中转!$AG$17:$AG$1000,"{}"))</f>
        <v>{"CardMulti":5.15,"CostReduce":0}</v>
      </c>
    </row>
    <row r="1513" spans="1:7">
      <c r="A1513" s="19">
        <v>1509</v>
      </c>
      <c r="B1513" s="21">
        <f t="shared" si="42"/>
        <v>3</v>
      </c>
      <c r="C1513" s="19">
        <v>2</v>
      </c>
      <c r="D1513" s="19">
        <f t="shared" si="43"/>
        <v>9</v>
      </c>
      <c r="E1513" s="19" t="str">
        <f>_xlfn.XLOOKUP($D1513,消耗中转!$O$17:$O$1000,消耗中转!$Y$17:$Y$1000,"[]")</f>
        <v>[{"ItemId":50004,"Num":114}]</v>
      </c>
      <c r="F1513" s="19" t="str">
        <f>_xlfn.XLOOKUP($D1513,养成中转!$D$17:$D$1000,_xlfn.XLOOKUP($C1513,养成中转!$W$16:$AC$16,养成中转!$W$17:$AC$1000),"{}")</f>
        <v>{"Hp":2058,"Atk":70}</v>
      </c>
      <c r="G1513" s="19" t="str">
        <f>IF(B1513=4,_xlfn.XLOOKUP($D1513,养成中转!$D$17:$D$1000,养成中转!$AP$17:$AP$1000,"{}"),_xlfn.XLOOKUP($D1513,养成中转!$D$17:$D$1000,养成中转!$AG$17:$AG$1000,"{}"))</f>
        <v>{"CardMulti":5.8,"CostReduce":0}</v>
      </c>
    </row>
    <row r="1514" spans="1:7">
      <c r="A1514" s="19">
        <v>1510</v>
      </c>
      <c r="B1514" s="21">
        <f t="shared" si="42"/>
        <v>3</v>
      </c>
      <c r="C1514" s="19">
        <v>2</v>
      </c>
      <c r="D1514" s="19">
        <f t="shared" si="43"/>
        <v>10</v>
      </c>
      <c r="E1514" s="19" t="str">
        <f>_xlfn.XLOOKUP($D1514,消耗中转!$O$17:$O$1000,消耗中转!$Y$17:$Y$1000,"[]")</f>
        <v>[{"ItemId":50004,"Num":118},{"ItemId":50005,"Num":10}]</v>
      </c>
      <c r="F1514" s="19" t="str">
        <f>_xlfn.XLOOKUP($D1514,养成中转!$D$17:$D$1000,_xlfn.XLOOKUP($C1514,养成中转!$W$16:$AC$16,养成中转!$W$17:$AC$1000),"{}")</f>
        <v>{"Hp":2177,"Atk":74}</v>
      </c>
      <c r="G1514" s="19" t="str">
        <f>IF(B1514=4,_xlfn.XLOOKUP($D1514,养成中转!$D$17:$D$1000,养成中转!$AP$17:$AP$1000,"{}"),_xlfn.XLOOKUP($D1514,养成中转!$D$17:$D$1000,养成中转!$AG$17:$AG$1000,"{}"))</f>
        <v>{"CardMulti":6.45,"CostReduce":0}</v>
      </c>
    </row>
    <row r="1515" spans="1:7">
      <c r="A1515" s="19">
        <v>1511</v>
      </c>
      <c r="B1515" s="21">
        <f t="shared" si="42"/>
        <v>3</v>
      </c>
      <c r="C1515" s="19">
        <v>2</v>
      </c>
      <c r="D1515" s="19">
        <f t="shared" si="43"/>
        <v>11</v>
      </c>
      <c r="E1515" s="19" t="str">
        <f>_xlfn.XLOOKUP($D1515,消耗中转!$O$17:$O$1000,消耗中转!$Y$17:$Y$1000,"[]")</f>
        <v>[{"ItemId":50004,"Num":1224}]</v>
      </c>
      <c r="F1515" s="19" t="str">
        <f>_xlfn.XLOOKUP($D1515,养成中转!$D$17:$D$1000,_xlfn.XLOOKUP($C1515,养成中转!$W$16:$AC$16,养成中转!$W$17:$AC$1000),"{}")</f>
        <v>{"Hp":3041,"Atk":104}</v>
      </c>
      <c r="G1515" s="19" t="str">
        <f>IF(B1515=4,_xlfn.XLOOKUP($D1515,养成中转!$D$17:$D$1000,养成中转!$AP$17:$AP$1000,"{}"),_xlfn.XLOOKUP($D1515,养成中转!$D$17:$D$1000,养成中转!$AG$17:$AG$1000,"{}"))</f>
        <v>{"CardMulti":7.05,"CostReduce":0}</v>
      </c>
    </row>
    <row r="1516" spans="1:7">
      <c r="A1516" s="19">
        <v>1512</v>
      </c>
      <c r="B1516" s="21">
        <f t="shared" si="42"/>
        <v>3</v>
      </c>
      <c r="C1516" s="19">
        <v>2</v>
      </c>
      <c r="D1516" s="19">
        <f t="shared" si="43"/>
        <v>12</v>
      </c>
      <c r="E1516" s="19" t="str">
        <f>_xlfn.XLOOKUP($D1516,消耗中转!$O$17:$O$1000,消耗中转!$Y$17:$Y$1000,"[]")</f>
        <v>[{"ItemId":50004,"Num":1285}]</v>
      </c>
      <c r="F1516" s="19" t="str">
        <f>_xlfn.XLOOKUP($D1516,养成中转!$D$17:$D$1000,_xlfn.XLOOKUP($C1516,养成中转!$W$16:$AC$16,养成中转!$W$17:$AC$1000),"{}")</f>
        <v>{"Hp":3170,"Atk":109}</v>
      </c>
      <c r="G1516" s="19" t="str">
        <f>IF(B1516=4,_xlfn.XLOOKUP($D1516,养成中转!$D$17:$D$1000,养成中转!$AP$17:$AP$1000,"{}"),_xlfn.XLOOKUP($D1516,养成中转!$D$17:$D$1000,养成中转!$AG$17:$AG$1000,"{}"))</f>
        <v>{"CardMulti":7.3,"CostReduce":0}</v>
      </c>
    </row>
    <row r="1517" spans="1:7">
      <c r="A1517" s="19">
        <v>1513</v>
      </c>
      <c r="B1517" s="21">
        <f t="shared" si="42"/>
        <v>3</v>
      </c>
      <c r="C1517" s="19">
        <v>2</v>
      </c>
      <c r="D1517" s="19">
        <f t="shared" si="43"/>
        <v>13</v>
      </c>
      <c r="E1517" s="19" t="str">
        <f>_xlfn.XLOOKUP($D1517,消耗中转!$O$17:$O$1000,消耗中转!$Y$17:$Y$1000,"[]")</f>
        <v>[{"ItemId":50004,"Num":1346}]</v>
      </c>
      <c r="F1517" s="19" t="str">
        <f>_xlfn.XLOOKUP($D1517,养成中转!$D$17:$D$1000,_xlfn.XLOOKUP($C1517,养成中转!$W$16:$AC$16,养成中转!$W$17:$AC$1000),"{}")</f>
        <v>{"Hp":3305,"Atk":113}</v>
      </c>
      <c r="G1517" s="19" t="str">
        <f>IF(B1517=4,_xlfn.XLOOKUP($D1517,养成中转!$D$17:$D$1000,养成中转!$AP$17:$AP$1000,"{}"),_xlfn.XLOOKUP($D1517,养成中转!$D$17:$D$1000,养成中转!$AG$17:$AG$1000,"{}"))</f>
        <v>{"CardMulti":7.55,"CostReduce":0}</v>
      </c>
    </row>
    <row r="1518" spans="1:7">
      <c r="A1518" s="19">
        <v>1514</v>
      </c>
      <c r="B1518" s="21">
        <f t="shared" si="42"/>
        <v>3</v>
      </c>
      <c r="C1518" s="19">
        <v>2</v>
      </c>
      <c r="D1518" s="19">
        <f t="shared" si="43"/>
        <v>14</v>
      </c>
      <c r="E1518" s="19" t="str">
        <f>_xlfn.XLOOKUP($D1518,消耗中转!$O$17:$O$1000,消耗中转!$Y$17:$Y$1000,"[]")</f>
        <v>[{"ItemId":50004,"Num":1408}]</v>
      </c>
      <c r="F1518" s="19" t="str">
        <f>_xlfn.XLOOKUP($D1518,养成中转!$D$17:$D$1000,_xlfn.XLOOKUP($C1518,养成中转!$W$16:$AC$16,养成中转!$W$17:$AC$1000),"{}")</f>
        <v>{"Hp":3446,"Atk":118}</v>
      </c>
      <c r="G1518" s="19" t="str">
        <f>IF(B1518=4,_xlfn.XLOOKUP($D1518,养成中转!$D$17:$D$1000,养成中转!$AP$17:$AP$1000,"{}"),_xlfn.XLOOKUP($D1518,养成中转!$D$17:$D$1000,养成中转!$AG$17:$AG$1000,"{}"))</f>
        <v>{"CardMulti":7.8,"CostReduce":0}</v>
      </c>
    </row>
    <row r="1519" spans="1:7">
      <c r="A1519" s="19">
        <v>1515</v>
      </c>
      <c r="B1519" s="21">
        <f t="shared" si="42"/>
        <v>3</v>
      </c>
      <c r="C1519" s="19">
        <v>2</v>
      </c>
      <c r="D1519" s="19">
        <f t="shared" si="43"/>
        <v>15</v>
      </c>
      <c r="E1519" s="19" t="str">
        <f>_xlfn.XLOOKUP($D1519,消耗中转!$O$17:$O$1000,消耗中转!$Y$17:$Y$1000,"[]")</f>
        <v>[{"ItemId":50004,"Num":1469}]</v>
      </c>
      <c r="F1519" s="19" t="str">
        <f>_xlfn.XLOOKUP($D1519,养成中转!$D$17:$D$1000,_xlfn.XLOOKUP($C1519,养成中转!$W$16:$AC$16,养成中转!$W$17:$AC$1000),"{}")</f>
        <v>{"Hp":3593,"Atk":123}</v>
      </c>
      <c r="G1519" s="19" t="str">
        <f>IF(B1519=4,_xlfn.XLOOKUP($D1519,养成中转!$D$17:$D$1000,养成中转!$AP$17:$AP$1000,"{}"),_xlfn.XLOOKUP($D1519,养成中转!$D$17:$D$1000,养成中转!$AG$17:$AG$1000,"{}"))</f>
        <v>{"CardMulti":8.05,"CostReduce":0}</v>
      </c>
    </row>
    <row r="1520" spans="1:7">
      <c r="A1520" s="19">
        <v>1516</v>
      </c>
      <c r="B1520" s="21">
        <f t="shared" si="42"/>
        <v>3</v>
      </c>
      <c r="C1520" s="19">
        <v>2</v>
      </c>
      <c r="D1520" s="19">
        <f t="shared" si="43"/>
        <v>16</v>
      </c>
      <c r="E1520" s="19" t="str">
        <f>_xlfn.XLOOKUP($D1520,消耗中转!$O$17:$O$1000,消耗中转!$Y$17:$Y$1000,"[]")</f>
        <v>[{"ItemId":50004,"Num":1530}]</v>
      </c>
      <c r="F1520" s="19" t="str">
        <f>_xlfn.XLOOKUP($D1520,养成中转!$D$17:$D$1000,_xlfn.XLOOKUP($C1520,养成中转!$W$16:$AC$16,养成中转!$W$17:$AC$1000),"{}")</f>
        <v>{"Hp":3747,"Atk":129}</v>
      </c>
      <c r="G1520" s="19" t="str">
        <f>IF(B1520=4,_xlfn.XLOOKUP($D1520,养成中转!$D$17:$D$1000,养成中转!$AP$17:$AP$1000,"{}"),_xlfn.XLOOKUP($D1520,养成中转!$D$17:$D$1000,养成中转!$AG$17:$AG$1000,"{}"))</f>
        <v>{"CardMulti":8.3,"CostReduce":0}</v>
      </c>
    </row>
    <row r="1521" spans="1:7">
      <c r="A1521" s="19">
        <v>1517</v>
      </c>
      <c r="B1521" s="21">
        <f t="shared" si="42"/>
        <v>3</v>
      </c>
      <c r="C1521" s="19">
        <v>2</v>
      </c>
      <c r="D1521" s="19">
        <f t="shared" si="43"/>
        <v>17</v>
      </c>
      <c r="E1521" s="19" t="str">
        <f>_xlfn.XLOOKUP($D1521,消耗中转!$O$17:$O$1000,消耗中转!$Y$17:$Y$1000,"[]")</f>
        <v>[{"ItemId":50004,"Num":1591}]</v>
      </c>
      <c r="F1521" s="19" t="str">
        <f>_xlfn.XLOOKUP($D1521,养成中转!$D$17:$D$1000,_xlfn.XLOOKUP($C1521,养成中转!$W$16:$AC$16,养成中转!$W$17:$AC$1000),"{}")</f>
        <v>{"Hp":3908,"Atk":134}</v>
      </c>
      <c r="G1521" s="19" t="str">
        <f>IF(B1521=4,_xlfn.XLOOKUP($D1521,养成中转!$D$17:$D$1000,养成中转!$AP$17:$AP$1000,"{}"),_xlfn.XLOOKUP($D1521,养成中转!$D$17:$D$1000,养成中转!$AG$17:$AG$1000,"{}"))</f>
        <v>{"CardMulti":8.55,"CostReduce":0}</v>
      </c>
    </row>
    <row r="1522" spans="1:7">
      <c r="A1522" s="19">
        <v>1518</v>
      </c>
      <c r="B1522" s="21">
        <f t="shared" si="42"/>
        <v>3</v>
      </c>
      <c r="C1522" s="19">
        <v>2</v>
      </c>
      <c r="D1522" s="19">
        <f t="shared" si="43"/>
        <v>18</v>
      </c>
      <c r="E1522" s="19" t="str">
        <f>_xlfn.XLOOKUP($D1522,消耗中转!$O$17:$O$1000,消耗中转!$Y$17:$Y$1000,"[]")</f>
        <v>[{"ItemId":50004,"Num":1653}]</v>
      </c>
      <c r="F1522" s="19" t="str">
        <f>_xlfn.XLOOKUP($D1522,养成中转!$D$17:$D$1000,_xlfn.XLOOKUP($C1522,养成中转!$W$16:$AC$16,养成中转!$W$17:$AC$1000),"{}")</f>
        <v>{"Hp":4076,"Atk":140}</v>
      </c>
      <c r="G1522" s="19" t="str">
        <f>IF(B1522=4,_xlfn.XLOOKUP($D1522,养成中转!$D$17:$D$1000,养成中转!$AP$17:$AP$1000,"{}"),_xlfn.XLOOKUP($D1522,养成中转!$D$17:$D$1000,养成中转!$AG$17:$AG$1000,"{}"))</f>
        <v>{"CardMulti":8.8,"CostReduce":0}</v>
      </c>
    </row>
    <row r="1523" spans="1:7">
      <c r="A1523" s="19">
        <v>1519</v>
      </c>
      <c r="B1523" s="21">
        <f t="shared" si="42"/>
        <v>3</v>
      </c>
      <c r="C1523" s="19">
        <v>2</v>
      </c>
      <c r="D1523" s="19">
        <f t="shared" si="43"/>
        <v>19</v>
      </c>
      <c r="E1523" s="19" t="str">
        <f>_xlfn.XLOOKUP($D1523,消耗中转!$O$17:$O$1000,消耗中转!$Y$17:$Y$1000,"[]")</f>
        <v>[{"ItemId":50004,"Num":1714}]</v>
      </c>
      <c r="F1523" s="19" t="str">
        <f>_xlfn.XLOOKUP($D1523,养成中转!$D$17:$D$1000,_xlfn.XLOOKUP($C1523,养成中转!$W$16:$AC$16,养成中转!$W$17:$AC$1000),"{}")</f>
        <v>{"Hp":4252,"Atk":146}</v>
      </c>
      <c r="G1523" s="19" t="str">
        <f>IF(B1523=4,_xlfn.XLOOKUP($D1523,养成中转!$D$17:$D$1000,养成中转!$AP$17:$AP$1000,"{}"),_xlfn.XLOOKUP($D1523,养成中转!$D$17:$D$1000,养成中转!$AG$17:$AG$1000,"{}"))</f>
        <v>{"CardMulti":9.05,"CostReduce":0}</v>
      </c>
    </row>
    <row r="1524" spans="1:7">
      <c r="A1524" s="19">
        <v>1520</v>
      </c>
      <c r="B1524" s="21">
        <f t="shared" si="42"/>
        <v>3</v>
      </c>
      <c r="C1524" s="19">
        <v>2</v>
      </c>
      <c r="D1524" s="19">
        <f t="shared" si="43"/>
        <v>20</v>
      </c>
      <c r="E1524" s="19" t="str">
        <f>_xlfn.XLOOKUP($D1524,消耗中转!$O$17:$O$1000,消耗中转!$Y$17:$Y$1000,"[]")</f>
        <v>[{"ItemId":50004,"Num":1775},{"ItemId":50005,"Num":30}]</v>
      </c>
      <c r="F1524" s="19" t="str">
        <f>_xlfn.XLOOKUP($D1524,养成中转!$D$17:$D$1000,_xlfn.XLOOKUP($C1524,养成中转!$W$16:$AC$16,养成中转!$W$17:$AC$1000),"{}")</f>
        <v>{"Hp":4436,"Atk":152}</v>
      </c>
      <c r="G1524" s="19" t="str">
        <f>IF(B1524=4,_xlfn.XLOOKUP($D1524,养成中转!$D$17:$D$1000,养成中转!$AP$17:$AP$1000,"{}"),_xlfn.XLOOKUP($D1524,养成中转!$D$17:$D$1000,养成中转!$AG$17:$AG$1000,"{}"))</f>
        <v>{"CardMulti":9.3,"CostReduce":0}</v>
      </c>
    </row>
    <row r="1525" spans="1:7">
      <c r="A1525" s="19">
        <v>1521</v>
      </c>
      <c r="B1525" s="21">
        <f t="shared" si="42"/>
        <v>3</v>
      </c>
      <c r="C1525" s="19">
        <v>2</v>
      </c>
      <c r="D1525" s="19">
        <f t="shared" si="43"/>
        <v>21</v>
      </c>
      <c r="E1525" s="19" t="str">
        <f>_xlfn.XLOOKUP($D1525,消耗中转!$O$17:$O$1000,消耗中转!$Y$17:$Y$1000,"[]")</f>
        <v>[{"ItemId":50004,"Num":2448}]</v>
      </c>
      <c r="F1525" s="19" t="str">
        <f>_xlfn.XLOOKUP($D1525,养成中转!$D$17:$D$1000,_xlfn.XLOOKUP($C1525,养成中转!$W$16:$AC$16,养成中转!$W$17:$AC$1000),"{}")</f>
        <v>{"Hp":5777,"Atk":198}</v>
      </c>
      <c r="G1525" s="19" t="str">
        <f>IF(B1525=4,_xlfn.XLOOKUP($D1525,养成中转!$D$17:$D$1000,养成中转!$AP$17:$AP$1000,"{}"),_xlfn.XLOOKUP($D1525,养成中转!$D$17:$D$1000,养成中转!$AG$17:$AG$1000,"{}"))</f>
        <v>{"CardMulti":9.95,"CostReduce":0}</v>
      </c>
    </row>
    <row r="1526" spans="1:7">
      <c r="A1526" s="19">
        <v>1522</v>
      </c>
      <c r="B1526" s="21">
        <f t="shared" si="42"/>
        <v>3</v>
      </c>
      <c r="C1526" s="19">
        <v>2</v>
      </c>
      <c r="D1526" s="19">
        <f t="shared" si="43"/>
        <v>22</v>
      </c>
      <c r="E1526" s="19" t="str">
        <f>_xlfn.XLOOKUP($D1526,消耗中转!$O$17:$O$1000,消耗中转!$Y$17:$Y$1000,"[]")</f>
        <v>[{"ItemId":50004,"Num":2571}]</v>
      </c>
      <c r="F1526" s="19" t="str">
        <f>_xlfn.XLOOKUP($D1526,养成中转!$D$17:$D$1000,_xlfn.XLOOKUP($C1526,养成中转!$W$16:$AC$16,养成中转!$W$17:$AC$1000),"{}")</f>
        <v>{"Hp":5977,"Atk":205}</v>
      </c>
      <c r="G1526" s="19" t="str">
        <f>IF(B1526=4,_xlfn.XLOOKUP($D1526,养成中转!$D$17:$D$1000,养成中转!$AP$17:$AP$1000,"{}"),_xlfn.XLOOKUP($D1526,养成中转!$D$17:$D$1000,养成中转!$AG$17:$AG$1000,"{}"))</f>
        <v>{"CardMulti":10.19,"CostReduce":0}</v>
      </c>
    </row>
    <row r="1527" spans="1:7">
      <c r="A1527" s="19">
        <v>1523</v>
      </c>
      <c r="B1527" s="21">
        <f t="shared" si="42"/>
        <v>3</v>
      </c>
      <c r="C1527" s="19">
        <v>2</v>
      </c>
      <c r="D1527" s="19">
        <f t="shared" si="43"/>
        <v>23</v>
      </c>
      <c r="E1527" s="19" t="str">
        <f>_xlfn.XLOOKUP($D1527,消耗中转!$O$17:$O$1000,消耗中转!$Y$17:$Y$1000,"[]")</f>
        <v>[{"ItemId":50004,"Num":2693}]</v>
      </c>
      <c r="F1527" s="19" t="str">
        <f>_xlfn.XLOOKUP($D1527,养成中转!$D$17:$D$1000,_xlfn.XLOOKUP($C1527,养成中转!$W$16:$AC$16,养成中转!$W$17:$AC$1000),"{}")</f>
        <v>{"Hp":6186,"Atk":212}</v>
      </c>
      <c r="G1527" s="19" t="str">
        <f>IF(B1527=4,_xlfn.XLOOKUP($D1527,养成中转!$D$17:$D$1000,养成中转!$AP$17:$AP$1000,"{}"),_xlfn.XLOOKUP($D1527,养成中转!$D$17:$D$1000,养成中转!$AG$17:$AG$1000,"{}"))</f>
        <v>{"CardMulti":10.43,"CostReduce":0}</v>
      </c>
    </row>
    <row r="1528" spans="1:7">
      <c r="A1528" s="19">
        <v>1524</v>
      </c>
      <c r="B1528" s="21">
        <f t="shared" si="42"/>
        <v>3</v>
      </c>
      <c r="C1528" s="19">
        <v>2</v>
      </c>
      <c r="D1528" s="19">
        <f t="shared" si="43"/>
        <v>24</v>
      </c>
      <c r="E1528" s="19" t="str">
        <f>_xlfn.XLOOKUP($D1528,消耗中转!$O$17:$O$1000,消耗中转!$Y$17:$Y$1000,"[]")</f>
        <v>[{"ItemId":50004,"Num":2816}]</v>
      </c>
      <c r="F1528" s="19" t="str">
        <f>_xlfn.XLOOKUP($D1528,养成中转!$D$17:$D$1000,_xlfn.XLOOKUP($C1528,养成中转!$W$16:$AC$16,养成中转!$W$17:$AC$1000),"{}")</f>
        <v>{"Hp":6403,"Atk":220}</v>
      </c>
      <c r="G1528" s="19" t="str">
        <f>IF(B1528=4,_xlfn.XLOOKUP($D1528,养成中转!$D$17:$D$1000,养成中转!$AP$17:$AP$1000,"{}"),_xlfn.XLOOKUP($D1528,养成中转!$D$17:$D$1000,养成中转!$AG$17:$AG$1000,"{}"))</f>
        <v>{"CardMulti":10.67,"CostReduce":0}</v>
      </c>
    </row>
    <row r="1529" spans="1:7">
      <c r="A1529" s="19">
        <v>1525</v>
      </c>
      <c r="B1529" s="21">
        <f t="shared" si="42"/>
        <v>3</v>
      </c>
      <c r="C1529" s="19">
        <v>2</v>
      </c>
      <c r="D1529" s="19">
        <f t="shared" si="43"/>
        <v>25</v>
      </c>
      <c r="E1529" s="19" t="str">
        <f>_xlfn.XLOOKUP($D1529,消耗中转!$O$17:$O$1000,消耗中转!$Y$17:$Y$1000,"[]")</f>
        <v>[{"ItemId":50004,"Num":2938}]</v>
      </c>
      <c r="F1529" s="19" t="str">
        <f>_xlfn.XLOOKUP($D1529,养成中转!$D$17:$D$1000,_xlfn.XLOOKUP($C1529,养成中转!$W$16:$AC$16,养成中转!$W$17:$AC$1000),"{}")</f>
        <v>{"Hp":6630,"Atk":227}</v>
      </c>
      <c r="G1529" s="19" t="str">
        <f>IF(B1529=4,_xlfn.XLOOKUP($D1529,养成中转!$D$17:$D$1000,养成中转!$AP$17:$AP$1000,"{}"),_xlfn.XLOOKUP($D1529,养成中转!$D$17:$D$1000,养成中转!$AG$17:$AG$1000,"{}"))</f>
        <v>{"CardMulti":11.91,"CostReduce":1}</v>
      </c>
    </row>
    <row r="1530" spans="1:7">
      <c r="A1530" s="19">
        <v>1526</v>
      </c>
      <c r="B1530" s="21">
        <f t="shared" si="42"/>
        <v>3</v>
      </c>
      <c r="C1530" s="19">
        <v>2</v>
      </c>
      <c r="D1530" s="19">
        <f t="shared" si="43"/>
        <v>26</v>
      </c>
      <c r="E1530" s="19" t="str">
        <f>_xlfn.XLOOKUP($D1530,消耗中转!$O$17:$O$1000,消耗中转!$Y$17:$Y$1000,"[]")</f>
        <v>[{"ItemId":50004,"Num":3061}]</v>
      </c>
      <c r="F1530" s="19" t="str">
        <f>_xlfn.XLOOKUP($D1530,养成中转!$D$17:$D$1000,_xlfn.XLOOKUP($C1530,养成中转!$W$16:$AC$16,养成中转!$W$17:$AC$1000),"{}")</f>
        <v>{"Hp":6866,"Atk":236}</v>
      </c>
      <c r="G1530" s="19" t="str">
        <f>IF(B1530=4,_xlfn.XLOOKUP($D1530,养成中转!$D$17:$D$1000,养成中转!$AP$17:$AP$1000,"{}"),_xlfn.XLOOKUP($D1530,养成中转!$D$17:$D$1000,养成中转!$AG$17:$AG$1000,"{}"))</f>
        <v>{"CardMulti":12.15,"CostReduce":1}</v>
      </c>
    </row>
    <row r="1531" spans="1:7">
      <c r="A1531" s="19">
        <v>1527</v>
      </c>
      <c r="B1531" s="21">
        <f t="shared" si="42"/>
        <v>3</v>
      </c>
      <c r="C1531" s="19">
        <v>2</v>
      </c>
      <c r="D1531" s="19">
        <f t="shared" si="43"/>
        <v>27</v>
      </c>
      <c r="E1531" s="19" t="str">
        <f>_xlfn.XLOOKUP($D1531,消耗中转!$O$17:$O$1000,消耗中转!$Y$17:$Y$1000,"[]")</f>
        <v>[{"ItemId":50004,"Num":3183}]</v>
      </c>
      <c r="F1531" s="19" t="str">
        <f>_xlfn.XLOOKUP($D1531,养成中转!$D$17:$D$1000,_xlfn.XLOOKUP($C1531,养成中转!$W$16:$AC$16,养成中转!$W$17:$AC$1000),"{}")</f>
        <v>{"Hp":7112,"Atk":244}</v>
      </c>
      <c r="G1531" s="19" t="str">
        <f>IF(B1531=4,_xlfn.XLOOKUP($D1531,养成中转!$D$17:$D$1000,养成中转!$AP$17:$AP$1000,"{}"),_xlfn.XLOOKUP($D1531,养成中转!$D$17:$D$1000,养成中转!$AG$17:$AG$1000,"{}"))</f>
        <v>{"CardMulti":12.39,"CostReduce":1}</v>
      </c>
    </row>
    <row r="1532" spans="1:7">
      <c r="A1532" s="19">
        <v>1528</v>
      </c>
      <c r="B1532" s="21">
        <f t="shared" si="42"/>
        <v>3</v>
      </c>
      <c r="C1532" s="19">
        <v>2</v>
      </c>
      <c r="D1532" s="19">
        <f t="shared" si="43"/>
        <v>28</v>
      </c>
      <c r="E1532" s="19" t="str">
        <f>_xlfn.XLOOKUP($D1532,消耗中转!$O$17:$O$1000,消耗中转!$Y$17:$Y$1000,"[]")</f>
        <v>[{"ItemId":50004,"Num":3306}]</v>
      </c>
      <c r="F1532" s="19" t="str">
        <f>_xlfn.XLOOKUP($D1532,养成中转!$D$17:$D$1000,_xlfn.XLOOKUP($C1532,养成中转!$W$16:$AC$16,养成中转!$W$17:$AC$1000),"{}")</f>
        <v>{"Hp":7367,"Atk":253}</v>
      </c>
      <c r="G1532" s="19" t="str">
        <f>IF(B1532=4,_xlfn.XLOOKUP($D1532,养成中转!$D$17:$D$1000,养成中转!$AP$17:$AP$1000,"{}"),_xlfn.XLOOKUP($D1532,养成中转!$D$17:$D$1000,养成中转!$AG$17:$AG$1000,"{}"))</f>
        <v>{"CardMulti":12.63,"CostReduce":1}</v>
      </c>
    </row>
    <row r="1533" spans="1:7">
      <c r="A1533" s="19">
        <v>1529</v>
      </c>
      <c r="B1533" s="21">
        <f t="shared" si="42"/>
        <v>3</v>
      </c>
      <c r="C1533" s="19">
        <v>2</v>
      </c>
      <c r="D1533" s="19">
        <f t="shared" si="43"/>
        <v>29</v>
      </c>
      <c r="E1533" s="19" t="str">
        <f>_xlfn.XLOOKUP($D1533,消耗中转!$O$17:$O$1000,消耗中转!$Y$17:$Y$1000,"[]")</f>
        <v>[{"ItemId":50004,"Num":3428}]</v>
      </c>
      <c r="F1533" s="19" t="str">
        <f>_xlfn.XLOOKUP($D1533,养成中转!$D$17:$D$1000,_xlfn.XLOOKUP($C1533,养成中转!$W$16:$AC$16,养成中转!$W$17:$AC$1000),"{}")</f>
        <v>{"Hp":7633,"Atk":262}</v>
      </c>
      <c r="G1533" s="19" t="str">
        <f>IF(B1533=4,_xlfn.XLOOKUP($D1533,养成中转!$D$17:$D$1000,养成中转!$AP$17:$AP$1000,"{}"),_xlfn.XLOOKUP($D1533,养成中转!$D$17:$D$1000,养成中转!$AG$17:$AG$1000,"{}"))</f>
        <v>{"CardMulti":12.87,"CostReduce":1}</v>
      </c>
    </row>
    <row r="1534" spans="1:7">
      <c r="A1534" s="19">
        <v>1530</v>
      </c>
      <c r="B1534" s="21">
        <f t="shared" si="42"/>
        <v>3</v>
      </c>
      <c r="C1534" s="19">
        <v>2</v>
      </c>
      <c r="D1534" s="19">
        <f t="shared" si="43"/>
        <v>30</v>
      </c>
      <c r="E1534" s="19" t="str">
        <f>_xlfn.XLOOKUP($D1534,消耗中转!$O$17:$O$1000,消耗中转!$Y$17:$Y$1000,"[]")</f>
        <v>[{"ItemId":50004,"Num":3551},{"ItemId":50005,"Num":130}]</v>
      </c>
      <c r="F1534" s="19" t="str">
        <f>_xlfn.XLOOKUP($D1534,养成中转!$D$17:$D$1000,_xlfn.XLOOKUP($C1534,养成中转!$W$16:$AC$16,养成中转!$W$17:$AC$1000),"{}")</f>
        <v>{"Hp":7910,"Atk":271}</v>
      </c>
      <c r="G1534" s="19" t="str">
        <f>IF(B1534=4,_xlfn.XLOOKUP($D1534,养成中转!$D$17:$D$1000,养成中转!$AP$17:$AP$1000,"{}"),_xlfn.XLOOKUP($D1534,养成中转!$D$17:$D$1000,养成中转!$AG$17:$AG$1000,"{}"))</f>
        <v>{"CardMulti":13.11,"CostReduce":1}</v>
      </c>
    </row>
    <row r="1535" spans="1:7">
      <c r="A1535" s="19">
        <v>1531</v>
      </c>
      <c r="B1535" s="21">
        <f t="shared" si="42"/>
        <v>3</v>
      </c>
      <c r="C1535" s="19">
        <v>2</v>
      </c>
      <c r="D1535" s="19">
        <f t="shared" si="43"/>
        <v>31</v>
      </c>
      <c r="E1535" s="19" t="str">
        <f>_xlfn.XLOOKUP($D1535,消耗中转!$O$17:$O$1000,消耗中转!$Y$17:$Y$1000,"[]")</f>
        <v>[{"ItemId":50004,"Num":7347}]</v>
      </c>
      <c r="F1535" s="19" t="str">
        <f>_xlfn.XLOOKUP($D1535,养成中转!$D$17:$D$1000,_xlfn.XLOOKUP($C1535,养成中转!$W$16:$AC$16,养成中转!$W$17:$AC$1000),"{}")</f>
        <v>{"Hp":9918,"Atk":341}</v>
      </c>
      <c r="G1535" s="19" t="str">
        <f>IF(B1535=4,_xlfn.XLOOKUP($D1535,养成中转!$D$17:$D$1000,养成中转!$AP$17:$AP$1000,"{}"),_xlfn.XLOOKUP($D1535,养成中转!$D$17:$D$1000,养成中转!$AG$17:$AG$1000,"{}"))</f>
        <v>{"CardMulti":13.81,"CostReduce":1}</v>
      </c>
    </row>
    <row r="1536" spans="1:7">
      <c r="A1536" s="19">
        <v>1532</v>
      </c>
      <c r="B1536" s="21">
        <f t="shared" si="42"/>
        <v>3</v>
      </c>
      <c r="C1536" s="19">
        <v>2</v>
      </c>
      <c r="D1536" s="19">
        <f t="shared" si="43"/>
        <v>32</v>
      </c>
      <c r="E1536" s="19" t="str">
        <f>_xlfn.XLOOKUP($D1536,消耗中转!$O$17:$O$1000,消耗中转!$Y$17:$Y$1000,"[]")</f>
        <v>[{"ItemId":50004,"Num":7715}]</v>
      </c>
      <c r="F1536" s="19" t="str">
        <f>_xlfn.XLOOKUP($D1536,养成中转!$D$17:$D$1000,_xlfn.XLOOKUP($C1536,养成中转!$W$16:$AC$16,养成中转!$W$17:$AC$1000),"{}")</f>
        <v>{"Hp":10217,"Atk":351}</v>
      </c>
      <c r="G1536" s="19" t="str">
        <f>IF(B1536=4,_xlfn.XLOOKUP($D1536,养成中转!$D$17:$D$1000,养成中转!$AP$17:$AP$1000,"{}"),_xlfn.XLOOKUP($D1536,养成中转!$D$17:$D$1000,养成中转!$AG$17:$AG$1000,"{}"))</f>
        <v>{"CardMulti":14.04,"CostReduce":1}</v>
      </c>
    </row>
    <row r="1537" spans="1:7">
      <c r="A1537" s="19">
        <v>1533</v>
      </c>
      <c r="B1537" s="21">
        <f t="shared" si="42"/>
        <v>3</v>
      </c>
      <c r="C1537" s="19">
        <v>2</v>
      </c>
      <c r="D1537" s="19">
        <f t="shared" si="43"/>
        <v>33</v>
      </c>
      <c r="E1537" s="19" t="str">
        <f>_xlfn.XLOOKUP($D1537,消耗中转!$O$17:$O$1000,消耗中转!$Y$17:$Y$1000,"[]")</f>
        <v>[{"ItemId":50004,"Num":8082}]</v>
      </c>
      <c r="F1537" s="19" t="str">
        <f>_xlfn.XLOOKUP($D1537,养成中转!$D$17:$D$1000,_xlfn.XLOOKUP($C1537,养成中转!$W$16:$AC$16,养成中转!$W$17:$AC$1000),"{}")</f>
        <v>{"Hp":10526,"Atk":362}</v>
      </c>
      <c r="G1537" s="19" t="str">
        <f>IF(B1537=4,_xlfn.XLOOKUP($D1537,养成中转!$D$17:$D$1000,养成中转!$AP$17:$AP$1000,"{}"),_xlfn.XLOOKUP($D1537,养成中转!$D$17:$D$1000,养成中转!$AG$17:$AG$1000,"{}"))</f>
        <v>{"CardMulti":14.27,"CostReduce":1}</v>
      </c>
    </row>
    <row r="1538" spans="1:7">
      <c r="A1538" s="19">
        <v>1534</v>
      </c>
      <c r="B1538" s="21">
        <f t="shared" si="42"/>
        <v>3</v>
      </c>
      <c r="C1538" s="19">
        <v>2</v>
      </c>
      <c r="D1538" s="19">
        <f t="shared" si="43"/>
        <v>34</v>
      </c>
      <c r="E1538" s="19" t="str">
        <f>_xlfn.XLOOKUP($D1538,消耗中转!$O$17:$O$1000,消耗中转!$Y$17:$Y$1000,"[]")</f>
        <v>[{"ItemId":50004,"Num":8449}]</v>
      </c>
      <c r="F1538" s="19" t="str">
        <f>_xlfn.XLOOKUP($D1538,养成中转!$D$17:$D$1000,_xlfn.XLOOKUP($C1538,养成中转!$W$16:$AC$16,养成中转!$W$17:$AC$1000),"{}")</f>
        <v>{"Hp":10847,"Atk":373}</v>
      </c>
      <c r="G1538" s="19" t="str">
        <f>IF(B1538=4,_xlfn.XLOOKUP($D1538,养成中转!$D$17:$D$1000,养成中转!$AP$17:$AP$1000,"{}"),_xlfn.XLOOKUP($D1538,养成中转!$D$17:$D$1000,养成中转!$AG$17:$AG$1000,"{}"))</f>
        <v>{"CardMulti":14.5,"CostReduce":1}</v>
      </c>
    </row>
    <row r="1539" spans="1:7">
      <c r="A1539" s="19">
        <v>1535</v>
      </c>
      <c r="B1539" s="21">
        <f t="shared" si="42"/>
        <v>3</v>
      </c>
      <c r="C1539" s="19">
        <v>2</v>
      </c>
      <c r="D1539" s="19">
        <f t="shared" si="43"/>
        <v>35</v>
      </c>
      <c r="E1539" s="19" t="str">
        <f>_xlfn.XLOOKUP($D1539,消耗中转!$O$17:$O$1000,消耗中转!$Y$17:$Y$1000,"[]")</f>
        <v>[{"ItemId":50004,"Num":8817}]</v>
      </c>
      <c r="F1539" s="19" t="str">
        <f>_xlfn.XLOOKUP($D1539,养成中转!$D$17:$D$1000,_xlfn.XLOOKUP($C1539,养成中转!$W$16:$AC$16,养成中转!$W$17:$AC$1000),"{}")</f>
        <v>{"Hp":11180,"Atk":384}</v>
      </c>
      <c r="G1539" s="19" t="str">
        <f>IF(B1539=4,_xlfn.XLOOKUP($D1539,养成中转!$D$17:$D$1000,养成中转!$AP$17:$AP$1000,"{}"),_xlfn.XLOOKUP($D1539,养成中转!$D$17:$D$1000,养成中转!$AG$17:$AG$1000,"{}"))</f>
        <v>{"CardMulti":14.73,"CostReduce":1}</v>
      </c>
    </row>
    <row r="1540" spans="1:7">
      <c r="A1540" s="19">
        <v>1536</v>
      </c>
      <c r="B1540" s="21">
        <f t="shared" si="42"/>
        <v>3</v>
      </c>
      <c r="C1540" s="19">
        <v>2</v>
      </c>
      <c r="D1540" s="19">
        <f t="shared" si="43"/>
        <v>36</v>
      </c>
      <c r="E1540" s="19" t="str">
        <f>_xlfn.XLOOKUP($D1540,消耗中转!$O$17:$O$1000,消耗中转!$Y$17:$Y$1000,"[]")</f>
        <v>[{"ItemId":50004,"Num":9184}]</v>
      </c>
      <c r="F1540" s="19" t="str">
        <f>_xlfn.XLOOKUP($D1540,养成中转!$D$17:$D$1000,_xlfn.XLOOKUP($C1540,养成中转!$W$16:$AC$16,养成中转!$W$17:$AC$1000),"{}")</f>
        <v>{"Hp":11525,"Atk":396}</v>
      </c>
      <c r="G1540" s="19" t="str">
        <f>IF(B1540=4,_xlfn.XLOOKUP($D1540,养成中转!$D$17:$D$1000,养成中转!$AP$17:$AP$1000,"{}"),_xlfn.XLOOKUP($D1540,养成中转!$D$17:$D$1000,养成中转!$AG$17:$AG$1000,"{}"))</f>
        <v>{"CardMulti":14.96,"CostReduce":1}</v>
      </c>
    </row>
    <row r="1541" spans="1:7">
      <c r="A1541" s="19">
        <v>1537</v>
      </c>
      <c r="B1541" s="21">
        <f t="shared" si="42"/>
        <v>3</v>
      </c>
      <c r="C1541" s="19">
        <v>2</v>
      </c>
      <c r="D1541" s="19">
        <f t="shared" si="43"/>
        <v>37</v>
      </c>
      <c r="E1541" s="19" t="str">
        <f>_xlfn.XLOOKUP($D1541,消耗中转!$O$17:$O$1000,消耗中转!$Y$17:$Y$1000,"[]")</f>
        <v>[{"ItemId":50004,"Num":9552}]</v>
      </c>
      <c r="F1541" s="19" t="str">
        <f>_xlfn.XLOOKUP($D1541,养成中转!$D$17:$D$1000,_xlfn.XLOOKUP($C1541,养成中转!$W$16:$AC$16,养成中转!$W$17:$AC$1000),"{}")</f>
        <v>{"Hp":11881,"Atk":408}</v>
      </c>
      <c r="G1541" s="19" t="str">
        <f>IF(B1541=4,_xlfn.XLOOKUP($D1541,养成中转!$D$17:$D$1000,养成中转!$AP$17:$AP$1000,"{}"),_xlfn.XLOOKUP($D1541,养成中转!$D$17:$D$1000,养成中转!$AG$17:$AG$1000,"{}"))</f>
        <v>{"CardMulti":15.19,"CostReduce":1}</v>
      </c>
    </row>
    <row r="1542" spans="1:7">
      <c r="A1542" s="19">
        <v>1538</v>
      </c>
      <c r="B1542" s="21">
        <f t="shared" si="42"/>
        <v>3</v>
      </c>
      <c r="C1542" s="19">
        <v>2</v>
      </c>
      <c r="D1542" s="19">
        <f t="shared" si="43"/>
        <v>38</v>
      </c>
      <c r="E1542" s="19" t="str">
        <f>_xlfn.XLOOKUP($D1542,消耗中转!$O$17:$O$1000,消耗中转!$Y$17:$Y$1000,"[]")</f>
        <v>[{"ItemId":50004,"Num":9919}]</v>
      </c>
      <c r="F1542" s="19" t="str">
        <f>_xlfn.XLOOKUP($D1542,养成中转!$D$17:$D$1000,_xlfn.XLOOKUP($C1542,养成中转!$W$16:$AC$16,养成中转!$W$17:$AC$1000),"{}")</f>
        <v>{"Hp":12251,"Atk":421}</v>
      </c>
      <c r="G1542" s="19" t="str">
        <f>IF(B1542=4,_xlfn.XLOOKUP($D1542,养成中转!$D$17:$D$1000,养成中转!$AP$17:$AP$1000,"{}"),_xlfn.XLOOKUP($D1542,养成中转!$D$17:$D$1000,养成中转!$AG$17:$AG$1000,"{}"))</f>
        <v>{"CardMulti":15.42,"CostReduce":1}</v>
      </c>
    </row>
    <row r="1543" spans="1:7">
      <c r="A1543" s="19">
        <v>1539</v>
      </c>
      <c r="B1543" s="21">
        <f t="shared" si="42"/>
        <v>3</v>
      </c>
      <c r="C1543" s="19">
        <v>2</v>
      </c>
      <c r="D1543" s="19">
        <f t="shared" si="43"/>
        <v>39</v>
      </c>
      <c r="E1543" s="19" t="str">
        <f>_xlfn.XLOOKUP($D1543,消耗中转!$O$17:$O$1000,消耗中转!$Y$17:$Y$1000,"[]")</f>
        <v>[{"ItemId":50004,"Num":10286}]</v>
      </c>
      <c r="F1543" s="19" t="str">
        <f>_xlfn.XLOOKUP($D1543,养成中转!$D$17:$D$1000,_xlfn.XLOOKUP($C1543,养成中转!$W$16:$AC$16,养成中转!$W$17:$AC$1000),"{}")</f>
        <v>{"Hp":12633,"Atk":434}</v>
      </c>
      <c r="G1543" s="19" t="str">
        <f>IF(B1543=4,_xlfn.XLOOKUP($D1543,养成中转!$D$17:$D$1000,养成中转!$AP$17:$AP$1000,"{}"),_xlfn.XLOOKUP($D1543,养成中转!$D$17:$D$1000,养成中转!$AG$17:$AG$1000,"{}"))</f>
        <v>{"CardMulti":15.65,"CostReduce":1}</v>
      </c>
    </row>
    <row r="1544" spans="1:7">
      <c r="A1544" s="19">
        <v>1540</v>
      </c>
      <c r="B1544" s="21">
        <f t="shared" si="42"/>
        <v>3</v>
      </c>
      <c r="C1544" s="19">
        <v>2</v>
      </c>
      <c r="D1544" s="19">
        <f t="shared" si="43"/>
        <v>40</v>
      </c>
      <c r="E1544" s="19" t="str">
        <f>_xlfn.XLOOKUP($D1544,消耗中转!$O$17:$O$1000,消耗中转!$Y$17:$Y$1000,"[]")</f>
        <v>[{"ItemId":50004,"Num":10654},{"ItemId":50005,"Num":200}]</v>
      </c>
      <c r="F1544" s="19" t="str">
        <f>_xlfn.XLOOKUP($D1544,养成中转!$D$17:$D$1000,_xlfn.XLOOKUP($C1544,养成中转!$W$16:$AC$16,养成中转!$W$17:$AC$1000),"{}")</f>
        <v>{"Hp":13028,"Atk":448}</v>
      </c>
      <c r="G1544" s="19" t="str">
        <f>IF(B1544=4,_xlfn.XLOOKUP($D1544,养成中转!$D$17:$D$1000,养成中转!$AP$17:$AP$1000,"{}"),_xlfn.XLOOKUP($D1544,养成中转!$D$17:$D$1000,养成中转!$AG$17:$AG$1000,"{}"))</f>
        <v>{"CardMulti":15.88,"CostReduce":1}</v>
      </c>
    </row>
    <row r="1545" spans="1:7">
      <c r="A1545" s="19">
        <v>1541</v>
      </c>
      <c r="B1545" s="21">
        <f t="shared" si="42"/>
        <v>3</v>
      </c>
      <c r="C1545" s="19">
        <v>2</v>
      </c>
      <c r="D1545" s="19">
        <f t="shared" si="43"/>
        <v>41</v>
      </c>
      <c r="E1545" s="19" t="str">
        <f>_xlfn.XLOOKUP($D1545,消耗中转!$O$17:$O$1000,消耗中转!$Y$17:$Y$1000,"[]")</f>
        <v>[{"ItemId":50004,"Num":16426}]</v>
      </c>
      <c r="F1545" s="19" t="str">
        <f>_xlfn.XLOOKUP($D1545,养成中转!$D$17:$D$1000,_xlfn.XLOOKUP($C1545,养成中转!$W$16:$AC$16,养成中转!$W$17:$AC$1000),"{}")</f>
        <v>{"Hp":15890,"Atk":546}</v>
      </c>
      <c r="G1545" s="19" t="str">
        <f>IF(B1545=4,_xlfn.XLOOKUP($D1545,养成中转!$D$17:$D$1000,养成中转!$AP$17:$AP$1000,"{}"),_xlfn.XLOOKUP($D1545,养成中转!$D$17:$D$1000,养成中转!$AG$17:$AG$1000,"{}"))</f>
        <v>{"CardMulti":16.63,"CostReduce":1}</v>
      </c>
    </row>
    <row r="1546" spans="1:7">
      <c r="A1546" s="19">
        <v>1542</v>
      </c>
      <c r="B1546" s="21">
        <f t="shared" si="42"/>
        <v>3</v>
      </c>
      <c r="C1546" s="19">
        <v>2</v>
      </c>
      <c r="D1546" s="19">
        <f t="shared" si="43"/>
        <v>42</v>
      </c>
      <c r="E1546" s="19" t="str">
        <f>_xlfn.XLOOKUP($D1546,消耗中转!$O$17:$O$1000,消耗中转!$Y$17:$Y$1000,"[]")</f>
        <v>[{"ItemId":50004,"Num":17248}]</v>
      </c>
      <c r="F1546" s="19" t="str">
        <f>_xlfn.XLOOKUP($D1546,养成中转!$D$17:$D$1000,_xlfn.XLOOKUP($C1546,养成中转!$W$16:$AC$16,养成中转!$W$17:$AC$1000),"{}")</f>
        <v>{"Hp":16311,"Atk":560}</v>
      </c>
      <c r="G1546" s="19" t="str">
        <f>IF(B1546=4,_xlfn.XLOOKUP($D1546,养成中转!$D$17:$D$1000,养成中转!$AP$17:$AP$1000,"{}"),_xlfn.XLOOKUP($D1546,养成中转!$D$17:$D$1000,养成中转!$AG$17:$AG$1000,"{}"))</f>
        <v>{"CardMulti":16.85,"CostReduce":1}</v>
      </c>
    </row>
    <row r="1547" spans="1:7">
      <c r="A1547" s="19">
        <v>1543</v>
      </c>
      <c r="B1547" s="21">
        <f t="shared" si="42"/>
        <v>3</v>
      </c>
      <c r="C1547" s="19">
        <v>2</v>
      </c>
      <c r="D1547" s="19">
        <f t="shared" si="43"/>
        <v>43</v>
      </c>
      <c r="E1547" s="19" t="str">
        <f>_xlfn.XLOOKUP($D1547,消耗中转!$O$17:$O$1000,消耗中转!$Y$17:$Y$1000,"[]")</f>
        <v>[{"ItemId":50004,"Num":18069}]</v>
      </c>
      <c r="F1547" s="19" t="str">
        <f>_xlfn.XLOOKUP($D1547,养成中转!$D$17:$D$1000,_xlfn.XLOOKUP($C1547,养成中转!$W$16:$AC$16,养成中转!$W$17:$AC$1000),"{}")</f>
        <v>{"Hp":16747,"Atk":576}</v>
      </c>
      <c r="G1547" s="19" t="str">
        <f>IF(B1547=4,_xlfn.XLOOKUP($D1547,养成中转!$D$17:$D$1000,养成中转!$AP$17:$AP$1000,"{}"),_xlfn.XLOOKUP($D1547,养成中转!$D$17:$D$1000,养成中转!$AG$17:$AG$1000,"{}"))</f>
        <v>{"CardMulti":17.07,"CostReduce":1}</v>
      </c>
    </row>
    <row r="1548" spans="1:7">
      <c r="A1548" s="19">
        <v>1544</v>
      </c>
      <c r="B1548" s="21">
        <f t="shared" si="42"/>
        <v>3</v>
      </c>
      <c r="C1548" s="19">
        <v>2</v>
      </c>
      <c r="D1548" s="19">
        <f t="shared" si="43"/>
        <v>44</v>
      </c>
      <c r="E1548" s="19" t="str">
        <f>_xlfn.XLOOKUP($D1548,消耗中转!$O$17:$O$1000,消耗中转!$Y$17:$Y$1000,"[]")</f>
        <v>[{"ItemId":50004,"Num":18890}]</v>
      </c>
      <c r="F1548" s="19" t="str">
        <f>_xlfn.XLOOKUP($D1548,养成中转!$D$17:$D$1000,_xlfn.XLOOKUP($C1548,养成中转!$W$16:$AC$16,养成中转!$W$17:$AC$1000),"{}")</f>
        <v>{"Hp":17197,"Atk":591}</v>
      </c>
      <c r="G1548" s="19" t="str">
        <f>IF(B1548=4,_xlfn.XLOOKUP($D1548,养成中转!$D$17:$D$1000,养成中转!$AP$17:$AP$1000,"{}"),_xlfn.XLOOKUP($D1548,养成中转!$D$17:$D$1000,养成中转!$AG$17:$AG$1000,"{}"))</f>
        <v>{"CardMulti":17.29,"CostReduce":1}</v>
      </c>
    </row>
    <row r="1549" spans="1:7">
      <c r="A1549" s="19">
        <v>1545</v>
      </c>
      <c r="B1549" s="21">
        <f t="shared" si="42"/>
        <v>3</v>
      </c>
      <c r="C1549" s="19">
        <v>2</v>
      </c>
      <c r="D1549" s="19">
        <f t="shared" si="43"/>
        <v>45</v>
      </c>
      <c r="E1549" s="19" t="str">
        <f>_xlfn.XLOOKUP($D1549,消耗中转!$O$17:$O$1000,消耗中转!$Y$17:$Y$1000,"[]")</f>
        <v>[{"ItemId":50004,"Num":19712}]</v>
      </c>
      <c r="F1549" s="19" t="str">
        <f>_xlfn.XLOOKUP($D1549,养成中转!$D$17:$D$1000,_xlfn.XLOOKUP($C1549,养成中转!$W$16:$AC$16,养成中转!$W$17:$AC$1000),"{}")</f>
        <v>{"Hp":17662,"Atk":607}</v>
      </c>
      <c r="G1549" s="19" t="str">
        <f>IF(B1549=4,_xlfn.XLOOKUP($D1549,养成中转!$D$17:$D$1000,养成中转!$AP$17:$AP$1000,"{}"),_xlfn.XLOOKUP($D1549,养成中转!$D$17:$D$1000,养成中转!$AG$17:$AG$1000,"{}"))</f>
        <v>{"CardMulti":17.51,"CostReduce":1}</v>
      </c>
    </row>
    <row r="1550" spans="1:7">
      <c r="A1550" s="19">
        <v>1546</v>
      </c>
      <c r="B1550" s="21">
        <f t="shared" si="42"/>
        <v>3</v>
      </c>
      <c r="C1550" s="19">
        <v>2</v>
      </c>
      <c r="D1550" s="19">
        <f t="shared" si="43"/>
        <v>46</v>
      </c>
      <c r="E1550" s="19" t="str">
        <f>_xlfn.XLOOKUP($D1550,消耗中转!$O$17:$O$1000,消耗中转!$Y$17:$Y$1000,"[]")</f>
        <v>[{"ItemId":50004,"Num":20533}]</v>
      </c>
      <c r="F1550" s="19" t="str">
        <f>_xlfn.XLOOKUP($D1550,养成中转!$D$17:$D$1000,_xlfn.XLOOKUP($C1550,养成中转!$W$16:$AC$16,养成中转!$W$17:$AC$1000),"{}")</f>
        <v>{"Hp":18141,"Atk":624}</v>
      </c>
      <c r="G1550" s="19" t="str">
        <f>IF(B1550=4,_xlfn.XLOOKUP($D1550,养成中转!$D$17:$D$1000,养成中转!$AP$17:$AP$1000,"{}"),_xlfn.XLOOKUP($D1550,养成中转!$D$17:$D$1000,养成中转!$AG$17:$AG$1000,"{}"))</f>
        <v>{"CardMulti":17.73,"CostReduce":1}</v>
      </c>
    </row>
    <row r="1551" spans="1:7">
      <c r="A1551" s="19">
        <v>1547</v>
      </c>
      <c r="B1551" s="21">
        <f t="shared" si="42"/>
        <v>3</v>
      </c>
      <c r="C1551" s="19">
        <v>2</v>
      </c>
      <c r="D1551" s="19">
        <f t="shared" si="43"/>
        <v>47</v>
      </c>
      <c r="E1551" s="19" t="str">
        <f>_xlfn.XLOOKUP($D1551,消耗中转!$O$17:$O$1000,消耗中转!$Y$17:$Y$1000,"[]")</f>
        <v>[{"ItemId":50004,"Num":21355}]</v>
      </c>
      <c r="F1551" s="19" t="str">
        <f>_xlfn.XLOOKUP($D1551,养成中转!$D$17:$D$1000,_xlfn.XLOOKUP($C1551,养成中转!$W$16:$AC$16,养成中转!$W$17:$AC$1000),"{}")</f>
        <v>{"Hp":18635,"Atk":640}</v>
      </c>
      <c r="G1551" s="19" t="str">
        <f>IF(B1551=4,_xlfn.XLOOKUP($D1551,养成中转!$D$17:$D$1000,养成中转!$AP$17:$AP$1000,"{}"),_xlfn.XLOOKUP($D1551,养成中转!$D$17:$D$1000,养成中转!$AG$17:$AG$1000,"{}"))</f>
        <v>{"CardMulti":17.95,"CostReduce":1}</v>
      </c>
    </row>
    <row r="1552" spans="1:7">
      <c r="A1552" s="19">
        <v>1548</v>
      </c>
      <c r="B1552" s="21">
        <f t="shared" si="42"/>
        <v>3</v>
      </c>
      <c r="C1552" s="19">
        <v>2</v>
      </c>
      <c r="D1552" s="19">
        <f t="shared" si="43"/>
        <v>48</v>
      </c>
      <c r="E1552" s="19" t="str">
        <f>_xlfn.XLOOKUP($D1552,消耗中转!$O$17:$O$1000,消耗中转!$Y$17:$Y$1000,"[]")</f>
        <v>[{"ItemId":50004,"Num":22176}]</v>
      </c>
      <c r="F1552" s="19" t="str">
        <f>_xlfn.XLOOKUP($D1552,养成中转!$D$17:$D$1000,_xlfn.XLOOKUP($C1552,养成中转!$W$16:$AC$16,养成中转!$W$17:$AC$1000),"{}")</f>
        <v>{"Hp":19143,"Atk":658}</v>
      </c>
      <c r="G1552" s="19" t="str">
        <f>IF(B1552=4,_xlfn.XLOOKUP($D1552,养成中转!$D$17:$D$1000,养成中转!$AP$17:$AP$1000,"{}"),_xlfn.XLOOKUP($D1552,养成中转!$D$17:$D$1000,养成中转!$AG$17:$AG$1000,"{}"))</f>
        <v>{"CardMulti":18.17,"CostReduce":1}</v>
      </c>
    </row>
    <row r="1553" spans="1:7">
      <c r="A1553" s="19">
        <v>1549</v>
      </c>
      <c r="B1553" s="21">
        <f t="shared" si="42"/>
        <v>3</v>
      </c>
      <c r="C1553" s="19">
        <v>2</v>
      </c>
      <c r="D1553" s="19">
        <f t="shared" si="43"/>
        <v>49</v>
      </c>
      <c r="E1553" s="19" t="str">
        <f>_xlfn.XLOOKUP($D1553,消耗中转!$O$17:$O$1000,消耗中转!$Y$17:$Y$1000,"[]")</f>
        <v>[{"ItemId":50004,"Num":22997}]</v>
      </c>
      <c r="F1553" s="19" t="str">
        <f>_xlfn.XLOOKUP($D1553,养成中转!$D$17:$D$1000,_xlfn.XLOOKUP($C1553,养成中转!$W$16:$AC$16,养成中转!$W$17:$AC$1000),"{}")</f>
        <v>{"Hp":19667,"Atk":676}</v>
      </c>
      <c r="G1553" s="19" t="str">
        <f>IF(B1553=4,_xlfn.XLOOKUP($D1553,养成中转!$D$17:$D$1000,养成中转!$AP$17:$AP$1000,"{}"),_xlfn.XLOOKUP($D1553,养成中转!$D$17:$D$1000,养成中转!$AG$17:$AG$1000,"{}"))</f>
        <v>{"CardMulti":18.39,"CostReduce":1}</v>
      </c>
    </row>
    <row r="1554" spans="1:7">
      <c r="A1554" s="19">
        <v>1550</v>
      </c>
      <c r="B1554" s="21">
        <f t="shared" si="42"/>
        <v>3</v>
      </c>
      <c r="C1554" s="19">
        <v>2</v>
      </c>
      <c r="D1554" s="19">
        <f t="shared" si="43"/>
        <v>50</v>
      </c>
      <c r="E1554" s="19" t="str">
        <f>_xlfn.XLOOKUP($D1554,消耗中转!$O$17:$O$1000,消耗中转!$Y$17:$Y$1000,"[]")</f>
        <v>[{"ItemId":50004,"Num":23819},{"ItemId":50005,"Num":300}]</v>
      </c>
      <c r="F1554" s="19" t="str">
        <f>_xlfn.XLOOKUP($D1554,养成中转!$D$17:$D$1000,_xlfn.XLOOKUP($C1554,养成中转!$W$16:$AC$16,养成中转!$W$17:$AC$1000),"{}")</f>
        <v>{"Hp":20207,"Atk":694}</v>
      </c>
      <c r="G1554" s="19" t="str">
        <f>IF(B1554=4,_xlfn.XLOOKUP($D1554,养成中转!$D$17:$D$1000,养成中转!$AP$17:$AP$1000,"{}"),_xlfn.XLOOKUP($D1554,养成中转!$D$17:$D$1000,养成中转!$AG$17:$AG$1000,"{}"))</f>
        <v>{"CardMulti":18.61,"CostReduce":1}</v>
      </c>
    </row>
    <row r="1555" spans="1:7">
      <c r="A1555" s="19">
        <v>1551</v>
      </c>
      <c r="B1555" s="21">
        <f t="shared" si="42"/>
        <v>3</v>
      </c>
      <c r="C1555" s="19">
        <v>2</v>
      </c>
      <c r="D1555" s="19">
        <f t="shared" si="43"/>
        <v>51</v>
      </c>
      <c r="E1555" s="19" t="str">
        <f>_xlfn.XLOOKUP($D1555,消耗中转!$O$17:$O$1000,消耗中转!$Y$17:$Y$1000,"[]")</f>
        <v>[{"ItemId":50004,"Num":29796}]</v>
      </c>
      <c r="F1555" s="19" t="str">
        <f>_xlfn.XLOOKUP($D1555,养成中转!$D$17:$D$1000,_xlfn.XLOOKUP($C1555,养成中转!$W$16:$AC$16,养成中转!$W$17:$AC$1000),"{}")</f>
        <v>{"Hp":24095,"Atk":829}</v>
      </c>
      <c r="G1555" s="19" t="str">
        <f>IF(B1555=4,_xlfn.XLOOKUP($D1555,养成中转!$D$17:$D$1000,养成中转!$AP$17:$AP$1000,"{}"),_xlfn.XLOOKUP($D1555,养成中转!$D$17:$D$1000,养成中转!$AG$17:$AG$1000,"{}"))</f>
        <v>{"CardMulti":19.41,"CostReduce":1}</v>
      </c>
    </row>
    <row r="1556" spans="1:7">
      <c r="A1556" s="19">
        <v>1552</v>
      </c>
      <c r="B1556" s="21">
        <f t="shared" si="42"/>
        <v>3</v>
      </c>
      <c r="C1556" s="19">
        <v>2</v>
      </c>
      <c r="D1556" s="19">
        <f t="shared" si="43"/>
        <v>52</v>
      </c>
      <c r="E1556" s="19" t="str">
        <f>_xlfn.XLOOKUP($D1556,消耗中转!$O$17:$O$1000,消耗中转!$Y$17:$Y$1000,"[]")</f>
        <v>[{"ItemId":50004,"Num":31286}]</v>
      </c>
      <c r="F1556" s="19" t="str">
        <f>_xlfn.XLOOKUP($D1556,养成中转!$D$17:$D$1000,_xlfn.XLOOKUP($C1556,养成中转!$W$16:$AC$16,养成中转!$W$17:$AC$1000),"{}")</f>
        <v>{"Hp":24667,"Atk":848}</v>
      </c>
      <c r="G1556" s="19" t="str">
        <f>IF(B1556=4,_xlfn.XLOOKUP($D1556,养成中转!$D$17:$D$1000,养成中转!$AP$17:$AP$1000,"{}"),_xlfn.XLOOKUP($D1556,养成中转!$D$17:$D$1000,养成中转!$AG$17:$AG$1000,"{}"))</f>
        <v>{"CardMulti":19.62,"CostReduce":1}</v>
      </c>
    </row>
    <row r="1557" spans="1:7">
      <c r="A1557" s="19">
        <v>1553</v>
      </c>
      <c r="B1557" s="21">
        <f t="shared" si="42"/>
        <v>3</v>
      </c>
      <c r="C1557" s="19">
        <v>2</v>
      </c>
      <c r="D1557" s="19">
        <f t="shared" si="43"/>
        <v>53</v>
      </c>
      <c r="E1557" s="19" t="str">
        <f>_xlfn.XLOOKUP($D1557,消耗中转!$O$17:$O$1000,消耗中转!$Y$17:$Y$1000,"[]")</f>
        <v>[{"ItemId":50004,"Num":32776}]</v>
      </c>
      <c r="F1557" s="19" t="str">
        <f>_xlfn.XLOOKUP($D1557,养成中转!$D$17:$D$1000,_xlfn.XLOOKUP($C1557,养成中转!$W$16:$AC$16,养成中转!$W$17:$AC$1000),"{}")</f>
        <v>{"Hp":25255,"Atk":868}</v>
      </c>
      <c r="G1557" s="19" t="str">
        <f>IF(B1557=4,_xlfn.XLOOKUP($D1557,养成中转!$D$17:$D$1000,养成中转!$AP$17:$AP$1000,"{}"),_xlfn.XLOOKUP($D1557,养成中转!$D$17:$D$1000,养成中转!$AG$17:$AG$1000,"{}"))</f>
        <v>{"CardMulti":19.83,"CostReduce":1}</v>
      </c>
    </row>
    <row r="1558" spans="1:7">
      <c r="A1558" s="19">
        <v>1554</v>
      </c>
      <c r="B1558" s="21">
        <f t="shared" si="42"/>
        <v>3</v>
      </c>
      <c r="C1558" s="19">
        <v>2</v>
      </c>
      <c r="D1558" s="19">
        <f t="shared" si="43"/>
        <v>54</v>
      </c>
      <c r="E1558" s="19" t="str">
        <f>_xlfn.XLOOKUP($D1558,消耗中转!$O$17:$O$1000,消耗中转!$Y$17:$Y$1000,"[]")</f>
        <v>[{"ItemId":50004,"Num":34266}]</v>
      </c>
      <c r="F1558" s="19" t="str">
        <f>_xlfn.XLOOKUP($D1558,养成中转!$D$17:$D$1000,_xlfn.XLOOKUP($C1558,养成中转!$W$16:$AC$16,养成中转!$W$17:$AC$1000),"{}")</f>
        <v>{"Hp":25858,"Atk":889}</v>
      </c>
      <c r="G1558" s="19" t="str">
        <f>IF(B1558=4,_xlfn.XLOOKUP($D1558,养成中转!$D$17:$D$1000,养成中转!$AP$17:$AP$1000,"{}"),_xlfn.XLOOKUP($D1558,养成中转!$D$17:$D$1000,养成中转!$AG$17:$AG$1000,"{}"))</f>
        <v>{"CardMulti":20.04,"CostReduce":1}</v>
      </c>
    </row>
    <row r="1559" spans="1:7">
      <c r="A1559" s="19">
        <v>1555</v>
      </c>
      <c r="B1559" s="21">
        <f t="shared" si="42"/>
        <v>3</v>
      </c>
      <c r="C1559" s="19">
        <v>2</v>
      </c>
      <c r="D1559" s="19">
        <f t="shared" si="43"/>
        <v>55</v>
      </c>
      <c r="E1559" s="19" t="str">
        <f>_xlfn.XLOOKUP($D1559,消耗中转!$O$17:$O$1000,消耗中转!$Y$17:$Y$1000,"[]")</f>
        <v>[{"ItemId":50004,"Num":35756}]</v>
      </c>
      <c r="F1559" s="19" t="str">
        <f>_xlfn.XLOOKUP($D1559,养成中转!$D$17:$D$1000,_xlfn.XLOOKUP($C1559,养成中转!$W$16:$AC$16,养成中转!$W$17:$AC$1000),"{}")</f>
        <v>{"Hp":26480,"Atk":910}</v>
      </c>
      <c r="G1559" s="19" t="str">
        <f>IF(B1559=4,_xlfn.XLOOKUP($D1559,养成中转!$D$17:$D$1000,养成中转!$AP$17:$AP$1000,"{}"),_xlfn.XLOOKUP($D1559,养成中转!$D$17:$D$1000,养成中转!$AG$17:$AG$1000,"{}"))</f>
        <v>{"CardMulti":20.25,"CostReduce":1}</v>
      </c>
    </row>
    <row r="1560" spans="1:7">
      <c r="A1560" s="19">
        <v>1556</v>
      </c>
      <c r="B1560" s="21">
        <f t="shared" si="42"/>
        <v>3</v>
      </c>
      <c r="C1560" s="19">
        <v>2</v>
      </c>
      <c r="D1560" s="19">
        <f t="shared" si="43"/>
        <v>56</v>
      </c>
      <c r="E1560" s="19" t="str">
        <f>_xlfn.XLOOKUP($D1560,消耗中转!$O$17:$O$1000,消耗中转!$Y$17:$Y$1000,"[]")</f>
        <v>[{"ItemId":50004,"Num":37245}]</v>
      </c>
      <c r="F1560" s="19" t="str">
        <f>_xlfn.XLOOKUP($D1560,养成中转!$D$17:$D$1000,_xlfn.XLOOKUP($C1560,养成中转!$W$16:$AC$16,养成中转!$W$17:$AC$1000),"{}")</f>
        <v>{"Hp":27117,"Atk":933}</v>
      </c>
      <c r="G1560" s="19" t="str">
        <f>IF(B1560=4,_xlfn.XLOOKUP($D1560,养成中转!$D$17:$D$1000,养成中转!$AP$17:$AP$1000,"{}"),_xlfn.XLOOKUP($D1560,养成中转!$D$17:$D$1000,养成中转!$AG$17:$AG$1000,"{}"))</f>
        <v>{"CardMulti":20.46,"CostReduce":1}</v>
      </c>
    </row>
    <row r="1561" spans="1:7">
      <c r="A1561" s="19">
        <v>1557</v>
      </c>
      <c r="B1561" s="21">
        <f t="shared" si="42"/>
        <v>3</v>
      </c>
      <c r="C1561" s="19">
        <v>2</v>
      </c>
      <c r="D1561" s="19">
        <f t="shared" si="43"/>
        <v>57</v>
      </c>
      <c r="E1561" s="19" t="str">
        <f>_xlfn.XLOOKUP($D1561,消耗中转!$O$17:$O$1000,消耗中转!$Y$17:$Y$1000,"[]")</f>
        <v>[{"ItemId":50004,"Num":38735}]</v>
      </c>
      <c r="F1561" s="19" t="str">
        <f>_xlfn.XLOOKUP($D1561,养成中转!$D$17:$D$1000,_xlfn.XLOOKUP($C1561,养成中转!$W$16:$AC$16,养成中转!$W$17:$AC$1000),"{}")</f>
        <v>{"Hp":27772,"Atk":955}</v>
      </c>
      <c r="G1561" s="19" t="str">
        <f>IF(B1561=4,_xlfn.XLOOKUP($D1561,养成中转!$D$17:$D$1000,养成中转!$AP$17:$AP$1000,"{}"),_xlfn.XLOOKUP($D1561,养成中转!$D$17:$D$1000,养成中转!$AG$17:$AG$1000,"{}"))</f>
        <v>{"CardMulti":20.67,"CostReduce":1}</v>
      </c>
    </row>
    <row r="1562" spans="1:7">
      <c r="A1562" s="19">
        <v>1558</v>
      </c>
      <c r="B1562" s="21">
        <f t="shared" si="42"/>
        <v>3</v>
      </c>
      <c r="C1562" s="19">
        <v>2</v>
      </c>
      <c r="D1562" s="19">
        <f t="shared" si="43"/>
        <v>58</v>
      </c>
      <c r="E1562" s="19" t="str">
        <f>_xlfn.XLOOKUP($D1562,消耗中转!$O$17:$O$1000,消耗中转!$Y$17:$Y$1000,"[]")</f>
        <v>[{"ItemId":50004,"Num":40225}]</v>
      </c>
      <c r="F1562" s="19" t="str">
        <f>_xlfn.XLOOKUP($D1562,养成中转!$D$17:$D$1000,_xlfn.XLOOKUP($C1562,养成中转!$W$16:$AC$16,养成中转!$W$17:$AC$1000),"{}")</f>
        <v>{"Hp":28445,"Atk":978}</v>
      </c>
      <c r="G1562" s="19" t="str">
        <f>IF(B1562=4,_xlfn.XLOOKUP($D1562,养成中转!$D$17:$D$1000,养成中转!$AP$17:$AP$1000,"{}"),_xlfn.XLOOKUP($D1562,养成中转!$D$17:$D$1000,养成中转!$AG$17:$AG$1000,"{}"))</f>
        <v>{"CardMulti":20.88,"CostReduce":1}</v>
      </c>
    </row>
    <row r="1563" spans="1:7">
      <c r="A1563" s="19">
        <v>1559</v>
      </c>
      <c r="B1563" s="21">
        <f t="shared" si="42"/>
        <v>3</v>
      </c>
      <c r="C1563" s="19">
        <v>2</v>
      </c>
      <c r="D1563" s="19">
        <f t="shared" si="43"/>
        <v>59</v>
      </c>
      <c r="E1563" s="19" t="str">
        <f>_xlfn.XLOOKUP($D1563,消耗中转!$O$17:$O$1000,消耗中转!$Y$17:$Y$1000,"[]")</f>
        <v>[{"ItemId":50004,"Num":41715}]</v>
      </c>
      <c r="F1563" s="19" t="str">
        <f>_xlfn.XLOOKUP($D1563,养成中转!$D$17:$D$1000,_xlfn.XLOOKUP($C1563,养成中转!$W$16:$AC$16,养成中转!$W$17:$AC$1000),"{}")</f>
        <v>{"Hp":29135,"Atk":1001}</v>
      </c>
      <c r="G1563" s="19" t="str">
        <f>IF(B1563=4,_xlfn.XLOOKUP($D1563,养成中转!$D$17:$D$1000,养成中转!$AP$17:$AP$1000,"{}"),_xlfn.XLOOKUP($D1563,养成中转!$D$17:$D$1000,养成中转!$AG$17:$AG$1000,"{}"))</f>
        <v>{"CardMulti":21.09,"CostReduce":1}</v>
      </c>
    </row>
    <row r="1564" spans="1:7">
      <c r="A1564" s="19">
        <v>1560</v>
      </c>
      <c r="B1564" s="21">
        <f t="shared" si="42"/>
        <v>3</v>
      </c>
      <c r="C1564" s="19">
        <v>2</v>
      </c>
      <c r="D1564" s="19">
        <f t="shared" si="43"/>
        <v>60</v>
      </c>
      <c r="E1564" s="19" t="str">
        <f>_xlfn.XLOOKUP($D1564,消耗中转!$O$17:$O$1000,消耗中转!$Y$17:$Y$1000,"[]")</f>
        <v>[{"ItemId":50004,"Num":43205},{"ItemId":50005,"Num":420}]</v>
      </c>
      <c r="F1564" s="19" t="str">
        <f>_xlfn.XLOOKUP($D1564,养成中转!$D$17:$D$1000,_xlfn.XLOOKUP($C1564,养成中转!$W$16:$AC$16,养成中转!$W$17:$AC$1000),"{}")</f>
        <v>{"Hp":29843,"Atk":1026}</v>
      </c>
      <c r="G1564" s="19" t="str">
        <f>IF(B1564=4,_xlfn.XLOOKUP($D1564,养成中转!$D$17:$D$1000,养成中转!$AP$17:$AP$1000,"{}"),_xlfn.XLOOKUP($D1564,养成中转!$D$17:$D$1000,养成中转!$AG$17:$AG$1000,"{}"))</f>
        <v>{"CardMulti":21.3,"CostReduce":1}</v>
      </c>
    </row>
    <row r="1565" spans="1:7">
      <c r="A1565" s="19">
        <v>1561</v>
      </c>
      <c r="B1565" s="21">
        <f t="shared" si="42"/>
        <v>3</v>
      </c>
      <c r="C1565" s="19">
        <v>2</v>
      </c>
      <c r="D1565" s="19">
        <f t="shared" si="43"/>
        <v>61</v>
      </c>
      <c r="E1565" s="19" t="str">
        <f>_xlfn.XLOOKUP($D1565,消耗中转!$O$17:$O$1000,消耗中转!$Y$17:$Y$1000,"[]")</f>
        <v>[{"ItemId":50004,"Num":47233}]</v>
      </c>
      <c r="F1565" s="19" t="str">
        <f>_xlfn.XLOOKUP($D1565,养成中转!$D$17:$D$1000,_xlfn.XLOOKUP($C1565,养成中转!$W$16:$AC$16,养成中转!$W$17:$AC$1000),"{}")</f>
        <v>{"Hp":34928,"Atk":1201}</v>
      </c>
      <c r="G1565" s="19" t="str">
        <f>IF(B1565=4,_xlfn.XLOOKUP($D1565,养成中转!$D$17:$D$1000,养成中转!$AP$17:$AP$1000,"{}"),_xlfn.XLOOKUP($D1565,养成中转!$D$17:$D$1000,养成中转!$AG$17:$AG$1000,"{}"))</f>
        <v>{"CardMulti":22.15,"CostReduce":1}</v>
      </c>
    </row>
    <row r="1566" spans="1:7">
      <c r="A1566" s="19">
        <v>1562</v>
      </c>
      <c r="B1566" s="21">
        <f t="shared" si="42"/>
        <v>3</v>
      </c>
      <c r="C1566" s="19">
        <v>2</v>
      </c>
      <c r="D1566" s="19">
        <f t="shared" si="43"/>
        <v>62</v>
      </c>
      <c r="E1566" s="19" t="str">
        <f>_xlfn.XLOOKUP($D1566,消耗中转!$O$17:$O$1000,消耗中转!$Y$17:$Y$1000,"[]")</f>
        <v>[{"ItemId":50004,"Num":49595}]</v>
      </c>
      <c r="F1566" s="19" t="str">
        <f>_xlfn.XLOOKUP($D1566,养成中转!$D$17:$D$1000,_xlfn.XLOOKUP($C1566,养成中转!$W$16:$AC$16,养成中转!$W$17:$AC$1000),"{}")</f>
        <v>{"Hp":35672,"Atk":1227}</v>
      </c>
      <c r="G1566" s="19" t="str">
        <f>IF(B1566=4,_xlfn.XLOOKUP($D1566,养成中转!$D$17:$D$1000,养成中转!$AP$17:$AP$1000,"{}"),_xlfn.XLOOKUP($D1566,养成中转!$D$17:$D$1000,养成中转!$AG$17:$AG$1000,"{}"))</f>
        <v>{"CardMulti":22.35,"CostReduce":1}</v>
      </c>
    </row>
    <row r="1567" spans="1:7">
      <c r="A1567" s="19">
        <v>1563</v>
      </c>
      <c r="B1567" s="21">
        <f t="shared" si="42"/>
        <v>3</v>
      </c>
      <c r="C1567" s="19">
        <v>2</v>
      </c>
      <c r="D1567" s="19">
        <f t="shared" si="43"/>
        <v>63</v>
      </c>
      <c r="E1567" s="19" t="str">
        <f>_xlfn.XLOOKUP($D1567,消耗中转!$O$17:$O$1000,消耗中转!$Y$17:$Y$1000,"[]")</f>
        <v>[{"ItemId":50004,"Num":51956}]</v>
      </c>
      <c r="F1567" s="19" t="str">
        <f>_xlfn.XLOOKUP($D1567,养成中转!$D$17:$D$1000,_xlfn.XLOOKUP($C1567,养成中转!$W$16:$AC$16,养成中转!$W$17:$AC$1000),"{}")</f>
        <v>{"Hp":36436,"Atk":1253}</v>
      </c>
      <c r="G1567" s="19" t="str">
        <f>IF(B1567=4,_xlfn.XLOOKUP($D1567,养成中转!$D$17:$D$1000,养成中转!$AP$17:$AP$1000,"{}"),_xlfn.XLOOKUP($D1567,养成中转!$D$17:$D$1000,养成中转!$AG$17:$AG$1000,"{}"))</f>
        <v>{"CardMulti":22.55,"CostReduce":1}</v>
      </c>
    </row>
    <row r="1568" spans="1:7">
      <c r="A1568" s="19">
        <v>1564</v>
      </c>
      <c r="B1568" s="21">
        <f t="shared" si="42"/>
        <v>3</v>
      </c>
      <c r="C1568" s="19">
        <v>2</v>
      </c>
      <c r="D1568" s="19">
        <f t="shared" si="43"/>
        <v>64</v>
      </c>
      <c r="E1568" s="19" t="str">
        <f>_xlfn.XLOOKUP($D1568,消耗中转!$O$17:$O$1000,消耗中转!$Y$17:$Y$1000,"[]")</f>
        <v>[{"ItemId":50004,"Num":54318}]</v>
      </c>
      <c r="F1568" s="19" t="str">
        <f>_xlfn.XLOOKUP($D1568,养成中转!$D$17:$D$1000,_xlfn.XLOOKUP($C1568,养成中转!$W$16:$AC$16,养成中转!$W$17:$AC$1000),"{}")</f>
        <v>{"Hp":37218,"Atk":1280}</v>
      </c>
      <c r="G1568" s="19" t="str">
        <f>IF(B1568=4,_xlfn.XLOOKUP($D1568,养成中转!$D$17:$D$1000,养成中转!$AP$17:$AP$1000,"{}"),_xlfn.XLOOKUP($D1568,养成中转!$D$17:$D$1000,养成中转!$AG$17:$AG$1000,"{}"))</f>
        <v>{"CardMulti":22.75,"CostReduce":1}</v>
      </c>
    </row>
    <row r="1569" spans="1:7">
      <c r="A1569" s="19">
        <v>1565</v>
      </c>
      <c r="B1569" s="21">
        <f t="shared" si="42"/>
        <v>3</v>
      </c>
      <c r="C1569" s="19">
        <v>2</v>
      </c>
      <c r="D1569" s="19">
        <f t="shared" si="43"/>
        <v>65</v>
      </c>
      <c r="E1569" s="19" t="str">
        <f>_xlfn.XLOOKUP($D1569,消耗中转!$O$17:$O$1000,消耗中转!$Y$17:$Y$1000,"[]")</f>
        <v>[{"ItemId":50004,"Num":56680}]</v>
      </c>
      <c r="F1569" s="19" t="str">
        <f>_xlfn.XLOOKUP($D1569,养成中转!$D$17:$D$1000,_xlfn.XLOOKUP($C1569,养成中转!$W$16:$AC$16,养成中转!$W$17:$AC$1000),"{}")</f>
        <v>{"Hp":38020,"Atk":1308}</v>
      </c>
      <c r="G1569" s="19" t="str">
        <f>IF(B1569=4,_xlfn.XLOOKUP($D1569,养成中转!$D$17:$D$1000,养成中转!$AP$17:$AP$1000,"{}"),_xlfn.XLOOKUP($D1569,养成中转!$D$17:$D$1000,养成中转!$AG$17:$AG$1000,"{}"))</f>
        <v>{"CardMulti":22.95,"CostReduce":1}</v>
      </c>
    </row>
    <row r="1570" spans="1:7">
      <c r="A1570" s="19">
        <v>1566</v>
      </c>
      <c r="B1570" s="21">
        <f t="shared" si="42"/>
        <v>3</v>
      </c>
      <c r="C1570" s="19">
        <v>2</v>
      </c>
      <c r="D1570" s="19">
        <f t="shared" si="43"/>
        <v>66</v>
      </c>
      <c r="E1570" s="19" t="str">
        <f>_xlfn.XLOOKUP($D1570,消耗中转!$O$17:$O$1000,消耗中转!$Y$17:$Y$1000,"[]")</f>
        <v>[{"ItemId":50004,"Num":59041}]</v>
      </c>
      <c r="F1570" s="19" t="str">
        <f>_xlfn.XLOOKUP($D1570,养成中转!$D$17:$D$1000,_xlfn.XLOOKUP($C1570,养成中转!$W$16:$AC$16,养成中转!$W$17:$AC$1000),"{}")</f>
        <v>{"Hp":38841,"Atk":1336}</v>
      </c>
      <c r="G1570" s="19" t="str">
        <f>IF(B1570=4,_xlfn.XLOOKUP($D1570,养成中转!$D$17:$D$1000,养成中转!$AP$17:$AP$1000,"{}"),_xlfn.XLOOKUP($D1570,养成中转!$D$17:$D$1000,养成中转!$AG$17:$AG$1000,"{}"))</f>
        <v>{"CardMulti":23.15,"CostReduce":1}</v>
      </c>
    </row>
    <row r="1571" spans="1:7">
      <c r="A1571" s="19">
        <v>1567</v>
      </c>
      <c r="B1571" s="21">
        <f t="shared" si="42"/>
        <v>3</v>
      </c>
      <c r="C1571" s="19">
        <v>2</v>
      </c>
      <c r="D1571" s="19">
        <f t="shared" si="43"/>
        <v>67</v>
      </c>
      <c r="E1571" s="19" t="str">
        <f>_xlfn.XLOOKUP($D1571,消耗中转!$O$17:$O$1000,消耗中转!$Y$17:$Y$1000,"[]")</f>
        <v>[{"ItemId":50004,"Num":61403}]</v>
      </c>
      <c r="F1571" s="19" t="str">
        <f>_xlfn.XLOOKUP($D1571,养成中转!$D$17:$D$1000,_xlfn.XLOOKUP($C1571,养成中转!$W$16:$AC$16,养成中转!$W$17:$AC$1000),"{}")</f>
        <v>{"Hp":39681,"Atk":1364}</v>
      </c>
      <c r="G1571" s="19" t="str">
        <f>IF(B1571=4,_xlfn.XLOOKUP($D1571,养成中转!$D$17:$D$1000,养成中转!$AP$17:$AP$1000,"{}"),_xlfn.XLOOKUP($D1571,养成中转!$D$17:$D$1000,养成中转!$AG$17:$AG$1000,"{}"))</f>
        <v>{"CardMulti":23.35,"CostReduce":1}</v>
      </c>
    </row>
    <row r="1572" spans="1:7">
      <c r="A1572" s="19">
        <v>1568</v>
      </c>
      <c r="B1572" s="21">
        <f t="shared" si="42"/>
        <v>3</v>
      </c>
      <c r="C1572" s="19">
        <v>2</v>
      </c>
      <c r="D1572" s="19">
        <f t="shared" si="43"/>
        <v>68</v>
      </c>
      <c r="E1572" s="19" t="str">
        <f>_xlfn.XLOOKUP($D1572,消耗中转!$O$17:$O$1000,消耗中转!$Y$17:$Y$1000,"[]")</f>
        <v>[{"ItemId":50004,"Num":63765}]</v>
      </c>
      <c r="F1572" s="19" t="str">
        <f>_xlfn.XLOOKUP($D1572,养成中转!$D$17:$D$1000,_xlfn.XLOOKUP($C1572,养成中转!$W$16:$AC$16,养成中转!$W$17:$AC$1000),"{}")</f>
        <v>{"Hp":40541,"Atk":1394}</v>
      </c>
      <c r="G1572" s="19" t="str">
        <f>IF(B1572=4,_xlfn.XLOOKUP($D1572,养成中转!$D$17:$D$1000,养成中转!$AP$17:$AP$1000,"{}"),_xlfn.XLOOKUP($D1572,养成中转!$D$17:$D$1000,养成中转!$AG$17:$AG$1000,"{}"))</f>
        <v>{"CardMulti":23.55,"CostReduce":1}</v>
      </c>
    </row>
    <row r="1573" spans="1:7">
      <c r="A1573" s="19">
        <v>1569</v>
      </c>
      <c r="B1573" s="21">
        <f t="shared" si="42"/>
        <v>3</v>
      </c>
      <c r="C1573" s="19">
        <v>2</v>
      </c>
      <c r="D1573" s="19">
        <f t="shared" si="43"/>
        <v>69</v>
      </c>
      <c r="E1573" s="19" t="str">
        <f>_xlfn.XLOOKUP($D1573,消耗中转!$O$17:$O$1000,消耗中转!$Y$17:$Y$1000,"[]")</f>
        <v>[{"ItemId":50004,"Num":66126}]</v>
      </c>
      <c r="F1573" s="19" t="str">
        <f>_xlfn.XLOOKUP($D1573,养成中转!$D$17:$D$1000,_xlfn.XLOOKUP($C1573,养成中转!$W$16:$AC$16,养成中转!$W$17:$AC$1000),"{}")</f>
        <v>{"Hp":41421,"Atk":1425}</v>
      </c>
      <c r="G1573" s="19" t="str">
        <f>IF(B1573=4,_xlfn.XLOOKUP($D1573,养成中转!$D$17:$D$1000,养成中转!$AP$17:$AP$1000,"{}"),_xlfn.XLOOKUP($D1573,养成中转!$D$17:$D$1000,养成中转!$AG$17:$AG$1000,"{}"))</f>
        <v>{"CardMulti":23.75,"CostReduce":1}</v>
      </c>
    </row>
    <row r="1574" spans="1:7">
      <c r="A1574" s="19">
        <v>1570</v>
      </c>
      <c r="B1574" s="21">
        <f t="shared" si="42"/>
        <v>3</v>
      </c>
      <c r="C1574" s="19">
        <v>2</v>
      </c>
      <c r="D1574" s="19">
        <f t="shared" si="43"/>
        <v>70</v>
      </c>
      <c r="E1574" s="19" t="str">
        <f>_xlfn.XLOOKUP($D1574,消耗中转!$O$17:$O$1000,消耗中转!$Y$17:$Y$1000,"[]")</f>
        <v>[{"ItemId":50004,"Num":68488},{"ItemId":50005,"Num":602}]</v>
      </c>
      <c r="F1574" s="19" t="str">
        <f>_xlfn.XLOOKUP($D1574,养成中转!$D$17:$D$1000,_xlfn.XLOOKUP($C1574,养成中转!$W$16:$AC$16,养成中转!$W$17:$AC$1000),"{}")</f>
        <v>{"Hp":42321,"Atk":1455}</v>
      </c>
      <c r="G1574" s="19" t="str">
        <f>IF(B1574=4,_xlfn.XLOOKUP($D1574,养成中转!$D$17:$D$1000,养成中转!$AP$17:$AP$1000,"{}"),_xlfn.XLOOKUP($D1574,养成中转!$D$17:$D$1000,养成中转!$AG$17:$AG$1000,"{}"))</f>
        <v>{"CardMulti":23.95,"CostReduce":1}</v>
      </c>
    </row>
    <row r="1575" spans="1:7">
      <c r="A1575" s="19">
        <v>1571</v>
      </c>
      <c r="B1575" s="21">
        <f t="shared" ref="B1575:B1638" si="44">B1325+1</f>
        <v>3</v>
      </c>
      <c r="C1575" s="19">
        <v>2</v>
      </c>
      <c r="D1575" s="19">
        <f t="shared" ref="D1575:D1638" si="45">D1325</f>
        <v>71</v>
      </c>
      <c r="E1575" s="19" t="str">
        <f>_xlfn.XLOOKUP($D1575,消耗中转!$O$17:$O$1000,消耗中转!$Y$17:$Y$1000,"[]")</f>
        <v>[{"ItemId":50004,"Num":68232}]</v>
      </c>
      <c r="F1575" s="19" t="str">
        <f>_xlfn.XLOOKUP($D1575,养成中转!$D$17:$D$1000,_xlfn.XLOOKUP($C1575,养成中转!$W$16:$AC$16,养成中转!$W$17:$AC$1000),"{}")</f>
        <v>{"Hp":48767,"Atk":1677}</v>
      </c>
      <c r="G1575" s="19" t="str">
        <f>IF(B1575=4,_xlfn.XLOOKUP($D1575,养成中转!$D$17:$D$1000,养成中转!$AP$17:$AP$1000,"{}"),_xlfn.XLOOKUP($D1575,养成中转!$D$17:$D$1000,养成中转!$AG$17:$AG$1000,"{}"))</f>
        <v>{"CardMulti":24.85,"CostReduce":1}</v>
      </c>
    </row>
    <row r="1576" spans="1:7">
      <c r="A1576" s="19">
        <v>1572</v>
      </c>
      <c r="B1576" s="21">
        <f t="shared" si="44"/>
        <v>3</v>
      </c>
      <c r="C1576" s="19">
        <v>2</v>
      </c>
      <c r="D1576" s="19">
        <f t="shared" si="45"/>
        <v>72</v>
      </c>
      <c r="E1576" s="19" t="str">
        <f>_xlfn.XLOOKUP($D1576,消耗中转!$O$17:$O$1000,消耗中转!$Y$17:$Y$1000,"[]")</f>
        <v>[{"ItemId":50004,"Num":71644}]</v>
      </c>
      <c r="F1576" s="19" t="str">
        <f>_xlfn.XLOOKUP($D1576,养成中转!$D$17:$D$1000,_xlfn.XLOOKUP($C1576,养成中转!$W$16:$AC$16,养成中转!$W$17:$AC$1000),"{}")</f>
        <v>{"Hp":49708,"Atk":1709}</v>
      </c>
      <c r="G1576" s="19" t="str">
        <f>IF(B1576=4,_xlfn.XLOOKUP($D1576,养成中转!$D$17:$D$1000,养成中转!$AP$17:$AP$1000,"{}"),_xlfn.XLOOKUP($D1576,养成中转!$D$17:$D$1000,养成中转!$AG$17:$AG$1000,"{}"))</f>
        <v>{"CardMulti":25.04,"CostReduce":1}</v>
      </c>
    </row>
    <row r="1577" spans="1:7">
      <c r="A1577" s="19">
        <v>1573</v>
      </c>
      <c r="B1577" s="21">
        <f t="shared" si="44"/>
        <v>3</v>
      </c>
      <c r="C1577" s="19">
        <v>2</v>
      </c>
      <c r="D1577" s="19">
        <f t="shared" si="45"/>
        <v>73</v>
      </c>
      <c r="E1577" s="19" t="str">
        <f>_xlfn.XLOOKUP($D1577,消耗中转!$O$17:$O$1000,消耗中转!$Y$17:$Y$1000,"[]")</f>
        <v>[{"ItemId":50004,"Num":75055}]</v>
      </c>
      <c r="F1577" s="19" t="str">
        <f>_xlfn.XLOOKUP($D1577,养成中转!$D$17:$D$1000,_xlfn.XLOOKUP($C1577,养成中转!$W$16:$AC$16,养成中转!$W$17:$AC$1000),"{}")</f>
        <v>{"Hp":50671,"Atk":1743}</v>
      </c>
      <c r="G1577" s="19" t="str">
        <f>IF(B1577=4,_xlfn.XLOOKUP($D1577,养成中转!$D$17:$D$1000,养成中转!$AP$17:$AP$1000,"{}"),_xlfn.XLOOKUP($D1577,养成中转!$D$17:$D$1000,养成中转!$AG$17:$AG$1000,"{}"))</f>
        <v>{"CardMulti":25.23,"CostReduce":1}</v>
      </c>
    </row>
    <row r="1578" spans="1:7">
      <c r="A1578" s="19">
        <v>1574</v>
      </c>
      <c r="B1578" s="21">
        <f t="shared" si="44"/>
        <v>3</v>
      </c>
      <c r="C1578" s="19">
        <v>2</v>
      </c>
      <c r="D1578" s="19">
        <f t="shared" si="45"/>
        <v>74</v>
      </c>
      <c r="E1578" s="19" t="str">
        <f>_xlfn.XLOOKUP($D1578,消耗中转!$O$17:$O$1000,消耗中转!$Y$17:$Y$1000,"[]")</f>
        <v>[{"ItemId":50004,"Num":78467}]</v>
      </c>
      <c r="F1578" s="19" t="str">
        <f>_xlfn.XLOOKUP($D1578,养成中转!$D$17:$D$1000,_xlfn.XLOOKUP($C1578,养成中转!$W$16:$AC$16,养成中转!$W$17:$AC$1000),"{}")</f>
        <v>{"Hp":51655,"Atk":1776}</v>
      </c>
      <c r="G1578" s="19" t="str">
        <f>IF(B1578=4,_xlfn.XLOOKUP($D1578,养成中转!$D$17:$D$1000,养成中转!$AP$17:$AP$1000,"{}"),_xlfn.XLOOKUP($D1578,养成中转!$D$17:$D$1000,养成中转!$AG$17:$AG$1000,"{}"))</f>
        <v>{"CardMulti":25.42,"CostReduce":1}</v>
      </c>
    </row>
    <row r="1579" spans="1:7">
      <c r="A1579" s="19">
        <v>1575</v>
      </c>
      <c r="B1579" s="21">
        <f t="shared" si="44"/>
        <v>3</v>
      </c>
      <c r="C1579" s="19">
        <v>2</v>
      </c>
      <c r="D1579" s="19">
        <f t="shared" si="45"/>
        <v>75</v>
      </c>
      <c r="E1579" s="19" t="str">
        <f>_xlfn.XLOOKUP($D1579,消耗中转!$O$17:$O$1000,消耗中转!$Y$17:$Y$1000,"[]")</f>
        <v>[{"ItemId":50004,"Num":81879}]</v>
      </c>
      <c r="F1579" s="19" t="str">
        <f>_xlfn.XLOOKUP($D1579,养成中转!$D$17:$D$1000,_xlfn.XLOOKUP($C1579,养成中转!$W$16:$AC$16,养成中转!$W$17:$AC$1000),"{}")</f>
        <v>{"Hp":52660,"Atk":1811}</v>
      </c>
      <c r="G1579" s="19" t="str">
        <f>IF(B1579=4,_xlfn.XLOOKUP($D1579,养成中转!$D$17:$D$1000,养成中转!$AP$17:$AP$1000,"{}"),_xlfn.XLOOKUP($D1579,养成中转!$D$17:$D$1000,养成中转!$AG$17:$AG$1000,"{}"))</f>
        <v>{"CardMulti":27.61,"CostReduce":3}</v>
      </c>
    </row>
    <row r="1580" spans="1:7">
      <c r="A1580" s="19">
        <v>1576</v>
      </c>
      <c r="B1580" s="21">
        <f t="shared" si="44"/>
        <v>3</v>
      </c>
      <c r="C1580" s="19">
        <v>2</v>
      </c>
      <c r="D1580" s="19">
        <f t="shared" si="45"/>
        <v>76</v>
      </c>
      <c r="E1580" s="19" t="str">
        <f>_xlfn.XLOOKUP($D1580,消耗中转!$O$17:$O$1000,消耗中转!$Y$17:$Y$1000,"[]")</f>
        <v>[{"ItemId":50004,"Num":85290}]</v>
      </c>
      <c r="F1580" s="19" t="str">
        <f>_xlfn.XLOOKUP($D1580,养成中转!$D$17:$D$1000,_xlfn.XLOOKUP($C1580,养成中转!$W$16:$AC$16,养成中转!$W$17:$AC$1000),"{}")</f>
        <v>{"Hp":53686,"Atk":1846}</v>
      </c>
      <c r="G1580" s="19" t="str">
        <f>IF(B1580=4,_xlfn.XLOOKUP($D1580,养成中转!$D$17:$D$1000,养成中转!$AP$17:$AP$1000,"{}"),_xlfn.XLOOKUP($D1580,养成中转!$D$17:$D$1000,养成中转!$AG$17:$AG$1000,"{}"))</f>
        <v>{"CardMulti":27.8,"CostReduce":3}</v>
      </c>
    </row>
    <row r="1581" spans="1:7">
      <c r="A1581" s="19">
        <v>1577</v>
      </c>
      <c r="B1581" s="21">
        <f t="shared" si="44"/>
        <v>3</v>
      </c>
      <c r="C1581" s="19">
        <v>2</v>
      </c>
      <c r="D1581" s="19">
        <f t="shared" si="45"/>
        <v>77</v>
      </c>
      <c r="E1581" s="19" t="str">
        <f>_xlfn.XLOOKUP($D1581,消耗中转!$O$17:$O$1000,消耗中转!$Y$17:$Y$1000,"[]")</f>
        <v>[{"ItemId":50004,"Num":88702}]</v>
      </c>
      <c r="F1581" s="19" t="str">
        <f>_xlfn.XLOOKUP($D1581,养成中转!$D$17:$D$1000,_xlfn.XLOOKUP($C1581,养成中转!$W$16:$AC$16,养成中转!$W$17:$AC$1000),"{}")</f>
        <v>{"Hp":54735,"Atk":1882}</v>
      </c>
      <c r="G1581" s="19" t="str">
        <f>IF(B1581=4,_xlfn.XLOOKUP($D1581,养成中转!$D$17:$D$1000,养成中转!$AP$17:$AP$1000,"{}"),_xlfn.XLOOKUP($D1581,养成中转!$D$17:$D$1000,养成中转!$AG$17:$AG$1000,"{}"))</f>
        <v>{"CardMulti":27.99,"CostReduce":3}</v>
      </c>
    </row>
    <row r="1582" spans="1:7">
      <c r="A1582" s="19">
        <v>1578</v>
      </c>
      <c r="B1582" s="21">
        <f t="shared" si="44"/>
        <v>3</v>
      </c>
      <c r="C1582" s="19">
        <v>2</v>
      </c>
      <c r="D1582" s="19">
        <f t="shared" si="45"/>
        <v>78</v>
      </c>
      <c r="E1582" s="19" t="str">
        <f>_xlfn.XLOOKUP($D1582,消耗中转!$O$17:$O$1000,消耗中转!$Y$17:$Y$1000,"[]")</f>
        <v>[{"ItemId":50004,"Num":92114}]</v>
      </c>
      <c r="F1582" s="19" t="str">
        <f>_xlfn.XLOOKUP($D1582,养成中转!$D$17:$D$1000,_xlfn.XLOOKUP($C1582,养成中转!$W$16:$AC$16,养成中转!$W$17:$AC$1000),"{}")</f>
        <v>{"Hp":55805,"Atk":1919}</v>
      </c>
      <c r="G1582" s="19" t="str">
        <f>IF(B1582=4,_xlfn.XLOOKUP($D1582,养成中转!$D$17:$D$1000,养成中转!$AP$17:$AP$1000,"{}"),_xlfn.XLOOKUP($D1582,养成中转!$D$17:$D$1000,养成中转!$AG$17:$AG$1000,"{}"))</f>
        <v>{"CardMulti":28.18,"CostReduce":3}</v>
      </c>
    </row>
    <row r="1583" spans="1:7">
      <c r="A1583" s="19">
        <v>1579</v>
      </c>
      <c r="B1583" s="21">
        <f t="shared" si="44"/>
        <v>3</v>
      </c>
      <c r="C1583" s="19">
        <v>2</v>
      </c>
      <c r="D1583" s="19">
        <f t="shared" si="45"/>
        <v>79</v>
      </c>
      <c r="E1583" s="19" t="str">
        <f>_xlfn.XLOOKUP($D1583,消耗中转!$O$17:$O$1000,消耗中转!$Y$17:$Y$1000,"[]")</f>
        <v>[{"ItemId":50004,"Num":95525}]</v>
      </c>
      <c r="F1583" s="19" t="str">
        <f>_xlfn.XLOOKUP($D1583,养成中转!$D$17:$D$1000,_xlfn.XLOOKUP($C1583,养成中转!$W$16:$AC$16,养成中转!$W$17:$AC$1000),"{}")</f>
        <v>{"Hp":56897,"Atk":1957}</v>
      </c>
      <c r="G1583" s="19" t="str">
        <f>IF(B1583=4,_xlfn.XLOOKUP($D1583,养成中转!$D$17:$D$1000,养成中转!$AP$17:$AP$1000,"{}"),_xlfn.XLOOKUP($D1583,养成中转!$D$17:$D$1000,养成中转!$AG$17:$AG$1000,"{}"))</f>
        <v>{"CardMulti":28.37,"CostReduce":3}</v>
      </c>
    </row>
    <row r="1584" spans="1:7">
      <c r="A1584" s="19">
        <v>1580</v>
      </c>
      <c r="B1584" s="21">
        <f t="shared" si="44"/>
        <v>3</v>
      </c>
      <c r="C1584" s="19">
        <v>2</v>
      </c>
      <c r="D1584" s="19">
        <f t="shared" si="45"/>
        <v>80</v>
      </c>
      <c r="E1584" s="19" t="str">
        <f>_xlfn.XLOOKUP($D1584,消耗中转!$O$17:$O$1000,消耗中转!$Y$17:$Y$1000,"[]")</f>
        <v>[{"ItemId":50004,"Num":98937},{"ItemId":50005,"Num":785}]</v>
      </c>
      <c r="F1584" s="19" t="str">
        <f>_xlfn.XLOOKUP($D1584,养成中转!$D$17:$D$1000,_xlfn.XLOOKUP($C1584,养成中转!$W$16:$AC$16,养成中转!$W$17:$AC$1000),"{}")</f>
        <v>{"Hp":58013,"Atk":1996}</v>
      </c>
      <c r="G1584" s="19" t="str">
        <f>IF(B1584=4,_xlfn.XLOOKUP($D1584,养成中转!$D$17:$D$1000,养成中转!$AP$17:$AP$1000,"{}"),_xlfn.XLOOKUP($D1584,养成中转!$D$17:$D$1000,养成中转!$AG$17:$AG$1000,"{}"))</f>
        <v>{"CardMulti":28.56,"CostReduce":3}</v>
      </c>
    </row>
    <row r="1585" spans="1:7">
      <c r="A1585" s="19">
        <v>1581</v>
      </c>
      <c r="B1585" s="21">
        <f t="shared" si="44"/>
        <v>3</v>
      </c>
      <c r="C1585" s="19">
        <v>2</v>
      </c>
      <c r="D1585" s="19">
        <f t="shared" si="45"/>
        <v>81</v>
      </c>
      <c r="E1585" s="19" t="str">
        <f>_xlfn.XLOOKUP($D1585,消耗中转!$O$17:$O$1000,消耗中转!$Y$17:$Y$1000,"[]")</f>
        <v>[{"ItemId":50004,"Num":92071}]</v>
      </c>
      <c r="F1585" s="19" t="str">
        <f>_xlfn.XLOOKUP($D1585,养成中转!$D$17:$D$1000,_xlfn.XLOOKUP($C1585,养成中转!$W$16:$AC$16,养成中转!$W$17:$AC$1000),"{}")</f>
        <v>{"Hp":65980,"Atk":2269}</v>
      </c>
      <c r="G1585" s="19" t="str">
        <f>IF(B1585=4,_xlfn.XLOOKUP($D1585,养成中转!$D$17:$D$1000,养成中转!$AP$17:$AP$1000,"{}"),_xlfn.XLOOKUP($D1585,养成中转!$D$17:$D$1000,养成中转!$AG$17:$AG$1000,"{}"))</f>
        <v>{"CardMulti":29.51,"CostReduce":3}</v>
      </c>
    </row>
    <row r="1586" spans="1:7">
      <c r="A1586" s="19">
        <v>1582</v>
      </c>
      <c r="B1586" s="21">
        <f t="shared" si="44"/>
        <v>3</v>
      </c>
      <c r="C1586" s="19">
        <v>2</v>
      </c>
      <c r="D1586" s="19">
        <f t="shared" si="45"/>
        <v>82</v>
      </c>
      <c r="E1586" s="19" t="str">
        <f>_xlfn.XLOOKUP($D1586,消耗中转!$O$17:$O$1000,消耗中转!$Y$17:$Y$1000,"[]")</f>
        <v>[{"ItemId":50004,"Num":96675}]</v>
      </c>
      <c r="F1586" s="19" t="str">
        <f>_xlfn.XLOOKUP($D1586,养成中转!$D$17:$D$1000,_xlfn.XLOOKUP($C1586,养成中转!$W$16:$AC$16,养成中转!$W$17:$AC$1000),"{}")</f>
        <v>{"Hp":67140,"Atk":2309}</v>
      </c>
      <c r="G1586" s="19" t="str">
        <f>IF(B1586=4,_xlfn.XLOOKUP($D1586,养成中转!$D$17:$D$1000,养成中转!$AP$17:$AP$1000,"{}"),_xlfn.XLOOKUP($D1586,养成中转!$D$17:$D$1000,养成中转!$AG$17:$AG$1000,"{}"))</f>
        <v>{"CardMulti":29.69,"CostReduce":3}</v>
      </c>
    </row>
    <row r="1587" spans="1:7">
      <c r="A1587" s="19">
        <v>1583</v>
      </c>
      <c r="B1587" s="21">
        <f t="shared" si="44"/>
        <v>3</v>
      </c>
      <c r="C1587" s="19">
        <v>2</v>
      </c>
      <c r="D1587" s="19">
        <f t="shared" si="45"/>
        <v>83</v>
      </c>
      <c r="E1587" s="19" t="str">
        <f>_xlfn.XLOOKUP($D1587,消耗中转!$O$17:$O$1000,消耗中转!$Y$17:$Y$1000,"[]")</f>
        <v>[{"ItemId":50004,"Num":101279}]</v>
      </c>
      <c r="F1587" s="19" t="str">
        <f>_xlfn.XLOOKUP($D1587,养成中转!$D$17:$D$1000,_xlfn.XLOOKUP($C1587,养成中转!$W$16:$AC$16,养成中转!$W$17:$AC$1000),"{}")</f>
        <v>{"Hp":68325,"Atk":2350}</v>
      </c>
      <c r="G1587" s="19" t="str">
        <f>IF(B1587=4,_xlfn.XLOOKUP($D1587,养成中转!$D$17:$D$1000,养成中转!$AP$17:$AP$1000,"{}"),_xlfn.XLOOKUP($D1587,养成中转!$D$17:$D$1000,养成中转!$AG$17:$AG$1000,"{}"))</f>
        <v>{"CardMulti":29.87,"CostReduce":3}</v>
      </c>
    </row>
    <row r="1588" spans="1:7">
      <c r="A1588" s="19">
        <v>1584</v>
      </c>
      <c r="B1588" s="21">
        <f t="shared" si="44"/>
        <v>3</v>
      </c>
      <c r="C1588" s="19">
        <v>2</v>
      </c>
      <c r="D1588" s="19">
        <f t="shared" si="45"/>
        <v>84</v>
      </c>
      <c r="E1588" s="19" t="str">
        <f>_xlfn.XLOOKUP($D1588,消耗中转!$O$17:$O$1000,消耗中转!$Y$17:$Y$1000,"[]")</f>
        <v>[{"ItemId":50004,"Num":105882}]</v>
      </c>
      <c r="F1588" s="19" t="str">
        <f>_xlfn.XLOOKUP($D1588,养成中转!$D$17:$D$1000,_xlfn.XLOOKUP($C1588,养成中转!$W$16:$AC$16,养成中转!$W$17:$AC$1000),"{}")</f>
        <v>{"Hp":69532,"Atk":2391}</v>
      </c>
      <c r="G1588" s="19" t="str">
        <f>IF(B1588=4,_xlfn.XLOOKUP($D1588,养成中转!$D$17:$D$1000,养成中转!$AP$17:$AP$1000,"{}"),_xlfn.XLOOKUP($D1588,养成中转!$D$17:$D$1000,养成中转!$AG$17:$AG$1000,"{}"))</f>
        <v>{"CardMulti":30.05,"CostReduce":3}</v>
      </c>
    </row>
    <row r="1589" spans="1:7">
      <c r="A1589" s="19">
        <v>1585</v>
      </c>
      <c r="B1589" s="21">
        <f t="shared" si="44"/>
        <v>3</v>
      </c>
      <c r="C1589" s="19">
        <v>2</v>
      </c>
      <c r="D1589" s="19">
        <f t="shared" si="45"/>
        <v>85</v>
      </c>
      <c r="E1589" s="19" t="str">
        <f>_xlfn.XLOOKUP($D1589,消耗中转!$O$17:$O$1000,消耗中转!$Y$17:$Y$1000,"[]")</f>
        <v>[{"ItemId":50004,"Num":110486}]</v>
      </c>
      <c r="F1589" s="19" t="str">
        <f>_xlfn.XLOOKUP($D1589,养成中转!$D$17:$D$1000,_xlfn.XLOOKUP($C1589,养成中转!$W$16:$AC$16,养成中转!$W$17:$AC$1000),"{}")</f>
        <v>{"Hp":70763,"Atk":2434}</v>
      </c>
      <c r="G1589" s="19" t="str">
        <f>IF(B1589=4,_xlfn.XLOOKUP($D1589,养成中转!$D$17:$D$1000,养成中转!$AP$17:$AP$1000,"{}"),_xlfn.XLOOKUP($D1589,养成中转!$D$17:$D$1000,养成中转!$AG$17:$AG$1000,"{}"))</f>
        <v>{"CardMulti":30.23,"CostReduce":3}</v>
      </c>
    </row>
    <row r="1590" spans="1:7">
      <c r="A1590" s="19">
        <v>1586</v>
      </c>
      <c r="B1590" s="21">
        <f t="shared" si="44"/>
        <v>3</v>
      </c>
      <c r="C1590" s="19">
        <v>2</v>
      </c>
      <c r="D1590" s="19">
        <f t="shared" si="45"/>
        <v>86</v>
      </c>
      <c r="E1590" s="19" t="str">
        <f>_xlfn.XLOOKUP($D1590,消耗中转!$O$17:$O$1000,消耗中转!$Y$17:$Y$1000,"[]")</f>
        <v>[{"ItemId":50004,"Num":115089}]</v>
      </c>
      <c r="F1590" s="19" t="str">
        <f>_xlfn.XLOOKUP($D1590,养成中转!$D$17:$D$1000,_xlfn.XLOOKUP($C1590,养成中转!$W$16:$AC$16,养成中转!$W$17:$AC$1000),"{}")</f>
        <v>{"Hp":72018,"Atk":2477}</v>
      </c>
      <c r="G1590" s="19" t="str">
        <f>IF(B1590=4,_xlfn.XLOOKUP($D1590,养成中转!$D$17:$D$1000,养成中转!$AP$17:$AP$1000,"{}"),_xlfn.XLOOKUP($D1590,养成中转!$D$17:$D$1000,养成中转!$AG$17:$AG$1000,"{}"))</f>
        <v>{"CardMulti":30.41,"CostReduce":3}</v>
      </c>
    </row>
    <row r="1591" spans="1:7">
      <c r="A1591" s="19">
        <v>1587</v>
      </c>
      <c r="B1591" s="21">
        <f t="shared" si="44"/>
        <v>3</v>
      </c>
      <c r="C1591" s="19">
        <v>2</v>
      </c>
      <c r="D1591" s="19">
        <f t="shared" si="45"/>
        <v>87</v>
      </c>
      <c r="E1591" s="19" t="str">
        <f>_xlfn.XLOOKUP($D1591,消耗中转!$O$17:$O$1000,消耗中转!$Y$17:$Y$1000,"[]")</f>
        <v>[{"ItemId":50004,"Num":119693}]</v>
      </c>
      <c r="F1591" s="19" t="str">
        <f>_xlfn.XLOOKUP($D1591,养成中转!$D$17:$D$1000,_xlfn.XLOOKUP($C1591,养成中转!$W$16:$AC$16,养成中转!$W$17:$AC$1000),"{}")</f>
        <v>{"Hp":73297,"Atk":2521}</v>
      </c>
      <c r="G1591" s="19" t="str">
        <f>IF(B1591=4,_xlfn.XLOOKUP($D1591,养成中转!$D$17:$D$1000,养成中转!$AP$17:$AP$1000,"{}"),_xlfn.XLOOKUP($D1591,养成中转!$D$17:$D$1000,养成中转!$AG$17:$AG$1000,"{}"))</f>
        <v>{"CardMulti":30.59,"CostReduce":3}</v>
      </c>
    </row>
    <row r="1592" spans="1:7">
      <c r="A1592" s="19">
        <v>1588</v>
      </c>
      <c r="B1592" s="21">
        <f t="shared" si="44"/>
        <v>3</v>
      </c>
      <c r="C1592" s="19">
        <v>2</v>
      </c>
      <c r="D1592" s="19">
        <f t="shared" si="45"/>
        <v>88</v>
      </c>
      <c r="E1592" s="19" t="str">
        <f>_xlfn.XLOOKUP($D1592,消耗中转!$O$17:$O$1000,消耗中转!$Y$17:$Y$1000,"[]")</f>
        <v>[{"ItemId":50004,"Num":124296}]</v>
      </c>
      <c r="F1592" s="19" t="str">
        <f>_xlfn.XLOOKUP($D1592,养成中转!$D$17:$D$1000,_xlfn.XLOOKUP($C1592,养成中转!$W$16:$AC$16,养成中转!$W$17:$AC$1000),"{}")</f>
        <v>{"Hp":74601,"Atk":2566}</v>
      </c>
      <c r="G1592" s="19" t="str">
        <f>IF(B1592=4,_xlfn.XLOOKUP($D1592,养成中转!$D$17:$D$1000,养成中转!$AP$17:$AP$1000,"{}"),_xlfn.XLOOKUP($D1592,养成中转!$D$17:$D$1000,养成中转!$AG$17:$AG$1000,"{}"))</f>
        <v>{"CardMulti":30.77,"CostReduce":3}</v>
      </c>
    </row>
    <row r="1593" spans="1:7">
      <c r="A1593" s="19">
        <v>1589</v>
      </c>
      <c r="B1593" s="21">
        <f t="shared" si="44"/>
        <v>3</v>
      </c>
      <c r="C1593" s="19">
        <v>2</v>
      </c>
      <c r="D1593" s="19">
        <f t="shared" si="45"/>
        <v>89</v>
      </c>
      <c r="E1593" s="19" t="str">
        <f>_xlfn.XLOOKUP($D1593,消耗中转!$O$17:$O$1000,消耗中转!$Y$17:$Y$1000,"[]")</f>
        <v>[{"ItemId":50004,"Num":128900}]</v>
      </c>
      <c r="F1593" s="19" t="str">
        <f>_xlfn.XLOOKUP($D1593,养成中转!$D$17:$D$1000,_xlfn.XLOOKUP($C1593,养成中转!$W$16:$AC$16,养成中转!$W$17:$AC$1000),"{}")</f>
        <v>{"Hp":75928,"Atk":2611}</v>
      </c>
      <c r="G1593" s="19" t="str">
        <f>IF(B1593=4,_xlfn.XLOOKUP($D1593,养成中转!$D$17:$D$1000,养成中转!$AP$17:$AP$1000,"{}"),_xlfn.XLOOKUP($D1593,养成中转!$D$17:$D$1000,养成中转!$AG$17:$AG$1000,"{}"))</f>
        <v>{"CardMulti":30.95,"CostReduce":3}</v>
      </c>
    </row>
    <row r="1594" spans="1:7">
      <c r="A1594" s="19">
        <v>1590</v>
      </c>
      <c r="B1594" s="21">
        <f t="shared" si="44"/>
        <v>3</v>
      </c>
      <c r="C1594" s="19">
        <v>2</v>
      </c>
      <c r="D1594" s="19">
        <f t="shared" si="45"/>
        <v>90</v>
      </c>
      <c r="E1594" s="19" t="str">
        <f>_xlfn.XLOOKUP($D1594,消耗中转!$O$17:$O$1000,消耗中转!$Y$17:$Y$1000,"[]")</f>
        <v>[{"ItemId":50004,"Num":133504},{"ItemId":50005,"Num":970}]</v>
      </c>
      <c r="F1594" s="19" t="str">
        <f>_xlfn.XLOOKUP($D1594,养成中转!$D$17:$D$1000,_xlfn.XLOOKUP($C1594,养成中转!$W$16:$AC$16,养成中转!$W$17:$AC$1000),"{}")</f>
        <v>{"Hp":77281,"Atk":2658}</v>
      </c>
      <c r="G1594" s="19" t="str">
        <f>IF(B1594=4,_xlfn.XLOOKUP($D1594,养成中转!$D$17:$D$1000,养成中转!$AP$17:$AP$1000,"{}"),_xlfn.XLOOKUP($D1594,养成中转!$D$17:$D$1000,养成中转!$AG$17:$AG$1000,"{}"))</f>
        <v>{"CardMulti":31.13,"CostReduce":3}</v>
      </c>
    </row>
    <row r="1595" spans="1:7">
      <c r="A1595" s="19">
        <v>1591</v>
      </c>
      <c r="B1595" s="21">
        <f t="shared" si="44"/>
        <v>3</v>
      </c>
      <c r="C1595" s="19">
        <v>2</v>
      </c>
      <c r="D1595" s="19">
        <f t="shared" si="45"/>
        <v>91</v>
      </c>
      <c r="E1595" s="19" t="str">
        <f>_xlfn.XLOOKUP($D1595,消耗中转!$O$17:$O$1000,消耗中转!$Y$17:$Y$1000,"[]")</f>
        <v>[{"ItemId":50004,"Num":117866}]</v>
      </c>
      <c r="F1595" s="19" t="str">
        <f>_xlfn.XLOOKUP($D1595,养成中转!$D$17:$D$1000,_xlfn.XLOOKUP($C1595,养成中转!$W$16:$AC$16,养成中转!$W$17:$AC$1000),"{}")</f>
        <v>{"Hp":86925,"Atk":2990}</v>
      </c>
      <c r="G1595" s="19" t="str">
        <f>IF(B1595=4,_xlfn.XLOOKUP($D1595,养成中转!$D$17:$D$1000,养成中转!$AP$17:$AP$1000,"{}"),_xlfn.XLOOKUP($D1595,养成中转!$D$17:$D$1000,养成中转!$AG$17:$AG$1000,"{}"))</f>
        <v>{"CardMulti":32.13,"CostReduce":3}</v>
      </c>
    </row>
    <row r="1596" spans="1:7">
      <c r="A1596" s="19">
        <v>1592</v>
      </c>
      <c r="B1596" s="21">
        <f t="shared" si="44"/>
        <v>3</v>
      </c>
      <c r="C1596" s="19">
        <v>2</v>
      </c>
      <c r="D1596" s="19">
        <f t="shared" si="45"/>
        <v>92</v>
      </c>
      <c r="E1596" s="19" t="str">
        <f>_xlfn.XLOOKUP($D1596,消耗中转!$O$17:$O$1000,消耗中转!$Y$17:$Y$1000,"[]")</f>
        <v>[{"ItemId":50004,"Num":123760}]</v>
      </c>
      <c r="F1596" s="19" t="str">
        <f>_xlfn.XLOOKUP($D1596,养成中转!$D$17:$D$1000,_xlfn.XLOOKUP($C1596,养成中转!$W$16:$AC$16,养成中转!$W$17:$AC$1000),"{}")</f>
        <v>{"Hp":88327,"Atk":3038}</v>
      </c>
      <c r="G1596" s="19" t="str">
        <f>IF(B1596=4,_xlfn.XLOOKUP($D1596,养成中转!$D$17:$D$1000,养成中转!$AP$17:$AP$1000,"{}"),_xlfn.XLOOKUP($D1596,养成中转!$D$17:$D$1000,养成中转!$AG$17:$AG$1000,"{}"))</f>
        <v>{"CardMulti":32.3,"CostReduce":3}</v>
      </c>
    </row>
    <row r="1597" spans="1:7">
      <c r="A1597" s="19">
        <v>1593</v>
      </c>
      <c r="B1597" s="21">
        <f t="shared" si="44"/>
        <v>3</v>
      </c>
      <c r="C1597" s="19">
        <v>2</v>
      </c>
      <c r="D1597" s="19">
        <f t="shared" si="45"/>
        <v>93</v>
      </c>
      <c r="E1597" s="19" t="str">
        <f>_xlfn.XLOOKUP($D1597,消耗中转!$O$17:$O$1000,消耗中转!$Y$17:$Y$1000,"[]")</f>
        <v>[{"ItemId":50004,"Num":129653}]</v>
      </c>
      <c r="F1597" s="19" t="str">
        <f>_xlfn.XLOOKUP($D1597,养成中转!$D$17:$D$1000,_xlfn.XLOOKUP($C1597,养成中转!$W$16:$AC$16,养成中转!$W$17:$AC$1000),"{}")</f>
        <v>{"Hp":89755,"Atk":3087}</v>
      </c>
      <c r="G1597" s="19" t="str">
        <f>IF(B1597=4,_xlfn.XLOOKUP($D1597,养成中转!$D$17:$D$1000,养成中转!$AP$17:$AP$1000,"{}"),_xlfn.XLOOKUP($D1597,养成中转!$D$17:$D$1000,养成中转!$AG$17:$AG$1000,"{}"))</f>
        <v>{"CardMulti":32.47,"CostReduce":3}</v>
      </c>
    </row>
    <row r="1598" spans="1:7">
      <c r="A1598" s="19">
        <v>1594</v>
      </c>
      <c r="B1598" s="21">
        <f t="shared" si="44"/>
        <v>3</v>
      </c>
      <c r="C1598" s="19">
        <v>2</v>
      </c>
      <c r="D1598" s="19">
        <f t="shared" si="45"/>
        <v>94</v>
      </c>
      <c r="E1598" s="19" t="str">
        <f>_xlfn.XLOOKUP($D1598,消耗中转!$O$17:$O$1000,消耗中转!$Y$17:$Y$1000,"[]")</f>
        <v>[{"ItemId":50004,"Num":135546}]</v>
      </c>
      <c r="F1598" s="19" t="str">
        <f>_xlfn.XLOOKUP($D1598,养成中转!$D$17:$D$1000,_xlfn.XLOOKUP($C1598,养成中转!$W$16:$AC$16,养成中转!$W$17:$AC$1000),"{}")</f>
        <v>{"Hp":91208,"Atk":3137}</v>
      </c>
      <c r="G1598" s="19" t="str">
        <f>IF(B1598=4,_xlfn.XLOOKUP($D1598,养成中转!$D$17:$D$1000,养成中转!$AP$17:$AP$1000,"{}"),_xlfn.XLOOKUP($D1598,养成中转!$D$17:$D$1000,养成中转!$AG$17:$AG$1000,"{}"))</f>
        <v>{"CardMulti":32.64,"CostReduce":3}</v>
      </c>
    </row>
    <row r="1599" spans="1:7">
      <c r="A1599" s="19">
        <v>1595</v>
      </c>
      <c r="B1599" s="21">
        <f t="shared" si="44"/>
        <v>3</v>
      </c>
      <c r="C1599" s="19">
        <v>2</v>
      </c>
      <c r="D1599" s="19">
        <f t="shared" si="45"/>
        <v>95</v>
      </c>
      <c r="E1599" s="19" t="str">
        <f>_xlfn.XLOOKUP($D1599,消耗中转!$O$17:$O$1000,消耗中转!$Y$17:$Y$1000,"[]")</f>
        <v>[{"ItemId":50004,"Num":141440}]</v>
      </c>
      <c r="F1599" s="19" t="str">
        <f>_xlfn.XLOOKUP($D1599,养成中转!$D$17:$D$1000,_xlfn.XLOOKUP($C1599,养成中转!$W$16:$AC$16,养成中转!$W$17:$AC$1000),"{}")</f>
        <v>{"Hp":92688,"Atk":3188}</v>
      </c>
      <c r="G1599" s="19" t="str">
        <f>IF(B1599=4,_xlfn.XLOOKUP($D1599,养成中转!$D$17:$D$1000,养成中转!$AP$17:$AP$1000,"{}"),_xlfn.XLOOKUP($D1599,养成中转!$D$17:$D$1000,养成中转!$AG$17:$AG$1000,"{}"))</f>
        <v>{"CardMulti":32.81,"CostReduce":3}</v>
      </c>
    </row>
    <row r="1600" spans="1:7">
      <c r="A1600" s="19">
        <v>1596</v>
      </c>
      <c r="B1600" s="21">
        <f t="shared" si="44"/>
        <v>3</v>
      </c>
      <c r="C1600" s="19">
        <v>2</v>
      </c>
      <c r="D1600" s="19">
        <f t="shared" si="45"/>
        <v>96</v>
      </c>
      <c r="E1600" s="19" t="str">
        <f>_xlfn.XLOOKUP($D1600,消耗中转!$O$17:$O$1000,消耗中转!$Y$17:$Y$1000,"[]")</f>
        <v>[{"ItemId":50004,"Num":147333}]</v>
      </c>
      <c r="F1600" s="19" t="str">
        <f>_xlfn.XLOOKUP($D1600,养成中转!$D$17:$D$1000,_xlfn.XLOOKUP($C1600,养成中转!$W$16:$AC$16,养成中转!$W$17:$AC$1000),"{}")</f>
        <v>{"Hp":94193,"Atk":3240}</v>
      </c>
      <c r="G1600" s="19" t="str">
        <f>IF(B1600=4,_xlfn.XLOOKUP($D1600,养成中转!$D$17:$D$1000,养成中转!$AP$17:$AP$1000,"{}"),_xlfn.XLOOKUP($D1600,养成中转!$D$17:$D$1000,养成中转!$AG$17:$AG$1000,"{}"))</f>
        <v>{"CardMulti":32.98,"CostReduce":3}</v>
      </c>
    </row>
    <row r="1601" spans="1:7">
      <c r="A1601" s="19">
        <v>1597</v>
      </c>
      <c r="B1601" s="21">
        <f t="shared" si="44"/>
        <v>3</v>
      </c>
      <c r="C1601" s="19">
        <v>2</v>
      </c>
      <c r="D1601" s="19">
        <f t="shared" si="45"/>
        <v>97</v>
      </c>
      <c r="E1601" s="19" t="str">
        <f>_xlfn.XLOOKUP($D1601,消耗中转!$O$17:$O$1000,消耗中转!$Y$17:$Y$1000,"[]")</f>
        <v>[{"ItemId":50004,"Num":153227}]</v>
      </c>
      <c r="F1601" s="19" t="str">
        <f>_xlfn.XLOOKUP($D1601,养成中转!$D$17:$D$1000,_xlfn.XLOOKUP($C1601,养成中转!$W$16:$AC$16,养成中转!$W$17:$AC$1000),"{}")</f>
        <v>{"Hp":95726,"Atk":3292}</v>
      </c>
      <c r="G1601" s="19" t="str">
        <f>IF(B1601=4,_xlfn.XLOOKUP($D1601,养成中转!$D$17:$D$1000,养成中转!$AP$17:$AP$1000,"{}"),_xlfn.XLOOKUP($D1601,养成中转!$D$17:$D$1000,养成中转!$AG$17:$AG$1000,"{}"))</f>
        <v>{"CardMulti":33.15,"CostReduce":3}</v>
      </c>
    </row>
    <row r="1602" spans="1:7">
      <c r="A1602" s="19">
        <v>1598</v>
      </c>
      <c r="B1602" s="21">
        <f t="shared" si="44"/>
        <v>3</v>
      </c>
      <c r="C1602" s="19">
        <v>2</v>
      </c>
      <c r="D1602" s="19">
        <f t="shared" si="45"/>
        <v>98</v>
      </c>
      <c r="E1602" s="19" t="str">
        <f>_xlfn.XLOOKUP($D1602,消耗中转!$O$17:$O$1000,消耗中转!$Y$17:$Y$1000,"[]")</f>
        <v>[{"ItemId":50004,"Num":159120}]</v>
      </c>
      <c r="F1602" s="19" t="str">
        <f>_xlfn.XLOOKUP($D1602,养成中转!$D$17:$D$1000,_xlfn.XLOOKUP($C1602,养成中转!$W$16:$AC$16,养成中转!$W$17:$AC$1000),"{}")</f>
        <v>{"Hp":97283,"Atk":3346}</v>
      </c>
      <c r="G1602" s="19" t="str">
        <f>IF(B1602=4,_xlfn.XLOOKUP($D1602,养成中转!$D$17:$D$1000,养成中转!$AP$17:$AP$1000,"{}"),_xlfn.XLOOKUP($D1602,养成中转!$D$17:$D$1000,养成中转!$AG$17:$AG$1000,"{}"))</f>
        <v>{"CardMulti":33.32,"CostReduce":3}</v>
      </c>
    </row>
    <row r="1603" spans="1:7">
      <c r="A1603" s="19">
        <v>1599</v>
      </c>
      <c r="B1603" s="21">
        <f t="shared" si="44"/>
        <v>3</v>
      </c>
      <c r="C1603" s="19">
        <v>2</v>
      </c>
      <c r="D1603" s="19">
        <f t="shared" si="45"/>
        <v>99</v>
      </c>
      <c r="E1603" s="19" t="str">
        <f>_xlfn.XLOOKUP($D1603,消耗中转!$O$17:$O$1000,消耗中转!$Y$17:$Y$1000,"[]")</f>
        <v>[{"ItemId":50004,"Num":165013}]</v>
      </c>
      <c r="F1603" s="19" t="str">
        <f>_xlfn.XLOOKUP($D1603,养成中转!$D$17:$D$1000,_xlfn.XLOOKUP($C1603,养成中转!$W$16:$AC$16,养成中转!$W$17:$AC$1000),"{}")</f>
        <v>{"Hp":98868,"Atk":3401}</v>
      </c>
      <c r="G1603" s="19" t="str">
        <f>IF(B1603=4,_xlfn.XLOOKUP($D1603,养成中转!$D$17:$D$1000,养成中转!$AP$17:$AP$1000,"{}"),_xlfn.XLOOKUP($D1603,养成中转!$D$17:$D$1000,养成中转!$AG$17:$AG$1000,"{}"))</f>
        <v>{"CardMulti":33.49,"CostReduce":3}</v>
      </c>
    </row>
    <row r="1604" spans="1:7">
      <c r="A1604" s="19">
        <v>1600</v>
      </c>
      <c r="B1604" s="21">
        <f t="shared" si="44"/>
        <v>3</v>
      </c>
      <c r="C1604" s="19">
        <v>2</v>
      </c>
      <c r="D1604" s="19">
        <f t="shared" si="45"/>
        <v>100</v>
      </c>
      <c r="E1604" s="19" t="str">
        <f>_xlfn.XLOOKUP($D1604,消耗中转!$O$17:$O$1000,消耗中转!$Y$17:$Y$1000,"[]")</f>
        <v>[{"ItemId":50004,"Num":170907},{"ItemId":50005,"Num":1155}]</v>
      </c>
      <c r="F1604" s="19" t="str">
        <f>_xlfn.XLOOKUP($D1604,养成中转!$D$17:$D$1000,_xlfn.XLOOKUP($C1604,养成中转!$W$16:$AC$16,养成中转!$W$17:$AC$1000),"{}")</f>
        <v>{"Hp":100481,"Atk":3456}</v>
      </c>
      <c r="G1604" s="19" t="str">
        <f>IF(B1604=4,_xlfn.XLOOKUP($D1604,养成中转!$D$17:$D$1000,养成中转!$AP$17:$AP$1000,"{}"),_xlfn.XLOOKUP($D1604,养成中转!$D$17:$D$1000,养成中转!$AG$17:$AG$1000,"{}"))</f>
        <v>{"CardMulti":33.66,"CostReduce":3}</v>
      </c>
    </row>
    <row r="1605" spans="1:7">
      <c r="A1605" s="19">
        <v>1601</v>
      </c>
      <c r="B1605" s="21">
        <f t="shared" si="44"/>
        <v>3</v>
      </c>
      <c r="C1605" s="19">
        <v>2</v>
      </c>
      <c r="D1605" s="19">
        <f t="shared" si="45"/>
        <v>101</v>
      </c>
      <c r="E1605" s="19" t="str">
        <f>_xlfn.XLOOKUP($D1605,消耗中转!$O$17:$O$1000,消耗中转!$Y$17:$Y$1000,"[]")</f>
        <v>[{"ItemId":50004,"Num":144633}]</v>
      </c>
      <c r="F1605" s="19" t="str">
        <f>_xlfn.XLOOKUP($D1605,养成中转!$D$17:$D$1000,_xlfn.XLOOKUP($C1605,养成中转!$W$16:$AC$16,养成中转!$W$17:$AC$1000),"{}")</f>
        <v>{"Hp":111952,"Atk":3851}</v>
      </c>
      <c r="G1605" s="19" t="str">
        <f>IF(B1605=4,_xlfn.XLOOKUP($D1605,养成中转!$D$17:$D$1000,养成中转!$AP$17:$AP$1000,"{}"),_xlfn.XLOOKUP($D1605,养成中转!$D$17:$D$1000,养成中转!$AG$17:$AG$1000,"{}"))</f>
        <v>{"CardMulti":34.71,"CostReduce":3}</v>
      </c>
    </row>
    <row r="1606" spans="1:7">
      <c r="A1606" s="19">
        <v>1602</v>
      </c>
      <c r="B1606" s="21">
        <f t="shared" si="44"/>
        <v>3</v>
      </c>
      <c r="C1606" s="19">
        <v>2</v>
      </c>
      <c r="D1606" s="19">
        <f t="shared" si="45"/>
        <v>102</v>
      </c>
      <c r="E1606" s="19" t="str">
        <f>_xlfn.XLOOKUP($D1606,消耗中转!$O$17:$O$1000,消耗中转!$Y$17:$Y$1000,"[]")</f>
        <v>[{"ItemId":50004,"Num":151865}]</v>
      </c>
      <c r="F1606" s="19" t="str">
        <f>_xlfn.XLOOKUP($D1606,养成中转!$D$17:$D$1000,_xlfn.XLOOKUP($C1606,养成中转!$W$16:$AC$16,养成中转!$W$17:$AC$1000),"{}")</f>
        <v>{"Hp":113618,"Atk":3908}</v>
      </c>
      <c r="G1606" s="19" t="str">
        <f>IF(B1606=4,_xlfn.XLOOKUP($D1606,养成中转!$D$17:$D$1000,养成中转!$AP$17:$AP$1000,"{}"),_xlfn.XLOOKUP($D1606,养成中转!$D$17:$D$1000,养成中转!$AG$17:$AG$1000,"{}"))</f>
        <v>{"CardMulti":34.87,"CostReduce":3}</v>
      </c>
    </row>
    <row r="1607" spans="1:7">
      <c r="A1607" s="19">
        <v>1603</v>
      </c>
      <c r="B1607" s="21">
        <f t="shared" si="44"/>
        <v>3</v>
      </c>
      <c r="C1607" s="19">
        <v>2</v>
      </c>
      <c r="D1607" s="19">
        <f t="shared" si="45"/>
        <v>103</v>
      </c>
      <c r="E1607" s="19" t="str">
        <f>_xlfn.XLOOKUP($D1607,消耗中转!$O$17:$O$1000,消耗中转!$Y$17:$Y$1000,"[]")</f>
        <v>[{"ItemId":50004,"Num":159096}]</v>
      </c>
      <c r="F1607" s="19" t="str">
        <f>_xlfn.XLOOKUP($D1607,养成中转!$D$17:$D$1000,_xlfn.XLOOKUP($C1607,养成中转!$W$16:$AC$16,养成中转!$W$17:$AC$1000),"{}")</f>
        <v>{"Hp":115312,"Atk":3967}</v>
      </c>
      <c r="G1607" s="19" t="str">
        <f>IF(B1607=4,_xlfn.XLOOKUP($D1607,养成中转!$D$17:$D$1000,养成中转!$AP$17:$AP$1000,"{}"),_xlfn.XLOOKUP($D1607,养成中转!$D$17:$D$1000,养成中转!$AG$17:$AG$1000,"{}"))</f>
        <v>{"CardMulti":35.03,"CostReduce":3}</v>
      </c>
    </row>
    <row r="1608" spans="1:7">
      <c r="A1608" s="19">
        <v>1604</v>
      </c>
      <c r="B1608" s="21">
        <f t="shared" si="44"/>
        <v>3</v>
      </c>
      <c r="C1608" s="19">
        <v>2</v>
      </c>
      <c r="D1608" s="19">
        <f t="shared" si="45"/>
        <v>104</v>
      </c>
      <c r="E1608" s="19" t="str">
        <f>_xlfn.XLOOKUP($D1608,消耗中转!$O$17:$O$1000,消耗中转!$Y$17:$Y$1000,"[]")</f>
        <v>[{"ItemId":50004,"Num":166328}]</v>
      </c>
      <c r="F1608" s="19" t="str">
        <f>_xlfn.XLOOKUP($D1608,养成中转!$D$17:$D$1000,_xlfn.XLOOKUP($C1608,养成中转!$W$16:$AC$16,养成中转!$W$17:$AC$1000),"{}")</f>
        <v>{"Hp":117033,"Atk":4025}</v>
      </c>
      <c r="G1608" s="19" t="str">
        <f>IF(B1608=4,_xlfn.XLOOKUP($D1608,养成中转!$D$17:$D$1000,养成中转!$AP$17:$AP$1000,"{}"),_xlfn.XLOOKUP($D1608,养成中转!$D$17:$D$1000,养成中转!$AG$17:$AG$1000,"{}"))</f>
        <v>{"CardMulti":35.19,"CostReduce":3}</v>
      </c>
    </row>
    <row r="1609" spans="1:7">
      <c r="A1609" s="19">
        <v>1605</v>
      </c>
      <c r="B1609" s="21">
        <f t="shared" si="44"/>
        <v>3</v>
      </c>
      <c r="C1609" s="19">
        <v>2</v>
      </c>
      <c r="D1609" s="19">
        <f t="shared" si="45"/>
        <v>105</v>
      </c>
      <c r="E1609" s="19" t="str">
        <f>_xlfn.XLOOKUP($D1609,消耗中转!$O$17:$O$1000,消耗中转!$Y$17:$Y$1000,"[]")</f>
        <v>[{"ItemId":50004,"Num":173560}]</v>
      </c>
      <c r="F1609" s="19" t="str">
        <f>_xlfn.XLOOKUP($D1609,养成中转!$D$17:$D$1000,_xlfn.XLOOKUP($C1609,养成中转!$W$16:$AC$16,养成中转!$W$17:$AC$1000),"{}")</f>
        <v>{"Hp":118783,"Atk":4085}</v>
      </c>
      <c r="G1609" s="19" t="str">
        <f>IF(B1609=4,_xlfn.XLOOKUP($D1609,养成中转!$D$17:$D$1000,养成中转!$AP$17:$AP$1000,"{}"),_xlfn.XLOOKUP($D1609,养成中转!$D$17:$D$1000,养成中转!$AG$17:$AG$1000,"{}"))</f>
        <v>{"CardMulti":35.35,"CostReduce":3}</v>
      </c>
    </row>
    <row r="1610" spans="1:7">
      <c r="A1610" s="19">
        <v>1606</v>
      </c>
      <c r="B1610" s="21">
        <f t="shared" si="44"/>
        <v>3</v>
      </c>
      <c r="C1610" s="19">
        <v>2</v>
      </c>
      <c r="D1610" s="19">
        <f t="shared" si="45"/>
        <v>106</v>
      </c>
      <c r="E1610" s="19" t="str">
        <f>_xlfn.XLOOKUP($D1610,消耗中转!$O$17:$O$1000,消耗中转!$Y$17:$Y$1000,"[]")</f>
        <v>[{"ItemId":50004,"Num":180791}]</v>
      </c>
      <c r="F1610" s="19" t="str">
        <f>_xlfn.XLOOKUP($D1610,养成中转!$D$17:$D$1000,_xlfn.XLOOKUP($C1610,养成中转!$W$16:$AC$16,养成中转!$W$17:$AC$1000),"{}")</f>
        <v>{"Hp":120561,"Atk":4146}</v>
      </c>
      <c r="G1610" s="19" t="str">
        <f>IF(B1610=4,_xlfn.XLOOKUP($D1610,养成中转!$D$17:$D$1000,养成中转!$AP$17:$AP$1000,"{}"),_xlfn.XLOOKUP($D1610,养成中转!$D$17:$D$1000,养成中转!$AG$17:$AG$1000,"{}"))</f>
        <v>{"CardMulti":35.51,"CostReduce":3}</v>
      </c>
    </row>
    <row r="1611" spans="1:7">
      <c r="A1611" s="19">
        <v>1607</v>
      </c>
      <c r="B1611" s="21">
        <f t="shared" si="44"/>
        <v>3</v>
      </c>
      <c r="C1611" s="19">
        <v>2</v>
      </c>
      <c r="D1611" s="19">
        <f t="shared" si="45"/>
        <v>107</v>
      </c>
      <c r="E1611" s="19" t="str">
        <f>_xlfn.XLOOKUP($D1611,消耗中转!$O$17:$O$1000,消耗中转!$Y$17:$Y$1000,"[]")</f>
        <v>[{"ItemId":50004,"Num":188023}]</v>
      </c>
      <c r="F1611" s="19" t="str">
        <f>_xlfn.XLOOKUP($D1611,养成中转!$D$17:$D$1000,_xlfn.XLOOKUP($C1611,养成中转!$W$16:$AC$16,养成中转!$W$17:$AC$1000),"{}")</f>
        <v>{"Hp":122367,"Atk":4209}</v>
      </c>
      <c r="G1611" s="19" t="str">
        <f>IF(B1611=4,_xlfn.XLOOKUP($D1611,养成中转!$D$17:$D$1000,养成中转!$AP$17:$AP$1000,"{}"),_xlfn.XLOOKUP($D1611,养成中转!$D$17:$D$1000,养成中转!$AG$17:$AG$1000,"{}"))</f>
        <v>{"CardMulti":35.67,"CostReduce":3}</v>
      </c>
    </row>
    <row r="1612" spans="1:7">
      <c r="A1612" s="19">
        <v>1608</v>
      </c>
      <c r="B1612" s="21">
        <f t="shared" si="44"/>
        <v>3</v>
      </c>
      <c r="C1612" s="19">
        <v>2</v>
      </c>
      <c r="D1612" s="19">
        <f t="shared" si="45"/>
        <v>108</v>
      </c>
      <c r="E1612" s="19" t="str">
        <f>_xlfn.XLOOKUP($D1612,消耗中转!$O$17:$O$1000,消耗中转!$Y$17:$Y$1000,"[]")</f>
        <v>[{"ItemId":50004,"Num":195255}]</v>
      </c>
      <c r="F1612" s="19" t="str">
        <f>_xlfn.XLOOKUP($D1612,养成中转!$D$17:$D$1000,_xlfn.XLOOKUP($C1612,养成中转!$W$16:$AC$16,养成中转!$W$17:$AC$1000),"{}")</f>
        <v>{"Hp":124201,"Atk":4272}</v>
      </c>
      <c r="G1612" s="19" t="str">
        <f>IF(B1612=4,_xlfn.XLOOKUP($D1612,养成中转!$D$17:$D$1000,养成中转!$AP$17:$AP$1000,"{}"),_xlfn.XLOOKUP($D1612,养成中转!$D$17:$D$1000,养成中转!$AG$17:$AG$1000,"{}"))</f>
        <v>{"CardMulti":35.83,"CostReduce":3}</v>
      </c>
    </row>
    <row r="1613" spans="1:7">
      <c r="A1613" s="19">
        <v>1609</v>
      </c>
      <c r="B1613" s="21">
        <f t="shared" si="44"/>
        <v>3</v>
      </c>
      <c r="C1613" s="19">
        <v>2</v>
      </c>
      <c r="D1613" s="19">
        <f t="shared" si="45"/>
        <v>109</v>
      </c>
      <c r="E1613" s="19" t="str">
        <f>_xlfn.XLOOKUP($D1613,消耗中转!$O$17:$O$1000,消耗中转!$Y$17:$Y$1000,"[]")</f>
        <v>[{"ItemId":50004,"Num":202486}]</v>
      </c>
      <c r="F1613" s="19" t="str">
        <f>_xlfn.XLOOKUP($D1613,养成中转!$D$17:$D$1000,_xlfn.XLOOKUP($C1613,养成中转!$W$16:$AC$16,养成中转!$W$17:$AC$1000),"{}")</f>
        <v>{"Hp":126065,"Atk":4336}</v>
      </c>
      <c r="G1613" s="19" t="str">
        <f>IF(B1613=4,_xlfn.XLOOKUP($D1613,养成中转!$D$17:$D$1000,养成中转!$AP$17:$AP$1000,"{}"),_xlfn.XLOOKUP($D1613,养成中转!$D$17:$D$1000,养成中转!$AG$17:$AG$1000,"{}"))</f>
        <v>{"CardMulti":35.99,"CostReduce":3}</v>
      </c>
    </row>
    <row r="1614" spans="1:7">
      <c r="A1614" s="19">
        <v>1610</v>
      </c>
      <c r="B1614" s="21">
        <f t="shared" si="44"/>
        <v>3</v>
      </c>
      <c r="C1614" s="19">
        <v>2</v>
      </c>
      <c r="D1614" s="19">
        <f t="shared" si="45"/>
        <v>110</v>
      </c>
      <c r="E1614" s="19" t="str">
        <f>_xlfn.XLOOKUP($D1614,消耗中转!$O$17:$O$1000,消耗中转!$Y$17:$Y$1000,"[]")</f>
        <v>[{"ItemId":50004,"Num":209718},{"ItemId":50005,"Num":1342}]</v>
      </c>
      <c r="F1614" s="19" t="str">
        <f>_xlfn.XLOOKUP($D1614,养成中转!$D$17:$D$1000,_xlfn.XLOOKUP($C1614,养成中转!$W$16:$AC$16,养成中转!$W$17:$AC$1000),"{}")</f>
        <v>{"Hp":127957,"Atk":4401}</v>
      </c>
      <c r="G1614" s="19" t="str">
        <f>IF(B1614=4,_xlfn.XLOOKUP($D1614,养成中转!$D$17:$D$1000,养成中转!$AP$17:$AP$1000,"{}"),_xlfn.XLOOKUP($D1614,养成中转!$D$17:$D$1000,养成中转!$AG$17:$AG$1000,"{}"))</f>
        <v>{"CardMulti":36.15,"CostReduce":3}</v>
      </c>
    </row>
    <row r="1615" spans="1:7">
      <c r="A1615" s="19">
        <v>1611</v>
      </c>
      <c r="B1615" s="21">
        <f t="shared" si="44"/>
        <v>3</v>
      </c>
      <c r="C1615" s="19">
        <v>2</v>
      </c>
      <c r="D1615" s="19">
        <f t="shared" si="45"/>
        <v>111</v>
      </c>
      <c r="E1615" s="19" t="str">
        <f>_xlfn.XLOOKUP($D1615,消耗中转!$O$17:$O$1000,消耗中转!$Y$17:$Y$1000,"[]")</f>
        <v>[{"ItemId":50004,"Num":171342}]</v>
      </c>
      <c r="F1615" s="19" t="str">
        <f>_xlfn.XLOOKUP($D1615,养成中转!$D$17:$D$1000,_xlfn.XLOOKUP($C1615,养成中转!$W$16:$AC$16,养成中转!$W$17:$AC$1000),"{}")</f>
        <v>{"Hp":141407,"Atk":4864}</v>
      </c>
      <c r="G1615" s="19" t="str">
        <f>IF(B1615=4,_xlfn.XLOOKUP($D1615,养成中转!$D$17:$D$1000,养成中转!$AP$17:$AP$1000,"{}"),_xlfn.XLOOKUP($D1615,养成中转!$D$17:$D$1000,养成中转!$AG$17:$AG$1000,"{}"))</f>
        <v>{"CardMulti":37.25,"CostReduce":3}</v>
      </c>
    </row>
    <row r="1616" spans="1:7">
      <c r="A1616" s="19">
        <v>1612</v>
      </c>
      <c r="B1616" s="21">
        <f t="shared" si="44"/>
        <v>3</v>
      </c>
      <c r="C1616" s="19">
        <v>2</v>
      </c>
      <c r="D1616" s="19">
        <f t="shared" si="45"/>
        <v>112</v>
      </c>
      <c r="E1616" s="19" t="str">
        <f>_xlfn.XLOOKUP($D1616,消耗中转!$O$17:$O$1000,消耗中转!$Y$17:$Y$1000,"[]")</f>
        <v>[{"ItemId":50004,"Num":179909}]</v>
      </c>
      <c r="F1616" s="19" t="str">
        <f>_xlfn.XLOOKUP($D1616,养成中转!$D$17:$D$1000,_xlfn.XLOOKUP($C1616,养成中转!$W$16:$AC$16,养成中转!$W$17:$AC$1000),"{}")</f>
        <v>{"Hp":143358,"Atk":4931}</v>
      </c>
      <c r="G1616" s="19" t="str">
        <f>IF(B1616=4,_xlfn.XLOOKUP($D1616,养成中转!$D$17:$D$1000,养成中转!$AP$17:$AP$1000,"{}"),_xlfn.XLOOKUP($D1616,养成中转!$D$17:$D$1000,养成中转!$AG$17:$AG$1000,"{}"))</f>
        <v>{"CardMulti":37.4,"CostReduce":3}</v>
      </c>
    </row>
    <row r="1617" spans="1:7">
      <c r="A1617" s="19">
        <v>1613</v>
      </c>
      <c r="B1617" s="21">
        <f t="shared" si="44"/>
        <v>3</v>
      </c>
      <c r="C1617" s="19">
        <v>2</v>
      </c>
      <c r="D1617" s="19">
        <f t="shared" si="45"/>
        <v>113</v>
      </c>
      <c r="E1617" s="19" t="str">
        <f>_xlfn.XLOOKUP($D1617,消耗中转!$O$17:$O$1000,消耗中转!$Y$17:$Y$1000,"[]")</f>
        <v>[{"ItemId":50004,"Num":188476}]</v>
      </c>
      <c r="F1617" s="19" t="str">
        <f>_xlfn.XLOOKUP($D1617,养成中转!$D$17:$D$1000,_xlfn.XLOOKUP($C1617,养成中转!$W$16:$AC$16,养成中转!$W$17:$AC$1000),"{}")</f>
        <v>{"Hp":145338,"Atk":5000}</v>
      </c>
      <c r="G1617" s="19" t="str">
        <f>IF(B1617=4,_xlfn.XLOOKUP($D1617,养成中转!$D$17:$D$1000,养成中转!$AP$17:$AP$1000,"{}"),_xlfn.XLOOKUP($D1617,养成中转!$D$17:$D$1000,养成中转!$AG$17:$AG$1000,"{}"))</f>
        <v>{"CardMulti":37.55,"CostReduce":3}</v>
      </c>
    </row>
    <row r="1618" spans="1:7">
      <c r="A1618" s="19">
        <v>1614</v>
      </c>
      <c r="B1618" s="21">
        <f t="shared" si="44"/>
        <v>3</v>
      </c>
      <c r="C1618" s="19">
        <v>2</v>
      </c>
      <c r="D1618" s="19">
        <f t="shared" si="45"/>
        <v>114</v>
      </c>
      <c r="E1618" s="19" t="str">
        <f>_xlfn.XLOOKUP($D1618,消耗中转!$O$17:$O$1000,消耗中转!$Y$17:$Y$1000,"[]")</f>
        <v>[{"ItemId":50004,"Num":197043}]</v>
      </c>
      <c r="F1618" s="19" t="str">
        <f>_xlfn.XLOOKUP($D1618,养成中转!$D$17:$D$1000,_xlfn.XLOOKUP($C1618,养成中转!$W$16:$AC$16,养成中转!$W$17:$AC$1000),"{}")</f>
        <v>{"Hp":147350,"Atk":5068}</v>
      </c>
      <c r="G1618" s="19" t="str">
        <f>IF(B1618=4,_xlfn.XLOOKUP($D1618,养成中转!$D$17:$D$1000,养成中转!$AP$17:$AP$1000,"{}"),_xlfn.XLOOKUP($D1618,养成中转!$D$17:$D$1000,养成中转!$AG$17:$AG$1000,"{}"))</f>
        <v>{"CardMulti":37.7,"CostReduce":3}</v>
      </c>
    </row>
    <row r="1619" spans="1:7">
      <c r="A1619" s="19">
        <v>1615</v>
      </c>
      <c r="B1619" s="21">
        <f t="shared" si="44"/>
        <v>3</v>
      </c>
      <c r="C1619" s="19">
        <v>2</v>
      </c>
      <c r="D1619" s="19">
        <f t="shared" si="45"/>
        <v>115</v>
      </c>
      <c r="E1619" s="19" t="str">
        <f>_xlfn.XLOOKUP($D1619,消耗中转!$O$17:$O$1000,消耗中转!$Y$17:$Y$1000,"[]")</f>
        <v>[{"ItemId":50004,"Num":205610}]</v>
      </c>
      <c r="F1619" s="19" t="str">
        <f>_xlfn.XLOOKUP($D1619,养成中转!$D$17:$D$1000,_xlfn.XLOOKUP($C1619,养成中转!$W$16:$AC$16,养成中转!$W$17:$AC$1000),"{}")</f>
        <v>{"Hp":149390,"Atk":5139}</v>
      </c>
      <c r="G1619" s="19" t="str">
        <f>IF(B1619=4,_xlfn.XLOOKUP($D1619,养成中转!$D$17:$D$1000,养成中转!$AP$17:$AP$1000,"{}"),_xlfn.XLOOKUP($D1619,养成中转!$D$17:$D$1000,养成中转!$AG$17:$AG$1000,"{}"))</f>
        <v>{"CardMulti":37.85,"CostReduce":3}</v>
      </c>
    </row>
    <row r="1620" spans="1:7">
      <c r="A1620" s="19">
        <v>1616</v>
      </c>
      <c r="B1620" s="21">
        <f t="shared" si="44"/>
        <v>3</v>
      </c>
      <c r="C1620" s="19">
        <v>2</v>
      </c>
      <c r="D1620" s="19">
        <f t="shared" si="45"/>
        <v>116</v>
      </c>
      <c r="E1620" s="19" t="str">
        <f>_xlfn.XLOOKUP($D1620,消耗中转!$O$17:$O$1000,消耗中转!$Y$17:$Y$1000,"[]")</f>
        <v>[{"ItemId":50004,"Num":214177}]</v>
      </c>
      <c r="F1620" s="19" t="str">
        <f>_xlfn.XLOOKUP($D1620,养成中转!$D$17:$D$1000,_xlfn.XLOOKUP($C1620,养成中转!$W$16:$AC$16,养成中转!$W$17:$AC$1000),"{}")</f>
        <v>{"Hp":151461,"Atk":5209}</v>
      </c>
      <c r="G1620" s="19" t="str">
        <f>IF(B1620=4,_xlfn.XLOOKUP($D1620,养成中转!$D$17:$D$1000,养成中转!$AP$17:$AP$1000,"{}"),_xlfn.XLOOKUP($D1620,养成中转!$D$17:$D$1000,养成中转!$AG$17:$AG$1000,"{}"))</f>
        <v>{"CardMulti":38,"CostReduce":3}</v>
      </c>
    </row>
    <row r="1621" spans="1:7">
      <c r="A1621" s="19">
        <v>1617</v>
      </c>
      <c r="B1621" s="21">
        <f t="shared" si="44"/>
        <v>3</v>
      </c>
      <c r="C1621" s="19">
        <v>2</v>
      </c>
      <c r="D1621" s="19">
        <f t="shared" si="45"/>
        <v>117</v>
      </c>
      <c r="E1621" s="19" t="str">
        <f>_xlfn.XLOOKUP($D1621,消耗中转!$O$17:$O$1000,消耗中转!$Y$17:$Y$1000,"[]")</f>
        <v>[{"ItemId":50004,"Num":222744}]</v>
      </c>
      <c r="F1621" s="19" t="str">
        <f>_xlfn.XLOOKUP($D1621,养成中转!$D$17:$D$1000,_xlfn.XLOOKUP($C1621,养成中转!$W$16:$AC$16,养成中转!$W$17:$AC$1000),"{}")</f>
        <v>{"Hp":153562,"Atk":5282}</v>
      </c>
      <c r="G1621" s="19" t="str">
        <f>IF(B1621=4,_xlfn.XLOOKUP($D1621,养成中转!$D$17:$D$1000,养成中转!$AP$17:$AP$1000,"{}"),_xlfn.XLOOKUP($D1621,养成中转!$D$17:$D$1000,养成中转!$AG$17:$AG$1000,"{}"))</f>
        <v>{"CardMulti":38.15,"CostReduce":3}</v>
      </c>
    </row>
    <row r="1622" spans="1:7">
      <c r="A1622" s="19">
        <v>1618</v>
      </c>
      <c r="B1622" s="21">
        <f t="shared" si="44"/>
        <v>3</v>
      </c>
      <c r="C1622" s="19">
        <v>2</v>
      </c>
      <c r="D1622" s="19">
        <f t="shared" si="45"/>
        <v>118</v>
      </c>
      <c r="E1622" s="19" t="str">
        <f>_xlfn.XLOOKUP($D1622,消耗中转!$O$17:$O$1000,消耗中转!$Y$17:$Y$1000,"[]")</f>
        <v>[{"ItemId":50004,"Num":231311}]</v>
      </c>
      <c r="F1622" s="19" t="str">
        <f>_xlfn.XLOOKUP($D1622,养成中转!$D$17:$D$1000,_xlfn.XLOOKUP($C1622,养成中转!$W$16:$AC$16,养成中转!$W$17:$AC$1000),"{}")</f>
        <v>{"Hp":155693,"Atk":5356}</v>
      </c>
      <c r="G1622" s="19" t="str">
        <f>IF(B1622=4,_xlfn.XLOOKUP($D1622,养成中转!$D$17:$D$1000,养成中转!$AP$17:$AP$1000,"{}"),_xlfn.XLOOKUP($D1622,养成中转!$D$17:$D$1000,养成中转!$AG$17:$AG$1000,"{}"))</f>
        <v>{"CardMulti":38.3,"CostReduce":3}</v>
      </c>
    </row>
    <row r="1623" spans="1:7">
      <c r="A1623" s="19">
        <v>1619</v>
      </c>
      <c r="B1623" s="21">
        <f t="shared" si="44"/>
        <v>3</v>
      </c>
      <c r="C1623" s="19">
        <v>2</v>
      </c>
      <c r="D1623" s="19">
        <f t="shared" si="45"/>
        <v>119</v>
      </c>
      <c r="E1623" s="19" t="str">
        <f>_xlfn.XLOOKUP($D1623,消耗中转!$O$17:$O$1000,消耗中转!$Y$17:$Y$1000,"[]")</f>
        <v>[{"ItemId":50004,"Num":239878}]</v>
      </c>
      <c r="F1623" s="19" t="str">
        <f>_xlfn.XLOOKUP($D1623,养成中转!$D$17:$D$1000,_xlfn.XLOOKUP($C1623,养成中转!$W$16:$AC$16,养成中转!$W$17:$AC$1000),"{}")</f>
        <v>{"Hp":157856,"Atk":5430}</v>
      </c>
      <c r="G1623" s="19" t="str">
        <f>IF(B1623=4,_xlfn.XLOOKUP($D1623,养成中转!$D$17:$D$1000,养成中转!$AP$17:$AP$1000,"{}"),_xlfn.XLOOKUP($D1623,养成中转!$D$17:$D$1000,养成中转!$AG$17:$AG$1000,"{}"))</f>
        <v>{"CardMulti":38.45,"CostReduce":3}</v>
      </c>
    </row>
    <row r="1624" spans="1:7">
      <c r="A1624" s="19">
        <v>1620</v>
      </c>
      <c r="B1624" s="21">
        <f t="shared" si="44"/>
        <v>3</v>
      </c>
      <c r="C1624" s="19">
        <v>2</v>
      </c>
      <c r="D1624" s="19">
        <f t="shared" si="45"/>
        <v>120</v>
      </c>
      <c r="E1624" s="19" t="str">
        <f>_xlfn.XLOOKUP($D1624,消耗中转!$O$17:$O$1000,消耗中转!$Y$17:$Y$1000,"[]")</f>
        <v>[{"ItemId":50004,"Num":248445},{"ItemId":50005,"Num":1529}]</v>
      </c>
      <c r="F1624" s="19" t="str">
        <f>_xlfn.XLOOKUP($D1624,养成中转!$D$17:$D$1000,_xlfn.XLOOKUP($C1624,养成中转!$W$16:$AC$16,养成中转!$W$17:$AC$1000),"{}")</f>
        <v>{"Hp":160050,"Atk":5505}</v>
      </c>
      <c r="G1624" s="19" t="str">
        <f>IF(B1624=4,_xlfn.XLOOKUP($D1624,养成中转!$D$17:$D$1000,养成中转!$AP$17:$AP$1000,"{}"),_xlfn.XLOOKUP($D1624,养成中转!$D$17:$D$1000,养成中转!$AG$17:$AG$1000,"{}"))</f>
        <v>{"CardMulti":38.6,"CostReduce":3}</v>
      </c>
    </row>
    <row r="1625" spans="1:7">
      <c r="A1625" s="19">
        <v>1621</v>
      </c>
      <c r="B1625" s="21">
        <f t="shared" si="44"/>
        <v>3</v>
      </c>
      <c r="C1625" s="19">
        <v>2</v>
      </c>
      <c r="D1625" s="19">
        <f t="shared" si="45"/>
        <v>121</v>
      </c>
      <c r="E1625" s="19" t="str">
        <f>_xlfn.XLOOKUP($D1625,消耗中转!$O$17:$O$1000,消耗中转!$Y$17:$Y$1000,"[]")</f>
        <v>[{"ItemId":50004,"Num":196978}]</v>
      </c>
      <c r="F1625" s="19" t="str">
        <f>_xlfn.XLOOKUP($D1625,养成中转!$D$17:$D$1000,_xlfn.XLOOKUP($C1625,养成中转!$W$16:$AC$16,养成中转!$W$17:$AC$1000),"{}")</f>
        <v>{"Hp":175626,"Atk":6041}</v>
      </c>
      <c r="G1625" s="19" t="str">
        <f>IF(B1625=4,_xlfn.XLOOKUP($D1625,养成中转!$D$17:$D$1000,养成中转!$AP$17:$AP$1000,"{}"),_xlfn.XLOOKUP($D1625,养成中转!$D$17:$D$1000,养成中转!$AG$17:$AG$1000,"{}"))</f>
        <v>{"CardMulti":39.75,"CostReduce":3}</v>
      </c>
    </row>
    <row r="1626" spans="1:7">
      <c r="A1626" s="19">
        <v>1622</v>
      </c>
      <c r="B1626" s="21">
        <f t="shared" si="44"/>
        <v>3</v>
      </c>
      <c r="C1626" s="19">
        <v>2</v>
      </c>
      <c r="D1626" s="19">
        <f t="shared" si="45"/>
        <v>122</v>
      </c>
      <c r="E1626" s="19" t="str">
        <f>_xlfn.XLOOKUP($D1626,消耗中转!$O$17:$O$1000,消耗中转!$Y$17:$Y$1000,"[]")</f>
        <v>[{"ItemId":50004,"Num":206827}]</v>
      </c>
      <c r="F1626" s="19" t="str">
        <f>_xlfn.XLOOKUP($D1626,养成中转!$D$17:$D$1000,_xlfn.XLOOKUP($C1626,养成中转!$W$16:$AC$16,养成中转!$W$17:$AC$1000),"{}")</f>
        <v>{"Hp":177883,"Atk":6118}</v>
      </c>
      <c r="G1626" s="19" t="str">
        <f>IF(B1626=4,_xlfn.XLOOKUP($D1626,养成中转!$D$17:$D$1000,养成中转!$AP$17:$AP$1000,"{}"),_xlfn.XLOOKUP($D1626,养成中转!$D$17:$D$1000,养成中转!$AG$17:$AG$1000,"{}"))</f>
        <v>{"CardMulti":39.94,"CostReduce":3}</v>
      </c>
    </row>
    <row r="1627" spans="1:7">
      <c r="A1627" s="19">
        <v>1623</v>
      </c>
      <c r="B1627" s="21">
        <f t="shared" si="44"/>
        <v>3</v>
      </c>
      <c r="C1627" s="19">
        <v>2</v>
      </c>
      <c r="D1627" s="19">
        <f t="shared" si="45"/>
        <v>123</v>
      </c>
      <c r="E1627" s="19" t="str">
        <f>_xlfn.XLOOKUP($D1627,消耗中转!$O$17:$O$1000,消耗中转!$Y$17:$Y$1000,"[]")</f>
        <v>[{"ItemId":50004,"Num":216676}]</v>
      </c>
      <c r="F1627" s="19" t="str">
        <f>_xlfn.XLOOKUP($D1627,养成中转!$D$17:$D$1000,_xlfn.XLOOKUP($C1627,养成中转!$W$16:$AC$16,养成中转!$W$17:$AC$1000),"{}")</f>
        <v>{"Hp":180171,"Atk":6198}</v>
      </c>
      <c r="G1627" s="19" t="str">
        <f>IF(B1627=4,_xlfn.XLOOKUP($D1627,养成中转!$D$17:$D$1000,养成中转!$AP$17:$AP$1000,"{}"),_xlfn.XLOOKUP($D1627,养成中转!$D$17:$D$1000,养成中转!$AG$17:$AG$1000,"{}"))</f>
        <v>{"CardMulti":40.13,"CostReduce":3}</v>
      </c>
    </row>
    <row r="1628" spans="1:7">
      <c r="A1628" s="19">
        <v>1624</v>
      </c>
      <c r="B1628" s="21">
        <f t="shared" si="44"/>
        <v>3</v>
      </c>
      <c r="C1628" s="19">
        <v>2</v>
      </c>
      <c r="D1628" s="19">
        <f t="shared" si="45"/>
        <v>124</v>
      </c>
      <c r="E1628" s="19" t="str">
        <f>_xlfn.XLOOKUP($D1628,消耗中转!$O$17:$O$1000,消耗中转!$Y$17:$Y$1000,"[]")</f>
        <v>[{"ItemId":50004,"Num":226525}]</v>
      </c>
      <c r="F1628" s="19" t="str">
        <f>_xlfn.XLOOKUP($D1628,养成中转!$D$17:$D$1000,_xlfn.XLOOKUP($C1628,养成中转!$W$16:$AC$16,养成中转!$W$17:$AC$1000),"{}")</f>
        <v>{"Hp":182492,"Atk":6278}</v>
      </c>
      <c r="G1628" s="19" t="str">
        <f>IF(B1628=4,_xlfn.XLOOKUP($D1628,养成中转!$D$17:$D$1000,养成中转!$AP$17:$AP$1000,"{}"),_xlfn.XLOOKUP($D1628,养成中转!$D$17:$D$1000,养成中转!$AG$17:$AG$1000,"{}"))</f>
        <v>{"CardMulti":40.32,"CostReduce":3}</v>
      </c>
    </row>
    <row r="1629" spans="1:7">
      <c r="A1629" s="19">
        <v>1625</v>
      </c>
      <c r="B1629" s="21">
        <f t="shared" si="44"/>
        <v>3</v>
      </c>
      <c r="C1629" s="19">
        <v>2</v>
      </c>
      <c r="D1629" s="19">
        <f t="shared" si="45"/>
        <v>125</v>
      </c>
      <c r="E1629" s="19" t="str">
        <f>_xlfn.XLOOKUP($D1629,消耗中转!$O$17:$O$1000,消耗中转!$Y$17:$Y$1000,"[]")</f>
        <v>[{"ItemId":50004,"Num":236374}]</v>
      </c>
      <c r="F1629" s="19" t="str">
        <f>_xlfn.XLOOKUP($D1629,养成中转!$D$17:$D$1000,_xlfn.XLOOKUP($C1629,养成中转!$W$16:$AC$16,养成中转!$W$17:$AC$1000),"{}")</f>
        <v>{"Hp":184843,"Atk":6358}</v>
      </c>
      <c r="G1629" s="19" t="str">
        <f>IF(B1629=4,_xlfn.XLOOKUP($D1629,养成中转!$D$17:$D$1000,养成中转!$AP$17:$AP$1000,"{}"),_xlfn.XLOOKUP($D1629,养成中转!$D$17:$D$1000,养成中转!$AG$17:$AG$1000,"{}"))</f>
        <v>{"CardMulti":42.51,"CostReduce":5}</v>
      </c>
    </row>
    <row r="1630" spans="1:7">
      <c r="A1630" s="19">
        <v>1626</v>
      </c>
      <c r="B1630" s="21">
        <f t="shared" si="44"/>
        <v>3</v>
      </c>
      <c r="C1630" s="19">
        <v>2</v>
      </c>
      <c r="D1630" s="19">
        <f t="shared" si="45"/>
        <v>126</v>
      </c>
      <c r="E1630" s="19" t="str">
        <f>_xlfn.XLOOKUP($D1630,消耗中转!$O$17:$O$1000,消耗中转!$Y$17:$Y$1000,"[]")</f>
        <v>[{"ItemId":50004,"Num":246223}]</v>
      </c>
      <c r="F1630" s="19" t="str">
        <f>_xlfn.XLOOKUP($D1630,养成中转!$D$17:$D$1000,_xlfn.XLOOKUP($C1630,养成中转!$W$16:$AC$16,养成中转!$W$17:$AC$1000),"{}")</f>
        <v>{"Hp":187228,"Atk":6440}</v>
      </c>
      <c r="G1630" s="19" t="str">
        <f>IF(B1630=4,_xlfn.XLOOKUP($D1630,养成中转!$D$17:$D$1000,养成中转!$AP$17:$AP$1000,"{}"),_xlfn.XLOOKUP($D1630,养成中转!$D$17:$D$1000,养成中转!$AG$17:$AG$1000,"{}"))</f>
        <v>{"CardMulti":42.7,"CostReduce":5}</v>
      </c>
    </row>
    <row r="1631" spans="1:7">
      <c r="A1631" s="19">
        <v>1627</v>
      </c>
      <c r="B1631" s="21">
        <f t="shared" si="44"/>
        <v>3</v>
      </c>
      <c r="C1631" s="19">
        <v>2</v>
      </c>
      <c r="D1631" s="19">
        <f t="shared" si="45"/>
        <v>127</v>
      </c>
      <c r="E1631" s="19" t="str">
        <f>_xlfn.XLOOKUP($D1631,消耗中转!$O$17:$O$1000,消耗中转!$Y$17:$Y$1000,"[]")</f>
        <v>[{"ItemId":50004,"Num":256072}]</v>
      </c>
      <c r="F1631" s="19" t="str">
        <f>_xlfn.XLOOKUP($D1631,养成中转!$D$17:$D$1000,_xlfn.XLOOKUP($C1631,养成中转!$W$16:$AC$16,养成中转!$W$17:$AC$1000),"{}")</f>
        <v>{"Hp":189646,"Atk":6523}</v>
      </c>
      <c r="G1631" s="19" t="str">
        <f>IF(B1631=4,_xlfn.XLOOKUP($D1631,养成中转!$D$17:$D$1000,养成中转!$AP$17:$AP$1000,"{}"),_xlfn.XLOOKUP($D1631,养成中转!$D$17:$D$1000,养成中转!$AG$17:$AG$1000,"{}"))</f>
        <v>{"CardMulti":42.89,"CostReduce":5}</v>
      </c>
    </row>
    <row r="1632" spans="1:7">
      <c r="A1632" s="19">
        <v>1628</v>
      </c>
      <c r="B1632" s="21">
        <f t="shared" si="44"/>
        <v>3</v>
      </c>
      <c r="C1632" s="19">
        <v>2</v>
      </c>
      <c r="D1632" s="19">
        <f t="shared" si="45"/>
        <v>128</v>
      </c>
      <c r="E1632" s="19" t="str">
        <f>_xlfn.XLOOKUP($D1632,消耗中转!$O$17:$O$1000,消耗中转!$Y$17:$Y$1000,"[]")</f>
        <v>[{"ItemId":50004,"Num":265921}]</v>
      </c>
      <c r="F1632" s="19" t="str">
        <f>_xlfn.XLOOKUP($D1632,养成中转!$D$17:$D$1000,_xlfn.XLOOKUP($C1632,养成中转!$W$16:$AC$16,养成中转!$W$17:$AC$1000),"{}")</f>
        <v>{"Hp":192096,"Atk":6608}</v>
      </c>
      <c r="G1632" s="19" t="str">
        <f>IF(B1632=4,_xlfn.XLOOKUP($D1632,养成中转!$D$17:$D$1000,养成中转!$AP$17:$AP$1000,"{}"),_xlfn.XLOOKUP($D1632,养成中转!$D$17:$D$1000,养成中转!$AG$17:$AG$1000,"{}"))</f>
        <v>{"CardMulti":43.08,"CostReduce":5}</v>
      </c>
    </row>
    <row r="1633" spans="1:7">
      <c r="A1633" s="19">
        <v>1629</v>
      </c>
      <c r="B1633" s="21">
        <f t="shared" si="44"/>
        <v>3</v>
      </c>
      <c r="C1633" s="19">
        <v>2</v>
      </c>
      <c r="D1633" s="19">
        <f t="shared" si="45"/>
        <v>129</v>
      </c>
      <c r="E1633" s="19" t="str">
        <f>_xlfn.XLOOKUP($D1633,消耗中转!$O$17:$O$1000,消耗中转!$Y$17:$Y$1000,"[]")</f>
        <v>[{"ItemId":50004,"Num":275770}]</v>
      </c>
      <c r="F1633" s="19" t="str">
        <f>_xlfn.XLOOKUP($D1633,养成中转!$D$17:$D$1000,_xlfn.XLOOKUP($C1633,养成中转!$W$16:$AC$16,养成中转!$W$17:$AC$1000),"{}")</f>
        <v>{"Hp":194578,"Atk":6693}</v>
      </c>
      <c r="G1633" s="19" t="str">
        <f>IF(B1633=4,_xlfn.XLOOKUP($D1633,养成中转!$D$17:$D$1000,养成中转!$AP$17:$AP$1000,"{}"),_xlfn.XLOOKUP($D1633,养成中转!$D$17:$D$1000,养成中转!$AG$17:$AG$1000,"{}"))</f>
        <v>{"CardMulti":43.27,"CostReduce":5}</v>
      </c>
    </row>
    <row r="1634" spans="1:7">
      <c r="A1634" s="19">
        <v>1630</v>
      </c>
      <c r="B1634" s="21">
        <f t="shared" si="44"/>
        <v>3</v>
      </c>
      <c r="C1634" s="19">
        <v>2</v>
      </c>
      <c r="D1634" s="19">
        <f t="shared" si="45"/>
        <v>130</v>
      </c>
      <c r="E1634" s="19" t="str">
        <f>_xlfn.XLOOKUP($D1634,消耗中转!$O$17:$O$1000,消耗中转!$Y$17:$Y$1000,"[]")</f>
        <v>[{"ItemId":50004,"Num":285619},{"ItemId":50005,"Num":1717}]</v>
      </c>
      <c r="F1634" s="19" t="str">
        <f>_xlfn.XLOOKUP($D1634,养成中转!$D$17:$D$1000,_xlfn.XLOOKUP($C1634,养成中转!$W$16:$AC$16,养成中转!$W$17:$AC$1000),"{}")</f>
        <v>{"Hp":197095,"Atk":6780}</v>
      </c>
      <c r="G1634" s="19" t="str">
        <f>IF(B1634=4,_xlfn.XLOOKUP($D1634,养成中转!$D$17:$D$1000,养成中转!$AP$17:$AP$1000,"{}"),_xlfn.XLOOKUP($D1634,养成中转!$D$17:$D$1000,养成中转!$AG$17:$AG$1000,"{}"))</f>
        <v>{"CardMulti":43.46,"CostReduce":5}</v>
      </c>
    </row>
    <row r="1635" spans="1:7">
      <c r="A1635" s="19">
        <v>1631</v>
      </c>
      <c r="B1635" s="21">
        <f t="shared" si="44"/>
        <v>3</v>
      </c>
      <c r="C1635" s="19">
        <v>2</v>
      </c>
      <c r="D1635" s="19">
        <f t="shared" si="45"/>
        <v>131</v>
      </c>
      <c r="E1635" s="19" t="str">
        <f>_xlfn.XLOOKUP($D1635,消耗中转!$O$17:$O$1000,消耗中转!$Y$17:$Y$1000,"[]")</f>
        <v>[{"ItemId":50004,"Num":220605}]</v>
      </c>
      <c r="F1635" s="19" t="str">
        <f>_xlfn.XLOOKUP($D1635,养成中转!$D$17:$D$1000,_xlfn.XLOOKUP($C1635,养成中转!$W$16:$AC$16,养成中转!$W$17:$AC$1000),"{}")</f>
        <v>{"Hp":214941,"Atk":7394}</v>
      </c>
      <c r="G1635" s="19" t="str">
        <f>IF(B1635=4,_xlfn.XLOOKUP($D1635,养成中转!$D$17:$D$1000,养成中转!$AP$17:$AP$1000,"{}"),_xlfn.XLOOKUP($D1635,养成中转!$D$17:$D$1000,养成中转!$AG$17:$AG$1000,"{}"))</f>
        <v>{"CardMulti":44.66,"CostReduce":5}</v>
      </c>
    </row>
    <row r="1636" spans="1:7">
      <c r="A1636" s="19">
        <v>1632</v>
      </c>
      <c r="B1636" s="21">
        <f t="shared" si="44"/>
        <v>3</v>
      </c>
      <c r="C1636" s="19">
        <v>2</v>
      </c>
      <c r="D1636" s="19">
        <f t="shared" si="45"/>
        <v>132</v>
      </c>
      <c r="E1636" s="19" t="str">
        <f>_xlfn.XLOOKUP($D1636,消耗中转!$O$17:$O$1000,消耗中转!$Y$17:$Y$1000,"[]")</f>
        <v>[{"ItemId":50004,"Num":231636}]</v>
      </c>
      <c r="F1636" s="19" t="str">
        <f>_xlfn.XLOOKUP($D1636,养成中转!$D$17:$D$1000,_xlfn.XLOOKUP($C1636,养成中转!$W$16:$AC$16,养成中转!$W$17:$AC$1000),"{}")</f>
        <v>{"Hp":217523,"Atk":7482}</v>
      </c>
      <c r="G1636" s="19" t="str">
        <f>IF(B1636=4,_xlfn.XLOOKUP($D1636,养成中转!$D$17:$D$1000,养成中转!$AP$17:$AP$1000,"{}"),_xlfn.XLOOKUP($D1636,养成中转!$D$17:$D$1000,养成中转!$AG$17:$AG$1000,"{}"))</f>
        <v>{"CardMulti":44.89,"CostReduce":5}</v>
      </c>
    </row>
    <row r="1637" spans="1:7">
      <c r="A1637" s="19">
        <v>1633</v>
      </c>
      <c r="B1637" s="21">
        <f t="shared" si="44"/>
        <v>3</v>
      </c>
      <c r="C1637" s="19">
        <v>2</v>
      </c>
      <c r="D1637" s="19">
        <f t="shared" si="45"/>
        <v>133</v>
      </c>
      <c r="E1637" s="19" t="str">
        <f>_xlfn.XLOOKUP($D1637,消耗中转!$O$17:$O$1000,消耗中转!$Y$17:$Y$1000,"[]")</f>
        <v>[{"ItemId":50004,"Num":242666}]</v>
      </c>
      <c r="F1637" s="19" t="str">
        <f>_xlfn.XLOOKUP($D1637,养成中转!$D$17:$D$1000,_xlfn.XLOOKUP($C1637,养成中转!$W$16:$AC$16,养成中转!$W$17:$AC$1000),"{}")</f>
        <v>{"Hp":220141,"Atk":7573}</v>
      </c>
      <c r="G1637" s="19" t="str">
        <f>IF(B1637=4,_xlfn.XLOOKUP($D1637,养成中转!$D$17:$D$1000,养成中转!$AP$17:$AP$1000,"{}"),_xlfn.XLOOKUP($D1637,养成中转!$D$17:$D$1000,养成中转!$AG$17:$AG$1000,"{}"))</f>
        <v>{"CardMulti":45.12,"CostReduce":5}</v>
      </c>
    </row>
    <row r="1638" spans="1:7">
      <c r="A1638" s="19">
        <v>1634</v>
      </c>
      <c r="B1638" s="21">
        <f t="shared" si="44"/>
        <v>3</v>
      </c>
      <c r="C1638" s="19">
        <v>2</v>
      </c>
      <c r="D1638" s="19">
        <f t="shared" si="45"/>
        <v>134</v>
      </c>
      <c r="E1638" s="19" t="str">
        <f>_xlfn.XLOOKUP($D1638,消耗中转!$O$17:$O$1000,消耗中转!$Y$17:$Y$1000,"[]")</f>
        <v>[{"ItemId":50004,"Num":253696}]</v>
      </c>
      <c r="F1638" s="19" t="str">
        <f>_xlfn.XLOOKUP($D1638,养成中转!$D$17:$D$1000,_xlfn.XLOOKUP($C1638,养成中转!$W$16:$AC$16,养成中转!$W$17:$AC$1000),"{}")</f>
        <v>{"Hp":222791,"Atk":7664}</v>
      </c>
      <c r="G1638" s="19" t="str">
        <f>IF(B1638=4,_xlfn.XLOOKUP($D1638,养成中转!$D$17:$D$1000,养成中转!$AP$17:$AP$1000,"{}"),_xlfn.XLOOKUP($D1638,养成中转!$D$17:$D$1000,养成中转!$AG$17:$AG$1000,"{}"))</f>
        <v>{"CardMulti":45.35,"CostReduce":5}</v>
      </c>
    </row>
    <row r="1639" spans="1:7">
      <c r="A1639" s="19">
        <v>1635</v>
      </c>
      <c r="B1639" s="21">
        <f t="shared" ref="B1639:B1702" si="46">B1389+1</f>
        <v>3</v>
      </c>
      <c r="C1639" s="19">
        <v>2</v>
      </c>
      <c r="D1639" s="19">
        <f t="shared" ref="D1639:D1702" si="47">D1389</f>
        <v>135</v>
      </c>
      <c r="E1639" s="19" t="str">
        <f>_xlfn.XLOOKUP($D1639,消耗中转!$O$17:$O$1000,消耗中转!$Y$17:$Y$1000,"[]")</f>
        <v>[{"ItemId":50004,"Num":264726}]</v>
      </c>
      <c r="F1639" s="19" t="str">
        <f>_xlfn.XLOOKUP($D1639,养成中转!$D$17:$D$1000,_xlfn.XLOOKUP($C1639,养成中转!$W$16:$AC$16,养成中转!$W$17:$AC$1000),"{}")</f>
        <v>{"Hp":225476,"Atk":7756}</v>
      </c>
      <c r="G1639" s="19" t="str">
        <f>IF(B1639=4,_xlfn.XLOOKUP($D1639,养成中转!$D$17:$D$1000,养成中转!$AP$17:$AP$1000,"{}"),_xlfn.XLOOKUP($D1639,养成中转!$D$17:$D$1000,养成中转!$AG$17:$AG$1000,"{}"))</f>
        <v>{"CardMulti":45.58,"CostReduce":5}</v>
      </c>
    </row>
    <row r="1640" spans="1:7">
      <c r="A1640" s="19">
        <v>1636</v>
      </c>
      <c r="B1640" s="21">
        <f t="shared" si="46"/>
        <v>3</v>
      </c>
      <c r="C1640" s="19">
        <v>2</v>
      </c>
      <c r="D1640" s="19">
        <f t="shared" si="47"/>
        <v>136</v>
      </c>
      <c r="E1640" s="19" t="str">
        <f>_xlfn.XLOOKUP($D1640,消耗中转!$O$17:$O$1000,消耗中转!$Y$17:$Y$1000,"[]")</f>
        <v>[{"ItemId":50004,"Num":275757}]</v>
      </c>
      <c r="F1640" s="19" t="str">
        <f>_xlfn.XLOOKUP($D1640,养成中转!$D$17:$D$1000,_xlfn.XLOOKUP($C1640,养成中转!$W$16:$AC$16,养成中转!$W$17:$AC$1000),"{}")</f>
        <v>{"Hp":228195,"Atk":7850}</v>
      </c>
      <c r="G1640" s="19" t="str">
        <f>IF(B1640=4,_xlfn.XLOOKUP($D1640,养成中转!$D$17:$D$1000,养成中转!$AP$17:$AP$1000,"{}"),_xlfn.XLOOKUP($D1640,养成中转!$D$17:$D$1000,养成中转!$AG$17:$AG$1000,"{}"))</f>
        <v>{"CardMulti":45.81,"CostReduce":5}</v>
      </c>
    </row>
    <row r="1641" spans="1:7">
      <c r="A1641" s="19">
        <v>1637</v>
      </c>
      <c r="B1641" s="21">
        <f t="shared" si="46"/>
        <v>3</v>
      </c>
      <c r="C1641" s="19">
        <v>2</v>
      </c>
      <c r="D1641" s="19">
        <f t="shared" si="47"/>
        <v>137</v>
      </c>
      <c r="E1641" s="19" t="str">
        <f>_xlfn.XLOOKUP($D1641,消耗中转!$O$17:$O$1000,消耗中转!$Y$17:$Y$1000,"[]")</f>
        <v>[{"ItemId":50004,"Num":286787}]</v>
      </c>
      <c r="F1641" s="19" t="str">
        <f>_xlfn.XLOOKUP($D1641,养成中转!$D$17:$D$1000,_xlfn.XLOOKUP($C1641,养成中转!$W$16:$AC$16,养成中转!$W$17:$AC$1000),"{}")</f>
        <v>{"Hp":230948,"Atk":7944}</v>
      </c>
      <c r="G1641" s="19" t="str">
        <f>IF(B1641=4,_xlfn.XLOOKUP($D1641,养成中转!$D$17:$D$1000,养成中转!$AP$17:$AP$1000,"{}"),_xlfn.XLOOKUP($D1641,养成中转!$D$17:$D$1000,养成中转!$AG$17:$AG$1000,"{}"))</f>
        <v>{"CardMulti":46.04,"CostReduce":5}</v>
      </c>
    </row>
    <row r="1642" spans="1:7">
      <c r="A1642" s="19">
        <v>1638</v>
      </c>
      <c r="B1642" s="21">
        <f t="shared" si="46"/>
        <v>3</v>
      </c>
      <c r="C1642" s="19">
        <v>2</v>
      </c>
      <c r="D1642" s="19">
        <f t="shared" si="47"/>
        <v>138</v>
      </c>
      <c r="E1642" s="19" t="str">
        <f>_xlfn.XLOOKUP($D1642,消耗中转!$O$17:$O$1000,消耗中转!$Y$17:$Y$1000,"[]")</f>
        <v>[{"ItemId":50004,"Num":297817}]</v>
      </c>
      <c r="F1642" s="19" t="str">
        <f>_xlfn.XLOOKUP($D1642,养成中转!$D$17:$D$1000,_xlfn.XLOOKUP($C1642,养成中转!$W$16:$AC$16,养成中转!$W$17:$AC$1000),"{}")</f>
        <v>{"Hp":233737,"Atk":8040}</v>
      </c>
      <c r="G1642" s="19" t="str">
        <f>IF(B1642=4,_xlfn.XLOOKUP($D1642,养成中转!$D$17:$D$1000,养成中转!$AP$17:$AP$1000,"{}"),_xlfn.XLOOKUP($D1642,养成中转!$D$17:$D$1000,养成中转!$AG$17:$AG$1000,"{}"))</f>
        <v>{"CardMulti":46.27,"CostReduce":5}</v>
      </c>
    </row>
    <row r="1643" spans="1:7">
      <c r="A1643" s="19">
        <v>1639</v>
      </c>
      <c r="B1643" s="21">
        <f t="shared" si="46"/>
        <v>3</v>
      </c>
      <c r="C1643" s="19">
        <v>2</v>
      </c>
      <c r="D1643" s="19">
        <f t="shared" si="47"/>
        <v>139</v>
      </c>
      <c r="E1643" s="19" t="str">
        <f>_xlfn.XLOOKUP($D1643,消耗中转!$O$17:$O$1000,消耗中转!$Y$17:$Y$1000,"[]")</f>
        <v>[{"ItemId":50004,"Num":308848}]</v>
      </c>
      <c r="F1643" s="19" t="str">
        <f>_xlfn.XLOOKUP($D1643,养成中转!$D$17:$D$1000,_xlfn.XLOOKUP($C1643,养成中转!$W$16:$AC$16,养成中转!$W$17:$AC$1000),"{}")</f>
        <v>{"Hp":236561,"Atk":8137}</v>
      </c>
      <c r="G1643" s="19" t="str">
        <f>IF(B1643=4,_xlfn.XLOOKUP($D1643,养成中转!$D$17:$D$1000,养成中转!$AP$17:$AP$1000,"{}"),_xlfn.XLOOKUP($D1643,养成中转!$D$17:$D$1000,养成中转!$AG$17:$AG$1000,"{}"))</f>
        <v>{"CardMulti":46.5,"CostReduce":5}</v>
      </c>
    </row>
    <row r="1644" spans="1:7">
      <c r="A1644" s="19">
        <v>1640</v>
      </c>
      <c r="B1644" s="21">
        <f t="shared" si="46"/>
        <v>3</v>
      </c>
      <c r="C1644" s="19">
        <v>2</v>
      </c>
      <c r="D1644" s="19">
        <f t="shared" si="47"/>
        <v>140</v>
      </c>
      <c r="E1644" s="19" t="str">
        <f>_xlfn.XLOOKUP($D1644,消耗中转!$O$17:$O$1000,消耗中转!$Y$17:$Y$1000,"[]")</f>
        <v>[{"ItemId":50004,"Num":319878},{"ItemId":50005,"Num":1906}]</v>
      </c>
      <c r="F1644" s="19" t="str">
        <f>_xlfn.XLOOKUP($D1644,养成中转!$D$17:$D$1000,_xlfn.XLOOKUP($C1644,养成中转!$W$16:$AC$16,养成中转!$W$17:$AC$1000),"{}")</f>
        <v>{"Hp":239420,"Atk":8236}</v>
      </c>
      <c r="G1644" s="19" t="str">
        <f>IF(B1644=4,_xlfn.XLOOKUP($D1644,养成中转!$D$17:$D$1000,养成中转!$AP$17:$AP$1000,"{}"),_xlfn.XLOOKUP($D1644,养成中转!$D$17:$D$1000,养成中转!$AG$17:$AG$1000,"{}"))</f>
        <v>{"CardMulti":46.73,"CostReduce":5}</v>
      </c>
    </row>
    <row r="1645" spans="1:7">
      <c r="A1645" s="19">
        <v>1641</v>
      </c>
      <c r="B1645" s="21">
        <f t="shared" si="46"/>
        <v>3</v>
      </c>
      <c r="C1645" s="19">
        <v>2</v>
      </c>
      <c r="D1645" s="19">
        <f t="shared" si="47"/>
        <v>141</v>
      </c>
      <c r="E1645" s="19" t="str">
        <f>_xlfn.XLOOKUP($D1645,消耗中转!$O$17:$O$1000,消耗中转!$Y$17:$Y$1000,"[]")</f>
        <v>[{"ItemId":50004,"Num":241414}]</v>
      </c>
      <c r="F1645" s="19" t="str">
        <f>_xlfn.XLOOKUP($D1645,养成中转!$D$17:$D$1000,_xlfn.XLOOKUP($C1645,养成中转!$W$16:$AC$16,养成中转!$W$17:$AC$1000),"{}")</f>
        <v>{"Hp":259677,"Atk":8932}</v>
      </c>
      <c r="G1645" s="19" t="str">
        <f>IF(B1645=4,_xlfn.XLOOKUP($D1645,养成中转!$D$17:$D$1000,养成中转!$AP$17:$AP$1000,"{}"),_xlfn.XLOOKUP($D1645,养成中转!$D$17:$D$1000,养成中转!$AG$17:$AG$1000,"{}"))</f>
        <v>{"CardMulti":47.98,"CostReduce":5}</v>
      </c>
    </row>
    <row r="1646" spans="1:7">
      <c r="A1646" s="19">
        <v>1642</v>
      </c>
      <c r="B1646" s="21">
        <f t="shared" si="46"/>
        <v>3</v>
      </c>
      <c r="C1646" s="19">
        <v>2</v>
      </c>
      <c r="D1646" s="19">
        <f t="shared" si="47"/>
        <v>142</v>
      </c>
      <c r="E1646" s="19" t="str">
        <f>_xlfn.XLOOKUP($D1646,消耗中转!$O$17:$O$1000,消耗中转!$Y$17:$Y$1000,"[]")</f>
        <v>[{"ItemId":50004,"Num":253485}]</v>
      </c>
      <c r="F1646" s="19" t="str">
        <f>_xlfn.XLOOKUP($D1646,养成中转!$D$17:$D$1000,_xlfn.XLOOKUP($C1646,养成中转!$W$16:$AC$16,养成中转!$W$17:$AC$1000),"{}")</f>
        <v>{"Hp":262606,"Atk":9033}</v>
      </c>
      <c r="G1646" s="19" t="str">
        <f>IF(B1646=4,_xlfn.XLOOKUP($D1646,养成中转!$D$17:$D$1000,养成中转!$AP$17:$AP$1000,"{}"),_xlfn.XLOOKUP($D1646,养成中转!$D$17:$D$1000,养成中转!$AG$17:$AG$1000,"{}"))</f>
        <v>{"CardMulti":48.25,"CostReduce":5}</v>
      </c>
    </row>
    <row r="1647" spans="1:7">
      <c r="A1647" s="19">
        <v>1643</v>
      </c>
      <c r="B1647" s="21">
        <f t="shared" si="46"/>
        <v>3</v>
      </c>
      <c r="C1647" s="19">
        <v>2</v>
      </c>
      <c r="D1647" s="19">
        <f t="shared" si="47"/>
        <v>143</v>
      </c>
      <c r="E1647" s="19" t="str">
        <f>_xlfn.XLOOKUP($D1647,消耗中转!$O$17:$O$1000,消耗中转!$Y$17:$Y$1000,"[]")</f>
        <v>[{"ItemId":50004,"Num":265556}]</v>
      </c>
      <c r="F1647" s="19" t="str">
        <f>_xlfn.XLOOKUP($D1647,养成中转!$D$17:$D$1000,_xlfn.XLOOKUP($C1647,养成中转!$W$16:$AC$16,养成中转!$W$17:$AC$1000),"{}")</f>
        <v>{"Hp":265572,"Atk":9135}</v>
      </c>
      <c r="G1647" s="19" t="str">
        <f>IF(B1647=4,_xlfn.XLOOKUP($D1647,养成中转!$D$17:$D$1000,养成中转!$AP$17:$AP$1000,"{}"),_xlfn.XLOOKUP($D1647,养成中转!$D$17:$D$1000,养成中转!$AG$17:$AG$1000,"{}"))</f>
        <v>{"CardMulti":48.52,"CostReduce":5}</v>
      </c>
    </row>
    <row r="1648" spans="1:7">
      <c r="A1648" s="19">
        <v>1644</v>
      </c>
      <c r="B1648" s="21">
        <f t="shared" si="46"/>
        <v>3</v>
      </c>
      <c r="C1648" s="19">
        <v>2</v>
      </c>
      <c r="D1648" s="19">
        <f t="shared" si="47"/>
        <v>144</v>
      </c>
      <c r="E1648" s="19" t="str">
        <f>_xlfn.XLOOKUP($D1648,消耗中转!$O$17:$O$1000,消耗中转!$Y$17:$Y$1000,"[]")</f>
        <v>[{"ItemId":50004,"Num":277626}]</v>
      </c>
      <c r="F1648" s="19" t="str">
        <f>_xlfn.XLOOKUP($D1648,养成中转!$D$17:$D$1000,_xlfn.XLOOKUP($C1648,养成中转!$W$16:$AC$16,养成中转!$W$17:$AC$1000),"{}")</f>
        <v>{"Hp":268573,"Atk":9238}</v>
      </c>
      <c r="G1648" s="19" t="str">
        <f>IF(B1648=4,_xlfn.XLOOKUP($D1648,养成中转!$D$17:$D$1000,养成中转!$AP$17:$AP$1000,"{}"),_xlfn.XLOOKUP($D1648,养成中转!$D$17:$D$1000,养成中转!$AG$17:$AG$1000,"{}"))</f>
        <v>{"CardMulti":48.79,"CostReduce":5}</v>
      </c>
    </row>
    <row r="1649" spans="1:7">
      <c r="A1649" s="19">
        <v>1645</v>
      </c>
      <c r="B1649" s="21">
        <f t="shared" si="46"/>
        <v>3</v>
      </c>
      <c r="C1649" s="19">
        <v>2</v>
      </c>
      <c r="D1649" s="19">
        <f t="shared" si="47"/>
        <v>145</v>
      </c>
      <c r="E1649" s="19" t="str">
        <f>_xlfn.XLOOKUP($D1649,消耗中转!$O$17:$O$1000,消耗中转!$Y$17:$Y$1000,"[]")</f>
        <v>[{"ItemId":50004,"Num":289697}]</v>
      </c>
      <c r="F1649" s="19" t="str">
        <f>_xlfn.XLOOKUP($D1649,养成中转!$D$17:$D$1000,_xlfn.XLOOKUP($C1649,养成中转!$W$16:$AC$16,养成中转!$W$17:$AC$1000),"{}")</f>
        <v>{"Hp":271610,"Atk":9343}</v>
      </c>
      <c r="G1649" s="19" t="str">
        <f>IF(B1649=4,_xlfn.XLOOKUP($D1649,养成中转!$D$17:$D$1000,养成中转!$AP$17:$AP$1000,"{}"),_xlfn.XLOOKUP($D1649,养成中转!$D$17:$D$1000,养成中转!$AG$17:$AG$1000,"{}"))</f>
        <v>{"CardMulti":49.06,"CostReduce":5}</v>
      </c>
    </row>
    <row r="1650" spans="1:7">
      <c r="A1650" s="19">
        <v>1646</v>
      </c>
      <c r="B1650" s="21">
        <f t="shared" si="46"/>
        <v>3</v>
      </c>
      <c r="C1650" s="19">
        <v>2</v>
      </c>
      <c r="D1650" s="19">
        <f t="shared" si="47"/>
        <v>146</v>
      </c>
      <c r="E1650" s="19" t="str">
        <f>_xlfn.XLOOKUP($D1650,消耗中转!$O$17:$O$1000,消耗中转!$Y$17:$Y$1000,"[]")</f>
        <v>[{"ItemId":50004,"Num":301768}]</v>
      </c>
      <c r="F1650" s="19" t="str">
        <f>_xlfn.XLOOKUP($D1650,养成中转!$D$17:$D$1000,_xlfn.XLOOKUP($C1650,养成中转!$W$16:$AC$16,养成中转!$W$17:$AC$1000),"{}")</f>
        <v>{"Hp":274683,"Atk":9448}</v>
      </c>
      <c r="G1650" s="19" t="str">
        <f>IF(B1650=4,_xlfn.XLOOKUP($D1650,养成中转!$D$17:$D$1000,养成中转!$AP$17:$AP$1000,"{}"),_xlfn.XLOOKUP($D1650,养成中转!$D$17:$D$1000,养成中转!$AG$17:$AG$1000,"{}"))</f>
        <v>{"CardMulti":49.33,"CostReduce":5}</v>
      </c>
    </row>
    <row r="1651" spans="1:7">
      <c r="A1651" s="19">
        <v>1647</v>
      </c>
      <c r="B1651" s="21">
        <f t="shared" si="46"/>
        <v>3</v>
      </c>
      <c r="C1651" s="19">
        <v>2</v>
      </c>
      <c r="D1651" s="19">
        <f t="shared" si="47"/>
        <v>147</v>
      </c>
      <c r="E1651" s="19" t="str">
        <f>_xlfn.XLOOKUP($D1651,消耗中转!$O$17:$O$1000,消耗中转!$Y$17:$Y$1000,"[]")</f>
        <v>[{"ItemId":50004,"Num":313839}]</v>
      </c>
      <c r="F1651" s="19" t="str">
        <f>_xlfn.XLOOKUP($D1651,养成中转!$D$17:$D$1000,_xlfn.XLOOKUP($C1651,养成中转!$W$16:$AC$16,养成中转!$W$17:$AC$1000),"{}")</f>
        <v>{"Hp":277795,"Atk":9556}</v>
      </c>
      <c r="G1651" s="19" t="str">
        <f>IF(B1651=4,_xlfn.XLOOKUP($D1651,养成中转!$D$17:$D$1000,养成中转!$AP$17:$AP$1000,"{}"),_xlfn.XLOOKUP($D1651,养成中转!$D$17:$D$1000,养成中转!$AG$17:$AG$1000,"{}"))</f>
        <v>{"CardMulti":49.6,"CostReduce":5}</v>
      </c>
    </row>
    <row r="1652" spans="1:7">
      <c r="A1652" s="19">
        <v>1648</v>
      </c>
      <c r="B1652" s="21">
        <f t="shared" si="46"/>
        <v>3</v>
      </c>
      <c r="C1652" s="19">
        <v>2</v>
      </c>
      <c r="D1652" s="19">
        <f t="shared" si="47"/>
        <v>148</v>
      </c>
      <c r="E1652" s="19" t="str">
        <f>_xlfn.XLOOKUP($D1652,消耗中转!$O$17:$O$1000,消耗中转!$Y$17:$Y$1000,"[]")</f>
        <v>[{"ItemId":50004,"Num":325909}]</v>
      </c>
      <c r="F1652" s="19" t="str">
        <f>_xlfn.XLOOKUP($D1652,养成中转!$D$17:$D$1000,_xlfn.XLOOKUP($C1652,养成中转!$W$16:$AC$16,养成中转!$W$17:$AC$1000),"{}")</f>
        <v>{"Hp":280941,"Atk":9664}</v>
      </c>
      <c r="G1652" s="19" t="str">
        <f>IF(B1652=4,_xlfn.XLOOKUP($D1652,养成中转!$D$17:$D$1000,养成中转!$AP$17:$AP$1000,"{}"),_xlfn.XLOOKUP($D1652,养成中转!$D$17:$D$1000,养成中转!$AG$17:$AG$1000,"{}"))</f>
        <v>{"CardMulti":49.87,"CostReduce":5}</v>
      </c>
    </row>
    <row r="1653" spans="1:7">
      <c r="A1653" s="19">
        <v>1649</v>
      </c>
      <c r="B1653" s="21">
        <f t="shared" si="46"/>
        <v>3</v>
      </c>
      <c r="C1653" s="19">
        <v>2</v>
      </c>
      <c r="D1653" s="19">
        <f t="shared" si="47"/>
        <v>149</v>
      </c>
      <c r="E1653" s="19" t="str">
        <f>_xlfn.XLOOKUP($D1653,消耗中转!$O$17:$O$1000,消耗中转!$Y$17:$Y$1000,"[]")</f>
        <v>[{"ItemId":50004,"Num":337980}]</v>
      </c>
      <c r="F1653" s="19" t="str">
        <f>_xlfn.XLOOKUP($D1653,养成中转!$D$17:$D$1000,_xlfn.XLOOKUP($C1653,养成中转!$W$16:$AC$16,养成中转!$W$17:$AC$1000),"{}")</f>
        <v>{"Hp":284126,"Atk":9773}</v>
      </c>
      <c r="G1653" s="19" t="str">
        <f>IF(B1653=4,_xlfn.XLOOKUP($D1653,养成中转!$D$17:$D$1000,养成中转!$AP$17:$AP$1000,"{}"),_xlfn.XLOOKUP($D1653,养成中转!$D$17:$D$1000,养成中转!$AG$17:$AG$1000,"{}"))</f>
        <v>{"CardMulti":50.14,"CostReduce":5}</v>
      </c>
    </row>
    <row r="1654" spans="1:7">
      <c r="A1654" s="19">
        <v>1650</v>
      </c>
      <c r="B1654" s="21">
        <f t="shared" si="46"/>
        <v>3</v>
      </c>
      <c r="C1654" s="19">
        <v>2</v>
      </c>
      <c r="D1654" s="19">
        <f t="shared" si="47"/>
        <v>150</v>
      </c>
      <c r="E1654" s="19" t="str">
        <f>_xlfn.XLOOKUP($D1654,消耗中转!$O$17:$O$1000,消耗中转!$Y$17:$Y$1000,"[]")</f>
        <v>[{"ItemId":50004,"Num":350051},{"ItemId":50005,"Num":2095}]</v>
      </c>
      <c r="F1654" s="19" t="str">
        <f>_xlfn.XLOOKUP($D1654,养成中转!$D$17:$D$1000,_xlfn.XLOOKUP($C1654,养成中转!$W$16:$AC$16,养成中转!$W$17:$AC$1000),"{}")</f>
        <v>{"Hp":287347,"Atk":9884}</v>
      </c>
      <c r="G1654" s="19" t="str">
        <f>IF(B1654=4,_xlfn.XLOOKUP($D1654,养成中转!$D$17:$D$1000,养成中转!$AP$17:$AP$1000,"{}"),_xlfn.XLOOKUP($D1654,养成中转!$D$17:$D$1000,养成中转!$AG$17:$AG$1000,"{}"))</f>
        <v>{"CardMulti":50.41,"CostReduce":5}</v>
      </c>
    </row>
    <row r="1655" spans="1:7">
      <c r="A1655" s="19">
        <v>1651</v>
      </c>
      <c r="B1655" s="21">
        <f t="shared" si="46"/>
        <v>3</v>
      </c>
      <c r="C1655" s="19">
        <v>2</v>
      </c>
      <c r="D1655" s="19">
        <f t="shared" si="47"/>
        <v>151</v>
      </c>
      <c r="E1655" s="19" t="str">
        <f>_xlfn.XLOOKUP($D1655,消耗中转!$O$17:$O$1000,消耗中转!$Y$17:$Y$1000,"[]")</f>
        <v>[{"ItemId":50004,"Num":258792}]</v>
      </c>
      <c r="F1655" s="19" t="str">
        <f>_xlfn.XLOOKUP($D1655,养成中转!$D$17:$D$1000,_xlfn.XLOOKUP($C1655,养成中转!$W$16:$AC$16,养成中转!$W$17:$AC$1000),"{}")</f>
        <v>{"Hp":310156,"Atk":10669}</v>
      </c>
      <c r="G1655" s="19" t="str">
        <f>IF(B1655=4,_xlfn.XLOOKUP($D1655,养成中转!$D$17:$D$1000,养成中转!$AP$17:$AP$1000,"{}"),_xlfn.XLOOKUP($D1655,养成中转!$D$17:$D$1000,养成中转!$AG$17:$AG$1000,"{}"))</f>
        <v>{"CardMulti":51.71,"CostReduce":5}</v>
      </c>
    </row>
    <row r="1656" spans="1:7">
      <c r="A1656" s="19">
        <v>1652</v>
      </c>
      <c r="B1656" s="21">
        <f t="shared" si="46"/>
        <v>3</v>
      </c>
      <c r="C1656" s="19">
        <v>2</v>
      </c>
      <c r="D1656" s="19">
        <f t="shared" si="47"/>
        <v>152</v>
      </c>
      <c r="E1656" s="19" t="str">
        <f>_xlfn.XLOOKUP($D1656,消耗中转!$O$17:$O$1000,消耗中转!$Y$17:$Y$1000,"[]")</f>
        <v>[{"ItemId":50004,"Num":271732}]</v>
      </c>
      <c r="F1656" s="19" t="str">
        <f>_xlfn.XLOOKUP($D1656,养成中转!$D$17:$D$1000,_xlfn.XLOOKUP($C1656,养成中转!$W$16:$AC$16,养成中转!$W$17:$AC$1000),"{}")</f>
        <v>{"Hp":313452,"Atk":10782}</v>
      </c>
      <c r="G1656" s="19" t="str">
        <f>IF(B1656=4,_xlfn.XLOOKUP($D1656,养成中转!$D$17:$D$1000,养成中转!$AP$17:$AP$1000,"{}"),_xlfn.XLOOKUP($D1656,养成中转!$D$17:$D$1000,养成中转!$AG$17:$AG$1000,"{}"))</f>
        <v>{"CardMulti":52.02,"CostReduce":5}</v>
      </c>
    </row>
    <row r="1657" spans="1:7">
      <c r="A1657" s="19">
        <v>1653</v>
      </c>
      <c r="B1657" s="21">
        <f t="shared" si="46"/>
        <v>3</v>
      </c>
      <c r="C1657" s="19">
        <v>2</v>
      </c>
      <c r="D1657" s="19">
        <f t="shared" si="47"/>
        <v>153</v>
      </c>
      <c r="E1657" s="19" t="str">
        <f>_xlfn.XLOOKUP($D1657,消耗中转!$O$17:$O$1000,消耗中转!$Y$17:$Y$1000,"[]")</f>
        <v>[{"ItemId":50004,"Num":284671}]</v>
      </c>
      <c r="F1657" s="19" t="str">
        <f>_xlfn.XLOOKUP($D1657,养成中转!$D$17:$D$1000,_xlfn.XLOOKUP($C1657,养成中转!$W$16:$AC$16,养成中转!$W$17:$AC$1000),"{}")</f>
        <v>{"Hp":316786,"Atk":10897}</v>
      </c>
      <c r="G1657" s="19" t="str">
        <f>IF(B1657=4,_xlfn.XLOOKUP($D1657,养成中转!$D$17:$D$1000,养成中转!$AP$17:$AP$1000,"{}"),_xlfn.XLOOKUP($D1657,养成中转!$D$17:$D$1000,养成中转!$AG$17:$AG$1000,"{}"))</f>
        <v>{"CardMulti":52.33,"CostReduce":5}</v>
      </c>
    </row>
    <row r="1658" spans="1:7">
      <c r="A1658" s="19">
        <v>1654</v>
      </c>
      <c r="B1658" s="21">
        <f t="shared" si="46"/>
        <v>3</v>
      </c>
      <c r="C1658" s="19">
        <v>2</v>
      </c>
      <c r="D1658" s="19">
        <f t="shared" si="47"/>
        <v>154</v>
      </c>
      <c r="E1658" s="19" t="str">
        <f>_xlfn.XLOOKUP($D1658,消耗中转!$O$17:$O$1000,消耗中转!$Y$17:$Y$1000,"[]")</f>
        <v>[{"ItemId":50004,"Num":297611}]</v>
      </c>
      <c r="F1658" s="19" t="str">
        <f>_xlfn.XLOOKUP($D1658,养成中转!$D$17:$D$1000,_xlfn.XLOOKUP($C1658,养成中转!$W$16:$AC$16,养成中转!$W$17:$AC$1000),"{}")</f>
        <v>{"Hp":320158,"Atk":11013}</v>
      </c>
      <c r="G1658" s="19" t="str">
        <f>IF(B1658=4,_xlfn.XLOOKUP($D1658,养成中转!$D$17:$D$1000,养成中转!$AP$17:$AP$1000,"{}"),_xlfn.XLOOKUP($D1658,养成中转!$D$17:$D$1000,养成中转!$AG$17:$AG$1000,"{}"))</f>
        <v>{"CardMulti":52.64,"CostReduce":5}</v>
      </c>
    </row>
    <row r="1659" spans="1:7">
      <c r="A1659" s="19">
        <v>1655</v>
      </c>
      <c r="B1659" s="21">
        <f t="shared" si="46"/>
        <v>3</v>
      </c>
      <c r="C1659" s="19">
        <v>2</v>
      </c>
      <c r="D1659" s="19">
        <f t="shared" si="47"/>
        <v>155</v>
      </c>
      <c r="E1659" s="19" t="str">
        <f>_xlfn.XLOOKUP($D1659,消耗中转!$O$17:$O$1000,消耗中转!$Y$17:$Y$1000,"[]")</f>
        <v>[{"ItemId":50004,"Num":310551}]</v>
      </c>
      <c r="F1659" s="19" t="str">
        <f>_xlfn.XLOOKUP($D1659,养成中转!$D$17:$D$1000,_xlfn.XLOOKUP($C1659,养成中转!$W$16:$AC$16,养成中转!$W$17:$AC$1000),"{}")</f>
        <v>{"Hp":323567,"Atk":11130}</v>
      </c>
      <c r="G1659" s="19" t="str">
        <f>IF(B1659=4,_xlfn.XLOOKUP($D1659,养成中转!$D$17:$D$1000,养成中转!$AP$17:$AP$1000,"{}"),_xlfn.XLOOKUP($D1659,养成中转!$D$17:$D$1000,养成中转!$AG$17:$AG$1000,"{}"))</f>
        <v>{"CardMulti":52.95,"CostReduce":5}</v>
      </c>
    </row>
    <row r="1660" spans="1:7">
      <c r="A1660" s="19">
        <v>1656</v>
      </c>
      <c r="B1660" s="21">
        <f t="shared" si="46"/>
        <v>3</v>
      </c>
      <c r="C1660" s="19">
        <v>2</v>
      </c>
      <c r="D1660" s="19">
        <f t="shared" si="47"/>
        <v>156</v>
      </c>
      <c r="E1660" s="19" t="str">
        <f>_xlfn.XLOOKUP($D1660,消耗中转!$O$17:$O$1000,消耗中转!$Y$17:$Y$1000,"[]")</f>
        <v>[{"ItemId":50004,"Num":323490}]</v>
      </c>
      <c r="F1660" s="19" t="str">
        <f>_xlfn.XLOOKUP($D1660,养成中转!$D$17:$D$1000,_xlfn.XLOOKUP($C1660,养成中转!$W$16:$AC$16,养成中转!$W$17:$AC$1000),"{}")</f>
        <v>{"Hp":327016,"Atk":11249}</v>
      </c>
      <c r="G1660" s="19" t="str">
        <f>IF(B1660=4,_xlfn.XLOOKUP($D1660,养成中转!$D$17:$D$1000,养成中转!$AP$17:$AP$1000,"{}"),_xlfn.XLOOKUP($D1660,养成中转!$D$17:$D$1000,养成中转!$AG$17:$AG$1000,"{}"))</f>
        <v>{"CardMulti":53.26,"CostReduce":5}</v>
      </c>
    </row>
    <row r="1661" spans="1:7">
      <c r="A1661" s="19">
        <v>1657</v>
      </c>
      <c r="B1661" s="21">
        <f t="shared" si="46"/>
        <v>3</v>
      </c>
      <c r="C1661" s="19">
        <v>2</v>
      </c>
      <c r="D1661" s="19">
        <f t="shared" si="47"/>
        <v>157</v>
      </c>
      <c r="E1661" s="19" t="str">
        <f>_xlfn.XLOOKUP($D1661,消耗中转!$O$17:$O$1000,消耗中转!$Y$17:$Y$1000,"[]")</f>
        <v>[{"ItemId":50004,"Num":336430}]</v>
      </c>
      <c r="F1661" s="19" t="str">
        <f>_xlfn.XLOOKUP($D1661,养成中转!$D$17:$D$1000,_xlfn.XLOOKUP($C1661,养成中转!$W$16:$AC$16,养成中转!$W$17:$AC$1000),"{}")</f>
        <v>{"Hp":330502,"Atk":11369}</v>
      </c>
      <c r="G1661" s="19" t="str">
        <f>IF(B1661=4,_xlfn.XLOOKUP($D1661,养成中转!$D$17:$D$1000,养成中转!$AP$17:$AP$1000,"{}"),_xlfn.XLOOKUP($D1661,养成中转!$D$17:$D$1000,养成中转!$AG$17:$AG$1000,"{}"))</f>
        <v>{"CardMulti":53.57,"CostReduce":5}</v>
      </c>
    </row>
    <row r="1662" spans="1:7">
      <c r="A1662" s="19">
        <v>1658</v>
      </c>
      <c r="B1662" s="21">
        <f t="shared" si="46"/>
        <v>3</v>
      </c>
      <c r="C1662" s="19">
        <v>2</v>
      </c>
      <c r="D1662" s="19">
        <f t="shared" si="47"/>
        <v>158</v>
      </c>
      <c r="E1662" s="19" t="str">
        <f>_xlfn.XLOOKUP($D1662,消耗中转!$O$17:$O$1000,消耗中转!$Y$17:$Y$1000,"[]")</f>
        <v>[{"ItemId":50004,"Num":349370}]</v>
      </c>
      <c r="F1662" s="19" t="str">
        <f>_xlfn.XLOOKUP($D1662,养成中转!$D$17:$D$1000,_xlfn.XLOOKUP($C1662,养成中转!$W$16:$AC$16,养成中转!$W$17:$AC$1000),"{}")</f>
        <v>{"Hp":334028,"Atk":11490}</v>
      </c>
      <c r="G1662" s="19" t="str">
        <f>IF(B1662=4,_xlfn.XLOOKUP($D1662,养成中转!$D$17:$D$1000,养成中转!$AP$17:$AP$1000,"{}"),_xlfn.XLOOKUP($D1662,养成中转!$D$17:$D$1000,养成中转!$AG$17:$AG$1000,"{}"))</f>
        <v>{"CardMulti":53.88,"CostReduce":5}</v>
      </c>
    </row>
    <row r="1663" spans="1:7">
      <c r="A1663" s="19">
        <v>1659</v>
      </c>
      <c r="B1663" s="21">
        <f t="shared" si="46"/>
        <v>3</v>
      </c>
      <c r="C1663" s="19">
        <v>2</v>
      </c>
      <c r="D1663" s="19">
        <f t="shared" si="47"/>
        <v>159</v>
      </c>
      <c r="E1663" s="19" t="str">
        <f>_xlfn.XLOOKUP($D1663,消耗中转!$O$17:$O$1000,消耗中转!$Y$17:$Y$1000,"[]")</f>
        <v>[{"ItemId":50004,"Num":362309}]</v>
      </c>
      <c r="F1663" s="19" t="str">
        <f>_xlfn.XLOOKUP($D1663,养成中转!$D$17:$D$1000,_xlfn.XLOOKUP($C1663,养成中转!$W$16:$AC$16,养成中转!$W$17:$AC$1000),"{}")</f>
        <v>{"Hp":337592,"Atk":11613}</v>
      </c>
      <c r="G1663" s="19" t="str">
        <f>IF(B1663=4,_xlfn.XLOOKUP($D1663,养成中转!$D$17:$D$1000,养成中转!$AP$17:$AP$1000,"{}"),_xlfn.XLOOKUP($D1663,养成中转!$D$17:$D$1000,养成中转!$AG$17:$AG$1000,"{}"))</f>
        <v>{"CardMulti":54.19,"CostReduce":5}</v>
      </c>
    </row>
    <row r="1664" spans="1:7">
      <c r="A1664" s="19">
        <v>1660</v>
      </c>
      <c r="B1664" s="21">
        <f t="shared" si="46"/>
        <v>3</v>
      </c>
      <c r="C1664" s="19">
        <v>2</v>
      </c>
      <c r="D1664" s="19">
        <f t="shared" si="47"/>
        <v>160</v>
      </c>
      <c r="E1664" s="19" t="str">
        <f>_xlfn.XLOOKUP($D1664,消耗中转!$O$17:$O$1000,消耗中转!$Y$17:$Y$1000,"[]")</f>
        <v>[{"ItemId":50004,"Num":375249},{"ItemId":50005,"Num":2286}]</v>
      </c>
      <c r="F1664" s="19" t="str">
        <f>_xlfn.XLOOKUP($D1664,养成中转!$D$17:$D$1000,_xlfn.XLOOKUP($C1664,养成中转!$W$16:$AC$16,养成中转!$W$17:$AC$1000),"{}")</f>
        <v>{"Hp":341196,"Atk":11737}</v>
      </c>
      <c r="G1664" s="19" t="str">
        <f>IF(B1664=4,_xlfn.XLOOKUP($D1664,养成中转!$D$17:$D$1000,养成中转!$AP$17:$AP$1000,"{}"),_xlfn.XLOOKUP($D1664,养成中转!$D$17:$D$1000,养成中转!$AG$17:$AG$1000,"{}"))</f>
        <v>{"CardMulti":54.5,"CostReduce":5}</v>
      </c>
    </row>
    <row r="1665" spans="1:7">
      <c r="A1665" s="19">
        <v>1661</v>
      </c>
      <c r="B1665" s="21">
        <f t="shared" si="46"/>
        <v>3</v>
      </c>
      <c r="C1665" s="19">
        <v>2</v>
      </c>
      <c r="D1665" s="19">
        <f t="shared" si="47"/>
        <v>161</v>
      </c>
      <c r="E1665" s="19" t="str">
        <f>_xlfn.XLOOKUP($D1665,消耗中转!$O$17:$O$1000,消耗中转!$Y$17:$Y$1000,"[]")</f>
        <v>[{"ItemId":50004,"Num":272372}]</v>
      </c>
      <c r="F1665" s="19" t="str">
        <f>_xlfn.XLOOKUP($D1665,养成中转!$D$17:$D$1000,_xlfn.XLOOKUP($C1665,养成中转!$W$16:$AC$16,养成中转!$W$17:$AC$1000),"{}")</f>
        <v>{"Hp":366696,"Atk":12614}</v>
      </c>
      <c r="G1665" s="19" t="str">
        <f>IF(B1665=4,_xlfn.XLOOKUP($D1665,养成中转!$D$17:$D$1000,养成中转!$AP$17:$AP$1000,"{}"),_xlfn.XLOOKUP($D1665,养成中转!$D$17:$D$1000,养成中转!$AG$17:$AG$1000,"{}"))</f>
        <v>{"CardMulti":55.85,"CostReduce":5}</v>
      </c>
    </row>
    <row r="1666" spans="1:7">
      <c r="A1666" s="19">
        <v>1662</v>
      </c>
      <c r="B1666" s="21">
        <f t="shared" si="46"/>
        <v>3</v>
      </c>
      <c r="C1666" s="19">
        <v>2</v>
      </c>
      <c r="D1666" s="19">
        <f t="shared" si="47"/>
        <v>162</v>
      </c>
      <c r="E1666" s="19" t="str">
        <f>_xlfn.XLOOKUP($D1666,消耗中转!$O$17:$O$1000,消耗中转!$Y$17:$Y$1000,"[]")</f>
        <v>[{"ItemId":50004,"Num":285990}]</v>
      </c>
      <c r="F1666" s="19" t="str">
        <f>_xlfn.XLOOKUP($D1666,养成中转!$D$17:$D$1000,_xlfn.XLOOKUP($C1666,养成中转!$W$16:$AC$16,养成中转!$W$17:$AC$1000),"{}")</f>
        <v>{"Hp":370378,"Atk":12740}</v>
      </c>
      <c r="G1666" s="19" t="str">
        <f>IF(B1666=4,_xlfn.XLOOKUP($D1666,养成中转!$D$17:$D$1000,养成中转!$AP$17:$AP$1000,"{}"),_xlfn.XLOOKUP($D1666,养成中转!$D$17:$D$1000,养成中转!$AG$17:$AG$1000,"{}"))</f>
        <v>{"CardMulti":56.2,"CostReduce":5}</v>
      </c>
    </row>
    <row r="1667" spans="1:7">
      <c r="A1667" s="19">
        <v>1663</v>
      </c>
      <c r="B1667" s="21">
        <f t="shared" si="46"/>
        <v>3</v>
      </c>
      <c r="C1667" s="19">
        <v>2</v>
      </c>
      <c r="D1667" s="19">
        <f t="shared" si="47"/>
        <v>163</v>
      </c>
      <c r="E1667" s="19" t="str">
        <f>_xlfn.XLOOKUP($D1667,消耗中转!$O$17:$O$1000,消耗中转!$Y$17:$Y$1000,"[]")</f>
        <v>[{"ItemId":50004,"Num":299609}]</v>
      </c>
      <c r="F1667" s="19" t="str">
        <f>_xlfn.XLOOKUP($D1667,养成中转!$D$17:$D$1000,_xlfn.XLOOKUP($C1667,养成中转!$W$16:$AC$16,养成中转!$W$17:$AC$1000),"{}")</f>
        <v>{"Hp":374101,"Atk":12869}</v>
      </c>
      <c r="G1667" s="19" t="str">
        <f>IF(B1667=4,_xlfn.XLOOKUP($D1667,养成中转!$D$17:$D$1000,养成中转!$AP$17:$AP$1000,"{}"),_xlfn.XLOOKUP($D1667,养成中转!$D$17:$D$1000,养成中转!$AG$17:$AG$1000,"{}"))</f>
        <v>{"CardMulti":56.55,"CostReduce":5}</v>
      </c>
    </row>
    <row r="1668" spans="1:7">
      <c r="A1668" s="19">
        <v>1664</v>
      </c>
      <c r="B1668" s="21">
        <f t="shared" si="46"/>
        <v>3</v>
      </c>
      <c r="C1668" s="19">
        <v>2</v>
      </c>
      <c r="D1668" s="19">
        <f t="shared" si="47"/>
        <v>164</v>
      </c>
      <c r="E1668" s="19" t="str">
        <f>_xlfn.XLOOKUP($D1668,消耗中转!$O$17:$O$1000,消耗中转!$Y$17:$Y$1000,"[]")</f>
        <v>[{"ItemId":50004,"Num":313228}]</v>
      </c>
      <c r="F1668" s="19" t="str">
        <f>_xlfn.XLOOKUP($D1668,养成中转!$D$17:$D$1000,_xlfn.XLOOKUP($C1668,养成中转!$W$16:$AC$16,养成中转!$W$17:$AC$1000),"{}")</f>
        <v>{"Hp":377862,"Atk":12998}</v>
      </c>
      <c r="G1668" s="19" t="str">
        <f>IF(B1668=4,_xlfn.XLOOKUP($D1668,养成中转!$D$17:$D$1000,养成中转!$AP$17:$AP$1000,"{}"),_xlfn.XLOOKUP($D1668,养成中转!$D$17:$D$1000,养成中转!$AG$17:$AG$1000,"{}"))</f>
        <v>{"CardMulti":56.9,"CostReduce":5}</v>
      </c>
    </row>
    <row r="1669" spans="1:7">
      <c r="A1669" s="19">
        <v>1665</v>
      </c>
      <c r="B1669" s="21">
        <f t="shared" si="46"/>
        <v>3</v>
      </c>
      <c r="C1669" s="19">
        <v>2</v>
      </c>
      <c r="D1669" s="19">
        <f t="shared" si="47"/>
        <v>165</v>
      </c>
      <c r="E1669" s="19" t="str">
        <f>_xlfn.XLOOKUP($D1669,消耗中转!$O$17:$O$1000,消耗中转!$Y$17:$Y$1000,"[]")</f>
        <v>[{"ItemId":50004,"Num":326846}]</v>
      </c>
      <c r="F1669" s="19" t="str">
        <f>_xlfn.XLOOKUP($D1669,养成中转!$D$17:$D$1000,_xlfn.XLOOKUP($C1669,养成中转!$W$16:$AC$16,养成中转!$W$17:$AC$1000),"{}")</f>
        <v>{"Hp":381665,"Atk":13129}</v>
      </c>
      <c r="G1669" s="19" t="str">
        <f>IF(B1669=4,_xlfn.XLOOKUP($D1669,养成中转!$D$17:$D$1000,养成中转!$AP$17:$AP$1000,"{}"),_xlfn.XLOOKUP($D1669,养成中转!$D$17:$D$1000,养成中转!$AG$17:$AG$1000,"{}"))</f>
        <v>{"CardMulti":57.25,"CostReduce":5}</v>
      </c>
    </row>
    <row r="1670" spans="1:7">
      <c r="A1670" s="19">
        <v>1666</v>
      </c>
      <c r="B1670" s="21">
        <f t="shared" si="46"/>
        <v>3</v>
      </c>
      <c r="C1670" s="19">
        <v>2</v>
      </c>
      <c r="D1670" s="19">
        <f t="shared" si="47"/>
        <v>166</v>
      </c>
      <c r="E1670" s="19" t="str">
        <f>_xlfn.XLOOKUP($D1670,消耗中转!$O$17:$O$1000,消耗中转!$Y$17:$Y$1000,"[]")</f>
        <v>[{"ItemId":50004,"Num":340465}]</v>
      </c>
      <c r="F1670" s="19" t="str">
        <f>_xlfn.XLOOKUP($D1670,养成中转!$D$17:$D$1000,_xlfn.XLOOKUP($C1670,养成中转!$W$16:$AC$16,养成中转!$W$17:$AC$1000),"{}")</f>
        <v>{"Hp":385507,"Atk":13261}</v>
      </c>
      <c r="G1670" s="19" t="str">
        <f>IF(B1670=4,_xlfn.XLOOKUP($D1670,养成中转!$D$17:$D$1000,养成中转!$AP$17:$AP$1000,"{}"),_xlfn.XLOOKUP($D1670,养成中转!$D$17:$D$1000,养成中转!$AG$17:$AG$1000,"{}"))</f>
        <v>{"CardMulti":57.6,"CostReduce":5}</v>
      </c>
    </row>
    <row r="1671" spans="1:7">
      <c r="A1671" s="19">
        <v>1667</v>
      </c>
      <c r="B1671" s="21">
        <f t="shared" si="46"/>
        <v>3</v>
      </c>
      <c r="C1671" s="19">
        <v>2</v>
      </c>
      <c r="D1671" s="19">
        <f t="shared" si="47"/>
        <v>167</v>
      </c>
      <c r="E1671" s="19" t="str">
        <f>_xlfn.XLOOKUP($D1671,消耗中转!$O$17:$O$1000,消耗中转!$Y$17:$Y$1000,"[]")</f>
        <v>[{"ItemId":50004,"Num":354083}]</v>
      </c>
      <c r="F1671" s="19" t="str">
        <f>_xlfn.XLOOKUP($D1671,养成中转!$D$17:$D$1000,_xlfn.XLOOKUP($C1671,养成中转!$W$16:$AC$16,养成中转!$W$17:$AC$1000),"{}")</f>
        <v>{"Hp":389390,"Atk":13395}</v>
      </c>
      <c r="G1671" s="19" t="str">
        <f>IF(B1671=4,_xlfn.XLOOKUP($D1671,养成中转!$D$17:$D$1000,养成中转!$AP$17:$AP$1000,"{}"),_xlfn.XLOOKUP($D1671,养成中转!$D$17:$D$1000,养成中转!$AG$17:$AG$1000,"{}"))</f>
        <v>{"CardMulti":57.95,"CostReduce":5}</v>
      </c>
    </row>
    <row r="1672" spans="1:7">
      <c r="A1672" s="19">
        <v>1668</v>
      </c>
      <c r="B1672" s="21">
        <f t="shared" si="46"/>
        <v>3</v>
      </c>
      <c r="C1672" s="19">
        <v>2</v>
      </c>
      <c r="D1672" s="19">
        <f t="shared" si="47"/>
        <v>168</v>
      </c>
      <c r="E1672" s="19" t="str">
        <f>_xlfn.XLOOKUP($D1672,消耗中转!$O$17:$O$1000,消耗中转!$Y$17:$Y$1000,"[]")</f>
        <v>[{"ItemId":50004,"Num":367702}]</v>
      </c>
      <c r="F1672" s="19" t="str">
        <f>_xlfn.XLOOKUP($D1672,养成中转!$D$17:$D$1000,_xlfn.XLOOKUP($C1672,养成中转!$W$16:$AC$16,养成中转!$W$17:$AC$1000),"{}")</f>
        <v>{"Hp":393313,"Atk":13530}</v>
      </c>
      <c r="G1672" s="19" t="str">
        <f>IF(B1672=4,_xlfn.XLOOKUP($D1672,养成中转!$D$17:$D$1000,养成中转!$AP$17:$AP$1000,"{}"),_xlfn.XLOOKUP($D1672,养成中转!$D$17:$D$1000,养成中转!$AG$17:$AG$1000,"{}"))</f>
        <v>{"CardMulti":58.3,"CostReduce":5}</v>
      </c>
    </row>
    <row r="1673" spans="1:7">
      <c r="A1673" s="19">
        <v>1669</v>
      </c>
      <c r="B1673" s="21">
        <f t="shared" si="46"/>
        <v>3</v>
      </c>
      <c r="C1673" s="19">
        <v>2</v>
      </c>
      <c r="D1673" s="19">
        <f t="shared" si="47"/>
        <v>169</v>
      </c>
      <c r="E1673" s="19" t="str">
        <f>_xlfn.XLOOKUP($D1673,消耗中转!$O$17:$O$1000,消耗中转!$Y$17:$Y$1000,"[]")</f>
        <v>[{"ItemId":50004,"Num":381321}]</v>
      </c>
      <c r="F1673" s="19" t="str">
        <f>_xlfn.XLOOKUP($D1673,养成中转!$D$17:$D$1000,_xlfn.XLOOKUP($C1673,养成中转!$W$16:$AC$16,养成中转!$W$17:$AC$1000),"{}")</f>
        <v>{"Hp":397277,"Atk":13666}</v>
      </c>
      <c r="G1673" s="19" t="str">
        <f>IF(B1673=4,_xlfn.XLOOKUP($D1673,养成中转!$D$17:$D$1000,养成中转!$AP$17:$AP$1000,"{}"),_xlfn.XLOOKUP($D1673,养成中转!$D$17:$D$1000,养成中转!$AG$17:$AG$1000,"{}"))</f>
        <v>{"CardMulti":58.65,"CostReduce":5}</v>
      </c>
    </row>
    <row r="1674" spans="1:7">
      <c r="A1674" s="19">
        <v>1670</v>
      </c>
      <c r="B1674" s="21">
        <f t="shared" si="46"/>
        <v>3</v>
      </c>
      <c r="C1674" s="19">
        <v>2</v>
      </c>
      <c r="D1674" s="19">
        <f t="shared" si="47"/>
        <v>170</v>
      </c>
      <c r="E1674" s="19" t="str">
        <f>_xlfn.XLOOKUP($D1674,消耗中转!$O$17:$O$1000,消耗中转!$Y$17:$Y$1000,"[]")</f>
        <v>[{"ItemId":50004,"Num":394939},{"ItemId":50005,"Num":2476}]</v>
      </c>
      <c r="F1674" s="19" t="str">
        <f>_xlfn.XLOOKUP($D1674,养成中转!$D$17:$D$1000,_xlfn.XLOOKUP($C1674,养成中转!$W$16:$AC$16,养成中转!$W$17:$AC$1000),"{}")</f>
        <v>{"Hp":401283,"Atk":13803}</v>
      </c>
      <c r="G1674" s="19" t="str">
        <f>IF(B1674=4,_xlfn.XLOOKUP($D1674,养成中转!$D$17:$D$1000,养成中转!$AP$17:$AP$1000,"{}"),_xlfn.XLOOKUP($D1674,养成中转!$D$17:$D$1000,养成中转!$AG$17:$AG$1000,"{}"))</f>
        <v>{"CardMulti":59,"CostReduce":5}</v>
      </c>
    </row>
    <row r="1675" spans="1:7">
      <c r="A1675" s="19">
        <v>1671</v>
      </c>
      <c r="B1675" s="21">
        <f t="shared" si="46"/>
        <v>3</v>
      </c>
      <c r="C1675" s="19">
        <v>2</v>
      </c>
      <c r="D1675" s="19">
        <f t="shared" si="47"/>
        <v>171</v>
      </c>
      <c r="E1675" s="19" t="str">
        <f>_xlfn.XLOOKUP($D1675,消耗中转!$O$17:$O$1000,消耗中转!$Y$17:$Y$1000,"[]")</f>
        <v>[{"ItemId":50004,"Num":282098}]</v>
      </c>
      <c r="F1675" s="19" t="str">
        <f>_xlfn.XLOOKUP($D1675,养成中转!$D$17:$D$1000,_xlfn.XLOOKUP($C1675,养成中转!$W$16:$AC$16,养成中转!$W$17:$AC$1000),"{}")</f>
        <v>{"Hp":429610,"Atk":14778}</v>
      </c>
      <c r="G1675" s="19" t="str">
        <f>IF(B1675=4,_xlfn.XLOOKUP($D1675,养成中转!$D$17:$D$1000,养成中转!$AP$17:$AP$1000,"{}"),_xlfn.XLOOKUP($D1675,养成中转!$D$17:$D$1000,养成中转!$AG$17:$AG$1000,"{}"))</f>
        <v>{"CardMulti":60.4,"CostReduce":5}</v>
      </c>
    </row>
    <row r="1676" spans="1:7">
      <c r="A1676" s="19">
        <v>1672</v>
      </c>
      <c r="B1676" s="21">
        <f t="shared" si="46"/>
        <v>3</v>
      </c>
      <c r="C1676" s="19">
        <v>2</v>
      </c>
      <c r="D1676" s="19">
        <f t="shared" si="47"/>
        <v>172</v>
      </c>
      <c r="E1676" s="19" t="str">
        <f>_xlfn.XLOOKUP($D1676,消耗中转!$O$17:$O$1000,消耗中转!$Y$17:$Y$1000,"[]")</f>
        <v>[{"ItemId":50004,"Num":296203}]</v>
      </c>
      <c r="F1676" s="19" t="str">
        <f>_xlfn.XLOOKUP($D1676,养成中转!$D$17:$D$1000,_xlfn.XLOOKUP($C1676,养成中转!$W$16:$AC$16,养成中转!$W$17:$AC$1000),"{}")</f>
        <v>{"Hp":433697,"Atk":14919}</v>
      </c>
      <c r="G1676" s="19" t="str">
        <f>IF(B1676=4,_xlfn.XLOOKUP($D1676,养成中转!$D$17:$D$1000,养成中转!$AP$17:$AP$1000,"{}"),_xlfn.XLOOKUP($D1676,养成中转!$D$17:$D$1000,养成中转!$AG$17:$AG$1000,"{}"))</f>
        <v>{"CardMulti":60.79,"CostReduce":5}</v>
      </c>
    </row>
    <row r="1677" spans="1:7">
      <c r="A1677" s="19">
        <v>1673</v>
      </c>
      <c r="B1677" s="21">
        <f t="shared" si="46"/>
        <v>3</v>
      </c>
      <c r="C1677" s="19">
        <v>2</v>
      </c>
      <c r="D1677" s="19">
        <f t="shared" si="47"/>
        <v>173</v>
      </c>
      <c r="E1677" s="19" t="str">
        <f>_xlfn.XLOOKUP($D1677,消耗中转!$O$17:$O$1000,消耗中转!$Y$17:$Y$1000,"[]")</f>
        <v>[{"ItemId":50004,"Num":310308}]</v>
      </c>
      <c r="F1677" s="19" t="str">
        <f>_xlfn.XLOOKUP($D1677,养成中转!$D$17:$D$1000,_xlfn.XLOOKUP($C1677,养成中转!$W$16:$AC$16,养成中转!$W$17:$AC$1000),"{}")</f>
        <v>{"Hp":437827,"Atk":15061}</v>
      </c>
      <c r="G1677" s="19" t="str">
        <f>IF(B1677=4,_xlfn.XLOOKUP($D1677,养成中转!$D$17:$D$1000,养成中转!$AP$17:$AP$1000,"{}"),_xlfn.XLOOKUP($D1677,养成中转!$D$17:$D$1000,养成中转!$AG$17:$AG$1000,"{}"))</f>
        <v>{"CardMulti":61.18,"CostReduce":5}</v>
      </c>
    </row>
    <row r="1678" spans="1:7">
      <c r="A1678" s="19">
        <v>1674</v>
      </c>
      <c r="B1678" s="21">
        <f t="shared" si="46"/>
        <v>3</v>
      </c>
      <c r="C1678" s="19">
        <v>2</v>
      </c>
      <c r="D1678" s="19">
        <f t="shared" si="47"/>
        <v>174</v>
      </c>
      <c r="E1678" s="19" t="str">
        <f>_xlfn.XLOOKUP($D1678,消耗中转!$O$17:$O$1000,消耗中转!$Y$17:$Y$1000,"[]")</f>
        <v>[{"ItemId":50004,"Num":324413}]</v>
      </c>
      <c r="F1678" s="19" t="str">
        <f>_xlfn.XLOOKUP($D1678,养成中转!$D$17:$D$1000,_xlfn.XLOOKUP($C1678,养成中转!$W$16:$AC$16,养成中转!$W$17:$AC$1000),"{}")</f>
        <v>{"Hp":441998,"Atk":15204}</v>
      </c>
      <c r="G1678" s="19" t="str">
        <f>IF(B1678=4,_xlfn.XLOOKUP($D1678,养成中转!$D$17:$D$1000,养成中转!$AP$17:$AP$1000,"{}"),_xlfn.XLOOKUP($D1678,养成中转!$D$17:$D$1000,养成中转!$AG$17:$AG$1000,"{}"))</f>
        <v>{"CardMulti":61.57,"CostReduce":5}</v>
      </c>
    </row>
    <row r="1679" spans="1:7">
      <c r="A1679" s="19">
        <v>1675</v>
      </c>
      <c r="B1679" s="21">
        <f t="shared" si="46"/>
        <v>3</v>
      </c>
      <c r="C1679" s="19">
        <v>2</v>
      </c>
      <c r="D1679" s="19">
        <f t="shared" si="47"/>
        <v>175</v>
      </c>
      <c r="E1679" s="19" t="str">
        <f>_xlfn.XLOOKUP($D1679,消耗中转!$O$17:$O$1000,消耗中转!$Y$17:$Y$1000,"[]")</f>
        <v>[{"ItemId":50004,"Num":338518}]</v>
      </c>
      <c r="F1679" s="19" t="str">
        <f>_xlfn.XLOOKUP($D1679,养成中转!$D$17:$D$1000,_xlfn.XLOOKUP($C1679,养成中转!$W$16:$AC$16,养成中转!$W$17:$AC$1000),"{}")</f>
        <v>{"Hp":446212,"Atk":15350}</v>
      </c>
      <c r="G1679" s="19" t="str">
        <f>IF(B1679=4,_xlfn.XLOOKUP($D1679,养成中转!$D$17:$D$1000,养成中转!$AP$17:$AP$1000,"{}"),_xlfn.XLOOKUP($D1679,养成中转!$D$17:$D$1000,养成中转!$AG$17:$AG$1000,"{}"))</f>
        <v>{"CardMulti":62.96,"CostReduce":6}</v>
      </c>
    </row>
    <row r="1680" spans="1:7">
      <c r="A1680" s="19">
        <v>1676</v>
      </c>
      <c r="B1680" s="21">
        <f t="shared" si="46"/>
        <v>3</v>
      </c>
      <c r="C1680" s="19">
        <v>2</v>
      </c>
      <c r="D1680" s="19">
        <f t="shared" si="47"/>
        <v>176</v>
      </c>
      <c r="E1680" s="19" t="str">
        <f>_xlfn.XLOOKUP($D1680,消耗中转!$O$17:$O$1000,消耗中转!$Y$17:$Y$1000,"[]")</f>
        <v>[{"ItemId":50004,"Num":352623}]</v>
      </c>
      <c r="F1680" s="19" t="str">
        <f>_xlfn.XLOOKUP($D1680,养成中转!$D$17:$D$1000,_xlfn.XLOOKUP($C1680,养成中转!$W$16:$AC$16,养成中转!$W$17:$AC$1000),"{}")</f>
        <v>{"Hp":450468,"Atk":15496}</v>
      </c>
      <c r="G1680" s="19" t="str">
        <f>IF(B1680=4,_xlfn.XLOOKUP($D1680,养成中转!$D$17:$D$1000,养成中转!$AP$17:$AP$1000,"{}"),_xlfn.XLOOKUP($D1680,养成中转!$D$17:$D$1000,养成中转!$AG$17:$AG$1000,"{}"))</f>
        <v>{"CardMulti":63.35,"CostReduce":6}</v>
      </c>
    </row>
    <row r="1681" spans="1:7">
      <c r="A1681" s="19">
        <v>1677</v>
      </c>
      <c r="B1681" s="21">
        <f t="shared" si="46"/>
        <v>3</v>
      </c>
      <c r="C1681" s="19">
        <v>2</v>
      </c>
      <c r="D1681" s="19">
        <f t="shared" si="47"/>
        <v>177</v>
      </c>
      <c r="E1681" s="19" t="str">
        <f>_xlfn.XLOOKUP($D1681,消耗中转!$O$17:$O$1000,消耗中转!$Y$17:$Y$1000,"[]")</f>
        <v>[{"ItemId":50004,"Num":366728}]</v>
      </c>
      <c r="F1681" s="19" t="str">
        <f>_xlfn.XLOOKUP($D1681,养成中转!$D$17:$D$1000,_xlfn.XLOOKUP($C1681,养成中转!$W$16:$AC$16,养成中转!$W$17:$AC$1000),"{}")</f>
        <v>{"Hp":454767,"Atk":15644}</v>
      </c>
      <c r="G1681" s="19" t="str">
        <f>IF(B1681=4,_xlfn.XLOOKUP($D1681,养成中转!$D$17:$D$1000,养成中转!$AP$17:$AP$1000,"{}"),_xlfn.XLOOKUP($D1681,养成中转!$D$17:$D$1000,养成中转!$AG$17:$AG$1000,"{}"))</f>
        <v>{"CardMulti":63.74,"CostReduce":6}</v>
      </c>
    </row>
    <row r="1682" spans="1:7">
      <c r="A1682" s="19">
        <v>1678</v>
      </c>
      <c r="B1682" s="21">
        <f t="shared" si="46"/>
        <v>3</v>
      </c>
      <c r="C1682" s="19">
        <v>2</v>
      </c>
      <c r="D1682" s="19">
        <f t="shared" si="47"/>
        <v>178</v>
      </c>
      <c r="E1682" s="19" t="str">
        <f>_xlfn.XLOOKUP($D1682,消耗中转!$O$17:$O$1000,消耗中转!$Y$17:$Y$1000,"[]")</f>
        <v>[{"ItemId":50004,"Num":380833}]</v>
      </c>
      <c r="F1682" s="19" t="str">
        <f>_xlfn.XLOOKUP($D1682,养成中转!$D$17:$D$1000,_xlfn.XLOOKUP($C1682,养成中转!$W$16:$AC$16,养成中转!$W$17:$AC$1000),"{}")</f>
        <v>{"Hp":459107,"Atk":15793}</v>
      </c>
      <c r="G1682" s="19" t="str">
        <f>IF(B1682=4,_xlfn.XLOOKUP($D1682,养成中转!$D$17:$D$1000,养成中转!$AP$17:$AP$1000,"{}"),_xlfn.XLOOKUP($D1682,养成中转!$D$17:$D$1000,养成中转!$AG$17:$AG$1000,"{}"))</f>
        <v>{"CardMulti":64.13,"CostReduce":6}</v>
      </c>
    </row>
    <row r="1683" spans="1:7">
      <c r="A1683" s="19">
        <v>1679</v>
      </c>
      <c r="B1683" s="21">
        <f t="shared" si="46"/>
        <v>3</v>
      </c>
      <c r="C1683" s="19">
        <v>2</v>
      </c>
      <c r="D1683" s="19">
        <f t="shared" si="47"/>
        <v>179</v>
      </c>
      <c r="E1683" s="19" t="str">
        <f>_xlfn.XLOOKUP($D1683,消耗中转!$O$17:$O$1000,消耗中转!$Y$17:$Y$1000,"[]")</f>
        <v>[{"ItemId":50004,"Num":394938}]</v>
      </c>
      <c r="F1683" s="19" t="str">
        <f>_xlfn.XLOOKUP($D1683,养成中转!$D$17:$D$1000,_xlfn.XLOOKUP($C1683,养成中转!$W$16:$AC$16,养成中转!$W$17:$AC$1000),"{}")</f>
        <v>{"Hp":463491,"Atk":15944}</v>
      </c>
      <c r="G1683" s="19" t="str">
        <f>IF(B1683=4,_xlfn.XLOOKUP($D1683,养成中转!$D$17:$D$1000,养成中转!$AP$17:$AP$1000,"{}"),_xlfn.XLOOKUP($D1683,养成中转!$D$17:$D$1000,养成中转!$AG$17:$AG$1000,"{}"))</f>
        <v>{"CardMulti":64.52,"CostReduce":6}</v>
      </c>
    </row>
    <row r="1684" spans="1:7">
      <c r="A1684" s="19">
        <v>1680</v>
      </c>
      <c r="B1684" s="21">
        <f t="shared" si="46"/>
        <v>3</v>
      </c>
      <c r="C1684" s="19">
        <v>2</v>
      </c>
      <c r="D1684" s="19">
        <f t="shared" si="47"/>
        <v>180</v>
      </c>
      <c r="E1684" s="19" t="str">
        <f>_xlfn.XLOOKUP($D1684,消耗中转!$O$17:$O$1000,消耗中转!$Y$17:$Y$1000,"[]")</f>
        <v>[{"ItemId":50004,"Num":409043},{"ItemId":50005,"Num":2668}]</v>
      </c>
      <c r="F1684" s="19" t="str">
        <f>_xlfn.XLOOKUP($D1684,养成中转!$D$17:$D$1000,_xlfn.XLOOKUP($C1684,养成中转!$W$16:$AC$16,养成中转!$W$17:$AC$1000),"{}")</f>
        <v>{"Hp":467917,"Atk":16096}</v>
      </c>
      <c r="G1684" s="19" t="str">
        <f>IF(B1684=4,_xlfn.XLOOKUP($D1684,养成中转!$D$17:$D$1000,养成中转!$AP$17:$AP$1000,"{}"),_xlfn.XLOOKUP($D1684,养成中转!$D$17:$D$1000,养成中转!$AG$17:$AG$1000,"{}"))</f>
        <v>{"CardMulti":64.91,"CostReduce":6}</v>
      </c>
    </row>
    <row r="1685" spans="1:7">
      <c r="A1685" s="19">
        <v>1681</v>
      </c>
      <c r="B1685" s="21">
        <f t="shared" si="46"/>
        <v>3</v>
      </c>
      <c r="C1685" s="19">
        <v>2</v>
      </c>
      <c r="D1685" s="19">
        <f t="shared" si="47"/>
        <v>181</v>
      </c>
      <c r="E1685" s="19" t="str">
        <f>_xlfn.XLOOKUP($D1685,消耗中转!$O$17:$O$1000,消耗中转!$Y$17:$Y$1000,"[]")</f>
        <v>[{"ItemId":50004,"Num":288282}]</v>
      </c>
      <c r="F1685" s="19" t="str">
        <f>_xlfn.XLOOKUP($D1685,养成中转!$D$17:$D$1000,_xlfn.XLOOKUP($C1685,养成中转!$W$16:$AC$16,养成中转!$W$17:$AC$1000),"{}")</f>
        <v>{"Hp":499206,"Atk":17172}</v>
      </c>
      <c r="G1685" s="19" t="str">
        <f>IF(B1685=4,_xlfn.XLOOKUP($D1685,养成中转!$D$17:$D$1000,养成中转!$AP$17:$AP$1000,"{}"),_xlfn.XLOOKUP($D1685,养成中转!$D$17:$D$1000,养成中转!$AG$17:$AG$1000,"{}"))</f>
        <v>{"CardMulti":66.36,"CostReduce":6}</v>
      </c>
    </row>
    <row r="1686" spans="1:7">
      <c r="A1686" s="19">
        <v>1682</v>
      </c>
      <c r="B1686" s="21">
        <f t="shared" si="46"/>
        <v>3</v>
      </c>
      <c r="C1686" s="19">
        <v>2</v>
      </c>
      <c r="D1686" s="19">
        <f t="shared" si="47"/>
        <v>182</v>
      </c>
      <c r="E1686" s="19" t="str">
        <f>_xlfn.XLOOKUP($D1686,消耗中转!$O$17:$O$1000,消耗中转!$Y$17:$Y$1000,"[]")</f>
        <v>[{"ItemId":50004,"Num":302696}]</v>
      </c>
      <c r="F1686" s="19" t="str">
        <f>_xlfn.XLOOKUP($D1686,养成中转!$D$17:$D$1000,_xlfn.XLOOKUP($C1686,养成中转!$W$16:$AC$16,养成中转!$W$17:$AC$1000),"{}")</f>
        <v>{"Hp":503720,"Atk":17328}</v>
      </c>
      <c r="G1686" s="19" t="str">
        <f>IF(B1686=4,_xlfn.XLOOKUP($D1686,养成中转!$D$17:$D$1000,养成中转!$AP$17:$AP$1000,"{}"),_xlfn.XLOOKUP($D1686,养成中转!$D$17:$D$1000,养成中转!$AG$17:$AG$1000,"{}"))</f>
        <v>{"CardMulti":66.79,"CostReduce":6}</v>
      </c>
    </row>
    <row r="1687" spans="1:7">
      <c r="A1687" s="19">
        <v>1683</v>
      </c>
      <c r="B1687" s="21">
        <f t="shared" si="46"/>
        <v>3</v>
      </c>
      <c r="C1687" s="19">
        <v>2</v>
      </c>
      <c r="D1687" s="19">
        <f t="shared" si="47"/>
        <v>183</v>
      </c>
      <c r="E1687" s="19" t="str">
        <f>_xlfn.XLOOKUP($D1687,消耗中转!$O$17:$O$1000,消耗中转!$Y$17:$Y$1000,"[]")</f>
        <v>[{"ItemId":50004,"Num":317110}]</v>
      </c>
      <c r="F1687" s="19" t="str">
        <f>_xlfn.XLOOKUP($D1687,养成中转!$D$17:$D$1000,_xlfn.XLOOKUP($C1687,养成中转!$W$16:$AC$16,养成中转!$W$17:$AC$1000),"{}")</f>
        <v>{"Hp":508276,"Atk":17484}</v>
      </c>
      <c r="G1687" s="19" t="str">
        <f>IF(B1687=4,_xlfn.XLOOKUP($D1687,养成中转!$D$17:$D$1000,养成中转!$AP$17:$AP$1000,"{}"),_xlfn.XLOOKUP($D1687,养成中转!$D$17:$D$1000,养成中转!$AG$17:$AG$1000,"{}"))</f>
        <v>{"CardMulti":67.22,"CostReduce":6}</v>
      </c>
    </row>
    <row r="1688" spans="1:7">
      <c r="A1688" s="19">
        <v>1684</v>
      </c>
      <c r="B1688" s="21">
        <f t="shared" si="46"/>
        <v>3</v>
      </c>
      <c r="C1688" s="19">
        <v>2</v>
      </c>
      <c r="D1688" s="19">
        <f t="shared" si="47"/>
        <v>184</v>
      </c>
      <c r="E1688" s="19" t="str">
        <f>_xlfn.XLOOKUP($D1688,消耗中转!$O$17:$O$1000,消耗中转!$Y$17:$Y$1000,"[]")</f>
        <v>[{"ItemId":50004,"Num":331524}]</v>
      </c>
      <c r="F1688" s="19" t="str">
        <f>_xlfn.XLOOKUP($D1688,养成中转!$D$17:$D$1000,_xlfn.XLOOKUP($C1688,养成中转!$W$16:$AC$16,养成中转!$W$17:$AC$1000),"{}")</f>
        <v>{"Hp":512876,"Atk":17642}</v>
      </c>
      <c r="G1688" s="19" t="str">
        <f>IF(B1688=4,_xlfn.XLOOKUP($D1688,养成中转!$D$17:$D$1000,养成中转!$AP$17:$AP$1000,"{}"),_xlfn.XLOOKUP($D1688,养成中转!$D$17:$D$1000,养成中转!$AG$17:$AG$1000,"{}"))</f>
        <v>{"CardMulti":67.65,"CostReduce":6}</v>
      </c>
    </row>
    <row r="1689" spans="1:7">
      <c r="A1689" s="19">
        <v>1685</v>
      </c>
      <c r="B1689" s="21">
        <f t="shared" si="46"/>
        <v>3</v>
      </c>
      <c r="C1689" s="19">
        <v>2</v>
      </c>
      <c r="D1689" s="19">
        <f t="shared" si="47"/>
        <v>185</v>
      </c>
      <c r="E1689" s="19" t="str">
        <f>_xlfn.XLOOKUP($D1689,消耗中转!$O$17:$O$1000,消耗中转!$Y$17:$Y$1000,"[]")</f>
        <v>[{"ItemId":50004,"Num":345938}]</v>
      </c>
      <c r="F1689" s="19" t="str">
        <f>_xlfn.XLOOKUP($D1689,养成中转!$D$17:$D$1000,_xlfn.XLOOKUP($C1689,养成中转!$W$16:$AC$16,养成中转!$W$17:$AC$1000),"{}")</f>
        <v>{"Hp":517521,"Atk":17802}</v>
      </c>
      <c r="G1689" s="19" t="str">
        <f>IF(B1689=4,_xlfn.XLOOKUP($D1689,养成中转!$D$17:$D$1000,养成中转!$AP$17:$AP$1000,"{}"),_xlfn.XLOOKUP($D1689,养成中转!$D$17:$D$1000,养成中转!$AG$17:$AG$1000,"{}"))</f>
        <v>{"CardMulti":68.08,"CostReduce":6}</v>
      </c>
    </row>
    <row r="1690" spans="1:7">
      <c r="A1690" s="19">
        <v>1686</v>
      </c>
      <c r="B1690" s="21">
        <f t="shared" si="46"/>
        <v>3</v>
      </c>
      <c r="C1690" s="19">
        <v>2</v>
      </c>
      <c r="D1690" s="19">
        <f t="shared" si="47"/>
        <v>186</v>
      </c>
      <c r="E1690" s="19" t="str">
        <f>_xlfn.XLOOKUP($D1690,消耗中转!$O$17:$O$1000,消耗中转!$Y$17:$Y$1000,"[]")</f>
        <v>[{"ItemId":50004,"Num":360353}]</v>
      </c>
      <c r="F1690" s="19" t="str">
        <f>_xlfn.XLOOKUP($D1690,养成中转!$D$17:$D$1000,_xlfn.XLOOKUP($C1690,养成中转!$W$16:$AC$16,养成中转!$W$17:$AC$1000),"{}")</f>
        <v>{"Hp":522210,"Atk":17963}</v>
      </c>
      <c r="G1690" s="19" t="str">
        <f>IF(B1690=4,_xlfn.XLOOKUP($D1690,养成中转!$D$17:$D$1000,养成中转!$AP$17:$AP$1000,"{}"),_xlfn.XLOOKUP($D1690,养成中转!$D$17:$D$1000,养成中转!$AG$17:$AG$1000,"{}"))</f>
        <v>{"CardMulti":68.51,"CostReduce":6}</v>
      </c>
    </row>
    <row r="1691" spans="1:7">
      <c r="A1691" s="19">
        <v>1687</v>
      </c>
      <c r="B1691" s="21">
        <f t="shared" si="46"/>
        <v>3</v>
      </c>
      <c r="C1691" s="19">
        <v>2</v>
      </c>
      <c r="D1691" s="19">
        <f t="shared" si="47"/>
        <v>187</v>
      </c>
      <c r="E1691" s="19" t="str">
        <f>_xlfn.XLOOKUP($D1691,消耗中转!$O$17:$O$1000,消耗中转!$Y$17:$Y$1000,"[]")</f>
        <v>[{"ItemId":50004,"Num":374767}]</v>
      </c>
      <c r="F1691" s="19" t="str">
        <f>_xlfn.XLOOKUP($D1691,养成中转!$D$17:$D$1000,_xlfn.XLOOKUP($C1691,养成中转!$W$16:$AC$16,养成中转!$W$17:$AC$1000),"{}")</f>
        <v>{"Hp":526942,"Atk":18127}</v>
      </c>
      <c r="G1691" s="19" t="str">
        <f>IF(B1691=4,_xlfn.XLOOKUP($D1691,养成中转!$D$17:$D$1000,养成中转!$AP$17:$AP$1000,"{}"),_xlfn.XLOOKUP($D1691,养成中转!$D$17:$D$1000,养成中转!$AG$17:$AG$1000,"{}"))</f>
        <v>{"CardMulti":68.94,"CostReduce":6}</v>
      </c>
    </row>
    <row r="1692" spans="1:7">
      <c r="A1692" s="19">
        <v>1688</v>
      </c>
      <c r="B1692" s="21">
        <f t="shared" si="46"/>
        <v>3</v>
      </c>
      <c r="C1692" s="19">
        <v>2</v>
      </c>
      <c r="D1692" s="19">
        <f t="shared" si="47"/>
        <v>188</v>
      </c>
      <c r="E1692" s="19" t="str">
        <f>_xlfn.XLOOKUP($D1692,消耗中转!$O$17:$O$1000,消耗中转!$Y$17:$Y$1000,"[]")</f>
        <v>[{"ItemId":50004,"Num":389181}]</v>
      </c>
      <c r="F1692" s="19" t="str">
        <f>_xlfn.XLOOKUP($D1692,养成中转!$D$17:$D$1000,_xlfn.XLOOKUP($C1692,养成中转!$W$16:$AC$16,养成中转!$W$17:$AC$1000),"{}")</f>
        <v>{"Hp":531720,"Atk":18291}</v>
      </c>
      <c r="G1692" s="19" t="str">
        <f>IF(B1692=4,_xlfn.XLOOKUP($D1692,养成中转!$D$17:$D$1000,养成中转!$AP$17:$AP$1000,"{}"),_xlfn.XLOOKUP($D1692,养成中转!$D$17:$D$1000,养成中转!$AG$17:$AG$1000,"{}"))</f>
        <v>{"CardMulti":69.37,"CostReduce":6}</v>
      </c>
    </row>
    <row r="1693" spans="1:7">
      <c r="A1693" s="19">
        <v>1689</v>
      </c>
      <c r="B1693" s="21">
        <f t="shared" si="46"/>
        <v>3</v>
      </c>
      <c r="C1693" s="19">
        <v>2</v>
      </c>
      <c r="D1693" s="19">
        <f t="shared" si="47"/>
        <v>189</v>
      </c>
      <c r="E1693" s="19" t="str">
        <f>_xlfn.XLOOKUP($D1693,消耗中转!$O$17:$O$1000,消耗中转!$Y$17:$Y$1000,"[]")</f>
        <v>[{"ItemId":50004,"Num":403595}]</v>
      </c>
      <c r="F1693" s="19" t="str">
        <f>_xlfn.XLOOKUP($D1693,养成中转!$D$17:$D$1000,_xlfn.XLOOKUP($C1693,养成中转!$W$16:$AC$16,养成中转!$W$17:$AC$1000),"{}")</f>
        <v>{"Hp":536541,"Atk":18457}</v>
      </c>
      <c r="G1693" s="19" t="str">
        <f>IF(B1693=4,_xlfn.XLOOKUP($D1693,养成中转!$D$17:$D$1000,养成中转!$AP$17:$AP$1000,"{}"),_xlfn.XLOOKUP($D1693,养成中转!$D$17:$D$1000,养成中转!$AG$17:$AG$1000,"{}"))</f>
        <v>{"CardMulti":69.8,"CostReduce":6}</v>
      </c>
    </row>
    <row r="1694" spans="1:7">
      <c r="A1694" s="19">
        <v>1690</v>
      </c>
      <c r="B1694" s="21">
        <f t="shared" si="46"/>
        <v>3</v>
      </c>
      <c r="C1694" s="19">
        <v>2</v>
      </c>
      <c r="D1694" s="19">
        <f t="shared" si="47"/>
        <v>190</v>
      </c>
      <c r="E1694" s="19" t="str">
        <f>_xlfn.XLOOKUP($D1694,消耗中转!$O$17:$O$1000,消耗中转!$Y$17:$Y$1000,"[]")</f>
        <v>[{"ItemId":50004,"Num":418009},{"ItemId":50005,"Num":2860}]</v>
      </c>
      <c r="F1694" s="19" t="str">
        <f>_xlfn.XLOOKUP($D1694,养成中转!$D$17:$D$1000,_xlfn.XLOOKUP($C1694,养成中转!$W$16:$AC$16,养成中转!$W$17:$AC$1000),"{}")</f>
        <v>{"Hp":541408,"Atk":18624}</v>
      </c>
      <c r="G1694" s="19" t="str">
        <f>IF(B1694=4,_xlfn.XLOOKUP($D1694,养成中转!$D$17:$D$1000,养成中转!$AP$17:$AP$1000,"{}"),_xlfn.XLOOKUP($D1694,养成中转!$D$17:$D$1000,养成中转!$AG$17:$AG$1000,"{}"))</f>
        <v>{"CardMulti":70.23,"CostReduce":6}</v>
      </c>
    </row>
    <row r="1695" spans="1:7">
      <c r="A1695" s="19">
        <v>1691</v>
      </c>
      <c r="B1695" s="21">
        <f t="shared" si="46"/>
        <v>3</v>
      </c>
      <c r="C1695" s="19">
        <v>2</v>
      </c>
      <c r="D1695" s="19">
        <f t="shared" si="47"/>
        <v>191</v>
      </c>
      <c r="E1695" s="19" t="str">
        <f>_xlfn.XLOOKUP($D1695,消耗中转!$O$17:$O$1000,消耗中转!$Y$17:$Y$1000,"[]")</f>
        <v>[{"ItemId":50004,"Num":291660}]</v>
      </c>
      <c r="F1695" s="19" t="str">
        <f>_xlfn.XLOOKUP($D1695,养成中转!$D$17:$D$1000,_xlfn.XLOOKUP($C1695,养成中转!$W$16:$AC$16,养成中转!$W$17:$AC$1000),"{}")</f>
        <v>{"Hp":575791,"Atk":19807}</v>
      </c>
      <c r="G1695" s="19" t="str">
        <f>IF(B1695=4,_xlfn.XLOOKUP($D1695,养成中转!$D$17:$D$1000,养成中转!$AP$17:$AP$1000,"{}"),_xlfn.XLOOKUP($D1695,养成中转!$D$17:$D$1000,养成中转!$AG$17:$AG$1000,"{}"))</f>
        <v>{"CardMulti":71.73,"CostReduce":6}</v>
      </c>
    </row>
    <row r="1696" spans="1:7">
      <c r="A1696" s="19">
        <v>1692</v>
      </c>
      <c r="B1696" s="21">
        <f t="shared" si="46"/>
        <v>3</v>
      </c>
      <c r="C1696" s="19">
        <v>2</v>
      </c>
      <c r="D1696" s="19">
        <f t="shared" si="47"/>
        <v>192</v>
      </c>
      <c r="E1696" s="19" t="str">
        <f>_xlfn.XLOOKUP($D1696,消耗中转!$O$17:$O$1000,消耗中转!$Y$17:$Y$1000,"[]")</f>
        <v>[{"ItemId":50004,"Num":306243}]</v>
      </c>
      <c r="F1696" s="19" t="str">
        <f>_xlfn.XLOOKUP($D1696,养成中转!$D$17:$D$1000,_xlfn.XLOOKUP($C1696,养成中转!$W$16:$AC$16,养成中转!$W$17:$AC$1000),"{}")</f>
        <v>{"Hp":580748,"Atk":19977}</v>
      </c>
      <c r="G1696" s="19" t="str">
        <f>IF(B1696=4,_xlfn.XLOOKUP($D1696,养成中转!$D$17:$D$1000,养成中转!$AP$17:$AP$1000,"{}"),_xlfn.XLOOKUP($D1696,养成中转!$D$17:$D$1000,养成中转!$AG$17:$AG$1000,"{}"))</f>
        <v>{"CardMulti":72.2,"CostReduce":6}</v>
      </c>
    </row>
    <row r="1697" spans="1:7">
      <c r="A1697" s="19">
        <v>1693</v>
      </c>
      <c r="B1697" s="21">
        <f t="shared" si="46"/>
        <v>3</v>
      </c>
      <c r="C1697" s="19">
        <v>2</v>
      </c>
      <c r="D1697" s="19">
        <f t="shared" si="47"/>
        <v>193</v>
      </c>
      <c r="E1697" s="19" t="str">
        <f>_xlfn.XLOOKUP($D1697,消耗中转!$O$17:$O$1000,消耗中转!$Y$17:$Y$1000,"[]")</f>
        <v>[{"ItemId":50004,"Num":320826}]</v>
      </c>
      <c r="F1697" s="19" t="str">
        <f>_xlfn.XLOOKUP($D1697,养成中转!$D$17:$D$1000,_xlfn.XLOOKUP($C1697,养成中转!$W$16:$AC$16,养成中转!$W$17:$AC$1000),"{}")</f>
        <v>{"Hp":585751,"Atk":20149}</v>
      </c>
      <c r="G1697" s="19" t="str">
        <f>IF(B1697=4,_xlfn.XLOOKUP($D1697,养成中转!$D$17:$D$1000,养成中转!$AP$17:$AP$1000,"{}"),_xlfn.XLOOKUP($D1697,养成中转!$D$17:$D$1000,养成中转!$AG$17:$AG$1000,"{}"))</f>
        <v>{"CardMulti":72.67,"CostReduce":6}</v>
      </c>
    </row>
    <row r="1698" spans="1:7">
      <c r="A1698" s="19">
        <v>1694</v>
      </c>
      <c r="B1698" s="21">
        <f t="shared" si="46"/>
        <v>3</v>
      </c>
      <c r="C1698" s="19">
        <v>2</v>
      </c>
      <c r="D1698" s="19">
        <f t="shared" si="47"/>
        <v>194</v>
      </c>
      <c r="E1698" s="19" t="str">
        <f>_xlfn.XLOOKUP($D1698,消耗中转!$O$17:$O$1000,消耗中转!$Y$17:$Y$1000,"[]")</f>
        <v>[{"ItemId":50004,"Num":335409}]</v>
      </c>
      <c r="F1698" s="19" t="str">
        <f>_xlfn.XLOOKUP($D1698,养成中转!$D$17:$D$1000,_xlfn.XLOOKUP($C1698,养成中转!$W$16:$AC$16,养成中转!$W$17:$AC$1000),"{}")</f>
        <v>{"Hp":590800,"Atk":20323}</v>
      </c>
      <c r="G1698" s="19" t="str">
        <f>IF(B1698=4,_xlfn.XLOOKUP($D1698,养成中转!$D$17:$D$1000,养成中转!$AP$17:$AP$1000,"{}"),_xlfn.XLOOKUP($D1698,养成中转!$D$17:$D$1000,养成中转!$AG$17:$AG$1000,"{}"))</f>
        <v>{"CardMulti":73.14,"CostReduce":6}</v>
      </c>
    </row>
    <row r="1699" spans="1:7">
      <c r="A1699" s="19">
        <v>1695</v>
      </c>
      <c r="B1699" s="21">
        <f t="shared" si="46"/>
        <v>3</v>
      </c>
      <c r="C1699" s="19">
        <v>2</v>
      </c>
      <c r="D1699" s="19">
        <f t="shared" si="47"/>
        <v>195</v>
      </c>
      <c r="E1699" s="19" t="str">
        <f>_xlfn.XLOOKUP($D1699,消耗中转!$O$17:$O$1000,消耗中转!$Y$17:$Y$1000,"[]")</f>
        <v>[{"ItemId":50004,"Num":349992}]</v>
      </c>
      <c r="F1699" s="19" t="str">
        <f>_xlfn.XLOOKUP($D1699,养成中转!$D$17:$D$1000,_xlfn.XLOOKUP($C1699,养成中转!$W$16:$AC$16,养成中转!$W$17:$AC$1000),"{}")</f>
        <v>{"Hp":595893,"Atk":20498}</v>
      </c>
      <c r="G1699" s="19" t="str">
        <f>IF(B1699=4,_xlfn.XLOOKUP($D1699,养成中转!$D$17:$D$1000,养成中转!$AP$17:$AP$1000,"{}"),_xlfn.XLOOKUP($D1699,养成中转!$D$17:$D$1000,养成中转!$AG$17:$AG$1000,"{}"))</f>
        <v>{"CardMulti":73.61,"CostReduce":6}</v>
      </c>
    </row>
    <row r="1700" spans="1:7">
      <c r="A1700" s="19">
        <v>1696</v>
      </c>
      <c r="B1700" s="21">
        <f t="shared" si="46"/>
        <v>3</v>
      </c>
      <c r="C1700" s="19">
        <v>2</v>
      </c>
      <c r="D1700" s="19">
        <f t="shared" si="47"/>
        <v>196</v>
      </c>
      <c r="E1700" s="19" t="str">
        <f>_xlfn.XLOOKUP($D1700,消耗中转!$O$17:$O$1000,消耗中转!$Y$17:$Y$1000,"[]")</f>
        <v>[{"ItemId":50004,"Num":364575}]</v>
      </c>
      <c r="F1700" s="19" t="str">
        <f>_xlfn.XLOOKUP($D1700,养成中转!$D$17:$D$1000,_xlfn.XLOOKUP($C1700,养成中转!$W$16:$AC$16,养成中转!$W$17:$AC$1000),"{}")</f>
        <v>{"Hp":601033,"Atk":20675}</v>
      </c>
      <c r="G1700" s="19" t="str">
        <f>IF(B1700=4,_xlfn.XLOOKUP($D1700,养成中转!$D$17:$D$1000,养成中转!$AP$17:$AP$1000,"{}"),_xlfn.XLOOKUP($D1700,养成中转!$D$17:$D$1000,养成中转!$AG$17:$AG$1000,"{}"))</f>
        <v>{"CardMulti":74.08,"CostReduce":6}</v>
      </c>
    </row>
    <row r="1701" spans="1:7">
      <c r="A1701" s="19">
        <v>1697</v>
      </c>
      <c r="B1701" s="21">
        <f t="shared" si="46"/>
        <v>3</v>
      </c>
      <c r="C1701" s="19">
        <v>2</v>
      </c>
      <c r="D1701" s="19">
        <f t="shared" si="47"/>
        <v>197</v>
      </c>
      <c r="E1701" s="19" t="str">
        <f>_xlfn.XLOOKUP($D1701,消耗中转!$O$17:$O$1000,消耗中转!$Y$17:$Y$1000,"[]")</f>
        <v>[{"ItemId":50004,"Num":379158}]</v>
      </c>
      <c r="F1701" s="19" t="str">
        <f>_xlfn.XLOOKUP($D1701,养成中转!$D$17:$D$1000,_xlfn.XLOOKUP($C1701,养成中转!$W$16:$AC$16,养成中转!$W$17:$AC$1000),"{}")</f>
        <v>{"Hp":606220,"Atk":20854}</v>
      </c>
      <c r="G1701" s="19" t="str">
        <f>IF(B1701=4,_xlfn.XLOOKUP($D1701,养成中转!$D$17:$D$1000,养成中转!$AP$17:$AP$1000,"{}"),_xlfn.XLOOKUP($D1701,养成中转!$D$17:$D$1000,养成中转!$AG$17:$AG$1000,"{}"))</f>
        <v>{"CardMulti":74.55,"CostReduce":6}</v>
      </c>
    </row>
    <row r="1702" spans="1:7">
      <c r="A1702" s="19">
        <v>1698</v>
      </c>
      <c r="B1702" s="21">
        <f t="shared" si="46"/>
        <v>3</v>
      </c>
      <c r="C1702" s="19">
        <v>2</v>
      </c>
      <c r="D1702" s="19">
        <f t="shared" si="47"/>
        <v>198</v>
      </c>
      <c r="E1702" s="19" t="str">
        <f>_xlfn.XLOOKUP($D1702,消耗中转!$O$17:$O$1000,消耗中转!$Y$17:$Y$1000,"[]")</f>
        <v>[{"ItemId":50004,"Num":393741}]</v>
      </c>
      <c r="F1702" s="19" t="str">
        <f>_xlfn.XLOOKUP($D1702,养成中转!$D$17:$D$1000,_xlfn.XLOOKUP($C1702,养成中转!$W$16:$AC$16,养成中转!$W$17:$AC$1000),"{}")</f>
        <v>{"Hp":611452,"Atk":21033}</v>
      </c>
      <c r="G1702" s="19" t="str">
        <f>IF(B1702=4,_xlfn.XLOOKUP($D1702,养成中转!$D$17:$D$1000,养成中转!$AP$17:$AP$1000,"{}"),_xlfn.XLOOKUP($D1702,养成中转!$D$17:$D$1000,养成中转!$AG$17:$AG$1000,"{}"))</f>
        <v>{"CardMulti":75.02,"CostReduce":6}</v>
      </c>
    </row>
    <row r="1703" spans="1:7">
      <c r="A1703" s="19">
        <v>1699</v>
      </c>
      <c r="B1703" s="21">
        <f t="shared" ref="B1703:B1766" si="48">B1453+1</f>
        <v>3</v>
      </c>
      <c r="C1703" s="19">
        <v>2</v>
      </c>
      <c r="D1703" s="19">
        <f t="shared" ref="D1703:D1766" si="49">D1453</f>
        <v>199</v>
      </c>
      <c r="E1703" s="19" t="str">
        <f>_xlfn.XLOOKUP($D1703,消耗中转!$O$17:$O$1000,消耗中转!$Y$17:$Y$1000,"[]")</f>
        <v>[{"ItemId":50004,"Num":408324}]</v>
      </c>
      <c r="F1703" s="19" t="str">
        <f>_xlfn.XLOOKUP($D1703,养成中转!$D$17:$D$1000,_xlfn.XLOOKUP($C1703,养成中转!$W$16:$AC$16,养成中转!$W$17:$AC$1000),"{}")</f>
        <v>{"Hp":616732,"Atk":21215}</v>
      </c>
      <c r="G1703" s="19" t="str">
        <f>IF(B1703=4,_xlfn.XLOOKUP($D1703,养成中转!$D$17:$D$1000,养成中转!$AP$17:$AP$1000,"{}"),_xlfn.XLOOKUP($D1703,养成中转!$D$17:$D$1000,养成中转!$AG$17:$AG$1000,"{}"))</f>
        <v>{"CardMulti":75.49,"CostReduce":6}</v>
      </c>
    </row>
    <row r="1704" spans="1:7">
      <c r="A1704" s="19">
        <v>1700</v>
      </c>
      <c r="B1704" s="21">
        <f t="shared" si="48"/>
        <v>3</v>
      </c>
      <c r="C1704" s="19">
        <v>2</v>
      </c>
      <c r="D1704" s="19">
        <f t="shared" si="49"/>
        <v>200</v>
      </c>
      <c r="E1704" s="19" t="str">
        <f>_xlfn.XLOOKUP($D1704,消耗中转!$O$17:$O$1000,消耗中转!$Y$17:$Y$1000,"[]")</f>
        <v>[{"ItemId":50004,"Num":422907},{"ItemId":50005,"Num":3052}]</v>
      </c>
      <c r="F1704" s="19" t="str">
        <f>_xlfn.XLOOKUP($D1704,养成中转!$D$17:$D$1000,_xlfn.XLOOKUP($C1704,养成中转!$W$16:$AC$16,养成中转!$W$17:$AC$1000),"{}")</f>
        <v>{"Hp":622057,"Atk":21398}</v>
      </c>
      <c r="G1704" s="19" t="str">
        <f>IF(B1704=4,_xlfn.XLOOKUP($D1704,养成中转!$D$17:$D$1000,养成中转!$AP$17:$AP$1000,"{}"),_xlfn.XLOOKUP($D1704,养成中转!$D$17:$D$1000,养成中转!$AG$17:$AG$1000,"{}"))</f>
        <v>{"CardMulti":75.96,"CostReduce":6}</v>
      </c>
    </row>
    <row r="1705" spans="1:7">
      <c r="A1705" s="19">
        <v>1701</v>
      </c>
      <c r="B1705" s="21">
        <f t="shared" si="48"/>
        <v>3</v>
      </c>
      <c r="C1705" s="19">
        <v>2</v>
      </c>
      <c r="D1705" s="19">
        <f t="shared" si="49"/>
        <v>201</v>
      </c>
      <c r="E1705" s="19" t="str">
        <f>_xlfn.XLOOKUP($D1705,消耗中转!$O$17:$O$1000,消耗中转!$Y$17:$Y$1000,"[]")</f>
        <v>[{"ItemId":50004,"Num":293456}]</v>
      </c>
      <c r="F1705" s="19" t="str">
        <f>_xlfn.XLOOKUP($D1705,养成中转!$D$17:$D$1000,_xlfn.XLOOKUP($C1705,养成中转!$W$16:$AC$16,养成中转!$W$17:$AC$1000),"{}")</f>
        <v>{"Hp":659668,"Atk":22692}</v>
      </c>
      <c r="G1705" s="19" t="str">
        <f>IF(B1705=4,_xlfn.XLOOKUP($D1705,养成中转!$D$17:$D$1000,养成中转!$AP$17:$AP$1000,"{}"),_xlfn.XLOOKUP($D1705,养成中转!$D$17:$D$1000,养成中转!$AG$17:$AG$1000,"{}"))</f>
        <v>{"CardMulti":77.51,"CostReduce":6}</v>
      </c>
    </row>
    <row r="1706" spans="1:7">
      <c r="A1706" s="19">
        <v>1702</v>
      </c>
      <c r="B1706" s="21">
        <f t="shared" si="48"/>
        <v>3</v>
      </c>
      <c r="C1706" s="19">
        <v>2</v>
      </c>
      <c r="D1706" s="19">
        <f t="shared" si="49"/>
        <v>202</v>
      </c>
      <c r="E1706" s="19" t="str">
        <f>_xlfn.XLOOKUP($D1706,消耗中转!$O$17:$O$1000,消耗中转!$Y$17:$Y$1000,"[]")</f>
        <v>[{"ItemId":50004,"Num":308129}]</v>
      </c>
      <c r="F1706" s="19" t="str">
        <f>_xlfn.XLOOKUP($D1706,养成中转!$D$17:$D$1000,_xlfn.XLOOKUP($C1706,养成中转!$W$16:$AC$16,养成中转!$W$17:$AC$1000),"{}")</f>
        <v>{"Hp":665088,"Atk":22879}</v>
      </c>
      <c r="G1706" s="19" t="str">
        <f>IF(B1706=4,_xlfn.XLOOKUP($D1706,养成中转!$D$17:$D$1000,养成中转!$AP$17:$AP$1000,"{}"),_xlfn.XLOOKUP($D1706,养成中转!$D$17:$D$1000,养成中转!$AG$17:$AG$1000,"{}"))</f>
        <v>{"CardMulti":78.02,"CostReduce":6}</v>
      </c>
    </row>
    <row r="1707" spans="1:7">
      <c r="A1707" s="19">
        <v>1703</v>
      </c>
      <c r="B1707" s="21">
        <f t="shared" si="48"/>
        <v>3</v>
      </c>
      <c r="C1707" s="19">
        <v>2</v>
      </c>
      <c r="D1707" s="19">
        <f t="shared" si="49"/>
        <v>203</v>
      </c>
      <c r="E1707" s="19" t="str">
        <f>_xlfn.XLOOKUP($D1707,消耗中转!$O$17:$O$1000,消耗中转!$Y$17:$Y$1000,"[]")</f>
        <v>[{"ItemId":50004,"Num":322801}]</v>
      </c>
      <c r="F1707" s="19" t="str">
        <f>_xlfn.XLOOKUP($D1707,养成中转!$D$17:$D$1000,_xlfn.XLOOKUP($C1707,养成中转!$W$16:$AC$16,养成中转!$W$17:$AC$1000),"{}")</f>
        <v>{"Hp":670556,"Atk":23066}</v>
      </c>
      <c r="G1707" s="19" t="str">
        <f>IF(B1707=4,_xlfn.XLOOKUP($D1707,养成中转!$D$17:$D$1000,养成中转!$AP$17:$AP$1000,"{}"),_xlfn.XLOOKUP($D1707,养成中转!$D$17:$D$1000,养成中转!$AG$17:$AG$1000,"{}"))</f>
        <v>{"CardMulti":78.53,"CostReduce":6}</v>
      </c>
    </row>
    <row r="1708" spans="1:7">
      <c r="A1708" s="19">
        <v>1704</v>
      </c>
      <c r="B1708" s="21">
        <f t="shared" si="48"/>
        <v>3</v>
      </c>
      <c r="C1708" s="19">
        <v>2</v>
      </c>
      <c r="D1708" s="19">
        <f t="shared" si="49"/>
        <v>204</v>
      </c>
      <c r="E1708" s="19" t="str">
        <f>_xlfn.XLOOKUP($D1708,消耗中转!$O$17:$O$1000,消耗中转!$Y$17:$Y$1000,"[]")</f>
        <v>[{"ItemId":50004,"Num":337474}]</v>
      </c>
      <c r="F1708" s="19" t="str">
        <f>_xlfn.XLOOKUP($D1708,养成中转!$D$17:$D$1000,_xlfn.XLOOKUP($C1708,养成中转!$W$16:$AC$16,养成中转!$W$17:$AC$1000),"{}")</f>
        <v>{"Hp":676071,"Atk":23256}</v>
      </c>
      <c r="G1708" s="19" t="str">
        <f>IF(B1708=4,_xlfn.XLOOKUP($D1708,养成中转!$D$17:$D$1000,养成中转!$AP$17:$AP$1000,"{}"),_xlfn.XLOOKUP($D1708,养成中转!$D$17:$D$1000,养成中转!$AG$17:$AG$1000,"{}"))</f>
        <v>{"CardMulti":79.04,"CostReduce":6}</v>
      </c>
    </row>
    <row r="1709" spans="1:7">
      <c r="A1709" s="19">
        <v>1705</v>
      </c>
      <c r="B1709" s="21">
        <f t="shared" si="48"/>
        <v>3</v>
      </c>
      <c r="C1709" s="19">
        <v>2</v>
      </c>
      <c r="D1709" s="19">
        <f t="shared" si="49"/>
        <v>205</v>
      </c>
      <c r="E1709" s="19" t="str">
        <f>_xlfn.XLOOKUP($D1709,消耗中转!$O$17:$O$1000,消耗中转!$Y$17:$Y$1000,"[]")</f>
        <v>[{"ItemId":50004,"Num":352147}]</v>
      </c>
      <c r="F1709" s="19" t="str">
        <f>_xlfn.XLOOKUP($D1709,养成中转!$D$17:$D$1000,_xlfn.XLOOKUP($C1709,养成中转!$W$16:$AC$16,养成中转!$W$17:$AC$1000),"{}")</f>
        <v>{"Hp":681633,"Atk":23447}</v>
      </c>
      <c r="G1709" s="19" t="str">
        <f>IF(B1709=4,_xlfn.XLOOKUP($D1709,养成中转!$D$17:$D$1000,养成中转!$AP$17:$AP$1000,"{}"),_xlfn.XLOOKUP($D1709,养成中转!$D$17:$D$1000,养成中转!$AG$17:$AG$1000,"{}"))</f>
        <v>{"CardMulti":79.55,"CostReduce":6}</v>
      </c>
    </row>
    <row r="1710" spans="1:7">
      <c r="A1710" s="19">
        <v>1706</v>
      </c>
      <c r="B1710" s="21">
        <f t="shared" si="48"/>
        <v>3</v>
      </c>
      <c r="C1710" s="19">
        <v>2</v>
      </c>
      <c r="D1710" s="19">
        <f t="shared" si="49"/>
        <v>206</v>
      </c>
      <c r="E1710" s="19" t="str">
        <f>_xlfn.XLOOKUP($D1710,消耗中转!$O$17:$O$1000,消耗中转!$Y$17:$Y$1000,"[]")</f>
        <v>[{"ItemId":50004,"Num":366820}]</v>
      </c>
      <c r="F1710" s="19" t="str">
        <f>_xlfn.XLOOKUP($D1710,养成中转!$D$17:$D$1000,_xlfn.XLOOKUP($C1710,养成中转!$W$16:$AC$16,养成中转!$W$17:$AC$1000),"{}")</f>
        <v>{"Hp":687243,"Atk":23641}</v>
      </c>
      <c r="G1710" s="19" t="str">
        <f>IF(B1710=4,_xlfn.XLOOKUP($D1710,养成中转!$D$17:$D$1000,养成中转!$AP$17:$AP$1000,"{}"),_xlfn.XLOOKUP($D1710,养成中转!$D$17:$D$1000,养成中转!$AG$17:$AG$1000,"{}"))</f>
        <v>{"CardMulti":80.06,"CostReduce":6}</v>
      </c>
    </row>
    <row r="1711" spans="1:7">
      <c r="A1711" s="19">
        <v>1707</v>
      </c>
      <c r="B1711" s="21">
        <f t="shared" si="48"/>
        <v>3</v>
      </c>
      <c r="C1711" s="19">
        <v>2</v>
      </c>
      <c r="D1711" s="19">
        <f t="shared" si="49"/>
        <v>207</v>
      </c>
      <c r="E1711" s="19" t="str">
        <f>_xlfn.XLOOKUP($D1711,消耗中转!$O$17:$O$1000,消耗中转!$Y$17:$Y$1000,"[]")</f>
        <v>[{"ItemId":50004,"Num":381493}]</v>
      </c>
      <c r="F1711" s="19" t="str">
        <f>_xlfn.XLOOKUP($D1711,养成中转!$D$17:$D$1000,_xlfn.XLOOKUP($C1711,养成中转!$W$16:$AC$16,养成中转!$W$17:$AC$1000),"{}")</f>
        <v>{"Hp":692902,"Atk":23835}</v>
      </c>
      <c r="G1711" s="19" t="str">
        <f>IF(B1711=4,_xlfn.XLOOKUP($D1711,养成中转!$D$17:$D$1000,养成中转!$AP$17:$AP$1000,"{}"),_xlfn.XLOOKUP($D1711,养成中转!$D$17:$D$1000,养成中转!$AG$17:$AG$1000,"{}"))</f>
        <v>{"CardMulti":80.57,"CostReduce":6}</v>
      </c>
    </row>
    <row r="1712" spans="1:7">
      <c r="A1712" s="19">
        <v>1708</v>
      </c>
      <c r="B1712" s="21">
        <f t="shared" si="48"/>
        <v>3</v>
      </c>
      <c r="C1712" s="19">
        <v>2</v>
      </c>
      <c r="D1712" s="19">
        <f t="shared" si="49"/>
        <v>208</v>
      </c>
      <c r="E1712" s="19" t="str">
        <f>_xlfn.XLOOKUP($D1712,消耗中转!$O$17:$O$1000,消耗中转!$Y$17:$Y$1000,"[]")</f>
        <v>[{"ItemId":50004,"Num":396166}]</v>
      </c>
      <c r="F1712" s="19" t="str">
        <f>_xlfn.XLOOKUP($D1712,养成中转!$D$17:$D$1000,_xlfn.XLOOKUP($C1712,养成中转!$W$16:$AC$16,养成中转!$W$17:$AC$1000),"{}")</f>
        <v>{"Hp":698608,"Atk":24031}</v>
      </c>
      <c r="G1712" s="19" t="str">
        <f>IF(B1712=4,_xlfn.XLOOKUP($D1712,养成中转!$D$17:$D$1000,养成中转!$AP$17:$AP$1000,"{}"),_xlfn.XLOOKUP($D1712,养成中转!$D$17:$D$1000,养成中转!$AG$17:$AG$1000,"{}"))</f>
        <v>{"CardMulti":81.08,"CostReduce":6}</v>
      </c>
    </row>
    <row r="1713" spans="1:7">
      <c r="A1713" s="19">
        <v>1709</v>
      </c>
      <c r="B1713" s="21">
        <f t="shared" si="48"/>
        <v>3</v>
      </c>
      <c r="C1713" s="19">
        <v>2</v>
      </c>
      <c r="D1713" s="19">
        <f t="shared" si="49"/>
        <v>209</v>
      </c>
      <c r="E1713" s="19" t="str">
        <f>_xlfn.XLOOKUP($D1713,消耗中转!$O$17:$O$1000,消耗中转!$Y$17:$Y$1000,"[]")</f>
        <v>[{"ItemId":50004,"Num":410838}]</v>
      </c>
      <c r="F1713" s="19" t="str">
        <f>_xlfn.XLOOKUP($D1713,养成中转!$D$17:$D$1000,_xlfn.XLOOKUP($C1713,养成中转!$W$16:$AC$16,养成中转!$W$17:$AC$1000),"{}")</f>
        <v>{"Hp":704363,"Atk":24230}</v>
      </c>
      <c r="G1713" s="19" t="str">
        <f>IF(B1713=4,_xlfn.XLOOKUP($D1713,养成中转!$D$17:$D$1000,养成中转!$AP$17:$AP$1000,"{}"),_xlfn.XLOOKUP($D1713,养成中转!$D$17:$D$1000,养成中转!$AG$17:$AG$1000,"{}"))</f>
        <v>{"CardMulti":81.59,"CostReduce":6}</v>
      </c>
    </row>
    <row r="1714" spans="1:7">
      <c r="A1714" s="19">
        <v>1710</v>
      </c>
      <c r="B1714" s="21">
        <f t="shared" si="48"/>
        <v>3</v>
      </c>
      <c r="C1714" s="19">
        <v>2</v>
      </c>
      <c r="D1714" s="19">
        <f t="shared" si="49"/>
        <v>210</v>
      </c>
      <c r="E1714" s="19" t="str">
        <f>_xlfn.XLOOKUP($D1714,消耗中转!$O$17:$O$1000,消耗中转!$Y$17:$Y$1000,"[]")</f>
        <v>[{"ItemId":50004,"Num":425511},{"ItemId":50005,"Num":3245}]</v>
      </c>
      <c r="F1714" s="19" t="str">
        <f>_xlfn.XLOOKUP($D1714,养成中转!$D$17:$D$1000,_xlfn.XLOOKUP($C1714,养成中转!$W$16:$AC$16,养成中转!$W$17:$AC$1000),"{}")</f>
        <v>{"Hp":710167,"Atk":24430}</v>
      </c>
      <c r="G1714" s="19" t="str">
        <f>IF(B1714=4,_xlfn.XLOOKUP($D1714,养成中转!$D$17:$D$1000,养成中转!$AP$17:$AP$1000,"{}"),_xlfn.XLOOKUP($D1714,养成中转!$D$17:$D$1000,养成中转!$AG$17:$AG$1000,"{}"))</f>
        <v>{"CardMulti":82.1,"CostReduce":6}</v>
      </c>
    </row>
    <row r="1715" spans="1:7">
      <c r="A1715" s="19">
        <v>1711</v>
      </c>
      <c r="B1715" s="21">
        <f t="shared" si="48"/>
        <v>3</v>
      </c>
      <c r="C1715" s="19">
        <v>2</v>
      </c>
      <c r="D1715" s="19">
        <f t="shared" si="49"/>
        <v>211</v>
      </c>
      <c r="E1715" s="19" t="str">
        <f>_xlfn.XLOOKUP($D1715,消耗中转!$O$17:$O$1000,消耗中转!$Y$17:$Y$1000,"[]")</f>
        <v>[{"ItemId":50004,"Num":295433}]</v>
      </c>
      <c r="F1715" s="19" t="str">
        <f>_xlfn.XLOOKUP($D1715,养成中转!$D$17:$D$1000,_xlfn.XLOOKUP($C1715,养成中转!$W$16:$AC$16,养成中转!$W$17:$AC$1000),"{}")</f>
        <v>{"Hp":751136,"Atk":25838}</v>
      </c>
      <c r="G1715" s="19" t="str">
        <f>IF(B1715=4,_xlfn.XLOOKUP($D1715,养成中转!$D$17:$D$1000,养成中转!$AP$17:$AP$1000,"{}"),_xlfn.XLOOKUP($D1715,养成中转!$D$17:$D$1000,养成中转!$AG$17:$AG$1000,"{}"))</f>
        <v>{"CardMulti":83.7,"CostReduce":6}</v>
      </c>
    </row>
    <row r="1716" spans="1:7">
      <c r="A1716" s="19">
        <v>1712</v>
      </c>
      <c r="B1716" s="21">
        <f t="shared" si="48"/>
        <v>3</v>
      </c>
      <c r="C1716" s="19">
        <v>2</v>
      </c>
      <c r="D1716" s="19">
        <f t="shared" si="49"/>
        <v>212</v>
      </c>
      <c r="E1716" s="19" t="str">
        <f>_xlfn.XLOOKUP($D1716,消耗中转!$O$17:$O$1000,消耗中转!$Y$17:$Y$1000,"[]")</f>
        <v>[{"ItemId":50004,"Num":310205}]</v>
      </c>
      <c r="F1716" s="19" t="str">
        <f>_xlfn.XLOOKUP($D1716,养成中转!$D$17:$D$1000,_xlfn.XLOOKUP($C1716,养成中转!$W$16:$AC$16,养成中转!$W$17:$AC$1000),"{}")</f>
        <v>{"Hp":757037,"Atk":26042}</v>
      </c>
      <c r="G1716" s="19" t="str">
        <f>IF(B1716=4,_xlfn.XLOOKUP($D1716,养成中转!$D$17:$D$1000,养成中转!$AP$17:$AP$1000,"{}"),_xlfn.XLOOKUP($D1716,养成中转!$D$17:$D$1000,养成中转!$AG$17:$AG$1000,"{}"))</f>
        <v>{"CardMulti":84.25,"CostReduce":6}</v>
      </c>
    </row>
    <row r="1717" spans="1:7">
      <c r="A1717" s="19">
        <v>1713</v>
      </c>
      <c r="B1717" s="21">
        <f t="shared" si="48"/>
        <v>3</v>
      </c>
      <c r="C1717" s="19">
        <v>2</v>
      </c>
      <c r="D1717" s="19">
        <f t="shared" si="49"/>
        <v>213</v>
      </c>
      <c r="E1717" s="19" t="str">
        <f>_xlfn.XLOOKUP($D1717,消耗中转!$O$17:$O$1000,消耗中转!$Y$17:$Y$1000,"[]")</f>
        <v>[{"ItemId":50004,"Num":324976}]</v>
      </c>
      <c r="F1717" s="19" t="str">
        <f>_xlfn.XLOOKUP($D1717,养成中转!$D$17:$D$1000,_xlfn.XLOOKUP($C1717,养成中转!$W$16:$AC$16,养成中转!$W$17:$AC$1000),"{}")</f>
        <v>{"Hp":762988,"Atk":26247}</v>
      </c>
      <c r="G1717" s="19" t="str">
        <f>IF(B1717=4,_xlfn.XLOOKUP($D1717,养成中转!$D$17:$D$1000,养成中转!$AP$17:$AP$1000,"{}"),_xlfn.XLOOKUP($D1717,养成中转!$D$17:$D$1000,养成中转!$AG$17:$AG$1000,"{}"))</f>
        <v>{"CardMulti":84.8,"CostReduce":6}</v>
      </c>
    </row>
    <row r="1718" spans="1:7">
      <c r="A1718" s="19">
        <v>1714</v>
      </c>
      <c r="B1718" s="21">
        <f t="shared" si="48"/>
        <v>3</v>
      </c>
      <c r="C1718" s="19">
        <v>2</v>
      </c>
      <c r="D1718" s="19">
        <f t="shared" si="49"/>
        <v>214</v>
      </c>
      <c r="E1718" s="19" t="str">
        <f>_xlfn.XLOOKUP($D1718,消耗中转!$O$17:$O$1000,消耗中转!$Y$17:$Y$1000,"[]")</f>
        <v>[{"ItemId":50004,"Num":339748}]</v>
      </c>
      <c r="F1718" s="19" t="str">
        <f>_xlfn.XLOOKUP($D1718,养成中转!$D$17:$D$1000,_xlfn.XLOOKUP($C1718,养成中转!$W$16:$AC$16,养成中转!$W$17:$AC$1000),"{}")</f>
        <v>{"Hp":768988,"Atk":26453}</v>
      </c>
      <c r="G1718" s="19" t="str">
        <f>IF(B1718=4,_xlfn.XLOOKUP($D1718,养成中转!$D$17:$D$1000,养成中转!$AP$17:$AP$1000,"{}"),_xlfn.XLOOKUP($D1718,养成中转!$D$17:$D$1000,养成中转!$AG$17:$AG$1000,"{}"))</f>
        <v>{"CardMulti":85.35,"CostReduce":6}</v>
      </c>
    </row>
    <row r="1719" spans="1:7">
      <c r="A1719" s="19">
        <v>1715</v>
      </c>
      <c r="B1719" s="21">
        <f t="shared" si="48"/>
        <v>3</v>
      </c>
      <c r="C1719" s="19">
        <v>2</v>
      </c>
      <c r="D1719" s="19">
        <f t="shared" si="49"/>
        <v>215</v>
      </c>
      <c r="E1719" s="19" t="str">
        <f>_xlfn.XLOOKUP($D1719,消耗中转!$O$17:$O$1000,消耗中转!$Y$17:$Y$1000,"[]")</f>
        <v>[{"ItemId":50004,"Num":354520}]</v>
      </c>
      <c r="F1719" s="19" t="str">
        <f>_xlfn.XLOOKUP($D1719,养成中转!$D$17:$D$1000,_xlfn.XLOOKUP($C1719,养成中转!$W$16:$AC$16,养成中转!$W$17:$AC$1000),"{}")</f>
        <v>{"Hp":775038,"Atk":26661}</v>
      </c>
      <c r="G1719" s="19" t="str">
        <f>IF(B1719=4,_xlfn.XLOOKUP($D1719,养成中转!$D$17:$D$1000,养成中转!$AP$17:$AP$1000,"{}"),_xlfn.XLOOKUP($D1719,养成中转!$D$17:$D$1000,养成中转!$AG$17:$AG$1000,"{}"))</f>
        <v>{"CardMulti":85.9,"CostReduce":6}</v>
      </c>
    </row>
    <row r="1720" spans="1:7">
      <c r="A1720" s="19">
        <v>1716</v>
      </c>
      <c r="B1720" s="21">
        <f t="shared" si="48"/>
        <v>3</v>
      </c>
      <c r="C1720" s="19">
        <v>2</v>
      </c>
      <c r="D1720" s="19">
        <f t="shared" si="49"/>
        <v>216</v>
      </c>
      <c r="E1720" s="19" t="str">
        <f>_xlfn.XLOOKUP($D1720,消耗中转!$O$17:$O$1000,消耗中转!$Y$17:$Y$1000,"[]")</f>
        <v>[{"ItemId":50004,"Num":369291}]</v>
      </c>
      <c r="F1720" s="19" t="str">
        <f>_xlfn.XLOOKUP($D1720,养成中转!$D$17:$D$1000,_xlfn.XLOOKUP($C1720,养成中转!$W$16:$AC$16,养成中转!$W$17:$AC$1000),"{}")</f>
        <v>{"Hp":781137,"Atk":26871}</v>
      </c>
      <c r="G1720" s="19" t="str">
        <f>IF(B1720=4,_xlfn.XLOOKUP($D1720,养成中转!$D$17:$D$1000,养成中转!$AP$17:$AP$1000,"{}"),_xlfn.XLOOKUP($D1720,养成中转!$D$17:$D$1000,养成中转!$AG$17:$AG$1000,"{}"))</f>
        <v>{"CardMulti":86.45,"CostReduce":6}</v>
      </c>
    </row>
    <row r="1721" spans="1:7">
      <c r="A1721" s="19">
        <v>1717</v>
      </c>
      <c r="B1721" s="21">
        <f t="shared" si="48"/>
        <v>3</v>
      </c>
      <c r="C1721" s="19">
        <v>2</v>
      </c>
      <c r="D1721" s="19">
        <f t="shared" si="49"/>
        <v>217</v>
      </c>
      <c r="E1721" s="19" t="str">
        <f>_xlfn.XLOOKUP($D1721,消耗中转!$O$17:$O$1000,消耗中转!$Y$17:$Y$1000,"[]")</f>
        <v>[{"ItemId":50004,"Num":384063}]</v>
      </c>
      <c r="F1721" s="19" t="str">
        <f>_xlfn.XLOOKUP($D1721,养成中转!$D$17:$D$1000,_xlfn.XLOOKUP($C1721,养成中转!$W$16:$AC$16,养成中转!$W$17:$AC$1000),"{}")</f>
        <v>{"Hp":787287,"Atk":27082}</v>
      </c>
      <c r="G1721" s="19" t="str">
        <f>IF(B1721=4,_xlfn.XLOOKUP($D1721,养成中转!$D$17:$D$1000,养成中转!$AP$17:$AP$1000,"{}"),_xlfn.XLOOKUP($D1721,养成中转!$D$17:$D$1000,养成中转!$AG$17:$AG$1000,"{}"))</f>
        <v>{"CardMulti":87,"CostReduce":6}</v>
      </c>
    </row>
    <row r="1722" spans="1:7">
      <c r="A1722" s="19">
        <v>1718</v>
      </c>
      <c r="B1722" s="21">
        <f t="shared" si="48"/>
        <v>3</v>
      </c>
      <c r="C1722" s="19">
        <v>2</v>
      </c>
      <c r="D1722" s="19">
        <f t="shared" si="49"/>
        <v>218</v>
      </c>
      <c r="E1722" s="19" t="str">
        <f>_xlfn.XLOOKUP($D1722,消耗中转!$O$17:$O$1000,消耗中转!$Y$17:$Y$1000,"[]")</f>
        <v>[{"ItemId":50004,"Num":398835}]</v>
      </c>
      <c r="F1722" s="19" t="str">
        <f>_xlfn.XLOOKUP($D1722,养成中转!$D$17:$D$1000,_xlfn.XLOOKUP($C1722,养成中转!$W$16:$AC$16,养成中转!$W$17:$AC$1000),"{}")</f>
        <v>{"Hp":793486,"Atk":27295}</v>
      </c>
      <c r="G1722" s="19" t="str">
        <f>IF(B1722=4,_xlfn.XLOOKUP($D1722,养成中转!$D$17:$D$1000,养成中转!$AP$17:$AP$1000,"{}"),_xlfn.XLOOKUP($D1722,养成中转!$D$17:$D$1000,养成中转!$AG$17:$AG$1000,"{}"))</f>
        <v>{"CardMulti":87.55,"CostReduce":6}</v>
      </c>
    </row>
    <row r="1723" spans="1:7">
      <c r="A1723" s="19">
        <v>1719</v>
      </c>
      <c r="B1723" s="21">
        <f t="shared" si="48"/>
        <v>3</v>
      </c>
      <c r="C1723" s="19">
        <v>2</v>
      </c>
      <c r="D1723" s="19">
        <f t="shared" si="49"/>
        <v>219</v>
      </c>
      <c r="E1723" s="19" t="str">
        <f>_xlfn.XLOOKUP($D1723,消耗中转!$O$17:$O$1000,消耗中转!$Y$17:$Y$1000,"[]")</f>
        <v>[{"ItemId":50004,"Num":413606}]</v>
      </c>
      <c r="F1723" s="19" t="str">
        <f>_xlfn.XLOOKUP($D1723,养成中转!$D$17:$D$1000,_xlfn.XLOOKUP($C1723,养成中转!$W$16:$AC$16,养成中转!$W$17:$AC$1000),"{}")</f>
        <v>{"Hp":799736,"Atk":27510}</v>
      </c>
      <c r="G1723" s="19" t="str">
        <f>IF(B1723=4,_xlfn.XLOOKUP($D1723,养成中转!$D$17:$D$1000,养成中转!$AP$17:$AP$1000,"{}"),_xlfn.XLOOKUP($D1723,养成中转!$D$17:$D$1000,养成中转!$AG$17:$AG$1000,"{}"))</f>
        <v>{"CardMulti":88.1,"CostReduce":6}</v>
      </c>
    </row>
    <row r="1724" spans="1:7">
      <c r="A1724" s="19">
        <v>1720</v>
      </c>
      <c r="B1724" s="21">
        <f t="shared" si="48"/>
        <v>3</v>
      </c>
      <c r="C1724" s="19">
        <v>2</v>
      </c>
      <c r="D1724" s="19">
        <f t="shared" si="49"/>
        <v>220</v>
      </c>
      <c r="E1724" s="19" t="str">
        <f>_xlfn.XLOOKUP($D1724,消耗中转!$O$17:$O$1000,消耗中转!$Y$17:$Y$1000,"[]")</f>
        <v>[{"ItemId":50004,"Num":428378},{"ItemId":50005,"Num":3438}]</v>
      </c>
      <c r="F1724" s="19" t="str">
        <f>_xlfn.XLOOKUP($D1724,养成中转!$D$17:$D$1000,_xlfn.XLOOKUP($C1724,养成中转!$W$16:$AC$16,养成中转!$W$17:$AC$1000),"{}")</f>
        <v>{"Hp":806036,"Atk":27727}</v>
      </c>
      <c r="G1724" s="19" t="str">
        <f>IF(B1724=4,_xlfn.XLOOKUP($D1724,养成中转!$D$17:$D$1000,养成中转!$AP$17:$AP$1000,"{}"),_xlfn.XLOOKUP($D1724,养成中转!$D$17:$D$1000,养成中转!$AG$17:$AG$1000,"{}"))</f>
        <v>{"CardMulti":88.65,"CostReduce":6}</v>
      </c>
    </row>
    <row r="1725" spans="1:7">
      <c r="A1725" s="19">
        <v>1721</v>
      </c>
      <c r="B1725" s="21">
        <f t="shared" si="48"/>
        <v>3</v>
      </c>
      <c r="C1725" s="19">
        <v>2</v>
      </c>
      <c r="D1725" s="19">
        <f t="shared" si="49"/>
        <v>221</v>
      </c>
      <c r="E1725" s="19" t="str">
        <f>_xlfn.XLOOKUP($D1725,消耗中转!$O$17:$O$1000,消耗中转!$Y$17:$Y$1000,"[]")</f>
        <v>[{"ItemId":50004,"Num":299961}]</v>
      </c>
      <c r="F1725" s="19" t="str">
        <f>_xlfn.XLOOKUP($D1725,养成中转!$D$17:$D$1000,_xlfn.XLOOKUP($C1725,养成中转!$W$16:$AC$16,养成中转!$W$17:$AC$1000),"{}")</f>
        <v>{"Hp":850492,"Atk":29257}</v>
      </c>
      <c r="G1725" s="19" t="str">
        <f>IF(B1725=4,_xlfn.XLOOKUP($D1725,养成中转!$D$17:$D$1000,养成中转!$AP$17:$AP$1000,"{}"),_xlfn.XLOOKUP($D1725,养成中转!$D$17:$D$1000,养成中转!$AG$17:$AG$1000,"{}"))</f>
        <v>{"CardMulti":90.3,"CostReduce":6}</v>
      </c>
    </row>
    <row r="1726" spans="1:7">
      <c r="A1726" s="19">
        <v>1722</v>
      </c>
      <c r="B1726" s="21">
        <f t="shared" si="48"/>
        <v>3</v>
      </c>
      <c r="C1726" s="19">
        <v>2</v>
      </c>
      <c r="D1726" s="19">
        <f t="shared" si="49"/>
        <v>222</v>
      </c>
      <c r="E1726" s="19" t="str">
        <f>_xlfn.XLOOKUP($D1726,消耗中转!$O$17:$O$1000,消耗中转!$Y$17:$Y$1000,"[]")</f>
        <v>[{"ItemId":50004,"Num":314959}]</v>
      </c>
      <c r="F1726" s="19" t="str">
        <f>_xlfn.XLOOKUP($D1726,养成中转!$D$17:$D$1000,_xlfn.XLOOKUP($C1726,养成中转!$W$16:$AC$16,养成中转!$W$17:$AC$1000),"{}")</f>
        <v>{"Hp":856893,"Atk":29477}</v>
      </c>
      <c r="G1726" s="19" t="str">
        <f>IF(B1726=4,_xlfn.XLOOKUP($D1726,养成中转!$D$17:$D$1000,养成中转!$AP$17:$AP$1000,"{}"),_xlfn.XLOOKUP($D1726,养成中转!$D$17:$D$1000,养成中转!$AG$17:$AG$1000,"{}"))</f>
        <v>{"CardMulti":90.89,"CostReduce":6}</v>
      </c>
    </row>
    <row r="1727" spans="1:7">
      <c r="A1727" s="19">
        <v>1723</v>
      </c>
      <c r="B1727" s="21">
        <f t="shared" si="48"/>
        <v>3</v>
      </c>
      <c r="C1727" s="19">
        <v>2</v>
      </c>
      <c r="D1727" s="19">
        <f t="shared" si="49"/>
        <v>223</v>
      </c>
      <c r="E1727" s="19" t="str">
        <f>_xlfn.XLOOKUP($D1727,消耗中转!$O$17:$O$1000,消耗中转!$Y$17:$Y$1000,"[]")</f>
        <v>[{"ItemId":50004,"Num":329957}]</v>
      </c>
      <c r="F1727" s="19" t="str">
        <f>_xlfn.XLOOKUP($D1727,养成中转!$D$17:$D$1000,_xlfn.XLOOKUP($C1727,养成中转!$W$16:$AC$16,养成中转!$W$17:$AC$1000),"{}")</f>
        <v>{"Hp":863346,"Atk":29699}</v>
      </c>
      <c r="G1727" s="19" t="str">
        <f>IF(B1727=4,_xlfn.XLOOKUP($D1727,养成中转!$D$17:$D$1000,养成中转!$AP$17:$AP$1000,"{}"),_xlfn.XLOOKUP($D1727,养成中转!$D$17:$D$1000,养成中转!$AG$17:$AG$1000,"{}"))</f>
        <v>{"CardMulti":91.48,"CostReduce":6}</v>
      </c>
    </row>
    <row r="1728" spans="1:7">
      <c r="A1728" s="19">
        <v>1724</v>
      </c>
      <c r="B1728" s="21">
        <f t="shared" si="48"/>
        <v>3</v>
      </c>
      <c r="C1728" s="19">
        <v>2</v>
      </c>
      <c r="D1728" s="19">
        <f t="shared" si="49"/>
        <v>224</v>
      </c>
      <c r="E1728" s="19" t="str">
        <f>_xlfn.XLOOKUP($D1728,消耗中转!$O$17:$O$1000,消耗中转!$Y$17:$Y$1000,"[]")</f>
        <v>[{"ItemId":50004,"Num":344955}]</v>
      </c>
      <c r="F1728" s="19" t="str">
        <f>_xlfn.XLOOKUP($D1728,养成中转!$D$17:$D$1000,_xlfn.XLOOKUP($C1728,养成中转!$W$16:$AC$16,养成中转!$W$17:$AC$1000),"{}")</f>
        <v>{"Hp":869850,"Atk":29922}</v>
      </c>
      <c r="G1728" s="19" t="str">
        <f>IF(B1728=4,_xlfn.XLOOKUP($D1728,养成中转!$D$17:$D$1000,养成中转!$AP$17:$AP$1000,"{}"),_xlfn.XLOOKUP($D1728,养成中转!$D$17:$D$1000,养成中转!$AG$17:$AG$1000,"{}"))</f>
        <v>{"CardMulti":92.07,"CostReduce":6}</v>
      </c>
    </row>
    <row r="1729" spans="1:7">
      <c r="A1729" s="19">
        <v>1725</v>
      </c>
      <c r="B1729" s="21">
        <f t="shared" si="48"/>
        <v>3</v>
      </c>
      <c r="C1729" s="19">
        <v>2</v>
      </c>
      <c r="D1729" s="19">
        <f t="shared" si="49"/>
        <v>225</v>
      </c>
      <c r="E1729" s="19" t="str">
        <f>_xlfn.XLOOKUP($D1729,消耗中转!$O$17:$O$1000,消耗中转!$Y$17:$Y$1000,"[]")</f>
        <v>[{"ItemId":50004,"Num":359953}]</v>
      </c>
      <c r="F1729" s="19" t="str">
        <f>_xlfn.XLOOKUP($D1729,养成中转!$D$17:$D$1000,_xlfn.XLOOKUP($C1729,养成中转!$W$16:$AC$16,养成中转!$W$17:$AC$1000),"{}")</f>
        <v>{"Hp":876405,"Atk":30148}</v>
      </c>
      <c r="G1729" s="19" t="str">
        <f>IF(B1729=4,_xlfn.XLOOKUP($D1729,养成中转!$D$17:$D$1000,养成中转!$AP$17:$AP$1000,"{}"),_xlfn.XLOOKUP($D1729,养成中转!$D$17:$D$1000,养成中转!$AG$17:$AG$1000,"{}"))</f>
        <v>{"CardMulti":93.66,"CostReduce":7}</v>
      </c>
    </row>
    <row r="1730" spans="1:7">
      <c r="A1730" s="19">
        <v>1726</v>
      </c>
      <c r="B1730" s="21">
        <f t="shared" si="48"/>
        <v>3</v>
      </c>
      <c r="C1730" s="19">
        <v>2</v>
      </c>
      <c r="D1730" s="19">
        <f t="shared" si="49"/>
        <v>226</v>
      </c>
      <c r="E1730" s="19" t="str">
        <f>_xlfn.XLOOKUP($D1730,消耗中转!$O$17:$O$1000,消耗中转!$Y$17:$Y$1000,"[]")</f>
        <v>[{"ItemId":50004,"Num":374952}]</v>
      </c>
      <c r="F1730" s="19" t="str">
        <f>_xlfn.XLOOKUP($D1730,养成中转!$D$17:$D$1000,_xlfn.XLOOKUP($C1730,养成中转!$W$16:$AC$16,养成中转!$W$17:$AC$1000),"{}")</f>
        <v>{"Hp":883012,"Atk":30375}</v>
      </c>
      <c r="G1730" s="19" t="str">
        <f>IF(B1730=4,_xlfn.XLOOKUP($D1730,养成中转!$D$17:$D$1000,养成中转!$AP$17:$AP$1000,"{}"),_xlfn.XLOOKUP($D1730,养成中转!$D$17:$D$1000,养成中转!$AG$17:$AG$1000,"{}"))</f>
        <v>{"CardMulti":94.25,"CostReduce":7}</v>
      </c>
    </row>
    <row r="1731" spans="1:7">
      <c r="A1731" s="19">
        <v>1727</v>
      </c>
      <c r="B1731" s="21">
        <f t="shared" si="48"/>
        <v>3</v>
      </c>
      <c r="C1731" s="19">
        <v>2</v>
      </c>
      <c r="D1731" s="19">
        <f t="shared" si="49"/>
        <v>227</v>
      </c>
      <c r="E1731" s="19" t="str">
        <f>_xlfn.XLOOKUP($D1731,消耗中转!$O$17:$O$1000,消耗中转!$Y$17:$Y$1000,"[]")</f>
        <v>[{"ItemId":50004,"Num":389950}]</v>
      </c>
      <c r="F1731" s="19" t="str">
        <f>_xlfn.XLOOKUP($D1731,养成中转!$D$17:$D$1000,_xlfn.XLOOKUP($C1731,养成中转!$W$16:$AC$16,养成中转!$W$17:$AC$1000),"{}")</f>
        <v>{"Hp":889670,"Atk":30604}</v>
      </c>
      <c r="G1731" s="19" t="str">
        <f>IF(B1731=4,_xlfn.XLOOKUP($D1731,养成中转!$D$17:$D$1000,养成中转!$AP$17:$AP$1000,"{}"),_xlfn.XLOOKUP($D1731,养成中转!$D$17:$D$1000,养成中转!$AG$17:$AG$1000,"{}"))</f>
        <v>{"CardMulti":94.84,"CostReduce":7}</v>
      </c>
    </row>
    <row r="1732" spans="1:7">
      <c r="A1732" s="19">
        <v>1728</v>
      </c>
      <c r="B1732" s="21">
        <f t="shared" si="48"/>
        <v>3</v>
      </c>
      <c r="C1732" s="19">
        <v>2</v>
      </c>
      <c r="D1732" s="19">
        <f t="shared" si="49"/>
        <v>228</v>
      </c>
      <c r="E1732" s="19" t="str">
        <f>_xlfn.XLOOKUP($D1732,消耗中转!$O$17:$O$1000,消耗中转!$Y$17:$Y$1000,"[]")</f>
        <v>[{"ItemId":50004,"Num":404948}]</v>
      </c>
      <c r="F1732" s="19" t="str">
        <f>_xlfn.XLOOKUP($D1732,养成中转!$D$17:$D$1000,_xlfn.XLOOKUP($C1732,养成中转!$W$16:$AC$16,养成中转!$W$17:$AC$1000),"{}")</f>
        <v>{"Hp":896381,"Atk":30835}</v>
      </c>
      <c r="G1732" s="19" t="str">
        <f>IF(B1732=4,_xlfn.XLOOKUP($D1732,养成中转!$D$17:$D$1000,养成中转!$AP$17:$AP$1000,"{}"),_xlfn.XLOOKUP($D1732,养成中转!$D$17:$D$1000,养成中转!$AG$17:$AG$1000,"{}"))</f>
        <v>{"CardMulti":95.43,"CostReduce":7}</v>
      </c>
    </row>
    <row r="1733" spans="1:7">
      <c r="A1733" s="19">
        <v>1729</v>
      </c>
      <c r="B1733" s="21">
        <f t="shared" si="48"/>
        <v>3</v>
      </c>
      <c r="C1733" s="19">
        <v>2</v>
      </c>
      <c r="D1733" s="19">
        <f t="shared" si="49"/>
        <v>229</v>
      </c>
      <c r="E1733" s="19" t="str">
        <f>_xlfn.XLOOKUP($D1733,消耗中转!$O$17:$O$1000,消耗中转!$Y$17:$Y$1000,"[]")</f>
        <v>[{"ItemId":50004,"Num":419946}]</v>
      </c>
      <c r="F1733" s="19" t="str">
        <f>_xlfn.XLOOKUP($D1733,养成中转!$D$17:$D$1000,_xlfn.XLOOKUP($C1733,养成中转!$W$16:$AC$16,养成中转!$W$17:$AC$1000),"{}")</f>
        <v>{"Hp":903143,"Atk":31068}</v>
      </c>
      <c r="G1733" s="19" t="str">
        <f>IF(B1733=4,_xlfn.XLOOKUP($D1733,养成中转!$D$17:$D$1000,养成中转!$AP$17:$AP$1000,"{}"),_xlfn.XLOOKUP($D1733,养成中转!$D$17:$D$1000,养成中转!$AG$17:$AG$1000,"{}"))</f>
        <v>{"CardMulti":96.02,"CostReduce":7}</v>
      </c>
    </row>
    <row r="1734" spans="1:7">
      <c r="A1734" s="19">
        <v>1730</v>
      </c>
      <c r="B1734" s="21">
        <f t="shared" si="48"/>
        <v>3</v>
      </c>
      <c r="C1734" s="19">
        <v>2</v>
      </c>
      <c r="D1734" s="19">
        <f t="shared" si="49"/>
        <v>230</v>
      </c>
      <c r="E1734" s="19" t="str">
        <f>_xlfn.XLOOKUP($D1734,消耗中转!$O$17:$O$1000,消耗中转!$Y$17:$Y$1000,"[]")</f>
        <v>[{"ItemId":50004,"Num":434944},{"ItemId":50005,"Num":3632}]</v>
      </c>
      <c r="F1734" s="19" t="str">
        <f>_xlfn.XLOOKUP($D1734,养成中转!$D$17:$D$1000,_xlfn.XLOOKUP($C1734,养成中转!$W$16:$AC$16,养成中转!$W$17:$AC$1000),"{}")</f>
        <v>{"Hp":909958,"Atk":31302}</v>
      </c>
      <c r="G1734" s="19" t="str">
        <f>IF(B1734=4,_xlfn.XLOOKUP($D1734,养成中转!$D$17:$D$1000,养成中转!$AP$17:$AP$1000,"{}"),_xlfn.XLOOKUP($D1734,养成中转!$D$17:$D$1000,养成中转!$AG$17:$AG$1000,"{}"))</f>
        <v>{"CardMulti":96.61,"CostReduce":7}</v>
      </c>
    </row>
    <row r="1735" spans="1:7">
      <c r="A1735" s="19">
        <v>1731</v>
      </c>
      <c r="B1735" s="21">
        <f t="shared" si="48"/>
        <v>3</v>
      </c>
      <c r="C1735" s="19">
        <v>2</v>
      </c>
      <c r="D1735" s="19">
        <f t="shared" si="49"/>
        <v>231</v>
      </c>
      <c r="E1735" s="19" t="str">
        <f>_xlfn.XLOOKUP($D1735,消耗中转!$O$17:$O$1000,消耗中转!$Y$17:$Y$1000,"[]")</f>
        <v>[{"ItemId":50004,"Num":310067}]</v>
      </c>
      <c r="F1735" s="19" t="str">
        <f>_xlfn.XLOOKUP($D1735,养成中转!$D$17:$D$1000,_xlfn.XLOOKUP($C1735,养成中转!$W$16:$AC$16,养成中转!$W$17:$AC$1000),"{}")</f>
        <v>{"Hp":958028,"Atk":32956}</v>
      </c>
      <c r="G1735" s="19" t="str">
        <f>IF(B1735=4,_xlfn.XLOOKUP($D1735,养成中转!$D$17:$D$1000,养成中转!$AP$17:$AP$1000,"{}"),_xlfn.XLOOKUP($D1735,养成中转!$D$17:$D$1000,养成中转!$AG$17:$AG$1000,"{}"))</f>
        <v>{"CardMulti":98.31,"CostReduce":7}</v>
      </c>
    </row>
    <row r="1736" spans="1:7">
      <c r="A1736" s="19">
        <v>1732</v>
      </c>
      <c r="B1736" s="21">
        <f t="shared" si="48"/>
        <v>3</v>
      </c>
      <c r="C1736" s="19">
        <v>2</v>
      </c>
      <c r="D1736" s="19">
        <f t="shared" si="49"/>
        <v>232</v>
      </c>
      <c r="E1736" s="19" t="str">
        <f>_xlfn.XLOOKUP($D1736,消耗中转!$O$17:$O$1000,消耗中转!$Y$17:$Y$1000,"[]")</f>
        <v>[{"ItemId":50004,"Num":325571}]</v>
      </c>
      <c r="F1736" s="19" t="str">
        <f>_xlfn.XLOOKUP($D1736,养成中转!$D$17:$D$1000,_xlfn.XLOOKUP($C1736,养成中转!$W$16:$AC$16,养成中转!$W$17:$AC$1000),"{}")</f>
        <v>{"Hp":964948,"Atk":33194}</v>
      </c>
      <c r="G1736" s="19" t="str">
        <f>IF(B1736=4,_xlfn.XLOOKUP($D1736,养成中转!$D$17:$D$1000,养成中转!$AP$17:$AP$1000,"{}"),_xlfn.XLOOKUP($D1736,养成中转!$D$17:$D$1000,养成中转!$AG$17:$AG$1000,"{}"))</f>
        <v>{"CardMulti":98.94,"CostReduce":7}</v>
      </c>
    </row>
    <row r="1737" spans="1:7">
      <c r="A1737" s="19">
        <v>1733</v>
      </c>
      <c r="B1737" s="21">
        <f t="shared" si="48"/>
        <v>3</v>
      </c>
      <c r="C1737" s="19">
        <v>2</v>
      </c>
      <c r="D1737" s="19">
        <f t="shared" si="49"/>
        <v>233</v>
      </c>
      <c r="E1737" s="19" t="str">
        <f>_xlfn.XLOOKUP($D1737,消耗中转!$O$17:$O$1000,消耗中转!$Y$17:$Y$1000,"[]")</f>
        <v>[{"ItemId":50004,"Num":341074}]</v>
      </c>
      <c r="F1737" s="19" t="str">
        <f>_xlfn.XLOOKUP($D1737,养成中转!$D$17:$D$1000,_xlfn.XLOOKUP($C1737,养成中转!$W$16:$AC$16,养成中转!$W$17:$AC$1000),"{}")</f>
        <v>{"Hp":971921,"Atk":33434}</v>
      </c>
      <c r="G1737" s="19" t="str">
        <f>IF(B1737=4,_xlfn.XLOOKUP($D1737,养成中转!$D$17:$D$1000,养成中转!$AP$17:$AP$1000,"{}"),_xlfn.XLOOKUP($D1737,养成中转!$D$17:$D$1000,养成中转!$AG$17:$AG$1000,"{}"))</f>
        <v>{"CardMulti":99.57,"CostReduce":7}</v>
      </c>
    </row>
    <row r="1738" spans="1:7">
      <c r="A1738" s="19">
        <v>1734</v>
      </c>
      <c r="B1738" s="21">
        <f t="shared" si="48"/>
        <v>3</v>
      </c>
      <c r="C1738" s="19">
        <v>2</v>
      </c>
      <c r="D1738" s="19">
        <f t="shared" si="49"/>
        <v>234</v>
      </c>
      <c r="E1738" s="19" t="str">
        <f>_xlfn.XLOOKUP($D1738,消耗中转!$O$17:$O$1000,消耗中转!$Y$17:$Y$1000,"[]")</f>
        <v>[{"ItemId":50004,"Num":356577}]</v>
      </c>
      <c r="F1738" s="19" t="str">
        <f>_xlfn.XLOOKUP($D1738,养成中转!$D$17:$D$1000,_xlfn.XLOOKUP($C1738,养成中转!$W$16:$AC$16,养成中转!$W$17:$AC$1000),"{}")</f>
        <v>{"Hp":978947,"Atk":33675}</v>
      </c>
      <c r="G1738" s="19" t="str">
        <f>IF(B1738=4,_xlfn.XLOOKUP($D1738,养成中转!$D$17:$D$1000,养成中转!$AP$17:$AP$1000,"{}"),_xlfn.XLOOKUP($D1738,养成中转!$D$17:$D$1000,养成中转!$AG$17:$AG$1000,"{}"))</f>
        <v>{"CardMulti":100.2,"CostReduce":7}</v>
      </c>
    </row>
    <row r="1739" spans="1:7">
      <c r="A1739" s="19">
        <v>1735</v>
      </c>
      <c r="B1739" s="21">
        <f t="shared" si="48"/>
        <v>3</v>
      </c>
      <c r="C1739" s="19">
        <v>2</v>
      </c>
      <c r="D1739" s="19">
        <f t="shared" si="49"/>
        <v>235</v>
      </c>
      <c r="E1739" s="19" t="str">
        <f>_xlfn.XLOOKUP($D1739,消耗中转!$O$17:$O$1000,消耗中转!$Y$17:$Y$1000,"[]")</f>
        <v>[{"ItemId":50004,"Num":372081}]</v>
      </c>
      <c r="F1739" s="19" t="str">
        <f>_xlfn.XLOOKUP($D1739,养成中转!$D$17:$D$1000,_xlfn.XLOOKUP($C1739,养成中转!$W$16:$AC$16,养成中转!$W$17:$AC$1000),"{}")</f>
        <v>{"Hp":986026,"Atk":33919}</v>
      </c>
      <c r="G1739" s="19" t="str">
        <f>IF(B1739=4,_xlfn.XLOOKUP($D1739,养成中转!$D$17:$D$1000,养成中转!$AP$17:$AP$1000,"{}"),_xlfn.XLOOKUP($D1739,养成中转!$D$17:$D$1000,养成中转!$AG$17:$AG$1000,"{}"))</f>
        <v>{"CardMulti":100.83,"CostReduce":7}</v>
      </c>
    </row>
    <row r="1740" spans="1:7">
      <c r="A1740" s="19">
        <v>1736</v>
      </c>
      <c r="B1740" s="21">
        <f t="shared" si="48"/>
        <v>3</v>
      </c>
      <c r="C1740" s="19">
        <v>2</v>
      </c>
      <c r="D1740" s="19">
        <f t="shared" si="49"/>
        <v>236</v>
      </c>
      <c r="E1740" s="19" t="str">
        <f>_xlfn.XLOOKUP($D1740,消耗中转!$O$17:$O$1000,消耗中转!$Y$17:$Y$1000,"[]")</f>
        <v>[{"ItemId":50004,"Num":387584}]</v>
      </c>
      <c r="F1740" s="19" t="str">
        <f>_xlfn.XLOOKUP($D1740,养成中转!$D$17:$D$1000,_xlfn.XLOOKUP($C1740,养成中转!$W$16:$AC$16,养成中转!$W$17:$AC$1000),"{}")</f>
        <v>{"Hp":993158,"Atk":34164}</v>
      </c>
      <c r="G1740" s="19" t="str">
        <f>IF(B1740=4,_xlfn.XLOOKUP($D1740,养成中转!$D$17:$D$1000,养成中转!$AP$17:$AP$1000,"{}"),_xlfn.XLOOKUP($D1740,养成中转!$D$17:$D$1000,养成中转!$AG$17:$AG$1000,"{}"))</f>
        <v>{"CardMulti":101.46,"CostReduce":7}</v>
      </c>
    </row>
    <row r="1741" spans="1:7">
      <c r="A1741" s="19">
        <v>1737</v>
      </c>
      <c r="B1741" s="21">
        <f t="shared" si="48"/>
        <v>3</v>
      </c>
      <c r="C1741" s="19">
        <v>2</v>
      </c>
      <c r="D1741" s="19">
        <f t="shared" si="49"/>
        <v>237</v>
      </c>
      <c r="E1741" s="19" t="str">
        <f>_xlfn.XLOOKUP($D1741,消耗中转!$O$17:$O$1000,消耗中转!$Y$17:$Y$1000,"[]")</f>
        <v>[{"ItemId":50004,"Num":403088}]</v>
      </c>
      <c r="F1741" s="19" t="str">
        <f>_xlfn.XLOOKUP($D1741,养成中转!$D$17:$D$1000,_xlfn.XLOOKUP($C1741,养成中转!$W$16:$AC$16,养成中转!$W$17:$AC$1000),"{}")</f>
        <v>{"Hp":1000345,"Atk":34412}</v>
      </c>
      <c r="G1741" s="19" t="str">
        <f>IF(B1741=4,_xlfn.XLOOKUP($D1741,养成中转!$D$17:$D$1000,养成中转!$AP$17:$AP$1000,"{}"),_xlfn.XLOOKUP($D1741,养成中转!$D$17:$D$1000,养成中转!$AG$17:$AG$1000,"{}"))</f>
        <v>{"CardMulti":102.09,"CostReduce":7}</v>
      </c>
    </row>
    <row r="1742" spans="1:7">
      <c r="A1742" s="19">
        <v>1738</v>
      </c>
      <c r="B1742" s="21">
        <f t="shared" si="48"/>
        <v>3</v>
      </c>
      <c r="C1742" s="19">
        <v>2</v>
      </c>
      <c r="D1742" s="19">
        <f t="shared" si="49"/>
        <v>238</v>
      </c>
      <c r="E1742" s="19" t="str">
        <f>_xlfn.XLOOKUP($D1742,消耗中转!$O$17:$O$1000,消耗中转!$Y$17:$Y$1000,"[]")</f>
        <v>[{"ItemId":50004,"Num":418591}]</v>
      </c>
      <c r="F1742" s="19" t="str">
        <f>_xlfn.XLOOKUP($D1742,养成中转!$D$17:$D$1000,_xlfn.XLOOKUP($C1742,养成中转!$W$16:$AC$16,养成中转!$W$17:$AC$1000),"{}")</f>
        <v>{"Hp":1007585,"Atk":34660}</v>
      </c>
      <c r="G1742" s="19" t="str">
        <f>IF(B1742=4,_xlfn.XLOOKUP($D1742,养成中转!$D$17:$D$1000,养成中转!$AP$17:$AP$1000,"{}"),_xlfn.XLOOKUP($D1742,养成中转!$D$17:$D$1000,养成中转!$AG$17:$AG$1000,"{}"))</f>
        <v>{"CardMulti":102.72,"CostReduce":7}</v>
      </c>
    </row>
    <row r="1743" spans="1:7">
      <c r="A1743" s="19">
        <v>1739</v>
      </c>
      <c r="B1743" s="21">
        <f t="shared" si="48"/>
        <v>3</v>
      </c>
      <c r="C1743" s="19">
        <v>2</v>
      </c>
      <c r="D1743" s="19">
        <f t="shared" si="49"/>
        <v>239</v>
      </c>
      <c r="E1743" s="19" t="str">
        <f>_xlfn.XLOOKUP($D1743,消耗中转!$O$17:$O$1000,消耗中转!$Y$17:$Y$1000,"[]")</f>
        <v>[{"ItemId":50004,"Num":434094}]</v>
      </c>
      <c r="F1743" s="19" t="str">
        <f>_xlfn.XLOOKUP($D1743,养成中转!$D$17:$D$1000,_xlfn.XLOOKUP($C1743,养成中转!$W$16:$AC$16,养成中转!$W$17:$AC$1000),"{}")</f>
        <v>{"Hp":1014877,"Atk":34911}</v>
      </c>
      <c r="G1743" s="19" t="str">
        <f>IF(B1743=4,_xlfn.XLOOKUP($D1743,养成中转!$D$17:$D$1000,养成中转!$AP$17:$AP$1000,"{}"),_xlfn.XLOOKUP($D1743,养成中转!$D$17:$D$1000,养成中转!$AG$17:$AG$1000,"{}"))</f>
        <v>{"CardMulti":103.35,"CostReduce":7}</v>
      </c>
    </row>
    <row r="1744" spans="1:7">
      <c r="A1744" s="19">
        <v>1740</v>
      </c>
      <c r="B1744" s="21">
        <f t="shared" si="48"/>
        <v>3</v>
      </c>
      <c r="C1744" s="19">
        <v>2</v>
      </c>
      <c r="D1744" s="19">
        <f t="shared" si="49"/>
        <v>240</v>
      </c>
      <c r="E1744" s="19" t="str">
        <f>_xlfn.XLOOKUP($D1744,消耗中转!$O$17:$O$1000,消耗中转!$Y$17:$Y$1000,"[]")</f>
        <v>[{"ItemId":50004,"Num":449598},{"ItemId":50005,"Num":3827}]</v>
      </c>
      <c r="F1744" s="19" t="str">
        <f>_xlfn.XLOOKUP($D1744,养成中转!$D$17:$D$1000,_xlfn.XLOOKUP($C1744,养成中转!$W$16:$AC$16,养成中转!$W$17:$AC$1000),"{}")</f>
        <v>{"Hp":1022225,"Atk":35164}</v>
      </c>
      <c r="G1744" s="19" t="str">
        <f>IF(B1744=4,_xlfn.XLOOKUP($D1744,养成中转!$D$17:$D$1000,养成中转!$AP$17:$AP$1000,"{}"),_xlfn.XLOOKUP($D1744,养成中转!$D$17:$D$1000,养成中转!$AG$17:$AG$1000,"{}"))</f>
        <v>{"CardMulti":103.98,"CostReduce":7}</v>
      </c>
    </row>
    <row r="1745" spans="1:7">
      <c r="A1745" s="19">
        <v>1741</v>
      </c>
      <c r="B1745" s="21">
        <f t="shared" si="48"/>
        <v>3</v>
      </c>
      <c r="C1745" s="19">
        <v>2</v>
      </c>
      <c r="D1745" s="19">
        <f t="shared" si="49"/>
        <v>241</v>
      </c>
      <c r="E1745" s="19" t="str">
        <f>_xlfn.XLOOKUP($D1745,消耗中转!$O$17:$O$1000,消耗中转!$Y$17:$Y$1000,"[]")</f>
        <v>[{"ItemId":50004,"Num":329501}]</v>
      </c>
      <c r="F1745" s="19" t="str">
        <f>_xlfn.XLOOKUP($D1745,养成中转!$D$17:$D$1000,_xlfn.XLOOKUP($C1745,养成中转!$W$16:$AC$16,养成中转!$W$17:$AC$1000),"{}")</f>
        <v>{"Hp":1074038,"Atk":36947}</v>
      </c>
      <c r="G1745" s="19" t="str">
        <f>IF(B1745=4,_xlfn.XLOOKUP($D1745,养成中转!$D$17:$D$1000,养成中转!$AP$17:$AP$1000,"{}"),_xlfn.XLOOKUP($D1745,养成中转!$D$17:$D$1000,养成中转!$AG$17:$AG$1000,"{}"))</f>
        <v>{"CardMulti":105.73,"CostReduce":7}</v>
      </c>
    </row>
    <row r="1746" spans="1:7">
      <c r="A1746" s="19">
        <v>1742</v>
      </c>
      <c r="B1746" s="21">
        <f t="shared" si="48"/>
        <v>3</v>
      </c>
      <c r="C1746" s="19">
        <v>2</v>
      </c>
      <c r="D1746" s="19">
        <f t="shared" si="49"/>
        <v>242</v>
      </c>
      <c r="E1746" s="19" t="str">
        <f>_xlfn.XLOOKUP($D1746,消耗中转!$O$17:$O$1000,消耗中转!$Y$17:$Y$1000,"[]")</f>
        <v>[{"ItemId":50004,"Num":345976}]</v>
      </c>
      <c r="F1746" s="19" t="str">
        <f>_xlfn.XLOOKUP($D1746,养成中转!$D$17:$D$1000,_xlfn.XLOOKUP($C1746,养成中转!$W$16:$AC$16,养成中转!$W$17:$AC$1000),"{}")</f>
        <v>{"Hp":1081495,"Atk":37203}</v>
      </c>
      <c r="G1746" s="19" t="str">
        <f>IF(B1746=4,_xlfn.XLOOKUP($D1746,养成中转!$D$17:$D$1000,养成中转!$AP$17:$AP$1000,"{}"),_xlfn.XLOOKUP($D1746,养成中转!$D$17:$D$1000,养成中转!$AG$17:$AG$1000,"{}"))</f>
        <v>{"CardMulti":106.4,"CostReduce":7}</v>
      </c>
    </row>
    <row r="1747" spans="1:7">
      <c r="A1747" s="19">
        <v>1743</v>
      </c>
      <c r="B1747" s="21">
        <f t="shared" si="48"/>
        <v>3</v>
      </c>
      <c r="C1747" s="19">
        <v>2</v>
      </c>
      <c r="D1747" s="19">
        <f t="shared" si="49"/>
        <v>243</v>
      </c>
      <c r="E1747" s="19" t="str">
        <f>_xlfn.XLOOKUP($D1747,消耗中转!$O$17:$O$1000,消耗中转!$Y$17:$Y$1000,"[]")</f>
        <v>[{"ItemId":50004,"Num":362451}]</v>
      </c>
      <c r="F1747" s="19" t="str">
        <f>_xlfn.XLOOKUP($D1747,养成中转!$D$17:$D$1000,_xlfn.XLOOKUP($C1747,养成中转!$W$16:$AC$16,养成中转!$W$17:$AC$1000),"{}")</f>
        <v>{"Hp":1089006,"Atk":37461}</v>
      </c>
      <c r="G1747" s="19" t="str">
        <f>IF(B1747=4,_xlfn.XLOOKUP($D1747,养成中转!$D$17:$D$1000,养成中转!$AP$17:$AP$1000,"{}"),_xlfn.XLOOKUP($D1747,养成中转!$D$17:$D$1000,养成中转!$AG$17:$AG$1000,"{}"))</f>
        <v>{"CardMulti":107.07,"CostReduce":7}</v>
      </c>
    </row>
    <row r="1748" spans="1:7">
      <c r="A1748" s="19">
        <v>1744</v>
      </c>
      <c r="B1748" s="21">
        <f t="shared" si="48"/>
        <v>3</v>
      </c>
      <c r="C1748" s="19">
        <v>2</v>
      </c>
      <c r="D1748" s="19">
        <f t="shared" si="49"/>
        <v>244</v>
      </c>
      <c r="E1748" s="19" t="str">
        <f>_xlfn.XLOOKUP($D1748,消耗中转!$O$17:$O$1000,消耗中转!$Y$17:$Y$1000,"[]")</f>
        <v>[{"ItemId":50004,"Num":378926}]</v>
      </c>
      <c r="F1748" s="19" t="str">
        <f>_xlfn.XLOOKUP($D1748,养成中转!$D$17:$D$1000,_xlfn.XLOOKUP($C1748,养成中转!$W$16:$AC$16,养成中转!$W$17:$AC$1000),"{}")</f>
        <v>{"Hp":1096572,"Atk":37722}</v>
      </c>
      <c r="G1748" s="19" t="str">
        <f>IF(B1748=4,_xlfn.XLOOKUP($D1748,养成中转!$D$17:$D$1000,养成中转!$AP$17:$AP$1000,"{}"),_xlfn.XLOOKUP($D1748,养成中转!$D$17:$D$1000,养成中转!$AG$17:$AG$1000,"{}"))</f>
        <v>{"CardMulti":107.74,"CostReduce":7}</v>
      </c>
    </row>
    <row r="1749" spans="1:7">
      <c r="A1749" s="19">
        <v>1745</v>
      </c>
      <c r="B1749" s="21">
        <f t="shared" si="48"/>
        <v>3</v>
      </c>
      <c r="C1749" s="19">
        <v>2</v>
      </c>
      <c r="D1749" s="19">
        <f t="shared" si="49"/>
        <v>245</v>
      </c>
      <c r="E1749" s="19" t="str">
        <f>_xlfn.XLOOKUP($D1749,消耗中转!$O$17:$O$1000,消耗中转!$Y$17:$Y$1000,"[]")</f>
        <v>[{"ItemId":50004,"Num":395401}]</v>
      </c>
      <c r="F1749" s="19" t="str">
        <f>_xlfn.XLOOKUP($D1749,养成中转!$D$17:$D$1000,_xlfn.XLOOKUP($C1749,养成中转!$W$16:$AC$16,养成中转!$W$17:$AC$1000),"{}")</f>
        <v>{"Hp":1104193,"Atk":37984}</v>
      </c>
      <c r="G1749" s="19" t="str">
        <f>IF(B1749=4,_xlfn.XLOOKUP($D1749,养成中转!$D$17:$D$1000,养成中转!$AP$17:$AP$1000,"{}"),_xlfn.XLOOKUP($D1749,养成中转!$D$17:$D$1000,养成中转!$AG$17:$AG$1000,"{}"))</f>
        <v>{"CardMulti":108.41,"CostReduce":7}</v>
      </c>
    </row>
    <row r="1750" spans="1:7">
      <c r="A1750" s="19">
        <v>1746</v>
      </c>
      <c r="B1750" s="21">
        <f t="shared" si="48"/>
        <v>3</v>
      </c>
      <c r="C1750" s="19">
        <v>2</v>
      </c>
      <c r="D1750" s="19">
        <f t="shared" si="49"/>
        <v>246</v>
      </c>
      <c r="E1750" s="19" t="str">
        <f>_xlfn.XLOOKUP($D1750,消耗中转!$O$17:$O$1000,消耗中转!$Y$17:$Y$1000,"[]")</f>
        <v>[{"ItemId":50004,"Num":411876}]</v>
      </c>
      <c r="F1750" s="19" t="str">
        <f>_xlfn.XLOOKUP($D1750,养成中转!$D$17:$D$1000,_xlfn.XLOOKUP($C1750,养成中转!$W$16:$AC$16,养成中转!$W$17:$AC$1000),"{}")</f>
        <v>{"Hp":1111868,"Atk":38248}</v>
      </c>
      <c r="G1750" s="19" t="str">
        <f>IF(B1750=4,_xlfn.XLOOKUP($D1750,养成中转!$D$17:$D$1000,养成中转!$AP$17:$AP$1000,"{}"),_xlfn.XLOOKUP($D1750,养成中转!$D$17:$D$1000,养成中转!$AG$17:$AG$1000,"{}"))</f>
        <v>{"CardMulti":109.08,"CostReduce":7}</v>
      </c>
    </row>
    <row r="1751" spans="1:7">
      <c r="A1751" s="19">
        <v>1747</v>
      </c>
      <c r="B1751" s="21">
        <f t="shared" si="48"/>
        <v>3</v>
      </c>
      <c r="C1751" s="19">
        <v>2</v>
      </c>
      <c r="D1751" s="19">
        <f t="shared" si="49"/>
        <v>247</v>
      </c>
      <c r="E1751" s="19" t="str">
        <f>_xlfn.XLOOKUP($D1751,消耗中转!$O$17:$O$1000,消耗中转!$Y$17:$Y$1000,"[]")</f>
        <v>[{"ItemId":50004,"Num":428351}]</v>
      </c>
      <c r="F1751" s="19" t="str">
        <f>_xlfn.XLOOKUP($D1751,养成中转!$D$17:$D$1000,_xlfn.XLOOKUP($C1751,养成中转!$W$16:$AC$16,养成中转!$W$17:$AC$1000),"{}")</f>
        <v>{"Hp":1119601,"Atk":38514}</v>
      </c>
      <c r="G1751" s="19" t="str">
        <f>IF(B1751=4,_xlfn.XLOOKUP($D1751,养成中转!$D$17:$D$1000,养成中转!$AP$17:$AP$1000,"{}"),_xlfn.XLOOKUP($D1751,养成中转!$D$17:$D$1000,养成中转!$AG$17:$AG$1000,"{}"))</f>
        <v>{"CardMulti":109.75,"CostReduce":7}</v>
      </c>
    </row>
    <row r="1752" spans="1:7">
      <c r="A1752" s="19">
        <v>1748</v>
      </c>
      <c r="B1752" s="21">
        <f t="shared" si="48"/>
        <v>3</v>
      </c>
      <c r="C1752" s="19">
        <v>2</v>
      </c>
      <c r="D1752" s="19">
        <f t="shared" si="49"/>
        <v>248</v>
      </c>
      <c r="E1752" s="19" t="str">
        <f>_xlfn.XLOOKUP($D1752,消耗中转!$O$17:$O$1000,消耗中转!$Y$17:$Y$1000,"[]")</f>
        <v>[{"ItemId":50004,"Num":444826}]</v>
      </c>
      <c r="F1752" s="19" t="str">
        <f>_xlfn.XLOOKUP($D1752,养成中转!$D$17:$D$1000,_xlfn.XLOOKUP($C1752,养成中转!$W$16:$AC$16,养成中转!$W$17:$AC$1000),"{}")</f>
        <v>{"Hp":1127387,"Atk":38782}</v>
      </c>
      <c r="G1752" s="19" t="str">
        <f>IF(B1752=4,_xlfn.XLOOKUP($D1752,养成中转!$D$17:$D$1000,养成中转!$AP$17:$AP$1000,"{}"),_xlfn.XLOOKUP($D1752,养成中转!$D$17:$D$1000,养成中转!$AG$17:$AG$1000,"{}"))</f>
        <v>{"CardMulti":110.42,"CostReduce":7}</v>
      </c>
    </row>
    <row r="1753" spans="1:7">
      <c r="A1753" s="19">
        <v>1749</v>
      </c>
      <c r="B1753" s="21">
        <f t="shared" si="48"/>
        <v>3</v>
      </c>
      <c r="C1753" s="19">
        <v>2</v>
      </c>
      <c r="D1753" s="19">
        <f t="shared" si="49"/>
        <v>249</v>
      </c>
      <c r="E1753" s="19" t="str">
        <f>_xlfn.XLOOKUP($D1753,消耗中转!$O$17:$O$1000,消耗中转!$Y$17:$Y$1000,"[]")</f>
        <v>[{"ItemId":50004,"Num":461301}]</v>
      </c>
      <c r="F1753" s="19" t="str">
        <f>_xlfn.XLOOKUP($D1753,养成中转!$D$17:$D$1000,_xlfn.XLOOKUP($C1753,养成中转!$W$16:$AC$16,养成中转!$W$17:$AC$1000),"{}")</f>
        <v>{"Hp":1135230,"Atk":39051}</v>
      </c>
      <c r="G1753" s="19" t="str">
        <f>IF(B1753=4,_xlfn.XLOOKUP($D1753,养成中转!$D$17:$D$1000,养成中转!$AP$17:$AP$1000,"{}"),_xlfn.XLOOKUP($D1753,养成中转!$D$17:$D$1000,养成中转!$AG$17:$AG$1000,"{}"))</f>
        <v>{"CardMulti":111.09,"CostReduce":7}</v>
      </c>
    </row>
    <row r="1754" spans="1:7">
      <c r="A1754" s="19">
        <v>1750</v>
      </c>
      <c r="B1754" s="21">
        <f t="shared" si="48"/>
        <v>3</v>
      </c>
      <c r="C1754" s="19">
        <v>2</v>
      </c>
      <c r="D1754" s="19">
        <f t="shared" si="49"/>
        <v>250</v>
      </c>
      <c r="E1754" s="19" t="str">
        <f>_xlfn.XLOOKUP($D1754,消耗中转!$O$17:$O$1000,消耗中转!$Y$17:$Y$1000,"[]")</f>
        <v>[]</v>
      </c>
      <c r="F1754" s="19" t="str">
        <f>_xlfn.XLOOKUP($D1754,养成中转!$D$17:$D$1000,_xlfn.XLOOKUP($C1754,养成中转!$W$16:$AC$16,养成中转!$W$17:$AC$1000),"{}")</f>
        <v>{"Hp":1143128,"Atk":39323}</v>
      </c>
      <c r="G1754" s="19" t="str">
        <f>IF(B1754=4,_xlfn.XLOOKUP($D1754,养成中转!$D$17:$D$1000,养成中转!$AP$17:$AP$1000,"{}"),_xlfn.XLOOKUP($D1754,养成中转!$D$17:$D$1000,养成中转!$AG$17:$AG$1000,"{}"))</f>
        <v>{"CardMulti":111.76,"CostReduce":7}</v>
      </c>
    </row>
    <row r="1755" spans="1:7">
      <c r="A1755" s="19">
        <v>1751</v>
      </c>
      <c r="B1755" s="21">
        <f t="shared" si="48"/>
        <v>4</v>
      </c>
      <c r="C1755" s="19">
        <v>2</v>
      </c>
      <c r="D1755" s="19">
        <f t="shared" si="49"/>
        <v>1</v>
      </c>
      <c r="E1755" s="19" t="str">
        <f>_xlfn.XLOOKUP($D1755,消耗中转!$O$17:$O$1000,消耗中转!$Y$17:$Y$1000,"[]")</f>
        <v>[{"ItemId":50004,"Num":5}]</v>
      </c>
      <c r="F1755" s="19" t="str">
        <f>_xlfn.XLOOKUP($D1755,养成中转!$D$17:$D$1000,_xlfn.XLOOKUP($C1755,养成中转!$W$16:$AC$16,养成中转!$W$17:$AC$1000),"{}")</f>
        <v>{"Hp":1281,"Atk":43}</v>
      </c>
      <c r="G1755" s="19" t="str">
        <f>IF(B1755=4,_xlfn.XLOOKUP($D1755,养成中转!$D$17:$D$1000,养成中转!$AP$17:$AP$1000,"{}"),_xlfn.XLOOKUP($D1755,养成中转!$D$17:$D$1000,养成中转!$AG$17:$AG$1000,"{}"))</f>
        <v>{"CardMulti":0.42,"CostReduce":0}</v>
      </c>
    </row>
    <row r="1756" spans="1:7">
      <c r="A1756" s="19">
        <v>1752</v>
      </c>
      <c r="B1756" s="21">
        <f t="shared" si="48"/>
        <v>4</v>
      </c>
      <c r="C1756" s="19">
        <v>2</v>
      </c>
      <c r="D1756" s="19">
        <f t="shared" si="49"/>
        <v>2</v>
      </c>
      <c r="E1756" s="19" t="str">
        <f>_xlfn.XLOOKUP($D1756,消耗中转!$O$17:$O$1000,消耗中转!$Y$17:$Y$1000,"[]")</f>
        <v>[{"ItemId":50004,"Num":85}]</v>
      </c>
      <c r="F1756" s="19" t="str">
        <f>_xlfn.XLOOKUP($D1756,养成中转!$D$17:$D$1000,_xlfn.XLOOKUP($C1756,养成中转!$W$16:$AC$16,养成中转!$W$17:$AC$1000),"{}")</f>
        <v>{"Hp":1362,"Atk":47}</v>
      </c>
      <c r="G1756" s="19" t="str">
        <f>IF(B1756=4,_xlfn.XLOOKUP($D1756,养成中转!$D$17:$D$1000,养成中转!$AP$17:$AP$1000,"{}"),_xlfn.XLOOKUP($D1756,养成中转!$D$17:$D$1000,养成中转!$AG$17:$AG$1000,"{}"))</f>
        <v>{"CardMulti":0.875,"CostReduce":0}</v>
      </c>
    </row>
    <row r="1757" spans="1:7">
      <c r="A1757" s="19">
        <v>1753</v>
      </c>
      <c r="B1757" s="21">
        <f t="shared" si="48"/>
        <v>4</v>
      </c>
      <c r="C1757" s="19">
        <v>2</v>
      </c>
      <c r="D1757" s="19">
        <f t="shared" si="49"/>
        <v>3</v>
      </c>
      <c r="E1757" s="19" t="str">
        <f>_xlfn.XLOOKUP($D1757,消耗中转!$O$17:$O$1000,消耗中转!$Y$17:$Y$1000,"[]")</f>
        <v>[{"ItemId":50004,"Num":89}]</v>
      </c>
      <c r="F1757" s="19" t="str">
        <f>_xlfn.XLOOKUP($D1757,养成中转!$D$17:$D$1000,_xlfn.XLOOKUP($C1757,养成中转!$W$16:$AC$16,养成中转!$W$17:$AC$1000),"{}")</f>
        <v>{"Hp":1450,"Atk":49}</v>
      </c>
      <c r="G1757" s="19" t="str">
        <f>IF(B1757=4,_xlfn.XLOOKUP($D1757,养成中转!$D$17:$D$1000,养成中转!$AP$17:$AP$1000,"{}"),_xlfn.XLOOKUP($D1757,养成中转!$D$17:$D$1000,养成中转!$AG$17:$AG$1000,"{}"))</f>
        <v>{"CardMulti":1.33,"CostReduce":0}</v>
      </c>
    </row>
    <row r="1758" spans="1:7">
      <c r="A1758" s="19">
        <v>1754</v>
      </c>
      <c r="B1758" s="21">
        <f t="shared" si="48"/>
        <v>4</v>
      </c>
      <c r="C1758" s="19">
        <v>2</v>
      </c>
      <c r="D1758" s="19">
        <f t="shared" si="49"/>
        <v>4</v>
      </c>
      <c r="E1758" s="19" t="str">
        <f>_xlfn.XLOOKUP($D1758,消耗中转!$O$17:$O$1000,消耗中转!$Y$17:$Y$1000,"[]")</f>
        <v>[{"ItemId":50004,"Num":93}]</v>
      </c>
      <c r="F1758" s="19" t="str">
        <f>_xlfn.XLOOKUP($D1758,养成中转!$D$17:$D$1000,_xlfn.XLOOKUP($C1758,养成中转!$W$16:$AC$16,养成中转!$W$17:$AC$1000),"{}")</f>
        <v>{"Hp":1540,"Atk":53}</v>
      </c>
      <c r="G1758" s="19" t="str">
        <f>IF(B1758=4,_xlfn.XLOOKUP($D1758,养成中转!$D$17:$D$1000,养成中转!$AP$17:$AP$1000,"{}"),_xlfn.XLOOKUP($D1758,养成中转!$D$17:$D$1000,养成中转!$AG$17:$AG$1000,"{}"))</f>
        <v>{"CardMulti":1.785,"CostReduce":0}</v>
      </c>
    </row>
    <row r="1759" spans="1:7">
      <c r="A1759" s="19">
        <v>1755</v>
      </c>
      <c r="B1759" s="21">
        <f t="shared" si="48"/>
        <v>4</v>
      </c>
      <c r="C1759" s="19">
        <v>2</v>
      </c>
      <c r="D1759" s="19">
        <f t="shared" si="49"/>
        <v>5</v>
      </c>
      <c r="E1759" s="19" t="str">
        <f>_xlfn.XLOOKUP($D1759,消耗中转!$O$17:$O$1000,消耗中转!$Y$17:$Y$1000,"[]")</f>
        <v>[{"ItemId":50004,"Num":97}]</v>
      </c>
      <c r="F1759" s="19" t="str">
        <f>_xlfn.XLOOKUP($D1759,养成中转!$D$17:$D$1000,_xlfn.XLOOKUP($C1759,养成中转!$W$16:$AC$16,养成中转!$W$17:$AC$1000),"{}")</f>
        <v>{"Hp":1635,"Atk":55}</v>
      </c>
      <c r="G1759" s="19" t="str">
        <f>IF(B1759=4,_xlfn.XLOOKUP($D1759,养成中转!$D$17:$D$1000,养成中转!$AP$17:$AP$1000,"{}"),_xlfn.XLOOKUP($D1759,养成中转!$D$17:$D$1000,养成中转!$AG$17:$AG$1000,"{}"))</f>
        <v>{"CardMulti":2.24,"CostReduce":0}</v>
      </c>
    </row>
    <row r="1760" spans="1:7">
      <c r="A1760" s="19">
        <v>1756</v>
      </c>
      <c r="B1760" s="21">
        <f t="shared" si="48"/>
        <v>4</v>
      </c>
      <c r="C1760" s="19">
        <v>2</v>
      </c>
      <c r="D1760" s="19">
        <f t="shared" si="49"/>
        <v>6</v>
      </c>
      <c r="E1760" s="19" t="str">
        <f>_xlfn.XLOOKUP($D1760,消耗中转!$O$17:$O$1000,消耗中转!$Y$17:$Y$1000,"[]")</f>
        <v>[{"ItemId":50004,"Num":102}]</v>
      </c>
      <c r="F1760" s="19" t="str">
        <f>_xlfn.XLOOKUP($D1760,养成中转!$D$17:$D$1000,_xlfn.XLOOKUP($C1760,养成中转!$W$16:$AC$16,养成中转!$W$17:$AC$1000),"{}")</f>
        <v>{"Hp":1733,"Atk":59}</v>
      </c>
      <c r="G1760" s="19" t="str">
        <f>IF(B1760=4,_xlfn.XLOOKUP($D1760,养成中转!$D$17:$D$1000,养成中转!$AP$17:$AP$1000,"{}"),_xlfn.XLOOKUP($D1760,养成中转!$D$17:$D$1000,养成中转!$AG$17:$AG$1000,"{}"))</f>
        <v>{"CardMulti":2.695,"CostReduce":0}</v>
      </c>
    </row>
    <row r="1761" spans="1:7">
      <c r="A1761" s="19">
        <v>1757</v>
      </c>
      <c r="B1761" s="21">
        <f t="shared" si="48"/>
        <v>4</v>
      </c>
      <c r="C1761" s="19">
        <v>2</v>
      </c>
      <c r="D1761" s="19">
        <f t="shared" si="49"/>
        <v>7</v>
      </c>
      <c r="E1761" s="19" t="str">
        <f>_xlfn.XLOOKUP($D1761,消耗中转!$O$17:$O$1000,消耗中转!$Y$17:$Y$1000,"[]")</f>
        <v>[{"ItemId":50004,"Num":106}]</v>
      </c>
      <c r="F1761" s="19" t="str">
        <f>_xlfn.XLOOKUP($D1761,养成中转!$D$17:$D$1000,_xlfn.XLOOKUP($C1761,养成中转!$W$16:$AC$16,养成中转!$W$17:$AC$1000),"{}")</f>
        <v>{"Hp":1837,"Atk":63}</v>
      </c>
      <c r="G1761" s="19" t="str">
        <f>IF(B1761=4,_xlfn.XLOOKUP($D1761,养成中转!$D$17:$D$1000,养成中转!$AP$17:$AP$1000,"{}"),_xlfn.XLOOKUP($D1761,养成中转!$D$17:$D$1000,养成中转!$AG$17:$AG$1000,"{}"))</f>
        <v>{"CardMulti":3.15,"CostReduce":0}</v>
      </c>
    </row>
    <row r="1762" spans="1:7">
      <c r="A1762" s="19">
        <v>1758</v>
      </c>
      <c r="B1762" s="21">
        <f t="shared" si="48"/>
        <v>4</v>
      </c>
      <c r="C1762" s="19">
        <v>2</v>
      </c>
      <c r="D1762" s="19">
        <f t="shared" si="49"/>
        <v>8</v>
      </c>
      <c r="E1762" s="19" t="str">
        <f>_xlfn.XLOOKUP($D1762,消耗中转!$O$17:$O$1000,消耗中转!$Y$17:$Y$1000,"[]")</f>
        <v>[{"ItemId":50004,"Num":110}]</v>
      </c>
      <c r="F1762" s="19" t="str">
        <f>_xlfn.XLOOKUP($D1762,养成中转!$D$17:$D$1000,_xlfn.XLOOKUP($C1762,养成中转!$W$16:$AC$16,养成中转!$W$17:$AC$1000),"{}")</f>
        <v>{"Hp":1946,"Atk":67}</v>
      </c>
      <c r="G1762" s="19" t="str">
        <f>IF(B1762=4,_xlfn.XLOOKUP($D1762,养成中转!$D$17:$D$1000,养成中转!$AP$17:$AP$1000,"{}"),_xlfn.XLOOKUP($D1762,养成中转!$D$17:$D$1000,养成中转!$AG$17:$AG$1000,"{}"))</f>
        <v>{"CardMulti":3.605,"CostReduce":0}</v>
      </c>
    </row>
    <row r="1763" spans="1:7">
      <c r="A1763" s="19">
        <v>1759</v>
      </c>
      <c r="B1763" s="21">
        <f t="shared" si="48"/>
        <v>4</v>
      </c>
      <c r="C1763" s="19">
        <v>2</v>
      </c>
      <c r="D1763" s="19">
        <f t="shared" si="49"/>
        <v>9</v>
      </c>
      <c r="E1763" s="19" t="str">
        <f>_xlfn.XLOOKUP($D1763,消耗中转!$O$17:$O$1000,消耗中转!$Y$17:$Y$1000,"[]")</f>
        <v>[{"ItemId":50004,"Num":114}]</v>
      </c>
      <c r="F1763" s="19" t="str">
        <f>_xlfn.XLOOKUP($D1763,养成中转!$D$17:$D$1000,_xlfn.XLOOKUP($C1763,养成中转!$W$16:$AC$16,养成中转!$W$17:$AC$1000),"{}")</f>
        <v>{"Hp":2058,"Atk":70}</v>
      </c>
      <c r="G1763" s="19" t="str">
        <f>IF(B1763=4,_xlfn.XLOOKUP($D1763,养成中转!$D$17:$D$1000,养成中转!$AP$17:$AP$1000,"{}"),_xlfn.XLOOKUP($D1763,养成中转!$D$17:$D$1000,养成中转!$AG$17:$AG$1000,"{}"))</f>
        <v>{"CardMulti":4.06,"CostReduce":0}</v>
      </c>
    </row>
    <row r="1764" spans="1:7">
      <c r="A1764" s="19">
        <v>1760</v>
      </c>
      <c r="B1764" s="21">
        <f t="shared" si="48"/>
        <v>4</v>
      </c>
      <c r="C1764" s="19">
        <v>2</v>
      </c>
      <c r="D1764" s="19">
        <f t="shared" si="49"/>
        <v>10</v>
      </c>
      <c r="E1764" s="19" t="str">
        <f>_xlfn.XLOOKUP($D1764,消耗中转!$O$17:$O$1000,消耗中转!$Y$17:$Y$1000,"[]")</f>
        <v>[{"ItemId":50004,"Num":118},{"ItemId":50005,"Num":10}]</v>
      </c>
      <c r="F1764" s="19" t="str">
        <f>_xlfn.XLOOKUP($D1764,养成中转!$D$17:$D$1000,_xlfn.XLOOKUP($C1764,养成中转!$W$16:$AC$16,养成中转!$W$17:$AC$1000),"{}")</f>
        <v>{"Hp":2177,"Atk":74}</v>
      </c>
      <c r="G1764" s="19" t="str">
        <f>IF(B1764=4,_xlfn.XLOOKUP($D1764,养成中转!$D$17:$D$1000,养成中转!$AP$17:$AP$1000,"{}"),_xlfn.XLOOKUP($D1764,养成中转!$D$17:$D$1000,养成中转!$AG$17:$AG$1000,"{}"))</f>
        <v>{"CardMulti":4.515,"CostReduce":0}</v>
      </c>
    </row>
    <row r="1765" spans="1:7">
      <c r="A1765" s="19">
        <v>1761</v>
      </c>
      <c r="B1765" s="21">
        <f t="shared" si="48"/>
        <v>4</v>
      </c>
      <c r="C1765" s="19">
        <v>2</v>
      </c>
      <c r="D1765" s="19">
        <f t="shared" si="49"/>
        <v>11</v>
      </c>
      <c r="E1765" s="19" t="str">
        <f>_xlfn.XLOOKUP($D1765,消耗中转!$O$17:$O$1000,消耗中转!$Y$17:$Y$1000,"[]")</f>
        <v>[{"ItemId":50004,"Num":1224}]</v>
      </c>
      <c r="F1765" s="19" t="str">
        <f>_xlfn.XLOOKUP($D1765,养成中转!$D$17:$D$1000,_xlfn.XLOOKUP($C1765,养成中转!$W$16:$AC$16,养成中转!$W$17:$AC$1000),"{}")</f>
        <v>{"Hp":3041,"Atk":104}</v>
      </c>
      <c r="G1765" s="19" t="str">
        <f>IF(B1765=4,_xlfn.XLOOKUP($D1765,养成中转!$D$17:$D$1000,养成中转!$AP$17:$AP$1000,"{}"),_xlfn.XLOOKUP($D1765,养成中转!$D$17:$D$1000,养成中转!$AG$17:$AG$1000,"{}"))</f>
        <v>{"CardMulti":4.935,"CostReduce":0}</v>
      </c>
    </row>
    <row r="1766" spans="1:7">
      <c r="A1766" s="19">
        <v>1762</v>
      </c>
      <c r="B1766" s="21">
        <f t="shared" si="48"/>
        <v>4</v>
      </c>
      <c r="C1766" s="19">
        <v>2</v>
      </c>
      <c r="D1766" s="19">
        <f t="shared" si="49"/>
        <v>12</v>
      </c>
      <c r="E1766" s="19" t="str">
        <f>_xlfn.XLOOKUP($D1766,消耗中转!$O$17:$O$1000,消耗中转!$Y$17:$Y$1000,"[]")</f>
        <v>[{"ItemId":50004,"Num":1285}]</v>
      </c>
      <c r="F1766" s="19" t="str">
        <f>_xlfn.XLOOKUP($D1766,养成中转!$D$17:$D$1000,_xlfn.XLOOKUP($C1766,养成中转!$W$16:$AC$16,养成中转!$W$17:$AC$1000),"{}")</f>
        <v>{"Hp":3170,"Atk":109}</v>
      </c>
      <c r="G1766" s="19" t="str">
        <f>IF(B1766=4,_xlfn.XLOOKUP($D1766,养成中转!$D$17:$D$1000,养成中转!$AP$17:$AP$1000,"{}"),_xlfn.XLOOKUP($D1766,养成中转!$D$17:$D$1000,养成中转!$AG$17:$AG$1000,"{}"))</f>
        <v>{"CardMulti":5.11,"CostReduce":0}</v>
      </c>
    </row>
    <row r="1767" spans="1:7">
      <c r="A1767" s="19">
        <v>1763</v>
      </c>
      <c r="B1767" s="21">
        <f t="shared" ref="B1767:B1830" si="50">B1517+1</f>
        <v>4</v>
      </c>
      <c r="C1767" s="19">
        <v>2</v>
      </c>
      <c r="D1767" s="19">
        <f t="shared" ref="D1767:D1830" si="51">D1517</f>
        <v>13</v>
      </c>
      <c r="E1767" s="19" t="str">
        <f>_xlfn.XLOOKUP($D1767,消耗中转!$O$17:$O$1000,消耗中转!$Y$17:$Y$1000,"[]")</f>
        <v>[{"ItemId":50004,"Num":1346}]</v>
      </c>
      <c r="F1767" s="19" t="str">
        <f>_xlfn.XLOOKUP($D1767,养成中转!$D$17:$D$1000,_xlfn.XLOOKUP($C1767,养成中转!$W$16:$AC$16,养成中转!$W$17:$AC$1000),"{}")</f>
        <v>{"Hp":3305,"Atk":113}</v>
      </c>
      <c r="G1767" s="19" t="str">
        <f>IF(B1767=4,_xlfn.XLOOKUP($D1767,养成中转!$D$17:$D$1000,养成中转!$AP$17:$AP$1000,"{}"),_xlfn.XLOOKUP($D1767,养成中转!$D$17:$D$1000,养成中转!$AG$17:$AG$1000,"{}"))</f>
        <v>{"CardMulti":5.285,"CostReduce":0}</v>
      </c>
    </row>
    <row r="1768" spans="1:7">
      <c r="A1768" s="19">
        <v>1764</v>
      </c>
      <c r="B1768" s="21">
        <f t="shared" si="50"/>
        <v>4</v>
      </c>
      <c r="C1768" s="19">
        <v>2</v>
      </c>
      <c r="D1768" s="19">
        <f t="shared" si="51"/>
        <v>14</v>
      </c>
      <c r="E1768" s="19" t="str">
        <f>_xlfn.XLOOKUP($D1768,消耗中转!$O$17:$O$1000,消耗中转!$Y$17:$Y$1000,"[]")</f>
        <v>[{"ItemId":50004,"Num":1408}]</v>
      </c>
      <c r="F1768" s="19" t="str">
        <f>_xlfn.XLOOKUP($D1768,养成中转!$D$17:$D$1000,_xlfn.XLOOKUP($C1768,养成中转!$W$16:$AC$16,养成中转!$W$17:$AC$1000),"{}")</f>
        <v>{"Hp":3446,"Atk":118}</v>
      </c>
      <c r="G1768" s="19" t="str">
        <f>IF(B1768=4,_xlfn.XLOOKUP($D1768,养成中转!$D$17:$D$1000,养成中转!$AP$17:$AP$1000,"{}"),_xlfn.XLOOKUP($D1768,养成中转!$D$17:$D$1000,养成中转!$AG$17:$AG$1000,"{}"))</f>
        <v>{"CardMulti":5.46,"CostReduce":0}</v>
      </c>
    </row>
    <row r="1769" spans="1:7">
      <c r="A1769" s="19">
        <v>1765</v>
      </c>
      <c r="B1769" s="21">
        <f t="shared" si="50"/>
        <v>4</v>
      </c>
      <c r="C1769" s="19">
        <v>2</v>
      </c>
      <c r="D1769" s="19">
        <f t="shared" si="51"/>
        <v>15</v>
      </c>
      <c r="E1769" s="19" t="str">
        <f>_xlfn.XLOOKUP($D1769,消耗中转!$O$17:$O$1000,消耗中转!$Y$17:$Y$1000,"[]")</f>
        <v>[{"ItemId":50004,"Num":1469}]</v>
      </c>
      <c r="F1769" s="19" t="str">
        <f>_xlfn.XLOOKUP($D1769,养成中转!$D$17:$D$1000,_xlfn.XLOOKUP($C1769,养成中转!$W$16:$AC$16,养成中转!$W$17:$AC$1000),"{}")</f>
        <v>{"Hp":3593,"Atk":123}</v>
      </c>
      <c r="G1769" s="19" t="str">
        <f>IF(B1769=4,_xlfn.XLOOKUP($D1769,养成中转!$D$17:$D$1000,养成中转!$AP$17:$AP$1000,"{}"),_xlfn.XLOOKUP($D1769,养成中转!$D$17:$D$1000,养成中转!$AG$17:$AG$1000,"{}"))</f>
        <v>{"CardMulti":5.635,"CostReduce":0}</v>
      </c>
    </row>
    <row r="1770" spans="1:7">
      <c r="A1770" s="19">
        <v>1766</v>
      </c>
      <c r="B1770" s="21">
        <f t="shared" si="50"/>
        <v>4</v>
      </c>
      <c r="C1770" s="19">
        <v>2</v>
      </c>
      <c r="D1770" s="19">
        <f t="shared" si="51"/>
        <v>16</v>
      </c>
      <c r="E1770" s="19" t="str">
        <f>_xlfn.XLOOKUP($D1770,消耗中转!$O$17:$O$1000,消耗中转!$Y$17:$Y$1000,"[]")</f>
        <v>[{"ItemId":50004,"Num":1530}]</v>
      </c>
      <c r="F1770" s="19" t="str">
        <f>_xlfn.XLOOKUP($D1770,养成中转!$D$17:$D$1000,_xlfn.XLOOKUP($C1770,养成中转!$W$16:$AC$16,养成中转!$W$17:$AC$1000),"{}")</f>
        <v>{"Hp":3747,"Atk":129}</v>
      </c>
      <c r="G1770" s="19" t="str">
        <f>IF(B1770=4,_xlfn.XLOOKUP($D1770,养成中转!$D$17:$D$1000,养成中转!$AP$17:$AP$1000,"{}"),_xlfn.XLOOKUP($D1770,养成中转!$D$17:$D$1000,养成中转!$AG$17:$AG$1000,"{}"))</f>
        <v>{"CardMulti":5.81,"CostReduce":0}</v>
      </c>
    </row>
    <row r="1771" spans="1:7">
      <c r="A1771" s="19">
        <v>1767</v>
      </c>
      <c r="B1771" s="21">
        <f t="shared" si="50"/>
        <v>4</v>
      </c>
      <c r="C1771" s="19">
        <v>2</v>
      </c>
      <c r="D1771" s="19">
        <f t="shared" si="51"/>
        <v>17</v>
      </c>
      <c r="E1771" s="19" t="str">
        <f>_xlfn.XLOOKUP($D1771,消耗中转!$O$17:$O$1000,消耗中转!$Y$17:$Y$1000,"[]")</f>
        <v>[{"ItemId":50004,"Num":1591}]</v>
      </c>
      <c r="F1771" s="19" t="str">
        <f>_xlfn.XLOOKUP($D1771,养成中转!$D$17:$D$1000,_xlfn.XLOOKUP($C1771,养成中转!$W$16:$AC$16,养成中转!$W$17:$AC$1000),"{}")</f>
        <v>{"Hp":3908,"Atk":134}</v>
      </c>
      <c r="G1771" s="19" t="str">
        <f>IF(B1771=4,_xlfn.XLOOKUP($D1771,养成中转!$D$17:$D$1000,养成中转!$AP$17:$AP$1000,"{}"),_xlfn.XLOOKUP($D1771,养成中转!$D$17:$D$1000,养成中转!$AG$17:$AG$1000,"{}"))</f>
        <v>{"CardMulti":5.985,"CostReduce":0}</v>
      </c>
    </row>
    <row r="1772" spans="1:7">
      <c r="A1772" s="19">
        <v>1768</v>
      </c>
      <c r="B1772" s="21">
        <f t="shared" si="50"/>
        <v>4</v>
      </c>
      <c r="C1772" s="19">
        <v>2</v>
      </c>
      <c r="D1772" s="19">
        <f t="shared" si="51"/>
        <v>18</v>
      </c>
      <c r="E1772" s="19" t="str">
        <f>_xlfn.XLOOKUP($D1772,消耗中转!$O$17:$O$1000,消耗中转!$Y$17:$Y$1000,"[]")</f>
        <v>[{"ItemId":50004,"Num":1653}]</v>
      </c>
      <c r="F1772" s="19" t="str">
        <f>_xlfn.XLOOKUP($D1772,养成中转!$D$17:$D$1000,_xlfn.XLOOKUP($C1772,养成中转!$W$16:$AC$16,养成中转!$W$17:$AC$1000),"{}")</f>
        <v>{"Hp":4076,"Atk":140}</v>
      </c>
      <c r="G1772" s="19" t="str">
        <f>IF(B1772=4,_xlfn.XLOOKUP($D1772,养成中转!$D$17:$D$1000,养成中转!$AP$17:$AP$1000,"{}"),_xlfn.XLOOKUP($D1772,养成中转!$D$17:$D$1000,养成中转!$AG$17:$AG$1000,"{}"))</f>
        <v>{"CardMulti":6.16,"CostReduce":0}</v>
      </c>
    </row>
    <row r="1773" spans="1:7">
      <c r="A1773" s="19">
        <v>1769</v>
      </c>
      <c r="B1773" s="21">
        <f t="shared" si="50"/>
        <v>4</v>
      </c>
      <c r="C1773" s="19">
        <v>2</v>
      </c>
      <c r="D1773" s="19">
        <f t="shared" si="51"/>
        <v>19</v>
      </c>
      <c r="E1773" s="19" t="str">
        <f>_xlfn.XLOOKUP($D1773,消耗中转!$O$17:$O$1000,消耗中转!$Y$17:$Y$1000,"[]")</f>
        <v>[{"ItemId":50004,"Num":1714}]</v>
      </c>
      <c r="F1773" s="19" t="str">
        <f>_xlfn.XLOOKUP($D1773,养成中转!$D$17:$D$1000,_xlfn.XLOOKUP($C1773,养成中转!$W$16:$AC$16,养成中转!$W$17:$AC$1000),"{}")</f>
        <v>{"Hp":4252,"Atk":146}</v>
      </c>
      <c r="G1773" s="19" t="str">
        <f>IF(B1773=4,_xlfn.XLOOKUP($D1773,养成中转!$D$17:$D$1000,养成中转!$AP$17:$AP$1000,"{}"),_xlfn.XLOOKUP($D1773,养成中转!$D$17:$D$1000,养成中转!$AG$17:$AG$1000,"{}"))</f>
        <v>{"CardMulti":6.335,"CostReduce":0}</v>
      </c>
    </row>
    <row r="1774" spans="1:7">
      <c r="A1774" s="19">
        <v>1770</v>
      </c>
      <c r="B1774" s="21">
        <f t="shared" si="50"/>
        <v>4</v>
      </c>
      <c r="C1774" s="19">
        <v>2</v>
      </c>
      <c r="D1774" s="19">
        <f t="shared" si="51"/>
        <v>20</v>
      </c>
      <c r="E1774" s="19" t="str">
        <f>_xlfn.XLOOKUP($D1774,消耗中转!$O$17:$O$1000,消耗中转!$Y$17:$Y$1000,"[]")</f>
        <v>[{"ItemId":50004,"Num":1775},{"ItemId":50005,"Num":30}]</v>
      </c>
      <c r="F1774" s="19" t="str">
        <f>_xlfn.XLOOKUP($D1774,养成中转!$D$17:$D$1000,_xlfn.XLOOKUP($C1774,养成中转!$W$16:$AC$16,养成中转!$W$17:$AC$1000),"{}")</f>
        <v>{"Hp":4436,"Atk":152}</v>
      </c>
      <c r="G1774" s="19" t="str">
        <f>IF(B1774=4,_xlfn.XLOOKUP($D1774,养成中转!$D$17:$D$1000,养成中转!$AP$17:$AP$1000,"{}"),_xlfn.XLOOKUP($D1774,养成中转!$D$17:$D$1000,养成中转!$AG$17:$AG$1000,"{}"))</f>
        <v>{"CardMulti":6.51,"CostReduce":0}</v>
      </c>
    </row>
    <row r="1775" spans="1:7">
      <c r="A1775" s="19">
        <v>1771</v>
      </c>
      <c r="B1775" s="21">
        <f t="shared" si="50"/>
        <v>4</v>
      </c>
      <c r="C1775" s="19">
        <v>2</v>
      </c>
      <c r="D1775" s="19">
        <f t="shared" si="51"/>
        <v>21</v>
      </c>
      <c r="E1775" s="19" t="str">
        <f>_xlfn.XLOOKUP($D1775,消耗中转!$O$17:$O$1000,消耗中转!$Y$17:$Y$1000,"[]")</f>
        <v>[{"ItemId":50004,"Num":2448}]</v>
      </c>
      <c r="F1775" s="19" t="str">
        <f>_xlfn.XLOOKUP($D1775,养成中转!$D$17:$D$1000,_xlfn.XLOOKUP($C1775,养成中转!$W$16:$AC$16,养成中转!$W$17:$AC$1000),"{}")</f>
        <v>{"Hp":5777,"Atk":198}</v>
      </c>
      <c r="G1775" s="19" t="str">
        <f>IF(B1775=4,_xlfn.XLOOKUP($D1775,养成中转!$D$17:$D$1000,养成中转!$AP$17:$AP$1000,"{}"),_xlfn.XLOOKUP($D1775,养成中转!$D$17:$D$1000,养成中转!$AG$17:$AG$1000,"{}"))</f>
        <v>{"CardMulti":6.965,"CostReduce":0}</v>
      </c>
    </row>
    <row r="1776" spans="1:7">
      <c r="A1776" s="19">
        <v>1772</v>
      </c>
      <c r="B1776" s="21">
        <f t="shared" si="50"/>
        <v>4</v>
      </c>
      <c r="C1776" s="19">
        <v>2</v>
      </c>
      <c r="D1776" s="19">
        <f t="shared" si="51"/>
        <v>22</v>
      </c>
      <c r="E1776" s="19" t="str">
        <f>_xlfn.XLOOKUP($D1776,消耗中转!$O$17:$O$1000,消耗中转!$Y$17:$Y$1000,"[]")</f>
        <v>[{"ItemId":50004,"Num":2571}]</v>
      </c>
      <c r="F1776" s="19" t="str">
        <f>_xlfn.XLOOKUP($D1776,养成中转!$D$17:$D$1000,_xlfn.XLOOKUP($C1776,养成中转!$W$16:$AC$16,养成中转!$W$17:$AC$1000),"{}")</f>
        <v>{"Hp":5977,"Atk":205}</v>
      </c>
      <c r="G1776" s="19" t="str">
        <f>IF(B1776=4,_xlfn.XLOOKUP($D1776,养成中转!$D$17:$D$1000,养成中转!$AP$17:$AP$1000,"{}"),_xlfn.XLOOKUP($D1776,养成中转!$D$17:$D$1000,养成中转!$AG$17:$AG$1000,"{}"))</f>
        <v>{"CardMulti":7.133,"CostReduce":0}</v>
      </c>
    </row>
    <row r="1777" spans="1:7">
      <c r="A1777" s="19">
        <v>1773</v>
      </c>
      <c r="B1777" s="21">
        <f t="shared" si="50"/>
        <v>4</v>
      </c>
      <c r="C1777" s="19">
        <v>2</v>
      </c>
      <c r="D1777" s="19">
        <f t="shared" si="51"/>
        <v>23</v>
      </c>
      <c r="E1777" s="19" t="str">
        <f>_xlfn.XLOOKUP($D1777,消耗中转!$O$17:$O$1000,消耗中转!$Y$17:$Y$1000,"[]")</f>
        <v>[{"ItemId":50004,"Num":2693}]</v>
      </c>
      <c r="F1777" s="19" t="str">
        <f>_xlfn.XLOOKUP($D1777,养成中转!$D$17:$D$1000,_xlfn.XLOOKUP($C1777,养成中转!$W$16:$AC$16,养成中转!$W$17:$AC$1000),"{}")</f>
        <v>{"Hp":6186,"Atk":212}</v>
      </c>
      <c r="G1777" s="19" t="str">
        <f>IF(B1777=4,_xlfn.XLOOKUP($D1777,养成中转!$D$17:$D$1000,养成中转!$AP$17:$AP$1000,"{}"),_xlfn.XLOOKUP($D1777,养成中转!$D$17:$D$1000,养成中转!$AG$17:$AG$1000,"{}"))</f>
        <v>{"CardMulti":7.301,"CostReduce":0}</v>
      </c>
    </row>
    <row r="1778" spans="1:7">
      <c r="A1778" s="19">
        <v>1774</v>
      </c>
      <c r="B1778" s="21">
        <f t="shared" si="50"/>
        <v>4</v>
      </c>
      <c r="C1778" s="19">
        <v>2</v>
      </c>
      <c r="D1778" s="19">
        <f t="shared" si="51"/>
        <v>24</v>
      </c>
      <c r="E1778" s="19" t="str">
        <f>_xlfn.XLOOKUP($D1778,消耗中转!$O$17:$O$1000,消耗中转!$Y$17:$Y$1000,"[]")</f>
        <v>[{"ItemId":50004,"Num":2816}]</v>
      </c>
      <c r="F1778" s="19" t="str">
        <f>_xlfn.XLOOKUP($D1778,养成中转!$D$17:$D$1000,_xlfn.XLOOKUP($C1778,养成中转!$W$16:$AC$16,养成中转!$W$17:$AC$1000),"{}")</f>
        <v>{"Hp":6403,"Atk":220}</v>
      </c>
      <c r="G1778" s="19" t="str">
        <f>IF(B1778=4,_xlfn.XLOOKUP($D1778,养成中转!$D$17:$D$1000,养成中转!$AP$17:$AP$1000,"{}"),_xlfn.XLOOKUP($D1778,养成中转!$D$17:$D$1000,养成中转!$AG$17:$AG$1000,"{}"))</f>
        <v>{"CardMulti":7.469,"CostReduce":0}</v>
      </c>
    </row>
    <row r="1779" spans="1:7">
      <c r="A1779" s="19">
        <v>1775</v>
      </c>
      <c r="B1779" s="21">
        <f t="shared" si="50"/>
        <v>4</v>
      </c>
      <c r="C1779" s="19">
        <v>2</v>
      </c>
      <c r="D1779" s="19">
        <f t="shared" si="51"/>
        <v>25</v>
      </c>
      <c r="E1779" s="19" t="str">
        <f>_xlfn.XLOOKUP($D1779,消耗中转!$O$17:$O$1000,消耗中转!$Y$17:$Y$1000,"[]")</f>
        <v>[{"ItemId":50004,"Num":2938}]</v>
      </c>
      <c r="F1779" s="19" t="str">
        <f>_xlfn.XLOOKUP($D1779,养成中转!$D$17:$D$1000,_xlfn.XLOOKUP($C1779,养成中转!$W$16:$AC$16,养成中转!$W$17:$AC$1000),"{}")</f>
        <v>{"Hp":6630,"Atk":227}</v>
      </c>
      <c r="G1779" s="19" t="str">
        <f>IF(B1779=4,_xlfn.XLOOKUP($D1779,养成中转!$D$17:$D$1000,养成中转!$AP$17:$AP$1000,"{}"),_xlfn.XLOOKUP($D1779,养成中转!$D$17:$D$1000,养成中转!$AG$17:$AG$1000,"{}"))</f>
        <v>{"CardMulti":8.337,"CostReduce":0.7}</v>
      </c>
    </row>
    <row r="1780" spans="1:7">
      <c r="A1780" s="19">
        <v>1776</v>
      </c>
      <c r="B1780" s="21">
        <f t="shared" si="50"/>
        <v>4</v>
      </c>
      <c r="C1780" s="19">
        <v>2</v>
      </c>
      <c r="D1780" s="19">
        <f t="shared" si="51"/>
        <v>26</v>
      </c>
      <c r="E1780" s="19" t="str">
        <f>_xlfn.XLOOKUP($D1780,消耗中转!$O$17:$O$1000,消耗中转!$Y$17:$Y$1000,"[]")</f>
        <v>[{"ItemId":50004,"Num":3061}]</v>
      </c>
      <c r="F1780" s="19" t="str">
        <f>_xlfn.XLOOKUP($D1780,养成中转!$D$17:$D$1000,_xlfn.XLOOKUP($C1780,养成中转!$W$16:$AC$16,养成中转!$W$17:$AC$1000),"{}")</f>
        <v>{"Hp":6866,"Atk":236}</v>
      </c>
      <c r="G1780" s="19" t="str">
        <f>IF(B1780=4,_xlfn.XLOOKUP($D1780,养成中转!$D$17:$D$1000,养成中转!$AP$17:$AP$1000,"{}"),_xlfn.XLOOKUP($D1780,养成中转!$D$17:$D$1000,养成中转!$AG$17:$AG$1000,"{}"))</f>
        <v>{"CardMulti":8.505,"CostReduce":0.7}</v>
      </c>
    </row>
    <row r="1781" spans="1:7">
      <c r="A1781" s="19">
        <v>1777</v>
      </c>
      <c r="B1781" s="21">
        <f t="shared" si="50"/>
        <v>4</v>
      </c>
      <c r="C1781" s="19">
        <v>2</v>
      </c>
      <c r="D1781" s="19">
        <f t="shared" si="51"/>
        <v>27</v>
      </c>
      <c r="E1781" s="19" t="str">
        <f>_xlfn.XLOOKUP($D1781,消耗中转!$O$17:$O$1000,消耗中转!$Y$17:$Y$1000,"[]")</f>
        <v>[{"ItemId":50004,"Num":3183}]</v>
      </c>
      <c r="F1781" s="19" t="str">
        <f>_xlfn.XLOOKUP($D1781,养成中转!$D$17:$D$1000,_xlfn.XLOOKUP($C1781,养成中转!$W$16:$AC$16,养成中转!$W$17:$AC$1000),"{}")</f>
        <v>{"Hp":7112,"Atk":244}</v>
      </c>
      <c r="G1781" s="19" t="str">
        <f>IF(B1781=4,_xlfn.XLOOKUP($D1781,养成中转!$D$17:$D$1000,养成中转!$AP$17:$AP$1000,"{}"),_xlfn.XLOOKUP($D1781,养成中转!$D$17:$D$1000,养成中转!$AG$17:$AG$1000,"{}"))</f>
        <v>{"CardMulti":8.673,"CostReduce":0.7}</v>
      </c>
    </row>
    <row r="1782" spans="1:7">
      <c r="A1782" s="19">
        <v>1778</v>
      </c>
      <c r="B1782" s="21">
        <f t="shared" si="50"/>
        <v>4</v>
      </c>
      <c r="C1782" s="19">
        <v>2</v>
      </c>
      <c r="D1782" s="19">
        <f t="shared" si="51"/>
        <v>28</v>
      </c>
      <c r="E1782" s="19" t="str">
        <f>_xlfn.XLOOKUP($D1782,消耗中转!$O$17:$O$1000,消耗中转!$Y$17:$Y$1000,"[]")</f>
        <v>[{"ItemId":50004,"Num":3306}]</v>
      </c>
      <c r="F1782" s="19" t="str">
        <f>_xlfn.XLOOKUP($D1782,养成中转!$D$17:$D$1000,_xlfn.XLOOKUP($C1782,养成中转!$W$16:$AC$16,养成中转!$W$17:$AC$1000),"{}")</f>
        <v>{"Hp":7367,"Atk":253}</v>
      </c>
      <c r="G1782" s="19" t="str">
        <f>IF(B1782=4,_xlfn.XLOOKUP($D1782,养成中转!$D$17:$D$1000,养成中转!$AP$17:$AP$1000,"{}"),_xlfn.XLOOKUP($D1782,养成中转!$D$17:$D$1000,养成中转!$AG$17:$AG$1000,"{}"))</f>
        <v>{"CardMulti":8.841,"CostReduce":0.7}</v>
      </c>
    </row>
    <row r="1783" spans="1:7">
      <c r="A1783" s="19">
        <v>1779</v>
      </c>
      <c r="B1783" s="21">
        <f t="shared" si="50"/>
        <v>4</v>
      </c>
      <c r="C1783" s="19">
        <v>2</v>
      </c>
      <c r="D1783" s="19">
        <f t="shared" si="51"/>
        <v>29</v>
      </c>
      <c r="E1783" s="19" t="str">
        <f>_xlfn.XLOOKUP($D1783,消耗中转!$O$17:$O$1000,消耗中转!$Y$17:$Y$1000,"[]")</f>
        <v>[{"ItemId":50004,"Num":3428}]</v>
      </c>
      <c r="F1783" s="19" t="str">
        <f>_xlfn.XLOOKUP($D1783,养成中转!$D$17:$D$1000,_xlfn.XLOOKUP($C1783,养成中转!$W$16:$AC$16,养成中转!$W$17:$AC$1000),"{}")</f>
        <v>{"Hp":7633,"Atk":262}</v>
      </c>
      <c r="G1783" s="19" t="str">
        <f>IF(B1783=4,_xlfn.XLOOKUP($D1783,养成中转!$D$17:$D$1000,养成中转!$AP$17:$AP$1000,"{}"),_xlfn.XLOOKUP($D1783,养成中转!$D$17:$D$1000,养成中转!$AG$17:$AG$1000,"{}"))</f>
        <v>{"CardMulti":9.009,"CostReduce":0.7}</v>
      </c>
    </row>
    <row r="1784" spans="1:7">
      <c r="A1784" s="19">
        <v>1780</v>
      </c>
      <c r="B1784" s="21">
        <f t="shared" si="50"/>
        <v>4</v>
      </c>
      <c r="C1784" s="19">
        <v>2</v>
      </c>
      <c r="D1784" s="19">
        <f t="shared" si="51"/>
        <v>30</v>
      </c>
      <c r="E1784" s="19" t="str">
        <f>_xlfn.XLOOKUP($D1784,消耗中转!$O$17:$O$1000,消耗中转!$Y$17:$Y$1000,"[]")</f>
        <v>[{"ItemId":50004,"Num":3551},{"ItemId":50005,"Num":130}]</v>
      </c>
      <c r="F1784" s="19" t="str">
        <f>_xlfn.XLOOKUP($D1784,养成中转!$D$17:$D$1000,_xlfn.XLOOKUP($C1784,养成中转!$W$16:$AC$16,养成中转!$W$17:$AC$1000),"{}")</f>
        <v>{"Hp":7910,"Atk":271}</v>
      </c>
      <c r="G1784" s="19" t="str">
        <f>IF(B1784=4,_xlfn.XLOOKUP($D1784,养成中转!$D$17:$D$1000,养成中转!$AP$17:$AP$1000,"{}"),_xlfn.XLOOKUP($D1784,养成中转!$D$17:$D$1000,养成中转!$AG$17:$AG$1000,"{}"))</f>
        <v>{"CardMulti":9.177,"CostReduce":0.7}</v>
      </c>
    </row>
    <row r="1785" spans="1:7">
      <c r="A1785" s="19">
        <v>1781</v>
      </c>
      <c r="B1785" s="21">
        <f t="shared" si="50"/>
        <v>4</v>
      </c>
      <c r="C1785" s="19">
        <v>2</v>
      </c>
      <c r="D1785" s="19">
        <f t="shared" si="51"/>
        <v>31</v>
      </c>
      <c r="E1785" s="19" t="str">
        <f>_xlfn.XLOOKUP($D1785,消耗中转!$O$17:$O$1000,消耗中转!$Y$17:$Y$1000,"[]")</f>
        <v>[{"ItemId":50004,"Num":7347}]</v>
      </c>
      <c r="F1785" s="19" t="str">
        <f>_xlfn.XLOOKUP($D1785,养成中转!$D$17:$D$1000,_xlfn.XLOOKUP($C1785,养成中转!$W$16:$AC$16,养成中转!$W$17:$AC$1000),"{}")</f>
        <v>{"Hp":9918,"Atk":341}</v>
      </c>
      <c r="G1785" s="19" t="str">
        <f>IF(B1785=4,_xlfn.XLOOKUP($D1785,养成中转!$D$17:$D$1000,养成中转!$AP$17:$AP$1000,"{}"),_xlfn.XLOOKUP($D1785,养成中转!$D$17:$D$1000,养成中转!$AG$17:$AG$1000,"{}"))</f>
        <v>{"CardMulti":9.667,"CostReduce":0.7}</v>
      </c>
    </row>
    <row r="1786" spans="1:7">
      <c r="A1786" s="19">
        <v>1782</v>
      </c>
      <c r="B1786" s="21">
        <f t="shared" si="50"/>
        <v>4</v>
      </c>
      <c r="C1786" s="19">
        <v>2</v>
      </c>
      <c r="D1786" s="19">
        <f t="shared" si="51"/>
        <v>32</v>
      </c>
      <c r="E1786" s="19" t="str">
        <f>_xlfn.XLOOKUP($D1786,消耗中转!$O$17:$O$1000,消耗中转!$Y$17:$Y$1000,"[]")</f>
        <v>[{"ItemId":50004,"Num":7715}]</v>
      </c>
      <c r="F1786" s="19" t="str">
        <f>_xlfn.XLOOKUP($D1786,养成中转!$D$17:$D$1000,_xlfn.XLOOKUP($C1786,养成中转!$W$16:$AC$16,养成中转!$W$17:$AC$1000),"{}")</f>
        <v>{"Hp":10217,"Atk":351}</v>
      </c>
      <c r="G1786" s="19" t="str">
        <f>IF(B1786=4,_xlfn.XLOOKUP($D1786,养成中转!$D$17:$D$1000,养成中转!$AP$17:$AP$1000,"{}"),_xlfn.XLOOKUP($D1786,养成中转!$D$17:$D$1000,养成中转!$AG$17:$AG$1000,"{}"))</f>
        <v>{"CardMulti":9.828,"CostReduce":0.7}</v>
      </c>
    </row>
    <row r="1787" spans="1:7">
      <c r="A1787" s="19">
        <v>1783</v>
      </c>
      <c r="B1787" s="21">
        <f t="shared" si="50"/>
        <v>4</v>
      </c>
      <c r="C1787" s="19">
        <v>2</v>
      </c>
      <c r="D1787" s="19">
        <f t="shared" si="51"/>
        <v>33</v>
      </c>
      <c r="E1787" s="19" t="str">
        <f>_xlfn.XLOOKUP($D1787,消耗中转!$O$17:$O$1000,消耗中转!$Y$17:$Y$1000,"[]")</f>
        <v>[{"ItemId":50004,"Num":8082}]</v>
      </c>
      <c r="F1787" s="19" t="str">
        <f>_xlfn.XLOOKUP($D1787,养成中转!$D$17:$D$1000,_xlfn.XLOOKUP($C1787,养成中转!$W$16:$AC$16,养成中转!$W$17:$AC$1000),"{}")</f>
        <v>{"Hp":10526,"Atk":362}</v>
      </c>
      <c r="G1787" s="19" t="str">
        <f>IF(B1787=4,_xlfn.XLOOKUP($D1787,养成中转!$D$17:$D$1000,养成中转!$AP$17:$AP$1000,"{}"),_xlfn.XLOOKUP($D1787,养成中转!$D$17:$D$1000,养成中转!$AG$17:$AG$1000,"{}"))</f>
        <v>{"CardMulti":9.989,"CostReduce":0.7}</v>
      </c>
    </row>
    <row r="1788" spans="1:7">
      <c r="A1788" s="19">
        <v>1784</v>
      </c>
      <c r="B1788" s="21">
        <f t="shared" si="50"/>
        <v>4</v>
      </c>
      <c r="C1788" s="19">
        <v>2</v>
      </c>
      <c r="D1788" s="19">
        <f t="shared" si="51"/>
        <v>34</v>
      </c>
      <c r="E1788" s="19" t="str">
        <f>_xlfn.XLOOKUP($D1788,消耗中转!$O$17:$O$1000,消耗中转!$Y$17:$Y$1000,"[]")</f>
        <v>[{"ItemId":50004,"Num":8449}]</v>
      </c>
      <c r="F1788" s="19" t="str">
        <f>_xlfn.XLOOKUP($D1788,养成中转!$D$17:$D$1000,_xlfn.XLOOKUP($C1788,养成中转!$W$16:$AC$16,养成中转!$W$17:$AC$1000),"{}")</f>
        <v>{"Hp":10847,"Atk":373}</v>
      </c>
      <c r="G1788" s="19" t="str">
        <f>IF(B1788=4,_xlfn.XLOOKUP($D1788,养成中转!$D$17:$D$1000,养成中转!$AP$17:$AP$1000,"{}"),_xlfn.XLOOKUP($D1788,养成中转!$D$17:$D$1000,养成中转!$AG$17:$AG$1000,"{}"))</f>
        <v>{"CardMulti":10.15,"CostReduce":0.7}</v>
      </c>
    </row>
    <row r="1789" spans="1:7">
      <c r="A1789" s="19">
        <v>1785</v>
      </c>
      <c r="B1789" s="21">
        <f t="shared" si="50"/>
        <v>4</v>
      </c>
      <c r="C1789" s="19">
        <v>2</v>
      </c>
      <c r="D1789" s="19">
        <f t="shared" si="51"/>
        <v>35</v>
      </c>
      <c r="E1789" s="19" t="str">
        <f>_xlfn.XLOOKUP($D1789,消耗中转!$O$17:$O$1000,消耗中转!$Y$17:$Y$1000,"[]")</f>
        <v>[{"ItemId":50004,"Num":8817}]</v>
      </c>
      <c r="F1789" s="19" t="str">
        <f>_xlfn.XLOOKUP($D1789,养成中转!$D$17:$D$1000,_xlfn.XLOOKUP($C1789,养成中转!$W$16:$AC$16,养成中转!$W$17:$AC$1000),"{}")</f>
        <v>{"Hp":11180,"Atk":384}</v>
      </c>
      <c r="G1789" s="19" t="str">
        <f>IF(B1789=4,_xlfn.XLOOKUP($D1789,养成中转!$D$17:$D$1000,养成中转!$AP$17:$AP$1000,"{}"),_xlfn.XLOOKUP($D1789,养成中转!$D$17:$D$1000,养成中转!$AG$17:$AG$1000,"{}"))</f>
        <v>{"CardMulti":10.311,"CostReduce":0.7}</v>
      </c>
    </row>
    <row r="1790" spans="1:7">
      <c r="A1790" s="19">
        <v>1786</v>
      </c>
      <c r="B1790" s="21">
        <f t="shared" si="50"/>
        <v>4</v>
      </c>
      <c r="C1790" s="19">
        <v>2</v>
      </c>
      <c r="D1790" s="19">
        <f t="shared" si="51"/>
        <v>36</v>
      </c>
      <c r="E1790" s="19" t="str">
        <f>_xlfn.XLOOKUP($D1790,消耗中转!$O$17:$O$1000,消耗中转!$Y$17:$Y$1000,"[]")</f>
        <v>[{"ItemId":50004,"Num":9184}]</v>
      </c>
      <c r="F1790" s="19" t="str">
        <f>_xlfn.XLOOKUP($D1790,养成中转!$D$17:$D$1000,_xlfn.XLOOKUP($C1790,养成中转!$W$16:$AC$16,养成中转!$W$17:$AC$1000),"{}")</f>
        <v>{"Hp":11525,"Atk":396}</v>
      </c>
      <c r="G1790" s="19" t="str">
        <f>IF(B1790=4,_xlfn.XLOOKUP($D1790,养成中转!$D$17:$D$1000,养成中转!$AP$17:$AP$1000,"{}"),_xlfn.XLOOKUP($D1790,养成中转!$D$17:$D$1000,养成中转!$AG$17:$AG$1000,"{}"))</f>
        <v>{"CardMulti":10.472,"CostReduce":0.7}</v>
      </c>
    </row>
    <row r="1791" spans="1:7">
      <c r="A1791" s="19">
        <v>1787</v>
      </c>
      <c r="B1791" s="21">
        <f t="shared" si="50"/>
        <v>4</v>
      </c>
      <c r="C1791" s="19">
        <v>2</v>
      </c>
      <c r="D1791" s="19">
        <f t="shared" si="51"/>
        <v>37</v>
      </c>
      <c r="E1791" s="19" t="str">
        <f>_xlfn.XLOOKUP($D1791,消耗中转!$O$17:$O$1000,消耗中转!$Y$17:$Y$1000,"[]")</f>
        <v>[{"ItemId":50004,"Num":9552}]</v>
      </c>
      <c r="F1791" s="19" t="str">
        <f>_xlfn.XLOOKUP($D1791,养成中转!$D$17:$D$1000,_xlfn.XLOOKUP($C1791,养成中转!$W$16:$AC$16,养成中转!$W$17:$AC$1000),"{}")</f>
        <v>{"Hp":11881,"Atk":408}</v>
      </c>
      <c r="G1791" s="19" t="str">
        <f>IF(B1791=4,_xlfn.XLOOKUP($D1791,养成中转!$D$17:$D$1000,养成中转!$AP$17:$AP$1000,"{}"),_xlfn.XLOOKUP($D1791,养成中转!$D$17:$D$1000,养成中转!$AG$17:$AG$1000,"{}"))</f>
        <v>{"CardMulti":10.633,"CostReduce":0.7}</v>
      </c>
    </row>
    <row r="1792" spans="1:7">
      <c r="A1792" s="19">
        <v>1788</v>
      </c>
      <c r="B1792" s="21">
        <f t="shared" si="50"/>
        <v>4</v>
      </c>
      <c r="C1792" s="19">
        <v>2</v>
      </c>
      <c r="D1792" s="19">
        <f t="shared" si="51"/>
        <v>38</v>
      </c>
      <c r="E1792" s="19" t="str">
        <f>_xlfn.XLOOKUP($D1792,消耗中转!$O$17:$O$1000,消耗中转!$Y$17:$Y$1000,"[]")</f>
        <v>[{"ItemId":50004,"Num":9919}]</v>
      </c>
      <c r="F1792" s="19" t="str">
        <f>_xlfn.XLOOKUP($D1792,养成中转!$D$17:$D$1000,_xlfn.XLOOKUP($C1792,养成中转!$W$16:$AC$16,养成中转!$W$17:$AC$1000),"{}")</f>
        <v>{"Hp":12251,"Atk":421}</v>
      </c>
      <c r="G1792" s="19" t="str">
        <f>IF(B1792=4,_xlfn.XLOOKUP($D1792,养成中转!$D$17:$D$1000,养成中转!$AP$17:$AP$1000,"{}"),_xlfn.XLOOKUP($D1792,养成中转!$D$17:$D$1000,养成中转!$AG$17:$AG$1000,"{}"))</f>
        <v>{"CardMulti":10.794,"CostReduce":0.7}</v>
      </c>
    </row>
    <row r="1793" spans="1:7">
      <c r="A1793" s="19">
        <v>1789</v>
      </c>
      <c r="B1793" s="21">
        <f t="shared" si="50"/>
        <v>4</v>
      </c>
      <c r="C1793" s="19">
        <v>2</v>
      </c>
      <c r="D1793" s="19">
        <f t="shared" si="51"/>
        <v>39</v>
      </c>
      <c r="E1793" s="19" t="str">
        <f>_xlfn.XLOOKUP($D1793,消耗中转!$O$17:$O$1000,消耗中转!$Y$17:$Y$1000,"[]")</f>
        <v>[{"ItemId":50004,"Num":10286}]</v>
      </c>
      <c r="F1793" s="19" t="str">
        <f>_xlfn.XLOOKUP($D1793,养成中转!$D$17:$D$1000,_xlfn.XLOOKUP($C1793,养成中转!$W$16:$AC$16,养成中转!$W$17:$AC$1000),"{}")</f>
        <v>{"Hp":12633,"Atk":434}</v>
      </c>
      <c r="G1793" s="19" t="str">
        <f>IF(B1793=4,_xlfn.XLOOKUP($D1793,养成中转!$D$17:$D$1000,养成中转!$AP$17:$AP$1000,"{}"),_xlfn.XLOOKUP($D1793,养成中转!$D$17:$D$1000,养成中转!$AG$17:$AG$1000,"{}"))</f>
        <v>{"CardMulti":10.955,"CostReduce":0.7}</v>
      </c>
    </row>
    <row r="1794" spans="1:7">
      <c r="A1794" s="19">
        <v>1790</v>
      </c>
      <c r="B1794" s="21">
        <f t="shared" si="50"/>
        <v>4</v>
      </c>
      <c r="C1794" s="19">
        <v>2</v>
      </c>
      <c r="D1794" s="19">
        <f t="shared" si="51"/>
        <v>40</v>
      </c>
      <c r="E1794" s="19" t="str">
        <f>_xlfn.XLOOKUP($D1794,消耗中转!$O$17:$O$1000,消耗中转!$Y$17:$Y$1000,"[]")</f>
        <v>[{"ItemId":50004,"Num":10654},{"ItemId":50005,"Num":200}]</v>
      </c>
      <c r="F1794" s="19" t="str">
        <f>_xlfn.XLOOKUP($D1794,养成中转!$D$17:$D$1000,_xlfn.XLOOKUP($C1794,养成中转!$W$16:$AC$16,养成中转!$W$17:$AC$1000),"{}")</f>
        <v>{"Hp":13028,"Atk":448}</v>
      </c>
      <c r="G1794" s="19" t="str">
        <f>IF(B1794=4,_xlfn.XLOOKUP($D1794,养成中转!$D$17:$D$1000,养成中转!$AP$17:$AP$1000,"{}"),_xlfn.XLOOKUP($D1794,养成中转!$D$17:$D$1000,养成中转!$AG$17:$AG$1000,"{}"))</f>
        <v>{"CardMulti":11.116,"CostReduce":0.7}</v>
      </c>
    </row>
    <row r="1795" spans="1:7">
      <c r="A1795" s="19">
        <v>1791</v>
      </c>
      <c r="B1795" s="21">
        <f t="shared" si="50"/>
        <v>4</v>
      </c>
      <c r="C1795" s="19">
        <v>2</v>
      </c>
      <c r="D1795" s="19">
        <f t="shared" si="51"/>
        <v>41</v>
      </c>
      <c r="E1795" s="19" t="str">
        <f>_xlfn.XLOOKUP($D1795,消耗中转!$O$17:$O$1000,消耗中转!$Y$17:$Y$1000,"[]")</f>
        <v>[{"ItemId":50004,"Num":16426}]</v>
      </c>
      <c r="F1795" s="19" t="str">
        <f>_xlfn.XLOOKUP($D1795,养成中转!$D$17:$D$1000,_xlfn.XLOOKUP($C1795,养成中转!$W$16:$AC$16,养成中转!$W$17:$AC$1000),"{}")</f>
        <v>{"Hp":15890,"Atk":546}</v>
      </c>
      <c r="G1795" s="19" t="str">
        <f>IF(B1795=4,_xlfn.XLOOKUP($D1795,养成中转!$D$17:$D$1000,养成中转!$AP$17:$AP$1000,"{}"),_xlfn.XLOOKUP($D1795,养成中转!$D$17:$D$1000,养成中转!$AG$17:$AG$1000,"{}"))</f>
        <v>{"CardMulti":11.641,"CostReduce":0.7}</v>
      </c>
    </row>
    <row r="1796" spans="1:7">
      <c r="A1796" s="19">
        <v>1792</v>
      </c>
      <c r="B1796" s="21">
        <f t="shared" si="50"/>
        <v>4</v>
      </c>
      <c r="C1796" s="19">
        <v>2</v>
      </c>
      <c r="D1796" s="19">
        <f t="shared" si="51"/>
        <v>42</v>
      </c>
      <c r="E1796" s="19" t="str">
        <f>_xlfn.XLOOKUP($D1796,消耗中转!$O$17:$O$1000,消耗中转!$Y$17:$Y$1000,"[]")</f>
        <v>[{"ItemId":50004,"Num":17248}]</v>
      </c>
      <c r="F1796" s="19" t="str">
        <f>_xlfn.XLOOKUP($D1796,养成中转!$D$17:$D$1000,_xlfn.XLOOKUP($C1796,养成中转!$W$16:$AC$16,养成中转!$W$17:$AC$1000),"{}")</f>
        <v>{"Hp":16311,"Atk":560}</v>
      </c>
      <c r="G1796" s="19" t="str">
        <f>IF(B1796=4,_xlfn.XLOOKUP($D1796,养成中转!$D$17:$D$1000,养成中转!$AP$17:$AP$1000,"{}"),_xlfn.XLOOKUP($D1796,养成中转!$D$17:$D$1000,养成中转!$AG$17:$AG$1000,"{}"))</f>
        <v>{"CardMulti":11.795,"CostReduce":0.7}</v>
      </c>
    </row>
    <row r="1797" spans="1:7">
      <c r="A1797" s="19">
        <v>1793</v>
      </c>
      <c r="B1797" s="21">
        <f t="shared" si="50"/>
        <v>4</v>
      </c>
      <c r="C1797" s="19">
        <v>2</v>
      </c>
      <c r="D1797" s="19">
        <f t="shared" si="51"/>
        <v>43</v>
      </c>
      <c r="E1797" s="19" t="str">
        <f>_xlfn.XLOOKUP($D1797,消耗中转!$O$17:$O$1000,消耗中转!$Y$17:$Y$1000,"[]")</f>
        <v>[{"ItemId":50004,"Num":18069}]</v>
      </c>
      <c r="F1797" s="19" t="str">
        <f>_xlfn.XLOOKUP($D1797,养成中转!$D$17:$D$1000,_xlfn.XLOOKUP($C1797,养成中转!$W$16:$AC$16,养成中转!$W$17:$AC$1000),"{}")</f>
        <v>{"Hp":16747,"Atk":576}</v>
      </c>
      <c r="G1797" s="19" t="str">
        <f>IF(B1797=4,_xlfn.XLOOKUP($D1797,养成中转!$D$17:$D$1000,养成中转!$AP$17:$AP$1000,"{}"),_xlfn.XLOOKUP($D1797,养成中转!$D$17:$D$1000,养成中转!$AG$17:$AG$1000,"{}"))</f>
        <v>{"CardMulti":11.949,"CostReduce":0.7}</v>
      </c>
    </row>
    <row r="1798" spans="1:7">
      <c r="A1798" s="19">
        <v>1794</v>
      </c>
      <c r="B1798" s="21">
        <f t="shared" si="50"/>
        <v>4</v>
      </c>
      <c r="C1798" s="19">
        <v>2</v>
      </c>
      <c r="D1798" s="19">
        <f t="shared" si="51"/>
        <v>44</v>
      </c>
      <c r="E1798" s="19" t="str">
        <f>_xlfn.XLOOKUP($D1798,消耗中转!$O$17:$O$1000,消耗中转!$Y$17:$Y$1000,"[]")</f>
        <v>[{"ItemId":50004,"Num":18890}]</v>
      </c>
      <c r="F1798" s="19" t="str">
        <f>_xlfn.XLOOKUP($D1798,养成中转!$D$17:$D$1000,_xlfn.XLOOKUP($C1798,养成中转!$W$16:$AC$16,养成中转!$W$17:$AC$1000),"{}")</f>
        <v>{"Hp":17197,"Atk":591}</v>
      </c>
      <c r="G1798" s="19" t="str">
        <f>IF(B1798=4,_xlfn.XLOOKUP($D1798,养成中转!$D$17:$D$1000,养成中转!$AP$17:$AP$1000,"{}"),_xlfn.XLOOKUP($D1798,养成中转!$D$17:$D$1000,养成中转!$AG$17:$AG$1000,"{}"))</f>
        <v>{"CardMulti":12.103,"CostReduce":0.7}</v>
      </c>
    </row>
    <row r="1799" spans="1:7">
      <c r="A1799" s="19">
        <v>1795</v>
      </c>
      <c r="B1799" s="21">
        <f t="shared" si="50"/>
        <v>4</v>
      </c>
      <c r="C1799" s="19">
        <v>2</v>
      </c>
      <c r="D1799" s="19">
        <f t="shared" si="51"/>
        <v>45</v>
      </c>
      <c r="E1799" s="19" t="str">
        <f>_xlfn.XLOOKUP($D1799,消耗中转!$O$17:$O$1000,消耗中转!$Y$17:$Y$1000,"[]")</f>
        <v>[{"ItemId":50004,"Num":19712}]</v>
      </c>
      <c r="F1799" s="19" t="str">
        <f>_xlfn.XLOOKUP($D1799,养成中转!$D$17:$D$1000,_xlfn.XLOOKUP($C1799,养成中转!$W$16:$AC$16,养成中转!$W$17:$AC$1000),"{}")</f>
        <v>{"Hp":17662,"Atk":607}</v>
      </c>
      <c r="G1799" s="19" t="str">
        <f>IF(B1799=4,_xlfn.XLOOKUP($D1799,养成中转!$D$17:$D$1000,养成中转!$AP$17:$AP$1000,"{}"),_xlfn.XLOOKUP($D1799,养成中转!$D$17:$D$1000,养成中转!$AG$17:$AG$1000,"{}"))</f>
        <v>{"CardMulti":12.257,"CostReduce":0.7}</v>
      </c>
    </row>
    <row r="1800" spans="1:7">
      <c r="A1800" s="19">
        <v>1796</v>
      </c>
      <c r="B1800" s="21">
        <f t="shared" si="50"/>
        <v>4</v>
      </c>
      <c r="C1800" s="19">
        <v>2</v>
      </c>
      <c r="D1800" s="19">
        <f t="shared" si="51"/>
        <v>46</v>
      </c>
      <c r="E1800" s="19" t="str">
        <f>_xlfn.XLOOKUP($D1800,消耗中转!$O$17:$O$1000,消耗中转!$Y$17:$Y$1000,"[]")</f>
        <v>[{"ItemId":50004,"Num":20533}]</v>
      </c>
      <c r="F1800" s="19" t="str">
        <f>_xlfn.XLOOKUP($D1800,养成中转!$D$17:$D$1000,_xlfn.XLOOKUP($C1800,养成中转!$W$16:$AC$16,养成中转!$W$17:$AC$1000),"{}")</f>
        <v>{"Hp":18141,"Atk":624}</v>
      </c>
      <c r="G1800" s="19" t="str">
        <f>IF(B1800=4,_xlfn.XLOOKUP($D1800,养成中转!$D$17:$D$1000,养成中转!$AP$17:$AP$1000,"{}"),_xlfn.XLOOKUP($D1800,养成中转!$D$17:$D$1000,养成中转!$AG$17:$AG$1000,"{}"))</f>
        <v>{"CardMulti":12.411,"CostReduce":0.7}</v>
      </c>
    </row>
    <row r="1801" spans="1:7">
      <c r="A1801" s="19">
        <v>1797</v>
      </c>
      <c r="B1801" s="21">
        <f t="shared" si="50"/>
        <v>4</v>
      </c>
      <c r="C1801" s="19">
        <v>2</v>
      </c>
      <c r="D1801" s="19">
        <f t="shared" si="51"/>
        <v>47</v>
      </c>
      <c r="E1801" s="19" t="str">
        <f>_xlfn.XLOOKUP($D1801,消耗中转!$O$17:$O$1000,消耗中转!$Y$17:$Y$1000,"[]")</f>
        <v>[{"ItemId":50004,"Num":21355}]</v>
      </c>
      <c r="F1801" s="19" t="str">
        <f>_xlfn.XLOOKUP($D1801,养成中转!$D$17:$D$1000,_xlfn.XLOOKUP($C1801,养成中转!$W$16:$AC$16,养成中转!$W$17:$AC$1000),"{}")</f>
        <v>{"Hp":18635,"Atk":640}</v>
      </c>
      <c r="G1801" s="19" t="str">
        <f>IF(B1801=4,_xlfn.XLOOKUP($D1801,养成中转!$D$17:$D$1000,养成中转!$AP$17:$AP$1000,"{}"),_xlfn.XLOOKUP($D1801,养成中转!$D$17:$D$1000,养成中转!$AG$17:$AG$1000,"{}"))</f>
        <v>{"CardMulti":12.565,"CostReduce":0.7}</v>
      </c>
    </row>
    <row r="1802" spans="1:7">
      <c r="A1802" s="19">
        <v>1798</v>
      </c>
      <c r="B1802" s="21">
        <f t="shared" si="50"/>
        <v>4</v>
      </c>
      <c r="C1802" s="19">
        <v>2</v>
      </c>
      <c r="D1802" s="19">
        <f t="shared" si="51"/>
        <v>48</v>
      </c>
      <c r="E1802" s="19" t="str">
        <f>_xlfn.XLOOKUP($D1802,消耗中转!$O$17:$O$1000,消耗中转!$Y$17:$Y$1000,"[]")</f>
        <v>[{"ItemId":50004,"Num":22176}]</v>
      </c>
      <c r="F1802" s="19" t="str">
        <f>_xlfn.XLOOKUP($D1802,养成中转!$D$17:$D$1000,_xlfn.XLOOKUP($C1802,养成中转!$W$16:$AC$16,养成中转!$W$17:$AC$1000),"{}")</f>
        <v>{"Hp":19143,"Atk":658}</v>
      </c>
      <c r="G1802" s="19" t="str">
        <f>IF(B1802=4,_xlfn.XLOOKUP($D1802,养成中转!$D$17:$D$1000,养成中转!$AP$17:$AP$1000,"{}"),_xlfn.XLOOKUP($D1802,养成中转!$D$17:$D$1000,养成中转!$AG$17:$AG$1000,"{}"))</f>
        <v>{"CardMulti":12.719,"CostReduce":0.7}</v>
      </c>
    </row>
    <row r="1803" spans="1:7">
      <c r="A1803" s="19">
        <v>1799</v>
      </c>
      <c r="B1803" s="21">
        <f t="shared" si="50"/>
        <v>4</v>
      </c>
      <c r="C1803" s="19">
        <v>2</v>
      </c>
      <c r="D1803" s="19">
        <f t="shared" si="51"/>
        <v>49</v>
      </c>
      <c r="E1803" s="19" t="str">
        <f>_xlfn.XLOOKUP($D1803,消耗中转!$O$17:$O$1000,消耗中转!$Y$17:$Y$1000,"[]")</f>
        <v>[{"ItemId":50004,"Num":22997}]</v>
      </c>
      <c r="F1803" s="19" t="str">
        <f>_xlfn.XLOOKUP($D1803,养成中转!$D$17:$D$1000,_xlfn.XLOOKUP($C1803,养成中转!$W$16:$AC$16,养成中转!$W$17:$AC$1000),"{}")</f>
        <v>{"Hp":19667,"Atk":676}</v>
      </c>
      <c r="G1803" s="19" t="str">
        <f>IF(B1803=4,_xlfn.XLOOKUP($D1803,养成中转!$D$17:$D$1000,养成中转!$AP$17:$AP$1000,"{}"),_xlfn.XLOOKUP($D1803,养成中转!$D$17:$D$1000,养成中转!$AG$17:$AG$1000,"{}"))</f>
        <v>{"CardMulti":12.873,"CostReduce":0.7}</v>
      </c>
    </row>
    <row r="1804" spans="1:7">
      <c r="A1804" s="19">
        <v>1800</v>
      </c>
      <c r="B1804" s="21">
        <f t="shared" si="50"/>
        <v>4</v>
      </c>
      <c r="C1804" s="19">
        <v>2</v>
      </c>
      <c r="D1804" s="19">
        <f t="shared" si="51"/>
        <v>50</v>
      </c>
      <c r="E1804" s="19" t="str">
        <f>_xlfn.XLOOKUP($D1804,消耗中转!$O$17:$O$1000,消耗中转!$Y$17:$Y$1000,"[]")</f>
        <v>[{"ItemId":50004,"Num":23819},{"ItemId":50005,"Num":300}]</v>
      </c>
      <c r="F1804" s="19" t="str">
        <f>_xlfn.XLOOKUP($D1804,养成中转!$D$17:$D$1000,_xlfn.XLOOKUP($C1804,养成中转!$W$16:$AC$16,养成中转!$W$17:$AC$1000),"{}")</f>
        <v>{"Hp":20207,"Atk":694}</v>
      </c>
      <c r="G1804" s="19" t="str">
        <f>IF(B1804=4,_xlfn.XLOOKUP($D1804,养成中转!$D$17:$D$1000,养成中转!$AP$17:$AP$1000,"{}"),_xlfn.XLOOKUP($D1804,养成中转!$D$17:$D$1000,养成中转!$AG$17:$AG$1000,"{}"))</f>
        <v>{"CardMulti":13.027,"CostReduce":0.7}</v>
      </c>
    </row>
    <row r="1805" spans="1:7">
      <c r="A1805" s="19">
        <v>1801</v>
      </c>
      <c r="B1805" s="21">
        <f t="shared" si="50"/>
        <v>4</v>
      </c>
      <c r="C1805" s="19">
        <v>2</v>
      </c>
      <c r="D1805" s="19">
        <f t="shared" si="51"/>
        <v>51</v>
      </c>
      <c r="E1805" s="19" t="str">
        <f>_xlfn.XLOOKUP($D1805,消耗中转!$O$17:$O$1000,消耗中转!$Y$17:$Y$1000,"[]")</f>
        <v>[{"ItemId":50004,"Num":29796}]</v>
      </c>
      <c r="F1805" s="19" t="str">
        <f>_xlfn.XLOOKUP($D1805,养成中转!$D$17:$D$1000,_xlfn.XLOOKUP($C1805,养成中转!$W$16:$AC$16,养成中转!$W$17:$AC$1000),"{}")</f>
        <v>{"Hp":24095,"Atk":829}</v>
      </c>
      <c r="G1805" s="19" t="str">
        <f>IF(B1805=4,_xlfn.XLOOKUP($D1805,养成中转!$D$17:$D$1000,养成中转!$AP$17:$AP$1000,"{}"),_xlfn.XLOOKUP($D1805,养成中转!$D$17:$D$1000,养成中转!$AG$17:$AG$1000,"{}"))</f>
        <v>{"CardMulti":13.587,"CostReduce":0.7}</v>
      </c>
    </row>
    <row r="1806" spans="1:7">
      <c r="A1806" s="19">
        <v>1802</v>
      </c>
      <c r="B1806" s="21">
        <f t="shared" si="50"/>
        <v>4</v>
      </c>
      <c r="C1806" s="19">
        <v>2</v>
      </c>
      <c r="D1806" s="19">
        <f t="shared" si="51"/>
        <v>52</v>
      </c>
      <c r="E1806" s="19" t="str">
        <f>_xlfn.XLOOKUP($D1806,消耗中转!$O$17:$O$1000,消耗中转!$Y$17:$Y$1000,"[]")</f>
        <v>[{"ItemId":50004,"Num":31286}]</v>
      </c>
      <c r="F1806" s="19" t="str">
        <f>_xlfn.XLOOKUP($D1806,养成中转!$D$17:$D$1000,_xlfn.XLOOKUP($C1806,养成中转!$W$16:$AC$16,养成中转!$W$17:$AC$1000),"{}")</f>
        <v>{"Hp":24667,"Atk":848}</v>
      </c>
      <c r="G1806" s="19" t="str">
        <f>IF(B1806=4,_xlfn.XLOOKUP($D1806,养成中转!$D$17:$D$1000,养成中转!$AP$17:$AP$1000,"{}"),_xlfn.XLOOKUP($D1806,养成中转!$D$17:$D$1000,养成中转!$AG$17:$AG$1000,"{}"))</f>
        <v>{"CardMulti":13.734,"CostReduce":0.7}</v>
      </c>
    </row>
    <row r="1807" spans="1:7">
      <c r="A1807" s="19">
        <v>1803</v>
      </c>
      <c r="B1807" s="21">
        <f t="shared" si="50"/>
        <v>4</v>
      </c>
      <c r="C1807" s="19">
        <v>2</v>
      </c>
      <c r="D1807" s="19">
        <f t="shared" si="51"/>
        <v>53</v>
      </c>
      <c r="E1807" s="19" t="str">
        <f>_xlfn.XLOOKUP($D1807,消耗中转!$O$17:$O$1000,消耗中转!$Y$17:$Y$1000,"[]")</f>
        <v>[{"ItemId":50004,"Num":32776}]</v>
      </c>
      <c r="F1807" s="19" t="str">
        <f>_xlfn.XLOOKUP($D1807,养成中转!$D$17:$D$1000,_xlfn.XLOOKUP($C1807,养成中转!$W$16:$AC$16,养成中转!$W$17:$AC$1000),"{}")</f>
        <v>{"Hp":25255,"Atk":868}</v>
      </c>
      <c r="G1807" s="19" t="str">
        <f>IF(B1807=4,_xlfn.XLOOKUP($D1807,养成中转!$D$17:$D$1000,养成中转!$AP$17:$AP$1000,"{}"),_xlfn.XLOOKUP($D1807,养成中转!$D$17:$D$1000,养成中转!$AG$17:$AG$1000,"{}"))</f>
        <v>{"CardMulti":13.881,"CostReduce":0.7}</v>
      </c>
    </row>
    <row r="1808" spans="1:7">
      <c r="A1808" s="19">
        <v>1804</v>
      </c>
      <c r="B1808" s="21">
        <f t="shared" si="50"/>
        <v>4</v>
      </c>
      <c r="C1808" s="19">
        <v>2</v>
      </c>
      <c r="D1808" s="19">
        <f t="shared" si="51"/>
        <v>54</v>
      </c>
      <c r="E1808" s="19" t="str">
        <f>_xlfn.XLOOKUP($D1808,消耗中转!$O$17:$O$1000,消耗中转!$Y$17:$Y$1000,"[]")</f>
        <v>[{"ItemId":50004,"Num":34266}]</v>
      </c>
      <c r="F1808" s="19" t="str">
        <f>_xlfn.XLOOKUP($D1808,养成中转!$D$17:$D$1000,_xlfn.XLOOKUP($C1808,养成中转!$W$16:$AC$16,养成中转!$W$17:$AC$1000),"{}")</f>
        <v>{"Hp":25858,"Atk":889}</v>
      </c>
      <c r="G1808" s="19" t="str">
        <f>IF(B1808=4,_xlfn.XLOOKUP($D1808,养成中转!$D$17:$D$1000,养成中转!$AP$17:$AP$1000,"{}"),_xlfn.XLOOKUP($D1808,养成中转!$D$17:$D$1000,养成中转!$AG$17:$AG$1000,"{}"))</f>
        <v>{"CardMulti":14.028,"CostReduce":0.7}</v>
      </c>
    </row>
    <row r="1809" spans="1:7">
      <c r="A1809" s="19">
        <v>1805</v>
      </c>
      <c r="B1809" s="21">
        <f t="shared" si="50"/>
        <v>4</v>
      </c>
      <c r="C1809" s="19">
        <v>2</v>
      </c>
      <c r="D1809" s="19">
        <f t="shared" si="51"/>
        <v>55</v>
      </c>
      <c r="E1809" s="19" t="str">
        <f>_xlfn.XLOOKUP($D1809,消耗中转!$O$17:$O$1000,消耗中转!$Y$17:$Y$1000,"[]")</f>
        <v>[{"ItemId":50004,"Num":35756}]</v>
      </c>
      <c r="F1809" s="19" t="str">
        <f>_xlfn.XLOOKUP($D1809,养成中转!$D$17:$D$1000,_xlfn.XLOOKUP($C1809,养成中转!$W$16:$AC$16,养成中转!$W$17:$AC$1000),"{}")</f>
        <v>{"Hp":26480,"Atk":910}</v>
      </c>
      <c r="G1809" s="19" t="str">
        <f>IF(B1809=4,_xlfn.XLOOKUP($D1809,养成中转!$D$17:$D$1000,养成中转!$AP$17:$AP$1000,"{}"),_xlfn.XLOOKUP($D1809,养成中转!$D$17:$D$1000,养成中转!$AG$17:$AG$1000,"{}"))</f>
        <v>{"CardMulti":14.175,"CostReduce":0.7}</v>
      </c>
    </row>
    <row r="1810" spans="1:7">
      <c r="A1810" s="19">
        <v>1806</v>
      </c>
      <c r="B1810" s="21">
        <f t="shared" si="50"/>
        <v>4</v>
      </c>
      <c r="C1810" s="19">
        <v>2</v>
      </c>
      <c r="D1810" s="19">
        <f t="shared" si="51"/>
        <v>56</v>
      </c>
      <c r="E1810" s="19" t="str">
        <f>_xlfn.XLOOKUP($D1810,消耗中转!$O$17:$O$1000,消耗中转!$Y$17:$Y$1000,"[]")</f>
        <v>[{"ItemId":50004,"Num":37245}]</v>
      </c>
      <c r="F1810" s="19" t="str">
        <f>_xlfn.XLOOKUP($D1810,养成中转!$D$17:$D$1000,_xlfn.XLOOKUP($C1810,养成中转!$W$16:$AC$16,养成中转!$W$17:$AC$1000),"{}")</f>
        <v>{"Hp":27117,"Atk":933}</v>
      </c>
      <c r="G1810" s="19" t="str">
        <f>IF(B1810=4,_xlfn.XLOOKUP($D1810,养成中转!$D$17:$D$1000,养成中转!$AP$17:$AP$1000,"{}"),_xlfn.XLOOKUP($D1810,养成中转!$D$17:$D$1000,养成中转!$AG$17:$AG$1000,"{}"))</f>
        <v>{"CardMulti":14.322,"CostReduce":0.7}</v>
      </c>
    </row>
    <row r="1811" spans="1:7">
      <c r="A1811" s="19">
        <v>1807</v>
      </c>
      <c r="B1811" s="21">
        <f t="shared" si="50"/>
        <v>4</v>
      </c>
      <c r="C1811" s="19">
        <v>2</v>
      </c>
      <c r="D1811" s="19">
        <f t="shared" si="51"/>
        <v>57</v>
      </c>
      <c r="E1811" s="19" t="str">
        <f>_xlfn.XLOOKUP($D1811,消耗中转!$O$17:$O$1000,消耗中转!$Y$17:$Y$1000,"[]")</f>
        <v>[{"ItemId":50004,"Num":38735}]</v>
      </c>
      <c r="F1811" s="19" t="str">
        <f>_xlfn.XLOOKUP($D1811,养成中转!$D$17:$D$1000,_xlfn.XLOOKUP($C1811,养成中转!$W$16:$AC$16,养成中转!$W$17:$AC$1000),"{}")</f>
        <v>{"Hp":27772,"Atk":955}</v>
      </c>
      <c r="G1811" s="19" t="str">
        <f>IF(B1811=4,_xlfn.XLOOKUP($D1811,养成中转!$D$17:$D$1000,养成中转!$AP$17:$AP$1000,"{}"),_xlfn.XLOOKUP($D1811,养成中转!$D$17:$D$1000,养成中转!$AG$17:$AG$1000,"{}"))</f>
        <v>{"CardMulti":14.469,"CostReduce":0.7}</v>
      </c>
    </row>
    <row r="1812" spans="1:7">
      <c r="A1812" s="19">
        <v>1808</v>
      </c>
      <c r="B1812" s="21">
        <f t="shared" si="50"/>
        <v>4</v>
      </c>
      <c r="C1812" s="19">
        <v>2</v>
      </c>
      <c r="D1812" s="19">
        <f t="shared" si="51"/>
        <v>58</v>
      </c>
      <c r="E1812" s="19" t="str">
        <f>_xlfn.XLOOKUP($D1812,消耗中转!$O$17:$O$1000,消耗中转!$Y$17:$Y$1000,"[]")</f>
        <v>[{"ItemId":50004,"Num":40225}]</v>
      </c>
      <c r="F1812" s="19" t="str">
        <f>_xlfn.XLOOKUP($D1812,养成中转!$D$17:$D$1000,_xlfn.XLOOKUP($C1812,养成中转!$W$16:$AC$16,养成中转!$W$17:$AC$1000),"{}")</f>
        <v>{"Hp":28445,"Atk":978}</v>
      </c>
      <c r="G1812" s="19" t="str">
        <f>IF(B1812=4,_xlfn.XLOOKUP($D1812,养成中转!$D$17:$D$1000,养成中转!$AP$17:$AP$1000,"{}"),_xlfn.XLOOKUP($D1812,养成中转!$D$17:$D$1000,养成中转!$AG$17:$AG$1000,"{}"))</f>
        <v>{"CardMulti":14.616,"CostReduce":0.7}</v>
      </c>
    </row>
    <row r="1813" spans="1:7">
      <c r="A1813" s="19">
        <v>1809</v>
      </c>
      <c r="B1813" s="21">
        <f t="shared" si="50"/>
        <v>4</v>
      </c>
      <c r="C1813" s="19">
        <v>2</v>
      </c>
      <c r="D1813" s="19">
        <f t="shared" si="51"/>
        <v>59</v>
      </c>
      <c r="E1813" s="19" t="str">
        <f>_xlfn.XLOOKUP($D1813,消耗中转!$O$17:$O$1000,消耗中转!$Y$17:$Y$1000,"[]")</f>
        <v>[{"ItemId":50004,"Num":41715}]</v>
      </c>
      <c r="F1813" s="19" t="str">
        <f>_xlfn.XLOOKUP($D1813,养成中转!$D$17:$D$1000,_xlfn.XLOOKUP($C1813,养成中转!$W$16:$AC$16,养成中转!$W$17:$AC$1000),"{}")</f>
        <v>{"Hp":29135,"Atk":1001}</v>
      </c>
      <c r="G1813" s="19" t="str">
        <f>IF(B1813=4,_xlfn.XLOOKUP($D1813,养成中转!$D$17:$D$1000,养成中转!$AP$17:$AP$1000,"{}"),_xlfn.XLOOKUP($D1813,养成中转!$D$17:$D$1000,养成中转!$AG$17:$AG$1000,"{}"))</f>
        <v>{"CardMulti":14.763,"CostReduce":0.7}</v>
      </c>
    </row>
    <row r="1814" spans="1:7">
      <c r="A1814" s="19">
        <v>1810</v>
      </c>
      <c r="B1814" s="21">
        <f t="shared" si="50"/>
        <v>4</v>
      </c>
      <c r="C1814" s="19">
        <v>2</v>
      </c>
      <c r="D1814" s="19">
        <f t="shared" si="51"/>
        <v>60</v>
      </c>
      <c r="E1814" s="19" t="str">
        <f>_xlfn.XLOOKUP($D1814,消耗中转!$O$17:$O$1000,消耗中转!$Y$17:$Y$1000,"[]")</f>
        <v>[{"ItemId":50004,"Num":43205},{"ItemId":50005,"Num":420}]</v>
      </c>
      <c r="F1814" s="19" t="str">
        <f>_xlfn.XLOOKUP($D1814,养成中转!$D$17:$D$1000,_xlfn.XLOOKUP($C1814,养成中转!$W$16:$AC$16,养成中转!$W$17:$AC$1000),"{}")</f>
        <v>{"Hp":29843,"Atk":1026}</v>
      </c>
      <c r="G1814" s="19" t="str">
        <f>IF(B1814=4,_xlfn.XLOOKUP($D1814,养成中转!$D$17:$D$1000,养成中转!$AP$17:$AP$1000,"{}"),_xlfn.XLOOKUP($D1814,养成中转!$D$17:$D$1000,养成中转!$AG$17:$AG$1000,"{}"))</f>
        <v>{"CardMulti":14.91,"CostReduce":0.7}</v>
      </c>
    </row>
    <row r="1815" spans="1:7">
      <c r="A1815" s="19">
        <v>1811</v>
      </c>
      <c r="B1815" s="21">
        <f t="shared" si="50"/>
        <v>4</v>
      </c>
      <c r="C1815" s="19">
        <v>2</v>
      </c>
      <c r="D1815" s="19">
        <f t="shared" si="51"/>
        <v>61</v>
      </c>
      <c r="E1815" s="19" t="str">
        <f>_xlfn.XLOOKUP($D1815,消耗中转!$O$17:$O$1000,消耗中转!$Y$17:$Y$1000,"[]")</f>
        <v>[{"ItemId":50004,"Num":47233}]</v>
      </c>
      <c r="F1815" s="19" t="str">
        <f>_xlfn.XLOOKUP($D1815,养成中转!$D$17:$D$1000,_xlfn.XLOOKUP($C1815,养成中转!$W$16:$AC$16,养成中转!$W$17:$AC$1000),"{}")</f>
        <v>{"Hp":34928,"Atk":1201}</v>
      </c>
      <c r="G1815" s="19" t="str">
        <f>IF(B1815=4,_xlfn.XLOOKUP($D1815,养成中转!$D$17:$D$1000,养成中转!$AP$17:$AP$1000,"{}"),_xlfn.XLOOKUP($D1815,养成中转!$D$17:$D$1000,养成中转!$AG$17:$AG$1000,"{}"))</f>
        <v>{"CardMulti":15.505,"CostReduce":0.7}</v>
      </c>
    </row>
    <row r="1816" spans="1:7">
      <c r="A1816" s="19">
        <v>1812</v>
      </c>
      <c r="B1816" s="21">
        <f t="shared" si="50"/>
        <v>4</v>
      </c>
      <c r="C1816" s="19">
        <v>2</v>
      </c>
      <c r="D1816" s="19">
        <f t="shared" si="51"/>
        <v>62</v>
      </c>
      <c r="E1816" s="19" t="str">
        <f>_xlfn.XLOOKUP($D1816,消耗中转!$O$17:$O$1000,消耗中转!$Y$17:$Y$1000,"[]")</f>
        <v>[{"ItemId":50004,"Num":49595}]</v>
      </c>
      <c r="F1816" s="19" t="str">
        <f>_xlfn.XLOOKUP($D1816,养成中转!$D$17:$D$1000,_xlfn.XLOOKUP($C1816,养成中转!$W$16:$AC$16,养成中转!$W$17:$AC$1000),"{}")</f>
        <v>{"Hp":35672,"Atk":1227}</v>
      </c>
      <c r="G1816" s="19" t="str">
        <f>IF(B1816=4,_xlfn.XLOOKUP($D1816,养成中转!$D$17:$D$1000,养成中转!$AP$17:$AP$1000,"{}"),_xlfn.XLOOKUP($D1816,养成中转!$D$17:$D$1000,养成中转!$AG$17:$AG$1000,"{}"))</f>
        <v>{"CardMulti":15.645,"CostReduce":0.7}</v>
      </c>
    </row>
    <row r="1817" spans="1:7">
      <c r="A1817" s="19">
        <v>1813</v>
      </c>
      <c r="B1817" s="21">
        <f t="shared" si="50"/>
        <v>4</v>
      </c>
      <c r="C1817" s="19">
        <v>2</v>
      </c>
      <c r="D1817" s="19">
        <f t="shared" si="51"/>
        <v>63</v>
      </c>
      <c r="E1817" s="19" t="str">
        <f>_xlfn.XLOOKUP($D1817,消耗中转!$O$17:$O$1000,消耗中转!$Y$17:$Y$1000,"[]")</f>
        <v>[{"ItemId":50004,"Num":51956}]</v>
      </c>
      <c r="F1817" s="19" t="str">
        <f>_xlfn.XLOOKUP($D1817,养成中转!$D$17:$D$1000,_xlfn.XLOOKUP($C1817,养成中转!$W$16:$AC$16,养成中转!$W$17:$AC$1000),"{}")</f>
        <v>{"Hp":36436,"Atk":1253}</v>
      </c>
      <c r="G1817" s="19" t="str">
        <f>IF(B1817=4,_xlfn.XLOOKUP($D1817,养成中转!$D$17:$D$1000,养成中转!$AP$17:$AP$1000,"{}"),_xlfn.XLOOKUP($D1817,养成中转!$D$17:$D$1000,养成中转!$AG$17:$AG$1000,"{}"))</f>
        <v>{"CardMulti":15.785,"CostReduce":0.7}</v>
      </c>
    </row>
    <row r="1818" spans="1:7">
      <c r="A1818" s="19">
        <v>1814</v>
      </c>
      <c r="B1818" s="21">
        <f t="shared" si="50"/>
        <v>4</v>
      </c>
      <c r="C1818" s="19">
        <v>2</v>
      </c>
      <c r="D1818" s="19">
        <f t="shared" si="51"/>
        <v>64</v>
      </c>
      <c r="E1818" s="19" t="str">
        <f>_xlfn.XLOOKUP($D1818,消耗中转!$O$17:$O$1000,消耗中转!$Y$17:$Y$1000,"[]")</f>
        <v>[{"ItemId":50004,"Num":54318}]</v>
      </c>
      <c r="F1818" s="19" t="str">
        <f>_xlfn.XLOOKUP($D1818,养成中转!$D$17:$D$1000,_xlfn.XLOOKUP($C1818,养成中转!$W$16:$AC$16,养成中转!$W$17:$AC$1000),"{}")</f>
        <v>{"Hp":37218,"Atk":1280}</v>
      </c>
      <c r="G1818" s="19" t="str">
        <f>IF(B1818=4,_xlfn.XLOOKUP($D1818,养成中转!$D$17:$D$1000,养成中转!$AP$17:$AP$1000,"{}"),_xlfn.XLOOKUP($D1818,养成中转!$D$17:$D$1000,养成中转!$AG$17:$AG$1000,"{}"))</f>
        <v>{"CardMulti":15.925,"CostReduce":0.7}</v>
      </c>
    </row>
    <row r="1819" spans="1:7">
      <c r="A1819" s="19">
        <v>1815</v>
      </c>
      <c r="B1819" s="21">
        <f t="shared" si="50"/>
        <v>4</v>
      </c>
      <c r="C1819" s="19">
        <v>2</v>
      </c>
      <c r="D1819" s="19">
        <f t="shared" si="51"/>
        <v>65</v>
      </c>
      <c r="E1819" s="19" t="str">
        <f>_xlfn.XLOOKUP($D1819,消耗中转!$O$17:$O$1000,消耗中转!$Y$17:$Y$1000,"[]")</f>
        <v>[{"ItemId":50004,"Num":56680}]</v>
      </c>
      <c r="F1819" s="19" t="str">
        <f>_xlfn.XLOOKUP($D1819,养成中转!$D$17:$D$1000,_xlfn.XLOOKUP($C1819,养成中转!$W$16:$AC$16,养成中转!$W$17:$AC$1000),"{}")</f>
        <v>{"Hp":38020,"Atk":1308}</v>
      </c>
      <c r="G1819" s="19" t="str">
        <f>IF(B1819=4,_xlfn.XLOOKUP($D1819,养成中转!$D$17:$D$1000,养成中转!$AP$17:$AP$1000,"{}"),_xlfn.XLOOKUP($D1819,养成中转!$D$17:$D$1000,养成中转!$AG$17:$AG$1000,"{}"))</f>
        <v>{"CardMulti":16.065,"CostReduce":0.7}</v>
      </c>
    </row>
    <row r="1820" spans="1:7">
      <c r="A1820" s="19">
        <v>1816</v>
      </c>
      <c r="B1820" s="21">
        <f t="shared" si="50"/>
        <v>4</v>
      </c>
      <c r="C1820" s="19">
        <v>2</v>
      </c>
      <c r="D1820" s="19">
        <f t="shared" si="51"/>
        <v>66</v>
      </c>
      <c r="E1820" s="19" t="str">
        <f>_xlfn.XLOOKUP($D1820,消耗中转!$O$17:$O$1000,消耗中转!$Y$17:$Y$1000,"[]")</f>
        <v>[{"ItemId":50004,"Num":59041}]</v>
      </c>
      <c r="F1820" s="19" t="str">
        <f>_xlfn.XLOOKUP($D1820,养成中转!$D$17:$D$1000,_xlfn.XLOOKUP($C1820,养成中转!$W$16:$AC$16,养成中转!$W$17:$AC$1000),"{}")</f>
        <v>{"Hp":38841,"Atk":1336}</v>
      </c>
      <c r="G1820" s="19" t="str">
        <f>IF(B1820=4,_xlfn.XLOOKUP($D1820,养成中转!$D$17:$D$1000,养成中转!$AP$17:$AP$1000,"{}"),_xlfn.XLOOKUP($D1820,养成中转!$D$17:$D$1000,养成中转!$AG$17:$AG$1000,"{}"))</f>
        <v>{"CardMulti":16.205,"CostReduce":0.7}</v>
      </c>
    </row>
    <row r="1821" spans="1:7">
      <c r="A1821" s="19">
        <v>1817</v>
      </c>
      <c r="B1821" s="21">
        <f t="shared" si="50"/>
        <v>4</v>
      </c>
      <c r="C1821" s="19">
        <v>2</v>
      </c>
      <c r="D1821" s="19">
        <f t="shared" si="51"/>
        <v>67</v>
      </c>
      <c r="E1821" s="19" t="str">
        <f>_xlfn.XLOOKUP($D1821,消耗中转!$O$17:$O$1000,消耗中转!$Y$17:$Y$1000,"[]")</f>
        <v>[{"ItemId":50004,"Num":61403}]</v>
      </c>
      <c r="F1821" s="19" t="str">
        <f>_xlfn.XLOOKUP($D1821,养成中转!$D$17:$D$1000,_xlfn.XLOOKUP($C1821,养成中转!$W$16:$AC$16,养成中转!$W$17:$AC$1000),"{}")</f>
        <v>{"Hp":39681,"Atk":1364}</v>
      </c>
      <c r="G1821" s="19" t="str">
        <f>IF(B1821=4,_xlfn.XLOOKUP($D1821,养成中转!$D$17:$D$1000,养成中转!$AP$17:$AP$1000,"{}"),_xlfn.XLOOKUP($D1821,养成中转!$D$17:$D$1000,养成中转!$AG$17:$AG$1000,"{}"))</f>
        <v>{"CardMulti":16.345,"CostReduce":0.7}</v>
      </c>
    </row>
    <row r="1822" spans="1:7">
      <c r="A1822" s="19">
        <v>1818</v>
      </c>
      <c r="B1822" s="21">
        <f t="shared" si="50"/>
        <v>4</v>
      </c>
      <c r="C1822" s="19">
        <v>2</v>
      </c>
      <c r="D1822" s="19">
        <f t="shared" si="51"/>
        <v>68</v>
      </c>
      <c r="E1822" s="19" t="str">
        <f>_xlfn.XLOOKUP($D1822,消耗中转!$O$17:$O$1000,消耗中转!$Y$17:$Y$1000,"[]")</f>
        <v>[{"ItemId":50004,"Num":63765}]</v>
      </c>
      <c r="F1822" s="19" t="str">
        <f>_xlfn.XLOOKUP($D1822,养成中转!$D$17:$D$1000,_xlfn.XLOOKUP($C1822,养成中转!$W$16:$AC$16,养成中转!$W$17:$AC$1000),"{}")</f>
        <v>{"Hp":40541,"Atk":1394}</v>
      </c>
      <c r="G1822" s="19" t="str">
        <f>IF(B1822=4,_xlfn.XLOOKUP($D1822,养成中转!$D$17:$D$1000,养成中转!$AP$17:$AP$1000,"{}"),_xlfn.XLOOKUP($D1822,养成中转!$D$17:$D$1000,养成中转!$AG$17:$AG$1000,"{}"))</f>
        <v>{"CardMulti":16.485,"CostReduce":0.7}</v>
      </c>
    </row>
    <row r="1823" spans="1:7">
      <c r="A1823" s="19">
        <v>1819</v>
      </c>
      <c r="B1823" s="21">
        <f t="shared" si="50"/>
        <v>4</v>
      </c>
      <c r="C1823" s="19">
        <v>2</v>
      </c>
      <c r="D1823" s="19">
        <f t="shared" si="51"/>
        <v>69</v>
      </c>
      <c r="E1823" s="19" t="str">
        <f>_xlfn.XLOOKUP($D1823,消耗中转!$O$17:$O$1000,消耗中转!$Y$17:$Y$1000,"[]")</f>
        <v>[{"ItemId":50004,"Num":66126}]</v>
      </c>
      <c r="F1823" s="19" t="str">
        <f>_xlfn.XLOOKUP($D1823,养成中转!$D$17:$D$1000,_xlfn.XLOOKUP($C1823,养成中转!$W$16:$AC$16,养成中转!$W$17:$AC$1000),"{}")</f>
        <v>{"Hp":41421,"Atk":1425}</v>
      </c>
      <c r="G1823" s="19" t="str">
        <f>IF(B1823=4,_xlfn.XLOOKUP($D1823,养成中转!$D$17:$D$1000,养成中转!$AP$17:$AP$1000,"{}"),_xlfn.XLOOKUP($D1823,养成中转!$D$17:$D$1000,养成中转!$AG$17:$AG$1000,"{}"))</f>
        <v>{"CardMulti":16.625,"CostReduce":0.7}</v>
      </c>
    </row>
    <row r="1824" spans="1:7">
      <c r="A1824" s="19">
        <v>1820</v>
      </c>
      <c r="B1824" s="21">
        <f t="shared" si="50"/>
        <v>4</v>
      </c>
      <c r="C1824" s="19">
        <v>2</v>
      </c>
      <c r="D1824" s="19">
        <f t="shared" si="51"/>
        <v>70</v>
      </c>
      <c r="E1824" s="19" t="str">
        <f>_xlfn.XLOOKUP($D1824,消耗中转!$O$17:$O$1000,消耗中转!$Y$17:$Y$1000,"[]")</f>
        <v>[{"ItemId":50004,"Num":68488},{"ItemId":50005,"Num":602}]</v>
      </c>
      <c r="F1824" s="19" t="str">
        <f>_xlfn.XLOOKUP($D1824,养成中转!$D$17:$D$1000,_xlfn.XLOOKUP($C1824,养成中转!$W$16:$AC$16,养成中转!$W$17:$AC$1000),"{}")</f>
        <v>{"Hp":42321,"Atk":1455}</v>
      </c>
      <c r="G1824" s="19" t="str">
        <f>IF(B1824=4,_xlfn.XLOOKUP($D1824,养成中转!$D$17:$D$1000,养成中转!$AP$17:$AP$1000,"{}"),_xlfn.XLOOKUP($D1824,养成中转!$D$17:$D$1000,养成中转!$AG$17:$AG$1000,"{}"))</f>
        <v>{"CardMulti":16.765,"CostReduce":0.7}</v>
      </c>
    </row>
    <row r="1825" spans="1:7">
      <c r="A1825" s="19">
        <v>1821</v>
      </c>
      <c r="B1825" s="21">
        <f t="shared" si="50"/>
        <v>4</v>
      </c>
      <c r="C1825" s="19">
        <v>2</v>
      </c>
      <c r="D1825" s="19">
        <f t="shared" si="51"/>
        <v>71</v>
      </c>
      <c r="E1825" s="19" t="str">
        <f>_xlfn.XLOOKUP($D1825,消耗中转!$O$17:$O$1000,消耗中转!$Y$17:$Y$1000,"[]")</f>
        <v>[{"ItemId":50004,"Num":68232}]</v>
      </c>
      <c r="F1825" s="19" t="str">
        <f>_xlfn.XLOOKUP($D1825,养成中转!$D$17:$D$1000,_xlfn.XLOOKUP($C1825,养成中转!$W$16:$AC$16,养成中转!$W$17:$AC$1000),"{}")</f>
        <v>{"Hp":48767,"Atk":1677}</v>
      </c>
      <c r="G1825" s="19" t="str">
        <f>IF(B1825=4,_xlfn.XLOOKUP($D1825,养成中转!$D$17:$D$1000,养成中转!$AP$17:$AP$1000,"{}"),_xlfn.XLOOKUP($D1825,养成中转!$D$17:$D$1000,养成中转!$AG$17:$AG$1000,"{}"))</f>
        <v>{"CardMulti":17.395,"CostReduce":0.7}</v>
      </c>
    </row>
    <row r="1826" spans="1:7">
      <c r="A1826" s="19">
        <v>1822</v>
      </c>
      <c r="B1826" s="21">
        <f t="shared" si="50"/>
        <v>4</v>
      </c>
      <c r="C1826" s="19">
        <v>2</v>
      </c>
      <c r="D1826" s="19">
        <f t="shared" si="51"/>
        <v>72</v>
      </c>
      <c r="E1826" s="19" t="str">
        <f>_xlfn.XLOOKUP($D1826,消耗中转!$O$17:$O$1000,消耗中转!$Y$17:$Y$1000,"[]")</f>
        <v>[{"ItemId":50004,"Num":71644}]</v>
      </c>
      <c r="F1826" s="19" t="str">
        <f>_xlfn.XLOOKUP($D1826,养成中转!$D$17:$D$1000,_xlfn.XLOOKUP($C1826,养成中转!$W$16:$AC$16,养成中转!$W$17:$AC$1000),"{}")</f>
        <v>{"Hp":49708,"Atk":1709}</v>
      </c>
      <c r="G1826" s="19" t="str">
        <f>IF(B1826=4,_xlfn.XLOOKUP($D1826,养成中转!$D$17:$D$1000,养成中转!$AP$17:$AP$1000,"{}"),_xlfn.XLOOKUP($D1826,养成中转!$D$17:$D$1000,养成中转!$AG$17:$AG$1000,"{}"))</f>
        <v>{"CardMulti":17.528,"CostReduce":0.7}</v>
      </c>
    </row>
    <row r="1827" spans="1:7">
      <c r="A1827" s="19">
        <v>1823</v>
      </c>
      <c r="B1827" s="21">
        <f t="shared" si="50"/>
        <v>4</v>
      </c>
      <c r="C1827" s="19">
        <v>2</v>
      </c>
      <c r="D1827" s="19">
        <f t="shared" si="51"/>
        <v>73</v>
      </c>
      <c r="E1827" s="19" t="str">
        <f>_xlfn.XLOOKUP($D1827,消耗中转!$O$17:$O$1000,消耗中转!$Y$17:$Y$1000,"[]")</f>
        <v>[{"ItemId":50004,"Num":75055}]</v>
      </c>
      <c r="F1827" s="19" t="str">
        <f>_xlfn.XLOOKUP($D1827,养成中转!$D$17:$D$1000,_xlfn.XLOOKUP($C1827,养成中转!$W$16:$AC$16,养成中转!$W$17:$AC$1000),"{}")</f>
        <v>{"Hp":50671,"Atk":1743}</v>
      </c>
      <c r="G1827" s="19" t="str">
        <f>IF(B1827=4,_xlfn.XLOOKUP($D1827,养成中转!$D$17:$D$1000,养成中转!$AP$17:$AP$1000,"{}"),_xlfn.XLOOKUP($D1827,养成中转!$D$17:$D$1000,养成中转!$AG$17:$AG$1000,"{}"))</f>
        <v>{"CardMulti":17.661,"CostReduce":0.7}</v>
      </c>
    </row>
    <row r="1828" spans="1:7">
      <c r="A1828" s="19">
        <v>1824</v>
      </c>
      <c r="B1828" s="21">
        <f t="shared" si="50"/>
        <v>4</v>
      </c>
      <c r="C1828" s="19">
        <v>2</v>
      </c>
      <c r="D1828" s="19">
        <f t="shared" si="51"/>
        <v>74</v>
      </c>
      <c r="E1828" s="19" t="str">
        <f>_xlfn.XLOOKUP($D1828,消耗中转!$O$17:$O$1000,消耗中转!$Y$17:$Y$1000,"[]")</f>
        <v>[{"ItemId":50004,"Num":78467}]</v>
      </c>
      <c r="F1828" s="19" t="str">
        <f>_xlfn.XLOOKUP($D1828,养成中转!$D$17:$D$1000,_xlfn.XLOOKUP($C1828,养成中转!$W$16:$AC$16,养成中转!$W$17:$AC$1000),"{}")</f>
        <v>{"Hp":51655,"Atk":1776}</v>
      </c>
      <c r="G1828" s="19" t="str">
        <f>IF(B1828=4,_xlfn.XLOOKUP($D1828,养成中转!$D$17:$D$1000,养成中转!$AP$17:$AP$1000,"{}"),_xlfn.XLOOKUP($D1828,养成中转!$D$17:$D$1000,养成中转!$AG$17:$AG$1000,"{}"))</f>
        <v>{"CardMulti":17.794,"CostReduce":0.7}</v>
      </c>
    </row>
    <row r="1829" spans="1:7">
      <c r="A1829" s="19">
        <v>1825</v>
      </c>
      <c r="B1829" s="21">
        <f t="shared" si="50"/>
        <v>4</v>
      </c>
      <c r="C1829" s="19">
        <v>2</v>
      </c>
      <c r="D1829" s="19">
        <f t="shared" si="51"/>
        <v>75</v>
      </c>
      <c r="E1829" s="19" t="str">
        <f>_xlfn.XLOOKUP($D1829,消耗中转!$O$17:$O$1000,消耗中转!$Y$17:$Y$1000,"[]")</f>
        <v>[{"ItemId":50004,"Num":81879}]</v>
      </c>
      <c r="F1829" s="19" t="str">
        <f>_xlfn.XLOOKUP($D1829,养成中转!$D$17:$D$1000,_xlfn.XLOOKUP($C1829,养成中转!$W$16:$AC$16,养成中转!$W$17:$AC$1000),"{}")</f>
        <v>{"Hp":52660,"Atk":1811}</v>
      </c>
      <c r="G1829" s="19" t="str">
        <f>IF(B1829=4,_xlfn.XLOOKUP($D1829,养成中转!$D$17:$D$1000,养成中转!$AP$17:$AP$1000,"{}"),_xlfn.XLOOKUP($D1829,养成中转!$D$17:$D$1000,养成中转!$AG$17:$AG$1000,"{}"))</f>
        <v>{"CardMulti":19.327,"CostReduce":2.1}</v>
      </c>
    </row>
    <row r="1830" spans="1:7">
      <c r="A1830" s="19">
        <v>1826</v>
      </c>
      <c r="B1830" s="21">
        <f t="shared" si="50"/>
        <v>4</v>
      </c>
      <c r="C1830" s="19">
        <v>2</v>
      </c>
      <c r="D1830" s="19">
        <f t="shared" si="51"/>
        <v>76</v>
      </c>
      <c r="E1830" s="19" t="str">
        <f>_xlfn.XLOOKUP($D1830,消耗中转!$O$17:$O$1000,消耗中转!$Y$17:$Y$1000,"[]")</f>
        <v>[{"ItemId":50004,"Num":85290}]</v>
      </c>
      <c r="F1830" s="19" t="str">
        <f>_xlfn.XLOOKUP($D1830,养成中转!$D$17:$D$1000,_xlfn.XLOOKUP($C1830,养成中转!$W$16:$AC$16,养成中转!$W$17:$AC$1000),"{}")</f>
        <v>{"Hp":53686,"Atk":1846}</v>
      </c>
      <c r="G1830" s="19" t="str">
        <f>IF(B1830=4,_xlfn.XLOOKUP($D1830,养成中转!$D$17:$D$1000,养成中转!$AP$17:$AP$1000,"{}"),_xlfn.XLOOKUP($D1830,养成中转!$D$17:$D$1000,养成中转!$AG$17:$AG$1000,"{}"))</f>
        <v>{"CardMulti":19.46,"CostReduce":2.1}</v>
      </c>
    </row>
    <row r="1831" spans="1:7">
      <c r="A1831" s="19">
        <v>1827</v>
      </c>
      <c r="B1831" s="21">
        <f t="shared" ref="B1831:B1894" si="52">B1581+1</f>
        <v>4</v>
      </c>
      <c r="C1831" s="19">
        <v>2</v>
      </c>
      <c r="D1831" s="19">
        <f t="shared" ref="D1831:D1894" si="53">D1581</f>
        <v>77</v>
      </c>
      <c r="E1831" s="19" t="str">
        <f>_xlfn.XLOOKUP($D1831,消耗中转!$O$17:$O$1000,消耗中转!$Y$17:$Y$1000,"[]")</f>
        <v>[{"ItemId":50004,"Num":88702}]</v>
      </c>
      <c r="F1831" s="19" t="str">
        <f>_xlfn.XLOOKUP($D1831,养成中转!$D$17:$D$1000,_xlfn.XLOOKUP($C1831,养成中转!$W$16:$AC$16,养成中转!$W$17:$AC$1000),"{}")</f>
        <v>{"Hp":54735,"Atk":1882}</v>
      </c>
      <c r="G1831" s="19" t="str">
        <f>IF(B1831=4,_xlfn.XLOOKUP($D1831,养成中转!$D$17:$D$1000,养成中转!$AP$17:$AP$1000,"{}"),_xlfn.XLOOKUP($D1831,养成中转!$D$17:$D$1000,养成中转!$AG$17:$AG$1000,"{}"))</f>
        <v>{"CardMulti":19.593,"CostReduce":2.1}</v>
      </c>
    </row>
    <row r="1832" spans="1:7">
      <c r="A1832" s="19">
        <v>1828</v>
      </c>
      <c r="B1832" s="21">
        <f t="shared" si="52"/>
        <v>4</v>
      </c>
      <c r="C1832" s="19">
        <v>2</v>
      </c>
      <c r="D1832" s="19">
        <f t="shared" si="53"/>
        <v>78</v>
      </c>
      <c r="E1832" s="19" t="str">
        <f>_xlfn.XLOOKUP($D1832,消耗中转!$O$17:$O$1000,消耗中转!$Y$17:$Y$1000,"[]")</f>
        <v>[{"ItemId":50004,"Num":92114}]</v>
      </c>
      <c r="F1832" s="19" t="str">
        <f>_xlfn.XLOOKUP($D1832,养成中转!$D$17:$D$1000,_xlfn.XLOOKUP($C1832,养成中转!$W$16:$AC$16,养成中转!$W$17:$AC$1000),"{}")</f>
        <v>{"Hp":55805,"Atk":1919}</v>
      </c>
      <c r="G1832" s="19" t="str">
        <f>IF(B1832=4,_xlfn.XLOOKUP($D1832,养成中转!$D$17:$D$1000,养成中转!$AP$17:$AP$1000,"{}"),_xlfn.XLOOKUP($D1832,养成中转!$D$17:$D$1000,养成中转!$AG$17:$AG$1000,"{}"))</f>
        <v>{"CardMulti":19.726,"CostReduce":2.1}</v>
      </c>
    </row>
    <row r="1833" spans="1:7">
      <c r="A1833" s="19">
        <v>1829</v>
      </c>
      <c r="B1833" s="21">
        <f t="shared" si="52"/>
        <v>4</v>
      </c>
      <c r="C1833" s="19">
        <v>2</v>
      </c>
      <c r="D1833" s="19">
        <f t="shared" si="53"/>
        <v>79</v>
      </c>
      <c r="E1833" s="19" t="str">
        <f>_xlfn.XLOOKUP($D1833,消耗中转!$O$17:$O$1000,消耗中转!$Y$17:$Y$1000,"[]")</f>
        <v>[{"ItemId":50004,"Num":95525}]</v>
      </c>
      <c r="F1833" s="19" t="str">
        <f>_xlfn.XLOOKUP($D1833,养成中转!$D$17:$D$1000,_xlfn.XLOOKUP($C1833,养成中转!$W$16:$AC$16,养成中转!$W$17:$AC$1000),"{}")</f>
        <v>{"Hp":56897,"Atk":1957}</v>
      </c>
      <c r="G1833" s="19" t="str">
        <f>IF(B1833=4,_xlfn.XLOOKUP($D1833,养成中转!$D$17:$D$1000,养成中转!$AP$17:$AP$1000,"{}"),_xlfn.XLOOKUP($D1833,养成中转!$D$17:$D$1000,养成中转!$AG$17:$AG$1000,"{}"))</f>
        <v>{"CardMulti":19.859,"CostReduce":2.1}</v>
      </c>
    </row>
    <row r="1834" spans="1:7">
      <c r="A1834" s="19">
        <v>1830</v>
      </c>
      <c r="B1834" s="21">
        <f t="shared" si="52"/>
        <v>4</v>
      </c>
      <c r="C1834" s="19">
        <v>2</v>
      </c>
      <c r="D1834" s="19">
        <f t="shared" si="53"/>
        <v>80</v>
      </c>
      <c r="E1834" s="19" t="str">
        <f>_xlfn.XLOOKUP($D1834,消耗中转!$O$17:$O$1000,消耗中转!$Y$17:$Y$1000,"[]")</f>
        <v>[{"ItemId":50004,"Num":98937},{"ItemId":50005,"Num":785}]</v>
      </c>
      <c r="F1834" s="19" t="str">
        <f>_xlfn.XLOOKUP($D1834,养成中转!$D$17:$D$1000,_xlfn.XLOOKUP($C1834,养成中转!$W$16:$AC$16,养成中转!$W$17:$AC$1000),"{}")</f>
        <v>{"Hp":58013,"Atk":1996}</v>
      </c>
      <c r="G1834" s="19" t="str">
        <f>IF(B1834=4,_xlfn.XLOOKUP($D1834,养成中转!$D$17:$D$1000,养成中转!$AP$17:$AP$1000,"{}"),_xlfn.XLOOKUP($D1834,养成中转!$D$17:$D$1000,养成中转!$AG$17:$AG$1000,"{}"))</f>
        <v>{"CardMulti":19.992,"CostReduce":2.1}</v>
      </c>
    </row>
    <row r="1835" spans="1:7">
      <c r="A1835" s="19">
        <v>1831</v>
      </c>
      <c r="B1835" s="21">
        <f t="shared" si="52"/>
        <v>4</v>
      </c>
      <c r="C1835" s="19">
        <v>2</v>
      </c>
      <c r="D1835" s="19">
        <f t="shared" si="53"/>
        <v>81</v>
      </c>
      <c r="E1835" s="19" t="str">
        <f>_xlfn.XLOOKUP($D1835,消耗中转!$O$17:$O$1000,消耗中转!$Y$17:$Y$1000,"[]")</f>
        <v>[{"ItemId":50004,"Num":92071}]</v>
      </c>
      <c r="F1835" s="19" t="str">
        <f>_xlfn.XLOOKUP($D1835,养成中转!$D$17:$D$1000,_xlfn.XLOOKUP($C1835,养成中转!$W$16:$AC$16,养成中转!$W$17:$AC$1000),"{}")</f>
        <v>{"Hp":65980,"Atk":2269}</v>
      </c>
      <c r="G1835" s="19" t="str">
        <f>IF(B1835=4,_xlfn.XLOOKUP($D1835,养成中转!$D$17:$D$1000,养成中转!$AP$17:$AP$1000,"{}"),_xlfn.XLOOKUP($D1835,养成中转!$D$17:$D$1000,养成中转!$AG$17:$AG$1000,"{}"))</f>
        <v>{"CardMulti":20.657,"CostReduce":2.1}</v>
      </c>
    </row>
    <row r="1836" spans="1:7">
      <c r="A1836" s="19">
        <v>1832</v>
      </c>
      <c r="B1836" s="21">
        <f t="shared" si="52"/>
        <v>4</v>
      </c>
      <c r="C1836" s="19">
        <v>2</v>
      </c>
      <c r="D1836" s="19">
        <f t="shared" si="53"/>
        <v>82</v>
      </c>
      <c r="E1836" s="19" t="str">
        <f>_xlfn.XLOOKUP($D1836,消耗中转!$O$17:$O$1000,消耗中转!$Y$17:$Y$1000,"[]")</f>
        <v>[{"ItemId":50004,"Num":96675}]</v>
      </c>
      <c r="F1836" s="19" t="str">
        <f>_xlfn.XLOOKUP($D1836,养成中转!$D$17:$D$1000,_xlfn.XLOOKUP($C1836,养成中转!$W$16:$AC$16,养成中转!$W$17:$AC$1000),"{}")</f>
        <v>{"Hp":67140,"Atk":2309}</v>
      </c>
      <c r="G1836" s="19" t="str">
        <f>IF(B1836=4,_xlfn.XLOOKUP($D1836,养成中转!$D$17:$D$1000,养成中转!$AP$17:$AP$1000,"{}"),_xlfn.XLOOKUP($D1836,养成中转!$D$17:$D$1000,养成中转!$AG$17:$AG$1000,"{}"))</f>
        <v>{"CardMulti":20.783,"CostReduce":2.1}</v>
      </c>
    </row>
    <row r="1837" spans="1:7">
      <c r="A1837" s="19">
        <v>1833</v>
      </c>
      <c r="B1837" s="21">
        <f t="shared" si="52"/>
        <v>4</v>
      </c>
      <c r="C1837" s="19">
        <v>2</v>
      </c>
      <c r="D1837" s="19">
        <f t="shared" si="53"/>
        <v>83</v>
      </c>
      <c r="E1837" s="19" t="str">
        <f>_xlfn.XLOOKUP($D1837,消耗中转!$O$17:$O$1000,消耗中转!$Y$17:$Y$1000,"[]")</f>
        <v>[{"ItemId":50004,"Num":101279}]</v>
      </c>
      <c r="F1837" s="19" t="str">
        <f>_xlfn.XLOOKUP($D1837,养成中转!$D$17:$D$1000,_xlfn.XLOOKUP($C1837,养成中转!$W$16:$AC$16,养成中转!$W$17:$AC$1000),"{}")</f>
        <v>{"Hp":68325,"Atk":2350}</v>
      </c>
      <c r="G1837" s="19" t="str">
        <f>IF(B1837=4,_xlfn.XLOOKUP($D1837,养成中转!$D$17:$D$1000,养成中转!$AP$17:$AP$1000,"{}"),_xlfn.XLOOKUP($D1837,养成中转!$D$17:$D$1000,养成中转!$AG$17:$AG$1000,"{}"))</f>
        <v>{"CardMulti":20.909,"CostReduce":2.1}</v>
      </c>
    </row>
    <row r="1838" spans="1:7">
      <c r="A1838" s="19">
        <v>1834</v>
      </c>
      <c r="B1838" s="21">
        <f t="shared" si="52"/>
        <v>4</v>
      </c>
      <c r="C1838" s="19">
        <v>2</v>
      </c>
      <c r="D1838" s="19">
        <f t="shared" si="53"/>
        <v>84</v>
      </c>
      <c r="E1838" s="19" t="str">
        <f>_xlfn.XLOOKUP($D1838,消耗中转!$O$17:$O$1000,消耗中转!$Y$17:$Y$1000,"[]")</f>
        <v>[{"ItemId":50004,"Num":105882}]</v>
      </c>
      <c r="F1838" s="19" t="str">
        <f>_xlfn.XLOOKUP($D1838,养成中转!$D$17:$D$1000,_xlfn.XLOOKUP($C1838,养成中转!$W$16:$AC$16,养成中转!$W$17:$AC$1000),"{}")</f>
        <v>{"Hp":69532,"Atk":2391}</v>
      </c>
      <c r="G1838" s="19" t="str">
        <f>IF(B1838=4,_xlfn.XLOOKUP($D1838,养成中转!$D$17:$D$1000,养成中转!$AP$17:$AP$1000,"{}"),_xlfn.XLOOKUP($D1838,养成中转!$D$17:$D$1000,养成中转!$AG$17:$AG$1000,"{}"))</f>
        <v>{"CardMulti":21.035,"CostReduce":2.1}</v>
      </c>
    </row>
    <row r="1839" spans="1:7">
      <c r="A1839" s="19">
        <v>1835</v>
      </c>
      <c r="B1839" s="21">
        <f t="shared" si="52"/>
        <v>4</v>
      </c>
      <c r="C1839" s="19">
        <v>2</v>
      </c>
      <c r="D1839" s="19">
        <f t="shared" si="53"/>
        <v>85</v>
      </c>
      <c r="E1839" s="19" t="str">
        <f>_xlfn.XLOOKUP($D1839,消耗中转!$O$17:$O$1000,消耗中转!$Y$17:$Y$1000,"[]")</f>
        <v>[{"ItemId":50004,"Num":110486}]</v>
      </c>
      <c r="F1839" s="19" t="str">
        <f>_xlfn.XLOOKUP($D1839,养成中转!$D$17:$D$1000,_xlfn.XLOOKUP($C1839,养成中转!$W$16:$AC$16,养成中转!$W$17:$AC$1000),"{}")</f>
        <v>{"Hp":70763,"Atk":2434}</v>
      </c>
      <c r="G1839" s="19" t="str">
        <f>IF(B1839=4,_xlfn.XLOOKUP($D1839,养成中转!$D$17:$D$1000,养成中转!$AP$17:$AP$1000,"{}"),_xlfn.XLOOKUP($D1839,养成中转!$D$17:$D$1000,养成中转!$AG$17:$AG$1000,"{}"))</f>
        <v>{"CardMulti":21.161,"CostReduce":2.1}</v>
      </c>
    </row>
    <row r="1840" spans="1:7">
      <c r="A1840" s="19">
        <v>1836</v>
      </c>
      <c r="B1840" s="21">
        <f t="shared" si="52"/>
        <v>4</v>
      </c>
      <c r="C1840" s="19">
        <v>2</v>
      </c>
      <c r="D1840" s="19">
        <f t="shared" si="53"/>
        <v>86</v>
      </c>
      <c r="E1840" s="19" t="str">
        <f>_xlfn.XLOOKUP($D1840,消耗中转!$O$17:$O$1000,消耗中转!$Y$17:$Y$1000,"[]")</f>
        <v>[{"ItemId":50004,"Num":115089}]</v>
      </c>
      <c r="F1840" s="19" t="str">
        <f>_xlfn.XLOOKUP($D1840,养成中转!$D$17:$D$1000,_xlfn.XLOOKUP($C1840,养成中转!$W$16:$AC$16,养成中转!$W$17:$AC$1000),"{}")</f>
        <v>{"Hp":72018,"Atk":2477}</v>
      </c>
      <c r="G1840" s="19" t="str">
        <f>IF(B1840=4,_xlfn.XLOOKUP($D1840,养成中转!$D$17:$D$1000,养成中转!$AP$17:$AP$1000,"{}"),_xlfn.XLOOKUP($D1840,养成中转!$D$17:$D$1000,养成中转!$AG$17:$AG$1000,"{}"))</f>
        <v>{"CardMulti":21.287,"CostReduce":2.1}</v>
      </c>
    </row>
    <row r="1841" spans="1:7">
      <c r="A1841" s="19">
        <v>1837</v>
      </c>
      <c r="B1841" s="21">
        <f t="shared" si="52"/>
        <v>4</v>
      </c>
      <c r="C1841" s="19">
        <v>2</v>
      </c>
      <c r="D1841" s="19">
        <f t="shared" si="53"/>
        <v>87</v>
      </c>
      <c r="E1841" s="19" t="str">
        <f>_xlfn.XLOOKUP($D1841,消耗中转!$O$17:$O$1000,消耗中转!$Y$17:$Y$1000,"[]")</f>
        <v>[{"ItemId":50004,"Num":119693}]</v>
      </c>
      <c r="F1841" s="19" t="str">
        <f>_xlfn.XLOOKUP($D1841,养成中转!$D$17:$D$1000,_xlfn.XLOOKUP($C1841,养成中转!$W$16:$AC$16,养成中转!$W$17:$AC$1000),"{}")</f>
        <v>{"Hp":73297,"Atk":2521}</v>
      </c>
      <c r="G1841" s="19" t="str">
        <f>IF(B1841=4,_xlfn.XLOOKUP($D1841,养成中转!$D$17:$D$1000,养成中转!$AP$17:$AP$1000,"{}"),_xlfn.XLOOKUP($D1841,养成中转!$D$17:$D$1000,养成中转!$AG$17:$AG$1000,"{}"))</f>
        <v>{"CardMulti":21.413,"CostReduce":2.1}</v>
      </c>
    </row>
    <row r="1842" spans="1:7">
      <c r="A1842" s="19">
        <v>1838</v>
      </c>
      <c r="B1842" s="21">
        <f t="shared" si="52"/>
        <v>4</v>
      </c>
      <c r="C1842" s="19">
        <v>2</v>
      </c>
      <c r="D1842" s="19">
        <f t="shared" si="53"/>
        <v>88</v>
      </c>
      <c r="E1842" s="19" t="str">
        <f>_xlfn.XLOOKUP($D1842,消耗中转!$O$17:$O$1000,消耗中转!$Y$17:$Y$1000,"[]")</f>
        <v>[{"ItemId":50004,"Num":124296}]</v>
      </c>
      <c r="F1842" s="19" t="str">
        <f>_xlfn.XLOOKUP($D1842,养成中转!$D$17:$D$1000,_xlfn.XLOOKUP($C1842,养成中转!$W$16:$AC$16,养成中转!$W$17:$AC$1000),"{}")</f>
        <v>{"Hp":74601,"Atk":2566}</v>
      </c>
      <c r="G1842" s="19" t="str">
        <f>IF(B1842=4,_xlfn.XLOOKUP($D1842,养成中转!$D$17:$D$1000,养成中转!$AP$17:$AP$1000,"{}"),_xlfn.XLOOKUP($D1842,养成中转!$D$17:$D$1000,养成中转!$AG$17:$AG$1000,"{}"))</f>
        <v>{"CardMulti":21.539,"CostReduce":2.1}</v>
      </c>
    </row>
    <row r="1843" spans="1:7">
      <c r="A1843" s="19">
        <v>1839</v>
      </c>
      <c r="B1843" s="21">
        <f t="shared" si="52"/>
        <v>4</v>
      </c>
      <c r="C1843" s="19">
        <v>2</v>
      </c>
      <c r="D1843" s="19">
        <f t="shared" si="53"/>
        <v>89</v>
      </c>
      <c r="E1843" s="19" t="str">
        <f>_xlfn.XLOOKUP($D1843,消耗中转!$O$17:$O$1000,消耗中转!$Y$17:$Y$1000,"[]")</f>
        <v>[{"ItemId":50004,"Num":128900}]</v>
      </c>
      <c r="F1843" s="19" t="str">
        <f>_xlfn.XLOOKUP($D1843,养成中转!$D$17:$D$1000,_xlfn.XLOOKUP($C1843,养成中转!$W$16:$AC$16,养成中转!$W$17:$AC$1000),"{}")</f>
        <v>{"Hp":75928,"Atk":2611}</v>
      </c>
      <c r="G1843" s="19" t="str">
        <f>IF(B1843=4,_xlfn.XLOOKUP($D1843,养成中转!$D$17:$D$1000,养成中转!$AP$17:$AP$1000,"{}"),_xlfn.XLOOKUP($D1843,养成中转!$D$17:$D$1000,养成中转!$AG$17:$AG$1000,"{}"))</f>
        <v>{"CardMulti":21.665,"CostReduce":2.1}</v>
      </c>
    </row>
    <row r="1844" spans="1:7">
      <c r="A1844" s="19">
        <v>1840</v>
      </c>
      <c r="B1844" s="21">
        <f t="shared" si="52"/>
        <v>4</v>
      </c>
      <c r="C1844" s="19">
        <v>2</v>
      </c>
      <c r="D1844" s="19">
        <f t="shared" si="53"/>
        <v>90</v>
      </c>
      <c r="E1844" s="19" t="str">
        <f>_xlfn.XLOOKUP($D1844,消耗中转!$O$17:$O$1000,消耗中转!$Y$17:$Y$1000,"[]")</f>
        <v>[{"ItemId":50004,"Num":133504},{"ItemId":50005,"Num":970}]</v>
      </c>
      <c r="F1844" s="19" t="str">
        <f>_xlfn.XLOOKUP($D1844,养成中转!$D$17:$D$1000,_xlfn.XLOOKUP($C1844,养成中转!$W$16:$AC$16,养成中转!$W$17:$AC$1000),"{}")</f>
        <v>{"Hp":77281,"Atk":2658}</v>
      </c>
      <c r="G1844" s="19" t="str">
        <f>IF(B1844=4,_xlfn.XLOOKUP($D1844,养成中转!$D$17:$D$1000,养成中转!$AP$17:$AP$1000,"{}"),_xlfn.XLOOKUP($D1844,养成中转!$D$17:$D$1000,养成中转!$AG$17:$AG$1000,"{}"))</f>
        <v>{"CardMulti":21.791,"CostReduce":2.1}</v>
      </c>
    </row>
    <row r="1845" spans="1:7">
      <c r="A1845" s="19">
        <v>1841</v>
      </c>
      <c r="B1845" s="21">
        <f t="shared" si="52"/>
        <v>4</v>
      </c>
      <c r="C1845" s="19">
        <v>2</v>
      </c>
      <c r="D1845" s="19">
        <f t="shared" si="53"/>
        <v>91</v>
      </c>
      <c r="E1845" s="19" t="str">
        <f>_xlfn.XLOOKUP($D1845,消耗中转!$O$17:$O$1000,消耗中转!$Y$17:$Y$1000,"[]")</f>
        <v>[{"ItemId":50004,"Num":117866}]</v>
      </c>
      <c r="F1845" s="19" t="str">
        <f>_xlfn.XLOOKUP($D1845,养成中转!$D$17:$D$1000,_xlfn.XLOOKUP($C1845,养成中转!$W$16:$AC$16,养成中转!$W$17:$AC$1000),"{}")</f>
        <v>{"Hp":86925,"Atk":2990}</v>
      </c>
      <c r="G1845" s="19" t="str">
        <f>IF(B1845=4,_xlfn.XLOOKUP($D1845,养成中转!$D$17:$D$1000,养成中转!$AP$17:$AP$1000,"{}"),_xlfn.XLOOKUP($D1845,养成中转!$D$17:$D$1000,养成中转!$AG$17:$AG$1000,"{}"))</f>
        <v>{"CardMulti":22.491,"CostReduce":2.1}</v>
      </c>
    </row>
    <row r="1846" spans="1:7">
      <c r="A1846" s="19">
        <v>1842</v>
      </c>
      <c r="B1846" s="21">
        <f t="shared" si="52"/>
        <v>4</v>
      </c>
      <c r="C1846" s="19">
        <v>2</v>
      </c>
      <c r="D1846" s="19">
        <f t="shared" si="53"/>
        <v>92</v>
      </c>
      <c r="E1846" s="19" t="str">
        <f>_xlfn.XLOOKUP($D1846,消耗中转!$O$17:$O$1000,消耗中转!$Y$17:$Y$1000,"[]")</f>
        <v>[{"ItemId":50004,"Num":123760}]</v>
      </c>
      <c r="F1846" s="19" t="str">
        <f>_xlfn.XLOOKUP($D1846,养成中转!$D$17:$D$1000,_xlfn.XLOOKUP($C1846,养成中转!$W$16:$AC$16,养成中转!$W$17:$AC$1000),"{}")</f>
        <v>{"Hp":88327,"Atk":3038}</v>
      </c>
      <c r="G1846" s="19" t="str">
        <f>IF(B1846=4,_xlfn.XLOOKUP($D1846,养成中转!$D$17:$D$1000,养成中转!$AP$17:$AP$1000,"{}"),_xlfn.XLOOKUP($D1846,养成中转!$D$17:$D$1000,养成中转!$AG$17:$AG$1000,"{}"))</f>
        <v>{"CardMulti":22.61,"CostReduce":2.1}</v>
      </c>
    </row>
    <row r="1847" spans="1:7">
      <c r="A1847" s="19">
        <v>1843</v>
      </c>
      <c r="B1847" s="21">
        <f t="shared" si="52"/>
        <v>4</v>
      </c>
      <c r="C1847" s="19">
        <v>2</v>
      </c>
      <c r="D1847" s="19">
        <f t="shared" si="53"/>
        <v>93</v>
      </c>
      <c r="E1847" s="19" t="str">
        <f>_xlfn.XLOOKUP($D1847,消耗中转!$O$17:$O$1000,消耗中转!$Y$17:$Y$1000,"[]")</f>
        <v>[{"ItemId":50004,"Num":129653}]</v>
      </c>
      <c r="F1847" s="19" t="str">
        <f>_xlfn.XLOOKUP($D1847,养成中转!$D$17:$D$1000,_xlfn.XLOOKUP($C1847,养成中转!$W$16:$AC$16,养成中转!$W$17:$AC$1000),"{}")</f>
        <v>{"Hp":89755,"Atk":3087}</v>
      </c>
      <c r="G1847" s="19" t="str">
        <f>IF(B1847=4,_xlfn.XLOOKUP($D1847,养成中转!$D$17:$D$1000,养成中转!$AP$17:$AP$1000,"{}"),_xlfn.XLOOKUP($D1847,养成中转!$D$17:$D$1000,养成中转!$AG$17:$AG$1000,"{}"))</f>
        <v>{"CardMulti":22.729,"CostReduce":2.1}</v>
      </c>
    </row>
    <row r="1848" spans="1:7">
      <c r="A1848" s="19">
        <v>1844</v>
      </c>
      <c r="B1848" s="21">
        <f t="shared" si="52"/>
        <v>4</v>
      </c>
      <c r="C1848" s="19">
        <v>2</v>
      </c>
      <c r="D1848" s="19">
        <f t="shared" si="53"/>
        <v>94</v>
      </c>
      <c r="E1848" s="19" t="str">
        <f>_xlfn.XLOOKUP($D1848,消耗中转!$O$17:$O$1000,消耗中转!$Y$17:$Y$1000,"[]")</f>
        <v>[{"ItemId":50004,"Num":135546}]</v>
      </c>
      <c r="F1848" s="19" t="str">
        <f>_xlfn.XLOOKUP($D1848,养成中转!$D$17:$D$1000,_xlfn.XLOOKUP($C1848,养成中转!$W$16:$AC$16,养成中转!$W$17:$AC$1000),"{}")</f>
        <v>{"Hp":91208,"Atk":3137}</v>
      </c>
      <c r="G1848" s="19" t="str">
        <f>IF(B1848=4,_xlfn.XLOOKUP($D1848,养成中转!$D$17:$D$1000,养成中转!$AP$17:$AP$1000,"{}"),_xlfn.XLOOKUP($D1848,养成中转!$D$17:$D$1000,养成中转!$AG$17:$AG$1000,"{}"))</f>
        <v>{"CardMulti":22.848,"CostReduce":2.1}</v>
      </c>
    </row>
    <row r="1849" spans="1:7">
      <c r="A1849" s="19">
        <v>1845</v>
      </c>
      <c r="B1849" s="21">
        <f t="shared" si="52"/>
        <v>4</v>
      </c>
      <c r="C1849" s="19">
        <v>2</v>
      </c>
      <c r="D1849" s="19">
        <f t="shared" si="53"/>
        <v>95</v>
      </c>
      <c r="E1849" s="19" t="str">
        <f>_xlfn.XLOOKUP($D1849,消耗中转!$O$17:$O$1000,消耗中转!$Y$17:$Y$1000,"[]")</f>
        <v>[{"ItemId":50004,"Num":141440}]</v>
      </c>
      <c r="F1849" s="19" t="str">
        <f>_xlfn.XLOOKUP($D1849,养成中转!$D$17:$D$1000,_xlfn.XLOOKUP($C1849,养成中转!$W$16:$AC$16,养成中转!$W$17:$AC$1000),"{}")</f>
        <v>{"Hp":92688,"Atk":3188}</v>
      </c>
      <c r="G1849" s="19" t="str">
        <f>IF(B1849=4,_xlfn.XLOOKUP($D1849,养成中转!$D$17:$D$1000,养成中转!$AP$17:$AP$1000,"{}"),_xlfn.XLOOKUP($D1849,养成中转!$D$17:$D$1000,养成中转!$AG$17:$AG$1000,"{}"))</f>
        <v>{"CardMulti":22.967,"CostReduce":2.1}</v>
      </c>
    </row>
    <row r="1850" spans="1:7">
      <c r="A1850" s="19">
        <v>1846</v>
      </c>
      <c r="B1850" s="21">
        <f t="shared" si="52"/>
        <v>4</v>
      </c>
      <c r="C1850" s="19">
        <v>2</v>
      </c>
      <c r="D1850" s="19">
        <f t="shared" si="53"/>
        <v>96</v>
      </c>
      <c r="E1850" s="19" t="str">
        <f>_xlfn.XLOOKUP($D1850,消耗中转!$O$17:$O$1000,消耗中转!$Y$17:$Y$1000,"[]")</f>
        <v>[{"ItemId":50004,"Num":147333}]</v>
      </c>
      <c r="F1850" s="19" t="str">
        <f>_xlfn.XLOOKUP($D1850,养成中转!$D$17:$D$1000,_xlfn.XLOOKUP($C1850,养成中转!$W$16:$AC$16,养成中转!$W$17:$AC$1000),"{}")</f>
        <v>{"Hp":94193,"Atk":3240}</v>
      </c>
      <c r="G1850" s="19" t="str">
        <f>IF(B1850=4,_xlfn.XLOOKUP($D1850,养成中转!$D$17:$D$1000,养成中转!$AP$17:$AP$1000,"{}"),_xlfn.XLOOKUP($D1850,养成中转!$D$17:$D$1000,养成中转!$AG$17:$AG$1000,"{}"))</f>
        <v>{"CardMulti":23.086,"CostReduce":2.1}</v>
      </c>
    </row>
    <row r="1851" spans="1:7">
      <c r="A1851" s="19">
        <v>1847</v>
      </c>
      <c r="B1851" s="21">
        <f t="shared" si="52"/>
        <v>4</v>
      </c>
      <c r="C1851" s="19">
        <v>2</v>
      </c>
      <c r="D1851" s="19">
        <f t="shared" si="53"/>
        <v>97</v>
      </c>
      <c r="E1851" s="19" t="str">
        <f>_xlfn.XLOOKUP($D1851,消耗中转!$O$17:$O$1000,消耗中转!$Y$17:$Y$1000,"[]")</f>
        <v>[{"ItemId":50004,"Num":153227}]</v>
      </c>
      <c r="F1851" s="19" t="str">
        <f>_xlfn.XLOOKUP($D1851,养成中转!$D$17:$D$1000,_xlfn.XLOOKUP($C1851,养成中转!$W$16:$AC$16,养成中转!$W$17:$AC$1000),"{}")</f>
        <v>{"Hp":95726,"Atk":3292}</v>
      </c>
      <c r="G1851" s="19" t="str">
        <f>IF(B1851=4,_xlfn.XLOOKUP($D1851,养成中转!$D$17:$D$1000,养成中转!$AP$17:$AP$1000,"{}"),_xlfn.XLOOKUP($D1851,养成中转!$D$17:$D$1000,养成中转!$AG$17:$AG$1000,"{}"))</f>
        <v>{"CardMulti":23.205,"CostReduce":2.1}</v>
      </c>
    </row>
    <row r="1852" spans="1:7">
      <c r="A1852" s="19">
        <v>1848</v>
      </c>
      <c r="B1852" s="21">
        <f t="shared" si="52"/>
        <v>4</v>
      </c>
      <c r="C1852" s="19">
        <v>2</v>
      </c>
      <c r="D1852" s="19">
        <f t="shared" si="53"/>
        <v>98</v>
      </c>
      <c r="E1852" s="19" t="str">
        <f>_xlfn.XLOOKUP($D1852,消耗中转!$O$17:$O$1000,消耗中转!$Y$17:$Y$1000,"[]")</f>
        <v>[{"ItemId":50004,"Num":159120}]</v>
      </c>
      <c r="F1852" s="19" t="str">
        <f>_xlfn.XLOOKUP($D1852,养成中转!$D$17:$D$1000,_xlfn.XLOOKUP($C1852,养成中转!$W$16:$AC$16,养成中转!$W$17:$AC$1000),"{}")</f>
        <v>{"Hp":97283,"Atk":3346}</v>
      </c>
      <c r="G1852" s="19" t="str">
        <f>IF(B1852=4,_xlfn.XLOOKUP($D1852,养成中转!$D$17:$D$1000,养成中转!$AP$17:$AP$1000,"{}"),_xlfn.XLOOKUP($D1852,养成中转!$D$17:$D$1000,养成中转!$AG$17:$AG$1000,"{}"))</f>
        <v>{"CardMulti":23.324,"CostReduce":2.1}</v>
      </c>
    </row>
    <row r="1853" spans="1:7">
      <c r="A1853" s="19">
        <v>1849</v>
      </c>
      <c r="B1853" s="21">
        <f t="shared" si="52"/>
        <v>4</v>
      </c>
      <c r="C1853" s="19">
        <v>2</v>
      </c>
      <c r="D1853" s="19">
        <f t="shared" si="53"/>
        <v>99</v>
      </c>
      <c r="E1853" s="19" t="str">
        <f>_xlfn.XLOOKUP($D1853,消耗中转!$O$17:$O$1000,消耗中转!$Y$17:$Y$1000,"[]")</f>
        <v>[{"ItemId":50004,"Num":165013}]</v>
      </c>
      <c r="F1853" s="19" t="str">
        <f>_xlfn.XLOOKUP($D1853,养成中转!$D$17:$D$1000,_xlfn.XLOOKUP($C1853,养成中转!$W$16:$AC$16,养成中转!$W$17:$AC$1000),"{}")</f>
        <v>{"Hp":98868,"Atk":3401}</v>
      </c>
      <c r="G1853" s="19" t="str">
        <f>IF(B1853=4,_xlfn.XLOOKUP($D1853,养成中转!$D$17:$D$1000,养成中转!$AP$17:$AP$1000,"{}"),_xlfn.XLOOKUP($D1853,养成中转!$D$17:$D$1000,养成中转!$AG$17:$AG$1000,"{}"))</f>
        <v>{"CardMulti":23.443,"CostReduce":2.1}</v>
      </c>
    </row>
    <row r="1854" spans="1:7">
      <c r="A1854" s="19">
        <v>1850</v>
      </c>
      <c r="B1854" s="21">
        <f t="shared" si="52"/>
        <v>4</v>
      </c>
      <c r="C1854" s="19">
        <v>2</v>
      </c>
      <c r="D1854" s="19">
        <f t="shared" si="53"/>
        <v>100</v>
      </c>
      <c r="E1854" s="19" t="str">
        <f>_xlfn.XLOOKUP($D1854,消耗中转!$O$17:$O$1000,消耗中转!$Y$17:$Y$1000,"[]")</f>
        <v>[{"ItemId":50004,"Num":170907},{"ItemId":50005,"Num":1155}]</v>
      </c>
      <c r="F1854" s="19" t="str">
        <f>_xlfn.XLOOKUP($D1854,养成中转!$D$17:$D$1000,_xlfn.XLOOKUP($C1854,养成中转!$W$16:$AC$16,养成中转!$W$17:$AC$1000),"{}")</f>
        <v>{"Hp":100481,"Atk":3456}</v>
      </c>
      <c r="G1854" s="19" t="str">
        <f>IF(B1854=4,_xlfn.XLOOKUP($D1854,养成中转!$D$17:$D$1000,养成中转!$AP$17:$AP$1000,"{}"),_xlfn.XLOOKUP($D1854,养成中转!$D$17:$D$1000,养成中转!$AG$17:$AG$1000,"{}"))</f>
        <v>{"CardMulti":23.562,"CostReduce":2.1}</v>
      </c>
    </row>
    <row r="1855" spans="1:7">
      <c r="A1855" s="19">
        <v>1851</v>
      </c>
      <c r="B1855" s="21">
        <f t="shared" si="52"/>
        <v>4</v>
      </c>
      <c r="C1855" s="19">
        <v>2</v>
      </c>
      <c r="D1855" s="19">
        <f t="shared" si="53"/>
        <v>101</v>
      </c>
      <c r="E1855" s="19" t="str">
        <f>_xlfn.XLOOKUP($D1855,消耗中转!$O$17:$O$1000,消耗中转!$Y$17:$Y$1000,"[]")</f>
        <v>[{"ItemId":50004,"Num":144633}]</v>
      </c>
      <c r="F1855" s="19" t="str">
        <f>_xlfn.XLOOKUP($D1855,养成中转!$D$17:$D$1000,_xlfn.XLOOKUP($C1855,养成中转!$W$16:$AC$16,养成中转!$W$17:$AC$1000),"{}")</f>
        <v>{"Hp":111952,"Atk":3851}</v>
      </c>
      <c r="G1855" s="19" t="str">
        <f>IF(B1855=4,_xlfn.XLOOKUP($D1855,养成中转!$D$17:$D$1000,养成中转!$AP$17:$AP$1000,"{}"),_xlfn.XLOOKUP($D1855,养成中转!$D$17:$D$1000,养成中转!$AG$17:$AG$1000,"{}"))</f>
        <v>{"CardMulti":24.297,"CostReduce":2.1}</v>
      </c>
    </row>
    <row r="1856" spans="1:7">
      <c r="A1856" s="19">
        <v>1852</v>
      </c>
      <c r="B1856" s="21">
        <f t="shared" si="52"/>
        <v>4</v>
      </c>
      <c r="C1856" s="19">
        <v>2</v>
      </c>
      <c r="D1856" s="19">
        <f t="shared" si="53"/>
        <v>102</v>
      </c>
      <c r="E1856" s="19" t="str">
        <f>_xlfn.XLOOKUP($D1856,消耗中转!$O$17:$O$1000,消耗中转!$Y$17:$Y$1000,"[]")</f>
        <v>[{"ItemId":50004,"Num":151865}]</v>
      </c>
      <c r="F1856" s="19" t="str">
        <f>_xlfn.XLOOKUP($D1856,养成中转!$D$17:$D$1000,_xlfn.XLOOKUP($C1856,养成中转!$W$16:$AC$16,养成中转!$W$17:$AC$1000),"{}")</f>
        <v>{"Hp":113618,"Atk":3908}</v>
      </c>
      <c r="G1856" s="19" t="str">
        <f>IF(B1856=4,_xlfn.XLOOKUP($D1856,养成中转!$D$17:$D$1000,养成中转!$AP$17:$AP$1000,"{}"),_xlfn.XLOOKUP($D1856,养成中转!$D$17:$D$1000,养成中转!$AG$17:$AG$1000,"{}"))</f>
        <v>{"CardMulti":24.409,"CostReduce":2.1}</v>
      </c>
    </row>
    <row r="1857" spans="1:7">
      <c r="A1857" s="19">
        <v>1853</v>
      </c>
      <c r="B1857" s="21">
        <f t="shared" si="52"/>
        <v>4</v>
      </c>
      <c r="C1857" s="19">
        <v>2</v>
      </c>
      <c r="D1857" s="19">
        <f t="shared" si="53"/>
        <v>103</v>
      </c>
      <c r="E1857" s="19" t="str">
        <f>_xlfn.XLOOKUP($D1857,消耗中转!$O$17:$O$1000,消耗中转!$Y$17:$Y$1000,"[]")</f>
        <v>[{"ItemId":50004,"Num":159096}]</v>
      </c>
      <c r="F1857" s="19" t="str">
        <f>_xlfn.XLOOKUP($D1857,养成中转!$D$17:$D$1000,_xlfn.XLOOKUP($C1857,养成中转!$W$16:$AC$16,养成中转!$W$17:$AC$1000),"{}")</f>
        <v>{"Hp":115312,"Atk":3967}</v>
      </c>
      <c r="G1857" s="19" t="str">
        <f>IF(B1857=4,_xlfn.XLOOKUP($D1857,养成中转!$D$17:$D$1000,养成中转!$AP$17:$AP$1000,"{}"),_xlfn.XLOOKUP($D1857,养成中转!$D$17:$D$1000,养成中转!$AG$17:$AG$1000,"{}"))</f>
        <v>{"CardMulti":24.521,"CostReduce":2.1}</v>
      </c>
    </row>
    <row r="1858" spans="1:7">
      <c r="A1858" s="19">
        <v>1854</v>
      </c>
      <c r="B1858" s="21">
        <f t="shared" si="52"/>
        <v>4</v>
      </c>
      <c r="C1858" s="19">
        <v>2</v>
      </c>
      <c r="D1858" s="19">
        <f t="shared" si="53"/>
        <v>104</v>
      </c>
      <c r="E1858" s="19" t="str">
        <f>_xlfn.XLOOKUP($D1858,消耗中转!$O$17:$O$1000,消耗中转!$Y$17:$Y$1000,"[]")</f>
        <v>[{"ItemId":50004,"Num":166328}]</v>
      </c>
      <c r="F1858" s="19" t="str">
        <f>_xlfn.XLOOKUP($D1858,养成中转!$D$17:$D$1000,_xlfn.XLOOKUP($C1858,养成中转!$W$16:$AC$16,养成中转!$W$17:$AC$1000),"{}")</f>
        <v>{"Hp":117033,"Atk":4025}</v>
      </c>
      <c r="G1858" s="19" t="str">
        <f>IF(B1858=4,_xlfn.XLOOKUP($D1858,养成中转!$D$17:$D$1000,养成中转!$AP$17:$AP$1000,"{}"),_xlfn.XLOOKUP($D1858,养成中转!$D$17:$D$1000,养成中转!$AG$17:$AG$1000,"{}"))</f>
        <v>{"CardMulti":24.633,"CostReduce":2.1}</v>
      </c>
    </row>
    <row r="1859" spans="1:7">
      <c r="A1859" s="19">
        <v>1855</v>
      </c>
      <c r="B1859" s="21">
        <f t="shared" si="52"/>
        <v>4</v>
      </c>
      <c r="C1859" s="19">
        <v>2</v>
      </c>
      <c r="D1859" s="19">
        <f t="shared" si="53"/>
        <v>105</v>
      </c>
      <c r="E1859" s="19" t="str">
        <f>_xlfn.XLOOKUP($D1859,消耗中转!$O$17:$O$1000,消耗中转!$Y$17:$Y$1000,"[]")</f>
        <v>[{"ItemId":50004,"Num":173560}]</v>
      </c>
      <c r="F1859" s="19" t="str">
        <f>_xlfn.XLOOKUP($D1859,养成中转!$D$17:$D$1000,_xlfn.XLOOKUP($C1859,养成中转!$W$16:$AC$16,养成中转!$W$17:$AC$1000),"{}")</f>
        <v>{"Hp":118783,"Atk":4085}</v>
      </c>
      <c r="G1859" s="19" t="str">
        <f>IF(B1859=4,_xlfn.XLOOKUP($D1859,养成中转!$D$17:$D$1000,养成中转!$AP$17:$AP$1000,"{}"),_xlfn.XLOOKUP($D1859,养成中转!$D$17:$D$1000,养成中转!$AG$17:$AG$1000,"{}"))</f>
        <v>{"CardMulti":24.745,"CostReduce":2.1}</v>
      </c>
    </row>
    <row r="1860" spans="1:7">
      <c r="A1860" s="19">
        <v>1856</v>
      </c>
      <c r="B1860" s="21">
        <f t="shared" si="52"/>
        <v>4</v>
      </c>
      <c r="C1860" s="19">
        <v>2</v>
      </c>
      <c r="D1860" s="19">
        <f t="shared" si="53"/>
        <v>106</v>
      </c>
      <c r="E1860" s="19" t="str">
        <f>_xlfn.XLOOKUP($D1860,消耗中转!$O$17:$O$1000,消耗中转!$Y$17:$Y$1000,"[]")</f>
        <v>[{"ItemId":50004,"Num":180791}]</v>
      </c>
      <c r="F1860" s="19" t="str">
        <f>_xlfn.XLOOKUP($D1860,养成中转!$D$17:$D$1000,_xlfn.XLOOKUP($C1860,养成中转!$W$16:$AC$16,养成中转!$W$17:$AC$1000),"{}")</f>
        <v>{"Hp":120561,"Atk":4146}</v>
      </c>
      <c r="G1860" s="19" t="str">
        <f>IF(B1860=4,_xlfn.XLOOKUP($D1860,养成中转!$D$17:$D$1000,养成中转!$AP$17:$AP$1000,"{}"),_xlfn.XLOOKUP($D1860,养成中转!$D$17:$D$1000,养成中转!$AG$17:$AG$1000,"{}"))</f>
        <v>{"CardMulti":24.857,"CostReduce":2.1}</v>
      </c>
    </row>
    <row r="1861" spans="1:7">
      <c r="A1861" s="19">
        <v>1857</v>
      </c>
      <c r="B1861" s="21">
        <f t="shared" si="52"/>
        <v>4</v>
      </c>
      <c r="C1861" s="19">
        <v>2</v>
      </c>
      <c r="D1861" s="19">
        <f t="shared" si="53"/>
        <v>107</v>
      </c>
      <c r="E1861" s="19" t="str">
        <f>_xlfn.XLOOKUP($D1861,消耗中转!$O$17:$O$1000,消耗中转!$Y$17:$Y$1000,"[]")</f>
        <v>[{"ItemId":50004,"Num":188023}]</v>
      </c>
      <c r="F1861" s="19" t="str">
        <f>_xlfn.XLOOKUP($D1861,养成中转!$D$17:$D$1000,_xlfn.XLOOKUP($C1861,养成中转!$W$16:$AC$16,养成中转!$W$17:$AC$1000),"{}")</f>
        <v>{"Hp":122367,"Atk":4209}</v>
      </c>
      <c r="G1861" s="19" t="str">
        <f>IF(B1861=4,_xlfn.XLOOKUP($D1861,养成中转!$D$17:$D$1000,养成中转!$AP$17:$AP$1000,"{}"),_xlfn.XLOOKUP($D1861,养成中转!$D$17:$D$1000,养成中转!$AG$17:$AG$1000,"{}"))</f>
        <v>{"CardMulti":24.969,"CostReduce":2.1}</v>
      </c>
    </row>
    <row r="1862" spans="1:7">
      <c r="A1862" s="19">
        <v>1858</v>
      </c>
      <c r="B1862" s="21">
        <f t="shared" si="52"/>
        <v>4</v>
      </c>
      <c r="C1862" s="19">
        <v>2</v>
      </c>
      <c r="D1862" s="19">
        <f t="shared" si="53"/>
        <v>108</v>
      </c>
      <c r="E1862" s="19" t="str">
        <f>_xlfn.XLOOKUP($D1862,消耗中转!$O$17:$O$1000,消耗中转!$Y$17:$Y$1000,"[]")</f>
        <v>[{"ItemId":50004,"Num":195255}]</v>
      </c>
      <c r="F1862" s="19" t="str">
        <f>_xlfn.XLOOKUP($D1862,养成中转!$D$17:$D$1000,_xlfn.XLOOKUP($C1862,养成中转!$W$16:$AC$16,养成中转!$W$17:$AC$1000),"{}")</f>
        <v>{"Hp":124201,"Atk":4272}</v>
      </c>
      <c r="G1862" s="19" t="str">
        <f>IF(B1862=4,_xlfn.XLOOKUP($D1862,养成中转!$D$17:$D$1000,养成中转!$AP$17:$AP$1000,"{}"),_xlfn.XLOOKUP($D1862,养成中转!$D$17:$D$1000,养成中转!$AG$17:$AG$1000,"{}"))</f>
        <v>{"CardMulti":25.081,"CostReduce":2.1}</v>
      </c>
    </row>
    <row r="1863" spans="1:7">
      <c r="A1863" s="19">
        <v>1859</v>
      </c>
      <c r="B1863" s="21">
        <f t="shared" si="52"/>
        <v>4</v>
      </c>
      <c r="C1863" s="19">
        <v>2</v>
      </c>
      <c r="D1863" s="19">
        <f t="shared" si="53"/>
        <v>109</v>
      </c>
      <c r="E1863" s="19" t="str">
        <f>_xlfn.XLOOKUP($D1863,消耗中转!$O$17:$O$1000,消耗中转!$Y$17:$Y$1000,"[]")</f>
        <v>[{"ItemId":50004,"Num":202486}]</v>
      </c>
      <c r="F1863" s="19" t="str">
        <f>_xlfn.XLOOKUP($D1863,养成中转!$D$17:$D$1000,_xlfn.XLOOKUP($C1863,养成中转!$W$16:$AC$16,养成中转!$W$17:$AC$1000),"{}")</f>
        <v>{"Hp":126065,"Atk":4336}</v>
      </c>
      <c r="G1863" s="19" t="str">
        <f>IF(B1863=4,_xlfn.XLOOKUP($D1863,养成中转!$D$17:$D$1000,养成中转!$AP$17:$AP$1000,"{}"),_xlfn.XLOOKUP($D1863,养成中转!$D$17:$D$1000,养成中转!$AG$17:$AG$1000,"{}"))</f>
        <v>{"CardMulti":25.193,"CostReduce":2.1}</v>
      </c>
    </row>
    <row r="1864" spans="1:7">
      <c r="A1864" s="19">
        <v>1860</v>
      </c>
      <c r="B1864" s="21">
        <f t="shared" si="52"/>
        <v>4</v>
      </c>
      <c r="C1864" s="19">
        <v>2</v>
      </c>
      <c r="D1864" s="19">
        <f t="shared" si="53"/>
        <v>110</v>
      </c>
      <c r="E1864" s="19" t="str">
        <f>_xlfn.XLOOKUP($D1864,消耗中转!$O$17:$O$1000,消耗中转!$Y$17:$Y$1000,"[]")</f>
        <v>[{"ItemId":50004,"Num":209718},{"ItemId":50005,"Num":1342}]</v>
      </c>
      <c r="F1864" s="19" t="str">
        <f>_xlfn.XLOOKUP($D1864,养成中转!$D$17:$D$1000,_xlfn.XLOOKUP($C1864,养成中转!$W$16:$AC$16,养成中转!$W$17:$AC$1000),"{}")</f>
        <v>{"Hp":127957,"Atk":4401}</v>
      </c>
      <c r="G1864" s="19" t="str">
        <f>IF(B1864=4,_xlfn.XLOOKUP($D1864,养成中转!$D$17:$D$1000,养成中转!$AP$17:$AP$1000,"{}"),_xlfn.XLOOKUP($D1864,养成中转!$D$17:$D$1000,养成中转!$AG$17:$AG$1000,"{}"))</f>
        <v>{"CardMulti":25.305,"CostReduce":2.1}</v>
      </c>
    </row>
    <row r="1865" spans="1:7">
      <c r="A1865" s="19">
        <v>1861</v>
      </c>
      <c r="B1865" s="21">
        <f t="shared" si="52"/>
        <v>4</v>
      </c>
      <c r="C1865" s="19">
        <v>2</v>
      </c>
      <c r="D1865" s="19">
        <f t="shared" si="53"/>
        <v>111</v>
      </c>
      <c r="E1865" s="19" t="str">
        <f>_xlfn.XLOOKUP($D1865,消耗中转!$O$17:$O$1000,消耗中转!$Y$17:$Y$1000,"[]")</f>
        <v>[{"ItemId":50004,"Num":171342}]</v>
      </c>
      <c r="F1865" s="19" t="str">
        <f>_xlfn.XLOOKUP($D1865,养成中转!$D$17:$D$1000,_xlfn.XLOOKUP($C1865,养成中转!$W$16:$AC$16,养成中转!$W$17:$AC$1000),"{}")</f>
        <v>{"Hp":141407,"Atk":4864}</v>
      </c>
      <c r="G1865" s="19" t="str">
        <f>IF(B1865=4,_xlfn.XLOOKUP($D1865,养成中转!$D$17:$D$1000,养成中转!$AP$17:$AP$1000,"{}"),_xlfn.XLOOKUP($D1865,养成中转!$D$17:$D$1000,养成中转!$AG$17:$AG$1000,"{}"))</f>
        <v>{"CardMulti":26.075,"CostReduce":2.1}</v>
      </c>
    </row>
    <row r="1866" spans="1:7">
      <c r="A1866" s="19">
        <v>1862</v>
      </c>
      <c r="B1866" s="21">
        <f t="shared" si="52"/>
        <v>4</v>
      </c>
      <c r="C1866" s="19">
        <v>2</v>
      </c>
      <c r="D1866" s="19">
        <f t="shared" si="53"/>
        <v>112</v>
      </c>
      <c r="E1866" s="19" t="str">
        <f>_xlfn.XLOOKUP($D1866,消耗中转!$O$17:$O$1000,消耗中转!$Y$17:$Y$1000,"[]")</f>
        <v>[{"ItemId":50004,"Num":179909}]</v>
      </c>
      <c r="F1866" s="19" t="str">
        <f>_xlfn.XLOOKUP($D1866,养成中转!$D$17:$D$1000,_xlfn.XLOOKUP($C1866,养成中转!$W$16:$AC$16,养成中转!$W$17:$AC$1000),"{}")</f>
        <v>{"Hp":143358,"Atk":4931}</v>
      </c>
      <c r="G1866" s="19" t="str">
        <f>IF(B1866=4,_xlfn.XLOOKUP($D1866,养成中转!$D$17:$D$1000,养成中转!$AP$17:$AP$1000,"{}"),_xlfn.XLOOKUP($D1866,养成中转!$D$17:$D$1000,养成中转!$AG$17:$AG$1000,"{}"))</f>
        <v>{"CardMulti":26.18,"CostReduce":2.1}</v>
      </c>
    </row>
    <row r="1867" spans="1:7">
      <c r="A1867" s="19">
        <v>1863</v>
      </c>
      <c r="B1867" s="21">
        <f t="shared" si="52"/>
        <v>4</v>
      </c>
      <c r="C1867" s="19">
        <v>2</v>
      </c>
      <c r="D1867" s="19">
        <f t="shared" si="53"/>
        <v>113</v>
      </c>
      <c r="E1867" s="19" t="str">
        <f>_xlfn.XLOOKUP($D1867,消耗中转!$O$17:$O$1000,消耗中转!$Y$17:$Y$1000,"[]")</f>
        <v>[{"ItemId":50004,"Num":188476}]</v>
      </c>
      <c r="F1867" s="19" t="str">
        <f>_xlfn.XLOOKUP($D1867,养成中转!$D$17:$D$1000,_xlfn.XLOOKUP($C1867,养成中转!$W$16:$AC$16,养成中转!$W$17:$AC$1000),"{}")</f>
        <v>{"Hp":145338,"Atk":5000}</v>
      </c>
      <c r="G1867" s="19" t="str">
        <f>IF(B1867=4,_xlfn.XLOOKUP($D1867,养成中转!$D$17:$D$1000,养成中转!$AP$17:$AP$1000,"{}"),_xlfn.XLOOKUP($D1867,养成中转!$D$17:$D$1000,养成中转!$AG$17:$AG$1000,"{}"))</f>
        <v>{"CardMulti":26.285,"CostReduce":2.1}</v>
      </c>
    </row>
    <row r="1868" spans="1:7">
      <c r="A1868" s="19">
        <v>1864</v>
      </c>
      <c r="B1868" s="21">
        <f t="shared" si="52"/>
        <v>4</v>
      </c>
      <c r="C1868" s="19">
        <v>2</v>
      </c>
      <c r="D1868" s="19">
        <f t="shared" si="53"/>
        <v>114</v>
      </c>
      <c r="E1868" s="19" t="str">
        <f>_xlfn.XLOOKUP($D1868,消耗中转!$O$17:$O$1000,消耗中转!$Y$17:$Y$1000,"[]")</f>
        <v>[{"ItemId":50004,"Num":197043}]</v>
      </c>
      <c r="F1868" s="19" t="str">
        <f>_xlfn.XLOOKUP($D1868,养成中转!$D$17:$D$1000,_xlfn.XLOOKUP($C1868,养成中转!$W$16:$AC$16,养成中转!$W$17:$AC$1000),"{}")</f>
        <v>{"Hp":147350,"Atk":5068}</v>
      </c>
      <c r="G1868" s="19" t="str">
        <f>IF(B1868=4,_xlfn.XLOOKUP($D1868,养成中转!$D$17:$D$1000,养成中转!$AP$17:$AP$1000,"{}"),_xlfn.XLOOKUP($D1868,养成中转!$D$17:$D$1000,养成中转!$AG$17:$AG$1000,"{}"))</f>
        <v>{"CardMulti":26.39,"CostReduce":2.1}</v>
      </c>
    </row>
    <row r="1869" spans="1:7">
      <c r="A1869" s="19">
        <v>1865</v>
      </c>
      <c r="B1869" s="21">
        <f t="shared" si="52"/>
        <v>4</v>
      </c>
      <c r="C1869" s="19">
        <v>2</v>
      </c>
      <c r="D1869" s="19">
        <f t="shared" si="53"/>
        <v>115</v>
      </c>
      <c r="E1869" s="19" t="str">
        <f>_xlfn.XLOOKUP($D1869,消耗中转!$O$17:$O$1000,消耗中转!$Y$17:$Y$1000,"[]")</f>
        <v>[{"ItemId":50004,"Num":205610}]</v>
      </c>
      <c r="F1869" s="19" t="str">
        <f>_xlfn.XLOOKUP($D1869,养成中转!$D$17:$D$1000,_xlfn.XLOOKUP($C1869,养成中转!$W$16:$AC$16,养成中转!$W$17:$AC$1000),"{}")</f>
        <v>{"Hp":149390,"Atk":5139}</v>
      </c>
      <c r="G1869" s="19" t="str">
        <f>IF(B1869=4,_xlfn.XLOOKUP($D1869,养成中转!$D$17:$D$1000,养成中转!$AP$17:$AP$1000,"{}"),_xlfn.XLOOKUP($D1869,养成中转!$D$17:$D$1000,养成中转!$AG$17:$AG$1000,"{}"))</f>
        <v>{"CardMulti":26.495,"CostReduce":2.1}</v>
      </c>
    </row>
    <row r="1870" spans="1:7">
      <c r="A1870" s="19">
        <v>1866</v>
      </c>
      <c r="B1870" s="21">
        <f t="shared" si="52"/>
        <v>4</v>
      </c>
      <c r="C1870" s="19">
        <v>2</v>
      </c>
      <c r="D1870" s="19">
        <f t="shared" si="53"/>
        <v>116</v>
      </c>
      <c r="E1870" s="19" t="str">
        <f>_xlfn.XLOOKUP($D1870,消耗中转!$O$17:$O$1000,消耗中转!$Y$17:$Y$1000,"[]")</f>
        <v>[{"ItemId":50004,"Num":214177}]</v>
      </c>
      <c r="F1870" s="19" t="str">
        <f>_xlfn.XLOOKUP($D1870,养成中转!$D$17:$D$1000,_xlfn.XLOOKUP($C1870,养成中转!$W$16:$AC$16,养成中转!$W$17:$AC$1000),"{}")</f>
        <v>{"Hp":151461,"Atk":5209}</v>
      </c>
      <c r="G1870" s="19" t="str">
        <f>IF(B1870=4,_xlfn.XLOOKUP($D1870,养成中转!$D$17:$D$1000,养成中转!$AP$17:$AP$1000,"{}"),_xlfn.XLOOKUP($D1870,养成中转!$D$17:$D$1000,养成中转!$AG$17:$AG$1000,"{}"))</f>
        <v>{"CardMulti":26.6,"CostReduce":2.1}</v>
      </c>
    </row>
    <row r="1871" spans="1:7">
      <c r="A1871" s="19">
        <v>1867</v>
      </c>
      <c r="B1871" s="21">
        <f t="shared" si="52"/>
        <v>4</v>
      </c>
      <c r="C1871" s="19">
        <v>2</v>
      </c>
      <c r="D1871" s="19">
        <f t="shared" si="53"/>
        <v>117</v>
      </c>
      <c r="E1871" s="19" t="str">
        <f>_xlfn.XLOOKUP($D1871,消耗中转!$O$17:$O$1000,消耗中转!$Y$17:$Y$1000,"[]")</f>
        <v>[{"ItemId":50004,"Num":222744}]</v>
      </c>
      <c r="F1871" s="19" t="str">
        <f>_xlfn.XLOOKUP($D1871,养成中转!$D$17:$D$1000,_xlfn.XLOOKUP($C1871,养成中转!$W$16:$AC$16,养成中转!$W$17:$AC$1000),"{}")</f>
        <v>{"Hp":153562,"Atk":5282}</v>
      </c>
      <c r="G1871" s="19" t="str">
        <f>IF(B1871=4,_xlfn.XLOOKUP($D1871,养成中转!$D$17:$D$1000,养成中转!$AP$17:$AP$1000,"{}"),_xlfn.XLOOKUP($D1871,养成中转!$D$17:$D$1000,养成中转!$AG$17:$AG$1000,"{}"))</f>
        <v>{"CardMulti":26.705,"CostReduce":2.1}</v>
      </c>
    </row>
    <row r="1872" spans="1:7">
      <c r="A1872" s="19">
        <v>1868</v>
      </c>
      <c r="B1872" s="21">
        <f t="shared" si="52"/>
        <v>4</v>
      </c>
      <c r="C1872" s="19">
        <v>2</v>
      </c>
      <c r="D1872" s="19">
        <f t="shared" si="53"/>
        <v>118</v>
      </c>
      <c r="E1872" s="19" t="str">
        <f>_xlfn.XLOOKUP($D1872,消耗中转!$O$17:$O$1000,消耗中转!$Y$17:$Y$1000,"[]")</f>
        <v>[{"ItemId":50004,"Num":231311}]</v>
      </c>
      <c r="F1872" s="19" t="str">
        <f>_xlfn.XLOOKUP($D1872,养成中转!$D$17:$D$1000,_xlfn.XLOOKUP($C1872,养成中转!$W$16:$AC$16,养成中转!$W$17:$AC$1000),"{}")</f>
        <v>{"Hp":155693,"Atk":5356}</v>
      </c>
      <c r="G1872" s="19" t="str">
        <f>IF(B1872=4,_xlfn.XLOOKUP($D1872,养成中转!$D$17:$D$1000,养成中转!$AP$17:$AP$1000,"{}"),_xlfn.XLOOKUP($D1872,养成中转!$D$17:$D$1000,养成中转!$AG$17:$AG$1000,"{}"))</f>
        <v>{"CardMulti":26.81,"CostReduce":2.1}</v>
      </c>
    </row>
    <row r="1873" spans="1:7">
      <c r="A1873" s="19">
        <v>1869</v>
      </c>
      <c r="B1873" s="21">
        <f t="shared" si="52"/>
        <v>4</v>
      </c>
      <c r="C1873" s="19">
        <v>2</v>
      </c>
      <c r="D1873" s="19">
        <f t="shared" si="53"/>
        <v>119</v>
      </c>
      <c r="E1873" s="19" t="str">
        <f>_xlfn.XLOOKUP($D1873,消耗中转!$O$17:$O$1000,消耗中转!$Y$17:$Y$1000,"[]")</f>
        <v>[{"ItemId":50004,"Num":239878}]</v>
      </c>
      <c r="F1873" s="19" t="str">
        <f>_xlfn.XLOOKUP($D1873,养成中转!$D$17:$D$1000,_xlfn.XLOOKUP($C1873,养成中转!$W$16:$AC$16,养成中转!$W$17:$AC$1000),"{}")</f>
        <v>{"Hp":157856,"Atk":5430}</v>
      </c>
      <c r="G1873" s="19" t="str">
        <f>IF(B1873=4,_xlfn.XLOOKUP($D1873,养成中转!$D$17:$D$1000,养成中转!$AP$17:$AP$1000,"{}"),_xlfn.XLOOKUP($D1873,养成中转!$D$17:$D$1000,养成中转!$AG$17:$AG$1000,"{}"))</f>
        <v>{"CardMulti":26.915,"CostReduce":2.1}</v>
      </c>
    </row>
    <row r="1874" spans="1:7">
      <c r="A1874" s="19">
        <v>1870</v>
      </c>
      <c r="B1874" s="21">
        <f t="shared" si="52"/>
        <v>4</v>
      </c>
      <c r="C1874" s="19">
        <v>2</v>
      </c>
      <c r="D1874" s="19">
        <f t="shared" si="53"/>
        <v>120</v>
      </c>
      <c r="E1874" s="19" t="str">
        <f>_xlfn.XLOOKUP($D1874,消耗中转!$O$17:$O$1000,消耗中转!$Y$17:$Y$1000,"[]")</f>
        <v>[{"ItemId":50004,"Num":248445},{"ItemId":50005,"Num":1529}]</v>
      </c>
      <c r="F1874" s="19" t="str">
        <f>_xlfn.XLOOKUP($D1874,养成中转!$D$17:$D$1000,_xlfn.XLOOKUP($C1874,养成中转!$W$16:$AC$16,养成中转!$W$17:$AC$1000),"{}")</f>
        <v>{"Hp":160050,"Atk":5505}</v>
      </c>
      <c r="G1874" s="19" t="str">
        <f>IF(B1874=4,_xlfn.XLOOKUP($D1874,养成中转!$D$17:$D$1000,养成中转!$AP$17:$AP$1000,"{}"),_xlfn.XLOOKUP($D1874,养成中转!$D$17:$D$1000,养成中转!$AG$17:$AG$1000,"{}"))</f>
        <v>{"CardMulti":27.02,"CostReduce":2.1}</v>
      </c>
    </row>
    <row r="1875" spans="1:7">
      <c r="A1875" s="19">
        <v>1871</v>
      </c>
      <c r="B1875" s="21">
        <f t="shared" si="52"/>
        <v>4</v>
      </c>
      <c r="C1875" s="19">
        <v>2</v>
      </c>
      <c r="D1875" s="19">
        <f t="shared" si="53"/>
        <v>121</v>
      </c>
      <c r="E1875" s="19" t="str">
        <f>_xlfn.XLOOKUP($D1875,消耗中转!$O$17:$O$1000,消耗中转!$Y$17:$Y$1000,"[]")</f>
        <v>[{"ItemId":50004,"Num":196978}]</v>
      </c>
      <c r="F1875" s="19" t="str">
        <f>_xlfn.XLOOKUP($D1875,养成中转!$D$17:$D$1000,_xlfn.XLOOKUP($C1875,养成中转!$W$16:$AC$16,养成中转!$W$17:$AC$1000),"{}")</f>
        <v>{"Hp":175626,"Atk":6041}</v>
      </c>
      <c r="G1875" s="19" t="str">
        <f>IF(B1875=4,_xlfn.XLOOKUP($D1875,养成中转!$D$17:$D$1000,养成中转!$AP$17:$AP$1000,"{}"),_xlfn.XLOOKUP($D1875,养成中转!$D$17:$D$1000,养成中转!$AG$17:$AG$1000,"{}"))</f>
        <v>{"CardMulti":27.825,"CostReduce":2.1}</v>
      </c>
    </row>
    <row r="1876" spans="1:7">
      <c r="A1876" s="19">
        <v>1872</v>
      </c>
      <c r="B1876" s="21">
        <f t="shared" si="52"/>
        <v>4</v>
      </c>
      <c r="C1876" s="19">
        <v>2</v>
      </c>
      <c r="D1876" s="19">
        <f t="shared" si="53"/>
        <v>122</v>
      </c>
      <c r="E1876" s="19" t="str">
        <f>_xlfn.XLOOKUP($D1876,消耗中转!$O$17:$O$1000,消耗中转!$Y$17:$Y$1000,"[]")</f>
        <v>[{"ItemId":50004,"Num":206827}]</v>
      </c>
      <c r="F1876" s="19" t="str">
        <f>_xlfn.XLOOKUP($D1876,养成中转!$D$17:$D$1000,_xlfn.XLOOKUP($C1876,养成中转!$W$16:$AC$16,养成中转!$W$17:$AC$1000),"{}")</f>
        <v>{"Hp":177883,"Atk":6118}</v>
      </c>
      <c r="G1876" s="19" t="str">
        <f>IF(B1876=4,_xlfn.XLOOKUP($D1876,养成中转!$D$17:$D$1000,养成中转!$AP$17:$AP$1000,"{}"),_xlfn.XLOOKUP($D1876,养成中转!$D$17:$D$1000,养成中转!$AG$17:$AG$1000,"{}"))</f>
        <v>{"CardMulti":27.958,"CostReduce":2.1}</v>
      </c>
    </row>
    <row r="1877" spans="1:7">
      <c r="A1877" s="19">
        <v>1873</v>
      </c>
      <c r="B1877" s="21">
        <f t="shared" si="52"/>
        <v>4</v>
      </c>
      <c r="C1877" s="19">
        <v>2</v>
      </c>
      <c r="D1877" s="19">
        <f t="shared" si="53"/>
        <v>123</v>
      </c>
      <c r="E1877" s="19" t="str">
        <f>_xlfn.XLOOKUP($D1877,消耗中转!$O$17:$O$1000,消耗中转!$Y$17:$Y$1000,"[]")</f>
        <v>[{"ItemId":50004,"Num":216676}]</v>
      </c>
      <c r="F1877" s="19" t="str">
        <f>_xlfn.XLOOKUP($D1877,养成中转!$D$17:$D$1000,_xlfn.XLOOKUP($C1877,养成中转!$W$16:$AC$16,养成中转!$W$17:$AC$1000),"{}")</f>
        <v>{"Hp":180171,"Atk":6198}</v>
      </c>
      <c r="G1877" s="19" t="str">
        <f>IF(B1877=4,_xlfn.XLOOKUP($D1877,养成中转!$D$17:$D$1000,养成中转!$AP$17:$AP$1000,"{}"),_xlfn.XLOOKUP($D1877,养成中转!$D$17:$D$1000,养成中转!$AG$17:$AG$1000,"{}"))</f>
        <v>{"CardMulti":28.091,"CostReduce":2.1}</v>
      </c>
    </row>
    <row r="1878" spans="1:7">
      <c r="A1878" s="19">
        <v>1874</v>
      </c>
      <c r="B1878" s="21">
        <f t="shared" si="52"/>
        <v>4</v>
      </c>
      <c r="C1878" s="19">
        <v>2</v>
      </c>
      <c r="D1878" s="19">
        <f t="shared" si="53"/>
        <v>124</v>
      </c>
      <c r="E1878" s="19" t="str">
        <f>_xlfn.XLOOKUP($D1878,消耗中转!$O$17:$O$1000,消耗中转!$Y$17:$Y$1000,"[]")</f>
        <v>[{"ItemId":50004,"Num":226525}]</v>
      </c>
      <c r="F1878" s="19" t="str">
        <f>_xlfn.XLOOKUP($D1878,养成中转!$D$17:$D$1000,_xlfn.XLOOKUP($C1878,养成中转!$W$16:$AC$16,养成中转!$W$17:$AC$1000),"{}")</f>
        <v>{"Hp":182492,"Atk":6278}</v>
      </c>
      <c r="G1878" s="19" t="str">
        <f>IF(B1878=4,_xlfn.XLOOKUP($D1878,养成中转!$D$17:$D$1000,养成中转!$AP$17:$AP$1000,"{}"),_xlfn.XLOOKUP($D1878,养成中转!$D$17:$D$1000,养成中转!$AG$17:$AG$1000,"{}"))</f>
        <v>{"CardMulti":28.224,"CostReduce":2.1}</v>
      </c>
    </row>
    <row r="1879" spans="1:7">
      <c r="A1879" s="19">
        <v>1875</v>
      </c>
      <c r="B1879" s="21">
        <f t="shared" si="52"/>
        <v>4</v>
      </c>
      <c r="C1879" s="19">
        <v>2</v>
      </c>
      <c r="D1879" s="19">
        <f t="shared" si="53"/>
        <v>125</v>
      </c>
      <c r="E1879" s="19" t="str">
        <f>_xlfn.XLOOKUP($D1879,消耗中转!$O$17:$O$1000,消耗中转!$Y$17:$Y$1000,"[]")</f>
        <v>[{"ItemId":50004,"Num":236374}]</v>
      </c>
      <c r="F1879" s="19" t="str">
        <f>_xlfn.XLOOKUP($D1879,养成中转!$D$17:$D$1000,_xlfn.XLOOKUP($C1879,养成中转!$W$16:$AC$16,养成中转!$W$17:$AC$1000),"{}")</f>
        <v>{"Hp":184843,"Atk":6358}</v>
      </c>
      <c r="G1879" s="19" t="str">
        <f>IF(B1879=4,_xlfn.XLOOKUP($D1879,养成中转!$D$17:$D$1000,养成中转!$AP$17:$AP$1000,"{}"),_xlfn.XLOOKUP($D1879,养成中转!$D$17:$D$1000,养成中转!$AG$17:$AG$1000,"{}"))</f>
        <v>{"CardMulti":29.757,"CostReduce":3.5}</v>
      </c>
    </row>
    <row r="1880" spans="1:7">
      <c r="A1880" s="19">
        <v>1876</v>
      </c>
      <c r="B1880" s="21">
        <f t="shared" si="52"/>
        <v>4</v>
      </c>
      <c r="C1880" s="19">
        <v>2</v>
      </c>
      <c r="D1880" s="19">
        <f t="shared" si="53"/>
        <v>126</v>
      </c>
      <c r="E1880" s="19" t="str">
        <f>_xlfn.XLOOKUP($D1880,消耗中转!$O$17:$O$1000,消耗中转!$Y$17:$Y$1000,"[]")</f>
        <v>[{"ItemId":50004,"Num":246223}]</v>
      </c>
      <c r="F1880" s="19" t="str">
        <f>_xlfn.XLOOKUP($D1880,养成中转!$D$17:$D$1000,_xlfn.XLOOKUP($C1880,养成中转!$W$16:$AC$16,养成中转!$W$17:$AC$1000),"{}")</f>
        <v>{"Hp":187228,"Atk":6440}</v>
      </c>
      <c r="G1880" s="19" t="str">
        <f>IF(B1880=4,_xlfn.XLOOKUP($D1880,养成中转!$D$17:$D$1000,养成中转!$AP$17:$AP$1000,"{}"),_xlfn.XLOOKUP($D1880,养成中转!$D$17:$D$1000,养成中转!$AG$17:$AG$1000,"{}"))</f>
        <v>{"CardMulti":29.89,"CostReduce":3.5}</v>
      </c>
    </row>
    <row r="1881" spans="1:7">
      <c r="A1881" s="19">
        <v>1877</v>
      </c>
      <c r="B1881" s="21">
        <f t="shared" si="52"/>
        <v>4</v>
      </c>
      <c r="C1881" s="19">
        <v>2</v>
      </c>
      <c r="D1881" s="19">
        <f t="shared" si="53"/>
        <v>127</v>
      </c>
      <c r="E1881" s="19" t="str">
        <f>_xlfn.XLOOKUP($D1881,消耗中转!$O$17:$O$1000,消耗中转!$Y$17:$Y$1000,"[]")</f>
        <v>[{"ItemId":50004,"Num":256072}]</v>
      </c>
      <c r="F1881" s="19" t="str">
        <f>_xlfn.XLOOKUP($D1881,养成中转!$D$17:$D$1000,_xlfn.XLOOKUP($C1881,养成中转!$W$16:$AC$16,养成中转!$W$17:$AC$1000),"{}")</f>
        <v>{"Hp":189646,"Atk":6523}</v>
      </c>
      <c r="G1881" s="19" t="str">
        <f>IF(B1881=4,_xlfn.XLOOKUP($D1881,养成中转!$D$17:$D$1000,养成中转!$AP$17:$AP$1000,"{}"),_xlfn.XLOOKUP($D1881,养成中转!$D$17:$D$1000,养成中转!$AG$17:$AG$1000,"{}"))</f>
        <v>{"CardMulti":30.023,"CostReduce":3.5}</v>
      </c>
    </row>
    <row r="1882" spans="1:7">
      <c r="A1882" s="19">
        <v>1878</v>
      </c>
      <c r="B1882" s="21">
        <f t="shared" si="52"/>
        <v>4</v>
      </c>
      <c r="C1882" s="19">
        <v>2</v>
      </c>
      <c r="D1882" s="19">
        <f t="shared" si="53"/>
        <v>128</v>
      </c>
      <c r="E1882" s="19" t="str">
        <f>_xlfn.XLOOKUP($D1882,消耗中转!$O$17:$O$1000,消耗中转!$Y$17:$Y$1000,"[]")</f>
        <v>[{"ItemId":50004,"Num":265921}]</v>
      </c>
      <c r="F1882" s="19" t="str">
        <f>_xlfn.XLOOKUP($D1882,养成中转!$D$17:$D$1000,_xlfn.XLOOKUP($C1882,养成中转!$W$16:$AC$16,养成中转!$W$17:$AC$1000),"{}")</f>
        <v>{"Hp":192096,"Atk":6608}</v>
      </c>
      <c r="G1882" s="19" t="str">
        <f>IF(B1882=4,_xlfn.XLOOKUP($D1882,养成中转!$D$17:$D$1000,养成中转!$AP$17:$AP$1000,"{}"),_xlfn.XLOOKUP($D1882,养成中转!$D$17:$D$1000,养成中转!$AG$17:$AG$1000,"{}"))</f>
        <v>{"CardMulti":30.156,"CostReduce":3.5}</v>
      </c>
    </row>
    <row r="1883" spans="1:7">
      <c r="A1883" s="19">
        <v>1879</v>
      </c>
      <c r="B1883" s="21">
        <f t="shared" si="52"/>
        <v>4</v>
      </c>
      <c r="C1883" s="19">
        <v>2</v>
      </c>
      <c r="D1883" s="19">
        <f t="shared" si="53"/>
        <v>129</v>
      </c>
      <c r="E1883" s="19" t="str">
        <f>_xlfn.XLOOKUP($D1883,消耗中转!$O$17:$O$1000,消耗中转!$Y$17:$Y$1000,"[]")</f>
        <v>[{"ItemId":50004,"Num":275770}]</v>
      </c>
      <c r="F1883" s="19" t="str">
        <f>_xlfn.XLOOKUP($D1883,养成中转!$D$17:$D$1000,_xlfn.XLOOKUP($C1883,养成中转!$W$16:$AC$16,养成中转!$W$17:$AC$1000),"{}")</f>
        <v>{"Hp":194578,"Atk":6693}</v>
      </c>
      <c r="G1883" s="19" t="str">
        <f>IF(B1883=4,_xlfn.XLOOKUP($D1883,养成中转!$D$17:$D$1000,养成中转!$AP$17:$AP$1000,"{}"),_xlfn.XLOOKUP($D1883,养成中转!$D$17:$D$1000,养成中转!$AG$17:$AG$1000,"{}"))</f>
        <v>{"CardMulti":30.289,"CostReduce":3.5}</v>
      </c>
    </row>
    <row r="1884" spans="1:7">
      <c r="A1884" s="19">
        <v>1880</v>
      </c>
      <c r="B1884" s="21">
        <f t="shared" si="52"/>
        <v>4</v>
      </c>
      <c r="C1884" s="19">
        <v>2</v>
      </c>
      <c r="D1884" s="19">
        <f t="shared" si="53"/>
        <v>130</v>
      </c>
      <c r="E1884" s="19" t="str">
        <f>_xlfn.XLOOKUP($D1884,消耗中转!$O$17:$O$1000,消耗中转!$Y$17:$Y$1000,"[]")</f>
        <v>[{"ItemId":50004,"Num":285619},{"ItemId":50005,"Num":1717}]</v>
      </c>
      <c r="F1884" s="19" t="str">
        <f>_xlfn.XLOOKUP($D1884,养成中转!$D$17:$D$1000,_xlfn.XLOOKUP($C1884,养成中转!$W$16:$AC$16,养成中转!$W$17:$AC$1000),"{}")</f>
        <v>{"Hp":197095,"Atk":6780}</v>
      </c>
      <c r="G1884" s="19" t="str">
        <f>IF(B1884=4,_xlfn.XLOOKUP($D1884,养成中转!$D$17:$D$1000,养成中转!$AP$17:$AP$1000,"{}"),_xlfn.XLOOKUP($D1884,养成中转!$D$17:$D$1000,养成中转!$AG$17:$AG$1000,"{}"))</f>
        <v>{"CardMulti":30.422,"CostReduce":3.5}</v>
      </c>
    </row>
    <row r="1885" spans="1:7">
      <c r="A1885" s="19">
        <v>1881</v>
      </c>
      <c r="B1885" s="21">
        <f t="shared" si="52"/>
        <v>4</v>
      </c>
      <c r="C1885" s="19">
        <v>2</v>
      </c>
      <c r="D1885" s="19">
        <f t="shared" si="53"/>
        <v>131</v>
      </c>
      <c r="E1885" s="19" t="str">
        <f>_xlfn.XLOOKUP($D1885,消耗中转!$O$17:$O$1000,消耗中转!$Y$17:$Y$1000,"[]")</f>
        <v>[{"ItemId":50004,"Num":220605}]</v>
      </c>
      <c r="F1885" s="19" t="str">
        <f>_xlfn.XLOOKUP($D1885,养成中转!$D$17:$D$1000,_xlfn.XLOOKUP($C1885,养成中转!$W$16:$AC$16,养成中转!$W$17:$AC$1000),"{}")</f>
        <v>{"Hp":214941,"Atk":7394}</v>
      </c>
      <c r="G1885" s="19" t="str">
        <f>IF(B1885=4,_xlfn.XLOOKUP($D1885,养成中转!$D$17:$D$1000,养成中转!$AP$17:$AP$1000,"{}"),_xlfn.XLOOKUP($D1885,养成中转!$D$17:$D$1000,养成中转!$AG$17:$AG$1000,"{}"))</f>
        <v>{"CardMulti":31.262,"CostReduce":3.5}</v>
      </c>
    </row>
    <row r="1886" spans="1:7">
      <c r="A1886" s="19">
        <v>1882</v>
      </c>
      <c r="B1886" s="21">
        <f t="shared" si="52"/>
        <v>4</v>
      </c>
      <c r="C1886" s="19">
        <v>2</v>
      </c>
      <c r="D1886" s="19">
        <f t="shared" si="53"/>
        <v>132</v>
      </c>
      <c r="E1886" s="19" t="str">
        <f>_xlfn.XLOOKUP($D1886,消耗中转!$O$17:$O$1000,消耗中转!$Y$17:$Y$1000,"[]")</f>
        <v>[{"ItemId":50004,"Num":231636}]</v>
      </c>
      <c r="F1886" s="19" t="str">
        <f>_xlfn.XLOOKUP($D1886,养成中转!$D$17:$D$1000,_xlfn.XLOOKUP($C1886,养成中转!$W$16:$AC$16,养成中转!$W$17:$AC$1000),"{}")</f>
        <v>{"Hp":217523,"Atk":7482}</v>
      </c>
      <c r="G1886" s="19" t="str">
        <f>IF(B1886=4,_xlfn.XLOOKUP($D1886,养成中转!$D$17:$D$1000,养成中转!$AP$17:$AP$1000,"{}"),_xlfn.XLOOKUP($D1886,养成中转!$D$17:$D$1000,养成中转!$AG$17:$AG$1000,"{}"))</f>
        <v>{"CardMulti":31.423,"CostReduce":3.5}</v>
      </c>
    </row>
    <row r="1887" spans="1:7">
      <c r="A1887" s="19">
        <v>1883</v>
      </c>
      <c r="B1887" s="21">
        <f t="shared" si="52"/>
        <v>4</v>
      </c>
      <c r="C1887" s="19">
        <v>2</v>
      </c>
      <c r="D1887" s="19">
        <f t="shared" si="53"/>
        <v>133</v>
      </c>
      <c r="E1887" s="19" t="str">
        <f>_xlfn.XLOOKUP($D1887,消耗中转!$O$17:$O$1000,消耗中转!$Y$17:$Y$1000,"[]")</f>
        <v>[{"ItemId":50004,"Num":242666}]</v>
      </c>
      <c r="F1887" s="19" t="str">
        <f>_xlfn.XLOOKUP($D1887,养成中转!$D$17:$D$1000,_xlfn.XLOOKUP($C1887,养成中转!$W$16:$AC$16,养成中转!$W$17:$AC$1000),"{}")</f>
        <v>{"Hp":220141,"Atk":7573}</v>
      </c>
      <c r="G1887" s="19" t="str">
        <f>IF(B1887=4,_xlfn.XLOOKUP($D1887,养成中转!$D$17:$D$1000,养成中转!$AP$17:$AP$1000,"{}"),_xlfn.XLOOKUP($D1887,养成中转!$D$17:$D$1000,养成中转!$AG$17:$AG$1000,"{}"))</f>
        <v>{"CardMulti":31.584,"CostReduce":3.5}</v>
      </c>
    </row>
    <row r="1888" spans="1:7">
      <c r="A1888" s="19">
        <v>1884</v>
      </c>
      <c r="B1888" s="21">
        <f t="shared" si="52"/>
        <v>4</v>
      </c>
      <c r="C1888" s="19">
        <v>2</v>
      </c>
      <c r="D1888" s="19">
        <f t="shared" si="53"/>
        <v>134</v>
      </c>
      <c r="E1888" s="19" t="str">
        <f>_xlfn.XLOOKUP($D1888,消耗中转!$O$17:$O$1000,消耗中转!$Y$17:$Y$1000,"[]")</f>
        <v>[{"ItemId":50004,"Num":253696}]</v>
      </c>
      <c r="F1888" s="19" t="str">
        <f>_xlfn.XLOOKUP($D1888,养成中转!$D$17:$D$1000,_xlfn.XLOOKUP($C1888,养成中转!$W$16:$AC$16,养成中转!$W$17:$AC$1000),"{}")</f>
        <v>{"Hp":222791,"Atk":7664}</v>
      </c>
      <c r="G1888" s="19" t="str">
        <f>IF(B1888=4,_xlfn.XLOOKUP($D1888,养成中转!$D$17:$D$1000,养成中转!$AP$17:$AP$1000,"{}"),_xlfn.XLOOKUP($D1888,养成中转!$D$17:$D$1000,养成中转!$AG$17:$AG$1000,"{}"))</f>
        <v>{"CardMulti":31.745,"CostReduce":3.5}</v>
      </c>
    </row>
    <row r="1889" spans="1:7">
      <c r="A1889" s="19">
        <v>1885</v>
      </c>
      <c r="B1889" s="21">
        <f t="shared" si="52"/>
        <v>4</v>
      </c>
      <c r="C1889" s="19">
        <v>2</v>
      </c>
      <c r="D1889" s="19">
        <f t="shared" si="53"/>
        <v>135</v>
      </c>
      <c r="E1889" s="19" t="str">
        <f>_xlfn.XLOOKUP($D1889,消耗中转!$O$17:$O$1000,消耗中转!$Y$17:$Y$1000,"[]")</f>
        <v>[{"ItemId":50004,"Num":264726}]</v>
      </c>
      <c r="F1889" s="19" t="str">
        <f>_xlfn.XLOOKUP($D1889,养成中转!$D$17:$D$1000,_xlfn.XLOOKUP($C1889,养成中转!$W$16:$AC$16,养成中转!$W$17:$AC$1000),"{}")</f>
        <v>{"Hp":225476,"Atk":7756}</v>
      </c>
      <c r="G1889" s="19" t="str">
        <f>IF(B1889=4,_xlfn.XLOOKUP($D1889,养成中转!$D$17:$D$1000,养成中转!$AP$17:$AP$1000,"{}"),_xlfn.XLOOKUP($D1889,养成中转!$D$17:$D$1000,养成中转!$AG$17:$AG$1000,"{}"))</f>
        <v>{"CardMulti":31.906,"CostReduce":3.5}</v>
      </c>
    </row>
    <row r="1890" spans="1:7">
      <c r="A1890" s="19">
        <v>1886</v>
      </c>
      <c r="B1890" s="21">
        <f t="shared" si="52"/>
        <v>4</v>
      </c>
      <c r="C1890" s="19">
        <v>2</v>
      </c>
      <c r="D1890" s="19">
        <f t="shared" si="53"/>
        <v>136</v>
      </c>
      <c r="E1890" s="19" t="str">
        <f>_xlfn.XLOOKUP($D1890,消耗中转!$O$17:$O$1000,消耗中转!$Y$17:$Y$1000,"[]")</f>
        <v>[{"ItemId":50004,"Num":275757}]</v>
      </c>
      <c r="F1890" s="19" t="str">
        <f>_xlfn.XLOOKUP($D1890,养成中转!$D$17:$D$1000,_xlfn.XLOOKUP($C1890,养成中转!$W$16:$AC$16,养成中转!$W$17:$AC$1000),"{}")</f>
        <v>{"Hp":228195,"Atk":7850}</v>
      </c>
      <c r="G1890" s="19" t="str">
        <f>IF(B1890=4,_xlfn.XLOOKUP($D1890,养成中转!$D$17:$D$1000,养成中转!$AP$17:$AP$1000,"{}"),_xlfn.XLOOKUP($D1890,养成中转!$D$17:$D$1000,养成中转!$AG$17:$AG$1000,"{}"))</f>
        <v>{"CardMulti":32.067,"CostReduce":3.5}</v>
      </c>
    </row>
    <row r="1891" spans="1:7">
      <c r="A1891" s="19">
        <v>1887</v>
      </c>
      <c r="B1891" s="21">
        <f t="shared" si="52"/>
        <v>4</v>
      </c>
      <c r="C1891" s="19">
        <v>2</v>
      </c>
      <c r="D1891" s="19">
        <f t="shared" si="53"/>
        <v>137</v>
      </c>
      <c r="E1891" s="19" t="str">
        <f>_xlfn.XLOOKUP($D1891,消耗中转!$O$17:$O$1000,消耗中转!$Y$17:$Y$1000,"[]")</f>
        <v>[{"ItemId":50004,"Num":286787}]</v>
      </c>
      <c r="F1891" s="19" t="str">
        <f>_xlfn.XLOOKUP($D1891,养成中转!$D$17:$D$1000,_xlfn.XLOOKUP($C1891,养成中转!$W$16:$AC$16,养成中转!$W$17:$AC$1000),"{}")</f>
        <v>{"Hp":230948,"Atk":7944}</v>
      </c>
      <c r="G1891" s="19" t="str">
        <f>IF(B1891=4,_xlfn.XLOOKUP($D1891,养成中转!$D$17:$D$1000,养成中转!$AP$17:$AP$1000,"{}"),_xlfn.XLOOKUP($D1891,养成中转!$D$17:$D$1000,养成中转!$AG$17:$AG$1000,"{}"))</f>
        <v>{"CardMulti":32.228,"CostReduce":3.5}</v>
      </c>
    </row>
    <row r="1892" spans="1:7">
      <c r="A1892" s="19">
        <v>1888</v>
      </c>
      <c r="B1892" s="21">
        <f t="shared" si="52"/>
        <v>4</v>
      </c>
      <c r="C1892" s="19">
        <v>2</v>
      </c>
      <c r="D1892" s="19">
        <f t="shared" si="53"/>
        <v>138</v>
      </c>
      <c r="E1892" s="19" t="str">
        <f>_xlfn.XLOOKUP($D1892,消耗中转!$O$17:$O$1000,消耗中转!$Y$17:$Y$1000,"[]")</f>
        <v>[{"ItemId":50004,"Num":297817}]</v>
      </c>
      <c r="F1892" s="19" t="str">
        <f>_xlfn.XLOOKUP($D1892,养成中转!$D$17:$D$1000,_xlfn.XLOOKUP($C1892,养成中转!$W$16:$AC$16,养成中转!$W$17:$AC$1000),"{}")</f>
        <v>{"Hp":233737,"Atk":8040}</v>
      </c>
      <c r="G1892" s="19" t="str">
        <f>IF(B1892=4,_xlfn.XLOOKUP($D1892,养成中转!$D$17:$D$1000,养成中转!$AP$17:$AP$1000,"{}"),_xlfn.XLOOKUP($D1892,养成中转!$D$17:$D$1000,养成中转!$AG$17:$AG$1000,"{}"))</f>
        <v>{"CardMulti":32.389,"CostReduce":3.5}</v>
      </c>
    </row>
    <row r="1893" spans="1:7">
      <c r="A1893" s="19">
        <v>1889</v>
      </c>
      <c r="B1893" s="21">
        <f t="shared" si="52"/>
        <v>4</v>
      </c>
      <c r="C1893" s="19">
        <v>2</v>
      </c>
      <c r="D1893" s="19">
        <f t="shared" si="53"/>
        <v>139</v>
      </c>
      <c r="E1893" s="19" t="str">
        <f>_xlfn.XLOOKUP($D1893,消耗中转!$O$17:$O$1000,消耗中转!$Y$17:$Y$1000,"[]")</f>
        <v>[{"ItemId":50004,"Num":308848}]</v>
      </c>
      <c r="F1893" s="19" t="str">
        <f>_xlfn.XLOOKUP($D1893,养成中转!$D$17:$D$1000,_xlfn.XLOOKUP($C1893,养成中转!$W$16:$AC$16,养成中转!$W$17:$AC$1000),"{}")</f>
        <v>{"Hp":236561,"Atk":8137}</v>
      </c>
      <c r="G1893" s="19" t="str">
        <f>IF(B1893=4,_xlfn.XLOOKUP($D1893,养成中转!$D$17:$D$1000,养成中转!$AP$17:$AP$1000,"{}"),_xlfn.XLOOKUP($D1893,养成中转!$D$17:$D$1000,养成中转!$AG$17:$AG$1000,"{}"))</f>
        <v>{"CardMulti":32.55,"CostReduce":3.5}</v>
      </c>
    </row>
    <row r="1894" spans="1:7">
      <c r="A1894" s="19">
        <v>1890</v>
      </c>
      <c r="B1894" s="21">
        <f t="shared" si="52"/>
        <v>4</v>
      </c>
      <c r="C1894" s="19">
        <v>2</v>
      </c>
      <c r="D1894" s="19">
        <f t="shared" si="53"/>
        <v>140</v>
      </c>
      <c r="E1894" s="19" t="str">
        <f>_xlfn.XLOOKUP($D1894,消耗中转!$O$17:$O$1000,消耗中转!$Y$17:$Y$1000,"[]")</f>
        <v>[{"ItemId":50004,"Num":319878},{"ItemId":50005,"Num":1906}]</v>
      </c>
      <c r="F1894" s="19" t="str">
        <f>_xlfn.XLOOKUP($D1894,养成中转!$D$17:$D$1000,_xlfn.XLOOKUP($C1894,养成中转!$W$16:$AC$16,养成中转!$W$17:$AC$1000),"{}")</f>
        <v>{"Hp":239420,"Atk":8236}</v>
      </c>
      <c r="G1894" s="19" t="str">
        <f>IF(B1894=4,_xlfn.XLOOKUP($D1894,养成中转!$D$17:$D$1000,养成中转!$AP$17:$AP$1000,"{}"),_xlfn.XLOOKUP($D1894,养成中转!$D$17:$D$1000,养成中转!$AG$17:$AG$1000,"{}"))</f>
        <v>{"CardMulti":32.711,"CostReduce":3.5}</v>
      </c>
    </row>
    <row r="1895" spans="1:7">
      <c r="A1895" s="19">
        <v>1891</v>
      </c>
      <c r="B1895" s="21">
        <f t="shared" ref="B1895:B1958" si="54">B1645+1</f>
        <v>4</v>
      </c>
      <c r="C1895" s="19">
        <v>2</v>
      </c>
      <c r="D1895" s="19">
        <f t="shared" ref="D1895:D1958" si="55">D1645</f>
        <v>141</v>
      </c>
      <c r="E1895" s="19" t="str">
        <f>_xlfn.XLOOKUP($D1895,消耗中转!$O$17:$O$1000,消耗中转!$Y$17:$Y$1000,"[]")</f>
        <v>[{"ItemId":50004,"Num":241414}]</v>
      </c>
      <c r="F1895" s="19" t="str">
        <f>_xlfn.XLOOKUP($D1895,养成中转!$D$17:$D$1000,_xlfn.XLOOKUP($C1895,养成中转!$W$16:$AC$16,养成中转!$W$17:$AC$1000),"{}")</f>
        <v>{"Hp":259677,"Atk":8932}</v>
      </c>
      <c r="G1895" s="19" t="str">
        <f>IF(B1895=4,_xlfn.XLOOKUP($D1895,养成中转!$D$17:$D$1000,养成中转!$AP$17:$AP$1000,"{}"),_xlfn.XLOOKUP($D1895,养成中转!$D$17:$D$1000,养成中转!$AG$17:$AG$1000,"{}"))</f>
        <v>{"CardMulti":33.586,"CostReduce":3.5}</v>
      </c>
    </row>
    <row r="1896" spans="1:7">
      <c r="A1896" s="19">
        <v>1892</v>
      </c>
      <c r="B1896" s="21">
        <f t="shared" si="54"/>
        <v>4</v>
      </c>
      <c r="C1896" s="19">
        <v>2</v>
      </c>
      <c r="D1896" s="19">
        <f t="shared" si="55"/>
        <v>142</v>
      </c>
      <c r="E1896" s="19" t="str">
        <f>_xlfn.XLOOKUP($D1896,消耗中转!$O$17:$O$1000,消耗中转!$Y$17:$Y$1000,"[]")</f>
        <v>[{"ItemId":50004,"Num":253485}]</v>
      </c>
      <c r="F1896" s="19" t="str">
        <f>_xlfn.XLOOKUP($D1896,养成中转!$D$17:$D$1000,_xlfn.XLOOKUP($C1896,养成中转!$W$16:$AC$16,养成中转!$W$17:$AC$1000),"{}")</f>
        <v>{"Hp":262606,"Atk":9033}</v>
      </c>
      <c r="G1896" s="19" t="str">
        <f>IF(B1896=4,_xlfn.XLOOKUP($D1896,养成中转!$D$17:$D$1000,养成中转!$AP$17:$AP$1000,"{}"),_xlfn.XLOOKUP($D1896,养成中转!$D$17:$D$1000,养成中转!$AG$17:$AG$1000,"{}"))</f>
        <v>{"CardMulti":33.775,"CostReduce":3.5}</v>
      </c>
    </row>
    <row r="1897" spans="1:7">
      <c r="A1897" s="19">
        <v>1893</v>
      </c>
      <c r="B1897" s="21">
        <f t="shared" si="54"/>
        <v>4</v>
      </c>
      <c r="C1897" s="19">
        <v>2</v>
      </c>
      <c r="D1897" s="19">
        <f t="shared" si="55"/>
        <v>143</v>
      </c>
      <c r="E1897" s="19" t="str">
        <f>_xlfn.XLOOKUP($D1897,消耗中转!$O$17:$O$1000,消耗中转!$Y$17:$Y$1000,"[]")</f>
        <v>[{"ItemId":50004,"Num":265556}]</v>
      </c>
      <c r="F1897" s="19" t="str">
        <f>_xlfn.XLOOKUP($D1897,养成中转!$D$17:$D$1000,_xlfn.XLOOKUP($C1897,养成中转!$W$16:$AC$16,养成中转!$W$17:$AC$1000),"{}")</f>
        <v>{"Hp":265572,"Atk":9135}</v>
      </c>
      <c r="G1897" s="19" t="str">
        <f>IF(B1897=4,_xlfn.XLOOKUP($D1897,养成中转!$D$17:$D$1000,养成中转!$AP$17:$AP$1000,"{}"),_xlfn.XLOOKUP($D1897,养成中转!$D$17:$D$1000,养成中转!$AG$17:$AG$1000,"{}"))</f>
        <v>{"CardMulti":33.964,"CostReduce":3.5}</v>
      </c>
    </row>
    <row r="1898" spans="1:7">
      <c r="A1898" s="19">
        <v>1894</v>
      </c>
      <c r="B1898" s="21">
        <f t="shared" si="54"/>
        <v>4</v>
      </c>
      <c r="C1898" s="19">
        <v>2</v>
      </c>
      <c r="D1898" s="19">
        <f t="shared" si="55"/>
        <v>144</v>
      </c>
      <c r="E1898" s="19" t="str">
        <f>_xlfn.XLOOKUP($D1898,消耗中转!$O$17:$O$1000,消耗中转!$Y$17:$Y$1000,"[]")</f>
        <v>[{"ItemId":50004,"Num":277626}]</v>
      </c>
      <c r="F1898" s="19" t="str">
        <f>_xlfn.XLOOKUP($D1898,养成中转!$D$17:$D$1000,_xlfn.XLOOKUP($C1898,养成中转!$W$16:$AC$16,养成中转!$W$17:$AC$1000),"{}")</f>
        <v>{"Hp":268573,"Atk":9238}</v>
      </c>
      <c r="G1898" s="19" t="str">
        <f>IF(B1898=4,_xlfn.XLOOKUP($D1898,养成中转!$D$17:$D$1000,养成中转!$AP$17:$AP$1000,"{}"),_xlfn.XLOOKUP($D1898,养成中转!$D$17:$D$1000,养成中转!$AG$17:$AG$1000,"{}"))</f>
        <v>{"CardMulti":34.153,"CostReduce":3.5}</v>
      </c>
    </row>
    <row r="1899" spans="1:7">
      <c r="A1899" s="19">
        <v>1895</v>
      </c>
      <c r="B1899" s="21">
        <f t="shared" si="54"/>
        <v>4</v>
      </c>
      <c r="C1899" s="19">
        <v>2</v>
      </c>
      <c r="D1899" s="19">
        <f t="shared" si="55"/>
        <v>145</v>
      </c>
      <c r="E1899" s="19" t="str">
        <f>_xlfn.XLOOKUP($D1899,消耗中转!$O$17:$O$1000,消耗中转!$Y$17:$Y$1000,"[]")</f>
        <v>[{"ItemId":50004,"Num":289697}]</v>
      </c>
      <c r="F1899" s="19" t="str">
        <f>_xlfn.XLOOKUP($D1899,养成中转!$D$17:$D$1000,_xlfn.XLOOKUP($C1899,养成中转!$W$16:$AC$16,养成中转!$W$17:$AC$1000),"{}")</f>
        <v>{"Hp":271610,"Atk":9343}</v>
      </c>
      <c r="G1899" s="19" t="str">
        <f>IF(B1899=4,_xlfn.XLOOKUP($D1899,养成中转!$D$17:$D$1000,养成中转!$AP$17:$AP$1000,"{}"),_xlfn.XLOOKUP($D1899,养成中转!$D$17:$D$1000,养成中转!$AG$17:$AG$1000,"{}"))</f>
        <v>{"CardMulti":34.342,"CostReduce":3.5}</v>
      </c>
    </row>
    <row r="1900" spans="1:7">
      <c r="A1900" s="19">
        <v>1896</v>
      </c>
      <c r="B1900" s="21">
        <f t="shared" si="54"/>
        <v>4</v>
      </c>
      <c r="C1900" s="19">
        <v>2</v>
      </c>
      <c r="D1900" s="19">
        <f t="shared" si="55"/>
        <v>146</v>
      </c>
      <c r="E1900" s="19" t="str">
        <f>_xlfn.XLOOKUP($D1900,消耗中转!$O$17:$O$1000,消耗中转!$Y$17:$Y$1000,"[]")</f>
        <v>[{"ItemId":50004,"Num":301768}]</v>
      </c>
      <c r="F1900" s="19" t="str">
        <f>_xlfn.XLOOKUP($D1900,养成中转!$D$17:$D$1000,_xlfn.XLOOKUP($C1900,养成中转!$W$16:$AC$16,养成中转!$W$17:$AC$1000),"{}")</f>
        <v>{"Hp":274683,"Atk":9448}</v>
      </c>
      <c r="G1900" s="19" t="str">
        <f>IF(B1900=4,_xlfn.XLOOKUP($D1900,养成中转!$D$17:$D$1000,养成中转!$AP$17:$AP$1000,"{}"),_xlfn.XLOOKUP($D1900,养成中转!$D$17:$D$1000,养成中转!$AG$17:$AG$1000,"{}"))</f>
        <v>{"CardMulti":34.531,"CostReduce":3.5}</v>
      </c>
    </row>
    <row r="1901" spans="1:7">
      <c r="A1901" s="19">
        <v>1897</v>
      </c>
      <c r="B1901" s="21">
        <f t="shared" si="54"/>
        <v>4</v>
      </c>
      <c r="C1901" s="19">
        <v>2</v>
      </c>
      <c r="D1901" s="19">
        <f t="shared" si="55"/>
        <v>147</v>
      </c>
      <c r="E1901" s="19" t="str">
        <f>_xlfn.XLOOKUP($D1901,消耗中转!$O$17:$O$1000,消耗中转!$Y$17:$Y$1000,"[]")</f>
        <v>[{"ItemId":50004,"Num":313839}]</v>
      </c>
      <c r="F1901" s="19" t="str">
        <f>_xlfn.XLOOKUP($D1901,养成中转!$D$17:$D$1000,_xlfn.XLOOKUP($C1901,养成中转!$W$16:$AC$16,养成中转!$W$17:$AC$1000),"{}")</f>
        <v>{"Hp":277795,"Atk":9556}</v>
      </c>
      <c r="G1901" s="19" t="str">
        <f>IF(B1901=4,_xlfn.XLOOKUP($D1901,养成中转!$D$17:$D$1000,养成中转!$AP$17:$AP$1000,"{}"),_xlfn.XLOOKUP($D1901,养成中转!$D$17:$D$1000,养成中转!$AG$17:$AG$1000,"{}"))</f>
        <v>{"CardMulti":34.72,"CostReduce":3.5}</v>
      </c>
    </row>
    <row r="1902" spans="1:7">
      <c r="A1902" s="19">
        <v>1898</v>
      </c>
      <c r="B1902" s="21">
        <f t="shared" si="54"/>
        <v>4</v>
      </c>
      <c r="C1902" s="19">
        <v>2</v>
      </c>
      <c r="D1902" s="19">
        <f t="shared" si="55"/>
        <v>148</v>
      </c>
      <c r="E1902" s="19" t="str">
        <f>_xlfn.XLOOKUP($D1902,消耗中转!$O$17:$O$1000,消耗中转!$Y$17:$Y$1000,"[]")</f>
        <v>[{"ItemId":50004,"Num":325909}]</v>
      </c>
      <c r="F1902" s="19" t="str">
        <f>_xlfn.XLOOKUP($D1902,养成中转!$D$17:$D$1000,_xlfn.XLOOKUP($C1902,养成中转!$W$16:$AC$16,养成中转!$W$17:$AC$1000),"{}")</f>
        <v>{"Hp":280941,"Atk":9664}</v>
      </c>
      <c r="G1902" s="19" t="str">
        <f>IF(B1902=4,_xlfn.XLOOKUP($D1902,养成中转!$D$17:$D$1000,养成中转!$AP$17:$AP$1000,"{}"),_xlfn.XLOOKUP($D1902,养成中转!$D$17:$D$1000,养成中转!$AG$17:$AG$1000,"{}"))</f>
        <v>{"CardMulti":34.909,"CostReduce":3.5}</v>
      </c>
    </row>
    <row r="1903" spans="1:7">
      <c r="A1903" s="19">
        <v>1899</v>
      </c>
      <c r="B1903" s="21">
        <f t="shared" si="54"/>
        <v>4</v>
      </c>
      <c r="C1903" s="19">
        <v>2</v>
      </c>
      <c r="D1903" s="19">
        <f t="shared" si="55"/>
        <v>149</v>
      </c>
      <c r="E1903" s="19" t="str">
        <f>_xlfn.XLOOKUP($D1903,消耗中转!$O$17:$O$1000,消耗中转!$Y$17:$Y$1000,"[]")</f>
        <v>[{"ItemId":50004,"Num":337980}]</v>
      </c>
      <c r="F1903" s="19" t="str">
        <f>_xlfn.XLOOKUP($D1903,养成中转!$D$17:$D$1000,_xlfn.XLOOKUP($C1903,养成中转!$W$16:$AC$16,养成中转!$W$17:$AC$1000),"{}")</f>
        <v>{"Hp":284126,"Atk":9773}</v>
      </c>
      <c r="G1903" s="19" t="str">
        <f>IF(B1903=4,_xlfn.XLOOKUP($D1903,养成中转!$D$17:$D$1000,养成中转!$AP$17:$AP$1000,"{}"),_xlfn.XLOOKUP($D1903,养成中转!$D$17:$D$1000,养成中转!$AG$17:$AG$1000,"{}"))</f>
        <v>{"CardMulti":35.098,"CostReduce":3.5}</v>
      </c>
    </row>
    <row r="1904" spans="1:7">
      <c r="A1904" s="19">
        <v>1900</v>
      </c>
      <c r="B1904" s="21">
        <f t="shared" si="54"/>
        <v>4</v>
      </c>
      <c r="C1904" s="19">
        <v>2</v>
      </c>
      <c r="D1904" s="19">
        <f t="shared" si="55"/>
        <v>150</v>
      </c>
      <c r="E1904" s="19" t="str">
        <f>_xlfn.XLOOKUP($D1904,消耗中转!$O$17:$O$1000,消耗中转!$Y$17:$Y$1000,"[]")</f>
        <v>[{"ItemId":50004,"Num":350051},{"ItemId":50005,"Num":2095}]</v>
      </c>
      <c r="F1904" s="19" t="str">
        <f>_xlfn.XLOOKUP($D1904,养成中转!$D$17:$D$1000,_xlfn.XLOOKUP($C1904,养成中转!$W$16:$AC$16,养成中转!$W$17:$AC$1000),"{}")</f>
        <v>{"Hp":287347,"Atk":9884}</v>
      </c>
      <c r="G1904" s="19" t="str">
        <f>IF(B1904=4,_xlfn.XLOOKUP($D1904,养成中转!$D$17:$D$1000,养成中转!$AP$17:$AP$1000,"{}"),_xlfn.XLOOKUP($D1904,养成中转!$D$17:$D$1000,养成中转!$AG$17:$AG$1000,"{}"))</f>
        <v>{"CardMulti":35.287,"CostReduce":3.5}</v>
      </c>
    </row>
    <row r="1905" spans="1:7">
      <c r="A1905" s="19">
        <v>1901</v>
      </c>
      <c r="B1905" s="21">
        <f t="shared" si="54"/>
        <v>4</v>
      </c>
      <c r="C1905" s="19">
        <v>2</v>
      </c>
      <c r="D1905" s="19">
        <f t="shared" si="55"/>
        <v>151</v>
      </c>
      <c r="E1905" s="19" t="str">
        <f>_xlfn.XLOOKUP($D1905,消耗中转!$O$17:$O$1000,消耗中转!$Y$17:$Y$1000,"[]")</f>
        <v>[{"ItemId":50004,"Num":258792}]</v>
      </c>
      <c r="F1905" s="19" t="str">
        <f>_xlfn.XLOOKUP($D1905,养成中转!$D$17:$D$1000,_xlfn.XLOOKUP($C1905,养成中转!$W$16:$AC$16,养成中转!$W$17:$AC$1000),"{}")</f>
        <v>{"Hp":310156,"Atk":10669}</v>
      </c>
      <c r="G1905" s="19" t="str">
        <f>IF(B1905=4,_xlfn.XLOOKUP($D1905,养成中转!$D$17:$D$1000,养成中转!$AP$17:$AP$1000,"{}"),_xlfn.XLOOKUP($D1905,养成中转!$D$17:$D$1000,养成中转!$AG$17:$AG$1000,"{}"))</f>
        <v>{"CardMulti":36.197,"CostReduce":3.5}</v>
      </c>
    </row>
    <row r="1906" spans="1:7">
      <c r="A1906" s="19">
        <v>1902</v>
      </c>
      <c r="B1906" s="21">
        <f t="shared" si="54"/>
        <v>4</v>
      </c>
      <c r="C1906" s="19">
        <v>2</v>
      </c>
      <c r="D1906" s="19">
        <f t="shared" si="55"/>
        <v>152</v>
      </c>
      <c r="E1906" s="19" t="str">
        <f>_xlfn.XLOOKUP($D1906,消耗中转!$O$17:$O$1000,消耗中转!$Y$17:$Y$1000,"[]")</f>
        <v>[{"ItemId":50004,"Num":271732}]</v>
      </c>
      <c r="F1906" s="19" t="str">
        <f>_xlfn.XLOOKUP($D1906,养成中转!$D$17:$D$1000,_xlfn.XLOOKUP($C1906,养成中转!$W$16:$AC$16,养成中转!$W$17:$AC$1000),"{}")</f>
        <v>{"Hp":313452,"Atk":10782}</v>
      </c>
      <c r="G1906" s="19" t="str">
        <f>IF(B1906=4,_xlfn.XLOOKUP($D1906,养成中转!$D$17:$D$1000,养成中转!$AP$17:$AP$1000,"{}"),_xlfn.XLOOKUP($D1906,养成中转!$D$17:$D$1000,养成中转!$AG$17:$AG$1000,"{}"))</f>
        <v>{"CardMulti":36.414,"CostReduce":3.5}</v>
      </c>
    </row>
    <row r="1907" spans="1:7">
      <c r="A1907" s="19">
        <v>1903</v>
      </c>
      <c r="B1907" s="21">
        <f t="shared" si="54"/>
        <v>4</v>
      </c>
      <c r="C1907" s="19">
        <v>2</v>
      </c>
      <c r="D1907" s="19">
        <f t="shared" si="55"/>
        <v>153</v>
      </c>
      <c r="E1907" s="19" t="str">
        <f>_xlfn.XLOOKUP($D1907,消耗中转!$O$17:$O$1000,消耗中转!$Y$17:$Y$1000,"[]")</f>
        <v>[{"ItemId":50004,"Num":284671}]</v>
      </c>
      <c r="F1907" s="19" t="str">
        <f>_xlfn.XLOOKUP($D1907,养成中转!$D$17:$D$1000,_xlfn.XLOOKUP($C1907,养成中转!$W$16:$AC$16,养成中转!$W$17:$AC$1000),"{}")</f>
        <v>{"Hp":316786,"Atk":10897}</v>
      </c>
      <c r="G1907" s="19" t="str">
        <f>IF(B1907=4,_xlfn.XLOOKUP($D1907,养成中转!$D$17:$D$1000,养成中转!$AP$17:$AP$1000,"{}"),_xlfn.XLOOKUP($D1907,养成中转!$D$17:$D$1000,养成中转!$AG$17:$AG$1000,"{}"))</f>
        <v>{"CardMulti":36.631,"CostReduce":3.5}</v>
      </c>
    </row>
    <row r="1908" spans="1:7">
      <c r="A1908" s="19">
        <v>1904</v>
      </c>
      <c r="B1908" s="21">
        <f t="shared" si="54"/>
        <v>4</v>
      </c>
      <c r="C1908" s="19">
        <v>2</v>
      </c>
      <c r="D1908" s="19">
        <f t="shared" si="55"/>
        <v>154</v>
      </c>
      <c r="E1908" s="19" t="str">
        <f>_xlfn.XLOOKUP($D1908,消耗中转!$O$17:$O$1000,消耗中转!$Y$17:$Y$1000,"[]")</f>
        <v>[{"ItemId":50004,"Num":297611}]</v>
      </c>
      <c r="F1908" s="19" t="str">
        <f>_xlfn.XLOOKUP($D1908,养成中转!$D$17:$D$1000,_xlfn.XLOOKUP($C1908,养成中转!$W$16:$AC$16,养成中转!$W$17:$AC$1000),"{}")</f>
        <v>{"Hp":320158,"Atk":11013}</v>
      </c>
      <c r="G1908" s="19" t="str">
        <f>IF(B1908=4,_xlfn.XLOOKUP($D1908,养成中转!$D$17:$D$1000,养成中转!$AP$17:$AP$1000,"{}"),_xlfn.XLOOKUP($D1908,养成中转!$D$17:$D$1000,养成中转!$AG$17:$AG$1000,"{}"))</f>
        <v>{"CardMulti":36.848,"CostReduce":3.5}</v>
      </c>
    </row>
    <row r="1909" spans="1:7">
      <c r="A1909" s="19">
        <v>1905</v>
      </c>
      <c r="B1909" s="21">
        <f t="shared" si="54"/>
        <v>4</v>
      </c>
      <c r="C1909" s="19">
        <v>2</v>
      </c>
      <c r="D1909" s="19">
        <f t="shared" si="55"/>
        <v>155</v>
      </c>
      <c r="E1909" s="19" t="str">
        <f>_xlfn.XLOOKUP($D1909,消耗中转!$O$17:$O$1000,消耗中转!$Y$17:$Y$1000,"[]")</f>
        <v>[{"ItemId":50004,"Num":310551}]</v>
      </c>
      <c r="F1909" s="19" t="str">
        <f>_xlfn.XLOOKUP($D1909,养成中转!$D$17:$D$1000,_xlfn.XLOOKUP($C1909,养成中转!$W$16:$AC$16,养成中转!$W$17:$AC$1000),"{}")</f>
        <v>{"Hp":323567,"Atk":11130}</v>
      </c>
      <c r="G1909" s="19" t="str">
        <f>IF(B1909=4,_xlfn.XLOOKUP($D1909,养成中转!$D$17:$D$1000,养成中转!$AP$17:$AP$1000,"{}"),_xlfn.XLOOKUP($D1909,养成中转!$D$17:$D$1000,养成中转!$AG$17:$AG$1000,"{}"))</f>
        <v>{"CardMulti":37.065,"CostReduce":3.5}</v>
      </c>
    </row>
    <row r="1910" spans="1:7">
      <c r="A1910" s="19">
        <v>1906</v>
      </c>
      <c r="B1910" s="21">
        <f t="shared" si="54"/>
        <v>4</v>
      </c>
      <c r="C1910" s="19">
        <v>2</v>
      </c>
      <c r="D1910" s="19">
        <f t="shared" si="55"/>
        <v>156</v>
      </c>
      <c r="E1910" s="19" t="str">
        <f>_xlfn.XLOOKUP($D1910,消耗中转!$O$17:$O$1000,消耗中转!$Y$17:$Y$1000,"[]")</f>
        <v>[{"ItemId":50004,"Num":323490}]</v>
      </c>
      <c r="F1910" s="19" t="str">
        <f>_xlfn.XLOOKUP($D1910,养成中转!$D$17:$D$1000,_xlfn.XLOOKUP($C1910,养成中转!$W$16:$AC$16,养成中转!$W$17:$AC$1000),"{}")</f>
        <v>{"Hp":327016,"Atk":11249}</v>
      </c>
      <c r="G1910" s="19" t="str">
        <f>IF(B1910=4,_xlfn.XLOOKUP($D1910,养成中转!$D$17:$D$1000,养成中转!$AP$17:$AP$1000,"{}"),_xlfn.XLOOKUP($D1910,养成中转!$D$17:$D$1000,养成中转!$AG$17:$AG$1000,"{}"))</f>
        <v>{"CardMulti":37.282,"CostReduce":3.5}</v>
      </c>
    </row>
    <row r="1911" spans="1:7">
      <c r="A1911" s="19">
        <v>1907</v>
      </c>
      <c r="B1911" s="21">
        <f t="shared" si="54"/>
        <v>4</v>
      </c>
      <c r="C1911" s="19">
        <v>2</v>
      </c>
      <c r="D1911" s="19">
        <f t="shared" si="55"/>
        <v>157</v>
      </c>
      <c r="E1911" s="19" t="str">
        <f>_xlfn.XLOOKUP($D1911,消耗中转!$O$17:$O$1000,消耗中转!$Y$17:$Y$1000,"[]")</f>
        <v>[{"ItemId":50004,"Num":336430}]</v>
      </c>
      <c r="F1911" s="19" t="str">
        <f>_xlfn.XLOOKUP($D1911,养成中转!$D$17:$D$1000,_xlfn.XLOOKUP($C1911,养成中转!$W$16:$AC$16,养成中转!$W$17:$AC$1000),"{}")</f>
        <v>{"Hp":330502,"Atk":11369}</v>
      </c>
      <c r="G1911" s="19" t="str">
        <f>IF(B1911=4,_xlfn.XLOOKUP($D1911,养成中转!$D$17:$D$1000,养成中转!$AP$17:$AP$1000,"{}"),_xlfn.XLOOKUP($D1911,养成中转!$D$17:$D$1000,养成中转!$AG$17:$AG$1000,"{}"))</f>
        <v>{"CardMulti":37.499,"CostReduce":3.5}</v>
      </c>
    </row>
    <row r="1912" spans="1:7">
      <c r="A1912" s="19">
        <v>1908</v>
      </c>
      <c r="B1912" s="21">
        <f t="shared" si="54"/>
        <v>4</v>
      </c>
      <c r="C1912" s="19">
        <v>2</v>
      </c>
      <c r="D1912" s="19">
        <f t="shared" si="55"/>
        <v>158</v>
      </c>
      <c r="E1912" s="19" t="str">
        <f>_xlfn.XLOOKUP($D1912,消耗中转!$O$17:$O$1000,消耗中转!$Y$17:$Y$1000,"[]")</f>
        <v>[{"ItemId":50004,"Num":349370}]</v>
      </c>
      <c r="F1912" s="19" t="str">
        <f>_xlfn.XLOOKUP($D1912,养成中转!$D$17:$D$1000,_xlfn.XLOOKUP($C1912,养成中转!$W$16:$AC$16,养成中转!$W$17:$AC$1000),"{}")</f>
        <v>{"Hp":334028,"Atk":11490}</v>
      </c>
      <c r="G1912" s="19" t="str">
        <f>IF(B1912=4,_xlfn.XLOOKUP($D1912,养成中转!$D$17:$D$1000,养成中转!$AP$17:$AP$1000,"{}"),_xlfn.XLOOKUP($D1912,养成中转!$D$17:$D$1000,养成中转!$AG$17:$AG$1000,"{}"))</f>
        <v>{"CardMulti":37.716,"CostReduce":3.5}</v>
      </c>
    </row>
    <row r="1913" spans="1:7">
      <c r="A1913" s="19">
        <v>1909</v>
      </c>
      <c r="B1913" s="21">
        <f t="shared" si="54"/>
        <v>4</v>
      </c>
      <c r="C1913" s="19">
        <v>2</v>
      </c>
      <c r="D1913" s="19">
        <f t="shared" si="55"/>
        <v>159</v>
      </c>
      <c r="E1913" s="19" t="str">
        <f>_xlfn.XLOOKUP($D1913,消耗中转!$O$17:$O$1000,消耗中转!$Y$17:$Y$1000,"[]")</f>
        <v>[{"ItemId":50004,"Num":362309}]</v>
      </c>
      <c r="F1913" s="19" t="str">
        <f>_xlfn.XLOOKUP($D1913,养成中转!$D$17:$D$1000,_xlfn.XLOOKUP($C1913,养成中转!$W$16:$AC$16,养成中转!$W$17:$AC$1000),"{}")</f>
        <v>{"Hp":337592,"Atk":11613}</v>
      </c>
      <c r="G1913" s="19" t="str">
        <f>IF(B1913=4,_xlfn.XLOOKUP($D1913,养成中转!$D$17:$D$1000,养成中转!$AP$17:$AP$1000,"{}"),_xlfn.XLOOKUP($D1913,养成中转!$D$17:$D$1000,养成中转!$AG$17:$AG$1000,"{}"))</f>
        <v>{"CardMulti":37.933,"CostReduce":3.5}</v>
      </c>
    </row>
    <row r="1914" spans="1:7">
      <c r="A1914" s="19">
        <v>1910</v>
      </c>
      <c r="B1914" s="21">
        <f t="shared" si="54"/>
        <v>4</v>
      </c>
      <c r="C1914" s="19">
        <v>2</v>
      </c>
      <c r="D1914" s="19">
        <f t="shared" si="55"/>
        <v>160</v>
      </c>
      <c r="E1914" s="19" t="str">
        <f>_xlfn.XLOOKUP($D1914,消耗中转!$O$17:$O$1000,消耗中转!$Y$17:$Y$1000,"[]")</f>
        <v>[{"ItemId":50004,"Num":375249},{"ItemId":50005,"Num":2286}]</v>
      </c>
      <c r="F1914" s="19" t="str">
        <f>_xlfn.XLOOKUP($D1914,养成中转!$D$17:$D$1000,_xlfn.XLOOKUP($C1914,养成中转!$W$16:$AC$16,养成中转!$W$17:$AC$1000),"{}")</f>
        <v>{"Hp":341196,"Atk":11737}</v>
      </c>
      <c r="G1914" s="19" t="str">
        <f>IF(B1914=4,_xlfn.XLOOKUP($D1914,养成中转!$D$17:$D$1000,养成中转!$AP$17:$AP$1000,"{}"),_xlfn.XLOOKUP($D1914,养成中转!$D$17:$D$1000,养成中转!$AG$17:$AG$1000,"{}"))</f>
        <v>{"CardMulti":38.15,"CostReduce":3.5}</v>
      </c>
    </row>
    <row r="1915" spans="1:7">
      <c r="A1915" s="19">
        <v>1911</v>
      </c>
      <c r="B1915" s="21">
        <f t="shared" si="54"/>
        <v>4</v>
      </c>
      <c r="C1915" s="19">
        <v>2</v>
      </c>
      <c r="D1915" s="19">
        <f t="shared" si="55"/>
        <v>161</v>
      </c>
      <c r="E1915" s="19" t="str">
        <f>_xlfn.XLOOKUP($D1915,消耗中转!$O$17:$O$1000,消耗中转!$Y$17:$Y$1000,"[]")</f>
        <v>[{"ItemId":50004,"Num":272372}]</v>
      </c>
      <c r="F1915" s="19" t="str">
        <f>_xlfn.XLOOKUP($D1915,养成中转!$D$17:$D$1000,_xlfn.XLOOKUP($C1915,养成中转!$W$16:$AC$16,养成中转!$W$17:$AC$1000),"{}")</f>
        <v>{"Hp":366696,"Atk":12614}</v>
      </c>
      <c r="G1915" s="19" t="str">
        <f>IF(B1915=4,_xlfn.XLOOKUP($D1915,养成中转!$D$17:$D$1000,养成中转!$AP$17:$AP$1000,"{}"),_xlfn.XLOOKUP($D1915,养成中转!$D$17:$D$1000,养成中转!$AG$17:$AG$1000,"{}"))</f>
        <v>{"CardMulti":39.095,"CostReduce":3.5}</v>
      </c>
    </row>
    <row r="1916" spans="1:7">
      <c r="A1916" s="19">
        <v>1912</v>
      </c>
      <c r="B1916" s="21">
        <f t="shared" si="54"/>
        <v>4</v>
      </c>
      <c r="C1916" s="19">
        <v>2</v>
      </c>
      <c r="D1916" s="19">
        <f t="shared" si="55"/>
        <v>162</v>
      </c>
      <c r="E1916" s="19" t="str">
        <f>_xlfn.XLOOKUP($D1916,消耗中转!$O$17:$O$1000,消耗中转!$Y$17:$Y$1000,"[]")</f>
        <v>[{"ItemId":50004,"Num":285990}]</v>
      </c>
      <c r="F1916" s="19" t="str">
        <f>_xlfn.XLOOKUP($D1916,养成中转!$D$17:$D$1000,_xlfn.XLOOKUP($C1916,养成中转!$W$16:$AC$16,养成中转!$W$17:$AC$1000),"{}")</f>
        <v>{"Hp":370378,"Atk":12740}</v>
      </c>
      <c r="G1916" s="19" t="str">
        <f>IF(B1916=4,_xlfn.XLOOKUP($D1916,养成中转!$D$17:$D$1000,养成中转!$AP$17:$AP$1000,"{}"),_xlfn.XLOOKUP($D1916,养成中转!$D$17:$D$1000,养成中转!$AG$17:$AG$1000,"{}"))</f>
        <v>{"CardMulti":39.34,"CostReduce":3.5}</v>
      </c>
    </row>
    <row r="1917" spans="1:7">
      <c r="A1917" s="19">
        <v>1913</v>
      </c>
      <c r="B1917" s="21">
        <f t="shared" si="54"/>
        <v>4</v>
      </c>
      <c r="C1917" s="19">
        <v>2</v>
      </c>
      <c r="D1917" s="19">
        <f t="shared" si="55"/>
        <v>163</v>
      </c>
      <c r="E1917" s="19" t="str">
        <f>_xlfn.XLOOKUP($D1917,消耗中转!$O$17:$O$1000,消耗中转!$Y$17:$Y$1000,"[]")</f>
        <v>[{"ItemId":50004,"Num":299609}]</v>
      </c>
      <c r="F1917" s="19" t="str">
        <f>_xlfn.XLOOKUP($D1917,养成中转!$D$17:$D$1000,_xlfn.XLOOKUP($C1917,养成中转!$W$16:$AC$16,养成中转!$W$17:$AC$1000),"{}")</f>
        <v>{"Hp":374101,"Atk":12869}</v>
      </c>
      <c r="G1917" s="19" t="str">
        <f>IF(B1917=4,_xlfn.XLOOKUP($D1917,养成中转!$D$17:$D$1000,养成中转!$AP$17:$AP$1000,"{}"),_xlfn.XLOOKUP($D1917,养成中转!$D$17:$D$1000,养成中转!$AG$17:$AG$1000,"{}"))</f>
        <v>{"CardMulti":39.585,"CostReduce":3.5}</v>
      </c>
    </row>
    <row r="1918" spans="1:7">
      <c r="A1918" s="19">
        <v>1914</v>
      </c>
      <c r="B1918" s="21">
        <f t="shared" si="54"/>
        <v>4</v>
      </c>
      <c r="C1918" s="19">
        <v>2</v>
      </c>
      <c r="D1918" s="19">
        <f t="shared" si="55"/>
        <v>164</v>
      </c>
      <c r="E1918" s="19" t="str">
        <f>_xlfn.XLOOKUP($D1918,消耗中转!$O$17:$O$1000,消耗中转!$Y$17:$Y$1000,"[]")</f>
        <v>[{"ItemId":50004,"Num":313228}]</v>
      </c>
      <c r="F1918" s="19" t="str">
        <f>_xlfn.XLOOKUP($D1918,养成中转!$D$17:$D$1000,_xlfn.XLOOKUP($C1918,养成中转!$W$16:$AC$16,养成中转!$W$17:$AC$1000),"{}")</f>
        <v>{"Hp":377862,"Atk":12998}</v>
      </c>
      <c r="G1918" s="19" t="str">
        <f>IF(B1918=4,_xlfn.XLOOKUP($D1918,养成中转!$D$17:$D$1000,养成中转!$AP$17:$AP$1000,"{}"),_xlfn.XLOOKUP($D1918,养成中转!$D$17:$D$1000,养成中转!$AG$17:$AG$1000,"{}"))</f>
        <v>{"CardMulti":39.83,"CostReduce":3.5}</v>
      </c>
    </row>
    <row r="1919" spans="1:7">
      <c r="A1919" s="19">
        <v>1915</v>
      </c>
      <c r="B1919" s="21">
        <f t="shared" si="54"/>
        <v>4</v>
      </c>
      <c r="C1919" s="19">
        <v>2</v>
      </c>
      <c r="D1919" s="19">
        <f t="shared" si="55"/>
        <v>165</v>
      </c>
      <c r="E1919" s="19" t="str">
        <f>_xlfn.XLOOKUP($D1919,消耗中转!$O$17:$O$1000,消耗中转!$Y$17:$Y$1000,"[]")</f>
        <v>[{"ItemId":50004,"Num":326846}]</v>
      </c>
      <c r="F1919" s="19" t="str">
        <f>_xlfn.XLOOKUP($D1919,养成中转!$D$17:$D$1000,_xlfn.XLOOKUP($C1919,养成中转!$W$16:$AC$16,养成中转!$W$17:$AC$1000),"{}")</f>
        <v>{"Hp":381665,"Atk":13129}</v>
      </c>
      <c r="G1919" s="19" t="str">
        <f>IF(B1919=4,_xlfn.XLOOKUP($D1919,养成中转!$D$17:$D$1000,养成中转!$AP$17:$AP$1000,"{}"),_xlfn.XLOOKUP($D1919,养成中转!$D$17:$D$1000,养成中转!$AG$17:$AG$1000,"{}"))</f>
        <v>{"CardMulti":40.075,"CostReduce":3.5}</v>
      </c>
    </row>
    <row r="1920" spans="1:7">
      <c r="A1920" s="19">
        <v>1916</v>
      </c>
      <c r="B1920" s="21">
        <f t="shared" si="54"/>
        <v>4</v>
      </c>
      <c r="C1920" s="19">
        <v>2</v>
      </c>
      <c r="D1920" s="19">
        <f t="shared" si="55"/>
        <v>166</v>
      </c>
      <c r="E1920" s="19" t="str">
        <f>_xlfn.XLOOKUP($D1920,消耗中转!$O$17:$O$1000,消耗中转!$Y$17:$Y$1000,"[]")</f>
        <v>[{"ItemId":50004,"Num":340465}]</v>
      </c>
      <c r="F1920" s="19" t="str">
        <f>_xlfn.XLOOKUP($D1920,养成中转!$D$17:$D$1000,_xlfn.XLOOKUP($C1920,养成中转!$W$16:$AC$16,养成中转!$W$17:$AC$1000),"{}")</f>
        <v>{"Hp":385507,"Atk":13261}</v>
      </c>
      <c r="G1920" s="19" t="str">
        <f>IF(B1920=4,_xlfn.XLOOKUP($D1920,养成中转!$D$17:$D$1000,养成中转!$AP$17:$AP$1000,"{}"),_xlfn.XLOOKUP($D1920,养成中转!$D$17:$D$1000,养成中转!$AG$17:$AG$1000,"{}"))</f>
        <v>{"CardMulti":40.32,"CostReduce":3.5}</v>
      </c>
    </row>
    <row r="1921" spans="1:7">
      <c r="A1921" s="19">
        <v>1917</v>
      </c>
      <c r="B1921" s="21">
        <f t="shared" si="54"/>
        <v>4</v>
      </c>
      <c r="C1921" s="19">
        <v>2</v>
      </c>
      <c r="D1921" s="19">
        <f t="shared" si="55"/>
        <v>167</v>
      </c>
      <c r="E1921" s="19" t="str">
        <f>_xlfn.XLOOKUP($D1921,消耗中转!$O$17:$O$1000,消耗中转!$Y$17:$Y$1000,"[]")</f>
        <v>[{"ItemId":50004,"Num":354083}]</v>
      </c>
      <c r="F1921" s="19" t="str">
        <f>_xlfn.XLOOKUP($D1921,养成中转!$D$17:$D$1000,_xlfn.XLOOKUP($C1921,养成中转!$W$16:$AC$16,养成中转!$W$17:$AC$1000),"{}")</f>
        <v>{"Hp":389390,"Atk":13395}</v>
      </c>
      <c r="G1921" s="19" t="str">
        <f>IF(B1921=4,_xlfn.XLOOKUP($D1921,养成中转!$D$17:$D$1000,养成中转!$AP$17:$AP$1000,"{}"),_xlfn.XLOOKUP($D1921,养成中转!$D$17:$D$1000,养成中转!$AG$17:$AG$1000,"{}"))</f>
        <v>{"CardMulti":40.565,"CostReduce":3.5}</v>
      </c>
    </row>
    <row r="1922" spans="1:7">
      <c r="A1922" s="19">
        <v>1918</v>
      </c>
      <c r="B1922" s="21">
        <f t="shared" si="54"/>
        <v>4</v>
      </c>
      <c r="C1922" s="19">
        <v>2</v>
      </c>
      <c r="D1922" s="19">
        <f t="shared" si="55"/>
        <v>168</v>
      </c>
      <c r="E1922" s="19" t="str">
        <f>_xlfn.XLOOKUP($D1922,消耗中转!$O$17:$O$1000,消耗中转!$Y$17:$Y$1000,"[]")</f>
        <v>[{"ItemId":50004,"Num":367702}]</v>
      </c>
      <c r="F1922" s="19" t="str">
        <f>_xlfn.XLOOKUP($D1922,养成中转!$D$17:$D$1000,_xlfn.XLOOKUP($C1922,养成中转!$W$16:$AC$16,养成中转!$W$17:$AC$1000),"{}")</f>
        <v>{"Hp":393313,"Atk":13530}</v>
      </c>
      <c r="G1922" s="19" t="str">
        <f>IF(B1922=4,_xlfn.XLOOKUP($D1922,养成中转!$D$17:$D$1000,养成中转!$AP$17:$AP$1000,"{}"),_xlfn.XLOOKUP($D1922,养成中转!$D$17:$D$1000,养成中转!$AG$17:$AG$1000,"{}"))</f>
        <v>{"CardMulti":40.81,"CostReduce":3.5}</v>
      </c>
    </row>
    <row r="1923" spans="1:7">
      <c r="A1923" s="19">
        <v>1919</v>
      </c>
      <c r="B1923" s="21">
        <f t="shared" si="54"/>
        <v>4</v>
      </c>
      <c r="C1923" s="19">
        <v>2</v>
      </c>
      <c r="D1923" s="19">
        <f t="shared" si="55"/>
        <v>169</v>
      </c>
      <c r="E1923" s="19" t="str">
        <f>_xlfn.XLOOKUP($D1923,消耗中转!$O$17:$O$1000,消耗中转!$Y$17:$Y$1000,"[]")</f>
        <v>[{"ItemId":50004,"Num":381321}]</v>
      </c>
      <c r="F1923" s="19" t="str">
        <f>_xlfn.XLOOKUP($D1923,养成中转!$D$17:$D$1000,_xlfn.XLOOKUP($C1923,养成中转!$W$16:$AC$16,养成中转!$W$17:$AC$1000),"{}")</f>
        <v>{"Hp":397277,"Atk":13666}</v>
      </c>
      <c r="G1923" s="19" t="str">
        <f>IF(B1923=4,_xlfn.XLOOKUP($D1923,养成中转!$D$17:$D$1000,养成中转!$AP$17:$AP$1000,"{}"),_xlfn.XLOOKUP($D1923,养成中转!$D$17:$D$1000,养成中转!$AG$17:$AG$1000,"{}"))</f>
        <v>{"CardMulti":41.055,"CostReduce":3.5}</v>
      </c>
    </row>
    <row r="1924" spans="1:7">
      <c r="A1924" s="19">
        <v>1920</v>
      </c>
      <c r="B1924" s="21">
        <f t="shared" si="54"/>
        <v>4</v>
      </c>
      <c r="C1924" s="19">
        <v>2</v>
      </c>
      <c r="D1924" s="19">
        <f t="shared" si="55"/>
        <v>170</v>
      </c>
      <c r="E1924" s="19" t="str">
        <f>_xlfn.XLOOKUP($D1924,消耗中转!$O$17:$O$1000,消耗中转!$Y$17:$Y$1000,"[]")</f>
        <v>[{"ItemId":50004,"Num":394939},{"ItemId":50005,"Num":2476}]</v>
      </c>
      <c r="F1924" s="19" t="str">
        <f>_xlfn.XLOOKUP($D1924,养成中转!$D$17:$D$1000,_xlfn.XLOOKUP($C1924,养成中转!$W$16:$AC$16,养成中转!$W$17:$AC$1000),"{}")</f>
        <v>{"Hp":401283,"Atk":13803}</v>
      </c>
      <c r="G1924" s="19" t="str">
        <f>IF(B1924=4,_xlfn.XLOOKUP($D1924,养成中转!$D$17:$D$1000,养成中转!$AP$17:$AP$1000,"{}"),_xlfn.XLOOKUP($D1924,养成中转!$D$17:$D$1000,养成中转!$AG$17:$AG$1000,"{}"))</f>
        <v>{"CardMulti":41.3,"CostReduce":3.5}</v>
      </c>
    </row>
    <row r="1925" spans="1:7">
      <c r="A1925" s="19">
        <v>1921</v>
      </c>
      <c r="B1925" s="21">
        <f t="shared" si="54"/>
        <v>4</v>
      </c>
      <c r="C1925" s="19">
        <v>2</v>
      </c>
      <c r="D1925" s="19">
        <f t="shared" si="55"/>
        <v>171</v>
      </c>
      <c r="E1925" s="19" t="str">
        <f>_xlfn.XLOOKUP($D1925,消耗中转!$O$17:$O$1000,消耗中转!$Y$17:$Y$1000,"[]")</f>
        <v>[{"ItemId":50004,"Num":282098}]</v>
      </c>
      <c r="F1925" s="19" t="str">
        <f>_xlfn.XLOOKUP($D1925,养成中转!$D$17:$D$1000,_xlfn.XLOOKUP($C1925,养成中转!$W$16:$AC$16,养成中转!$W$17:$AC$1000),"{}")</f>
        <v>{"Hp":429610,"Atk":14778}</v>
      </c>
      <c r="G1925" s="19" t="str">
        <f>IF(B1925=4,_xlfn.XLOOKUP($D1925,养成中转!$D$17:$D$1000,养成中转!$AP$17:$AP$1000,"{}"),_xlfn.XLOOKUP($D1925,养成中转!$D$17:$D$1000,养成中转!$AG$17:$AG$1000,"{}"))</f>
        <v>{"CardMulti":42.28,"CostReduce":3.5}</v>
      </c>
    </row>
    <row r="1926" spans="1:7">
      <c r="A1926" s="19">
        <v>1922</v>
      </c>
      <c r="B1926" s="21">
        <f t="shared" si="54"/>
        <v>4</v>
      </c>
      <c r="C1926" s="19">
        <v>2</v>
      </c>
      <c r="D1926" s="19">
        <f t="shared" si="55"/>
        <v>172</v>
      </c>
      <c r="E1926" s="19" t="str">
        <f>_xlfn.XLOOKUP($D1926,消耗中转!$O$17:$O$1000,消耗中转!$Y$17:$Y$1000,"[]")</f>
        <v>[{"ItemId":50004,"Num":296203}]</v>
      </c>
      <c r="F1926" s="19" t="str">
        <f>_xlfn.XLOOKUP($D1926,养成中转!$D$17:$D$1000,_xlfn.XLOOKUP($C1926,养成中转!$W$16:$AC$16,养成中转!$W$17:$AC$1000),"{}")</f>
        <v>{"Hp":433697,"Atk":14919}</v>
      </c>
      <c r="G1926" s="19" t="str">
        <f>IF(B1926=4,_xlfn.XLOOKUP($D1926,养成中转!$D$17:$D$1000,养成中转!$AP$17:$AP$1000,"{}"),_xlfn.XLOOKUP($D1926,养成中转!$D$17:$D$1000,养成中转!$AG$17:$AG$1000,"{}"))</f>
        <v>{"CardMulti":42.553,"CostReduce":3.5}</v>
      </c>
    </row>
    <row r="1927" spans="1:7">
      <c r="A1927" s="19">
        <v>1923</v>
      </c>
      <c r="B1927" s="21">
        <f t="shared" si="54"/>
        <v>4</v>
      </c>
      <c r="C1927" s="19">
        <v>2</v>
      </c>
      <c r="D1927" s="19">
        <f t="shared" si="55"/>
        <v>173</v>
      </c>
      <c r="E1927" s="19" t="str">
        <f>_xlfn.XLOOKUP($D1927,消耗中转!$O$17:$O$1000,消耗中转!$Y$17:$Y$1000,"[]")</f>
        <v>[{"ItemId":50004,"Num":310308}]</v>
      </c>
      <c r="F1927" s="19" t="str">
        <f>_xlfn.XLOOKUP($D1927,养成中转!$D$17:$D$1000,_xlfn.XLOOKUP($C1927,养成中转!$W$16:$AC$16,养成中转!$W$17:$AC$1000),"{}")</f>
        <v>{"Hp":437827,"Atk":15061}</v>
      </c>
      <c r="G1927" s="19" t="str">
        <f>IF(B1927=4,_xlfn.XLOOKUP($D1927,养成中转!$D$17:$D$1000,养成中转!$AP$17:$AP$1000,"{}"),_xlfn.XLOOKUP($D1927,养成中转!$D$17:$D$1000,养成中转!$AG$17:$AG$1000,"{}"))</f>
        <v>{"CardMulti":42.826,"CostReduce":3.5}</v>
      </c>
    </row>
    <row r="1928" spans="1:7">
      <c r="A1928" s="19">
        <v>1924</v>
      </c>
      <c r="B1928" s="21">
        <f t="shared" si="54"/>
        <v>4</v>
      </c>
      <c r="C1928" s="19">
        <v>2</v>
      </c>
      <c r="D1928" s="19">
        <f t="shared" si="55"/>
        <v>174</v>
      </c>
      <c r="E1928" s="19" t="str">
        <f>_xlfn.XLOOKUP($D1928,消耗中转!$O$17:$O$1000,消耗中转!$Y$17:$Y$1000,"[]")</f>
        <v>[{"ItemId":50004,"Num":324413}]</v>
      </c>
      <c r="F1928" s="19" t="str">
        <f>_xlfn.XLOOKUP($D1928,养成中转!$D$17:$D$1000,_xlfn.XLOOKUP($C1928,养成中转!$W$16:$AC$16,养成中转!$W$17:$AC$1000),"{}")</f>
        <v>{"Hp":441998,"Atk":15204}</v>
      </c>
      <c r="G1928" s="19" t="str">
        <f>IF(B1928=4,_xlfn.XLOOKUP($D1928,养成中转!$D$17:$D$1000,养成中转!$AP$17:$AP$1000,"{}"),_xlfn.XLOOKUP($D1928,养成中转!$D$17:$D$1000,养成中转!$AG$17:$AG$1000,"{}"))</f>
        <v>{"CardMulti":43.099,"CostReduce":3.5}</v>
      </c>
    </row>
    <row r="1929" spans="1:7">
      <c r="A1929" s="19">
        <v>1925</v>
      </c>
      <c r="B1929" s="21">
        <f t="shared" si="54"/>
        <v>4</v>
      </c>
      <c r="C1929" s="19">
        <v>2</v>
      </c>
      <c r="D1929" s="19">
        <f t="shared" si="55"/>
        <v>175</v>
      </c>
      <c r="E1929" s="19" t="str">
        <f>_xlfn.XLOOKUP($D1929,消耗中转!$O$17:$O$1000,消耗中转!$Y$17:$Y$1000,"[]")</f>
        <v>[{"ItemId":50004,"Num":338518}]</v>
      </c>
      <c r="F1929" s="19" t="str">
        <f>_xlfn.XLOOKUP($D1929,养成中转!$D$17:$D$1000,_xlfn.XLOOKUP($C1929,养成中转!$W$16:$AC$16,养成中转!$W$17:$AC$1000),"{}")</f>
        <v>{"Hp":446212,"Atk":15350}</v>
      </c>
      <c r="G1929" s="19" t="str">
        <f>IF(B1929=4,_xlfn.XLOOKUP($D1929,养成中转!$D$17:$D$1000,养成中转!$AP$17:$AP$1000,"{}"),_xlfn.XLOOKUP($D1929,养成中转!$D$17:$D$1000,养成中转!$AG$17:$AG$1000,"{}"))</f>
        <v>{"CardMulti":44.072,"CostReduce":4.2}</v>
      </c>
    </row>
    <row r="1930" spans="1:7">
      <c r="A1930" s="19">
        <v>1926</v>
      </c>
      <c r="B1930" s="21">
        <f t="shared" si="54"/>
        <v>4</v>
      </c>
      <c r="C1930" s="19">
        <v>2</v>
      </c>
      <c r="D1930" s="19">
        <f t="shared" si="55"/>
        <v>176</v>
      </c>
      <c r="E1930" s="19" t="str">
        <f>_xlfn.XLOOKUP($D1930,消耗中转!$O$17:$O$1000,消耗中转!$Y$17:$Y$1000,"[]")</f>
        <v>[{"ItemId":50004,"Num":352623}]</v>
      </c>
      <c r="F1930" s="19" t="str">
        <f>_xlfn.XLOOKUP($D1930,养成中转!$D$17:$D$1000,_xlfn.XLOOKUP($C1930,养成中转!$W$16:$AC$16,养成中转!$W$17:$AC$1000),"{}")</f>
        <v>{"Hp":450468,"Atk":15496}</v>
      </c>
      <c r="G1930" s="19" t="str">
        <f>IF(B1930=4,_xlfn.XLOOKUP($D1930,养成中转!$D$17:$D$1000,养成中转!$AP$17:$AP$1000,"{}"),_xlfn.XLOOKUP($D1930,养成中转!$D$17:$D$1000,养成中转!$AG$17:$AG$1000,"{}"))</f>
        <v>{"CardMulti":44.345,"CostReduce":4.2}</v>
      </c>
    </row>
    <row r="1931" spans="1:7">
      <c r="A1931" s="19">
        <v>1927</v>
      </c>
      <c r="B1931" s="21">
        <f t="shared" si="54"/>
        <v>4</v>
      </c>
      <c r="C1931" s="19">
        <v>2</v>
      </c>
      <c r="D1931" s="19">
        <f t="shared" si="55"/>
        <v>177</v>
      </c>
      <c r="E1931" s="19" t="str">
        <f>_xlfn.XLOOKUP($D1931,消耗中转!$O$17:$O$1000,消耗中转!$Y$17:$Y$1000,"[]")</f>
        <v>[{"ItemId":50004,"Num":366728}]</v>
      </c>
      <c r="F1931" s="19" t="str">
        <f>_xlfn.XLOOKUP($D1931,养成中转!$D$17:$D$1000,_xlfn.XLOOKUP($C1931,养成中转!$W$16:$AC$16,养成中转!$W$17:$AC$1000),"{}")</f>
        <v>{"Hp":454767,"Atk":15644}</v>
      </c>
      <c r="G1931" s="19" t="str">
        <f>IF(B1931=4,_xlfn.XLOOKUP($D1931,养成中转!$D$17:$D$1000,养成中转!$AP$17:$AP$1000,"{}"),_xlfn.XLOOKUP($D1931,养成中转!$D$17:$D$1000,养成中转!$AG$17:$AG$1000,"{}"))</f>
        <v>{"CardMulti":44.618,"CostReduce":4.2}</v>
      </c>
    </row>
    <row r="1932" spans="1:7">
      <c r="A1932" s="19">
        <v>1928</v>
      </c>
      <c r="B1932" s="21">
        <f t="shared" si="54"/>
        <v>4</v>
      </c>
      <c r="C1932" s="19">
        <v>2</v>
      </c>
      <c r="D1932" s="19">
        <f t="shared" si="55"/>
        <v>178</v>
      </c>
      <c r="E1932" s="19" t="str">
        <f>_xlfn.XLOOKUP($D1932,消耗中转!$O$17:$O$1000,消耗中转!$Y$17:$Y$1000,"[]")</f>
        <v>[{"ItemId":50004,"Num":380833}]</v>
      </c>
      <c r="F1932" s="19" t="str">
        <f>_xlfn.XLOOKUP($D1932,养成中转!$D$17:$D$1000,_xlfn.XLOOKUP($C1932,养成中转!$W$16:$AC$16,养成中转!$W$17:$AC$1000),"{}")</f>
        <v>{"Hp":459107,"Atk":15793}</v>
      </c>
      <c r="G1932" s="19" t="str">
        <f>IF(B1932=4,_xlfn.XLOOKUP($D1932,养成中转!$D$17:$D$1000,养成中转!$AP$17:$AP$1000,"{}"),_xlfn.XLOOKUP($D1932,养成中转!$D$17:$D$1000,养成中转!$AG$17:$AG$1000,"{}"))</f>
        <v>{"CardMulti":44.891,"CostReduce":4.2}</v>
      </c>
    </row>
    <row r="1933" spans="1:7">
      <c r="A1933" s="19">
        <v>1929</v>
      </c>
      <c r="B1933" s="21">
        <f t="shared" si="54"/>
        <v>4</v>
      </c>
      <c r="C1933" s="19">
        <v>2</v>
      </c>
      <c r="D1933" s="19">
        <f t="shared" si="55"/>
        <v>179</v>
      </c>
      <c r="E1933" s="19" t="str">
        <f>_xlfn.XLOOKUP($D1933,消耗中转!$O$17:$O$1000,消耗中转!$Y$17:$Y$1000,"[]")</f>
        <v>[{"ItemId":50004,"Num":394938}]</v>
      </c>
      <c r="F1933" s="19" t="str">
        <f>_xlfn.XLOOKUP($D1933,养成中转!$D$17:$D$1000,_xlfn.XLOOKUP($C1933,养成中转!$W$16:$AC$16,养成中转!$W$17:$AC$1000),"{}")</f>
        <v>{"Hp":463491,"Atk":15944}</v>
      </c>
      <c r="G1933" s="19" t="str">
        <f>IF(B1933=4,_xlfn.XLOOKUP($D1933,养成中转!$D$17:$D$1000,养成中转!$AP$17:$AP$1000,"{}"),_xlfn.XLOOKUP($D1933,养成中转!$D$17:$D$1000,养成中转!$AG$17:$AG$1000,"{}"))</f>
        <v>{"CardMulti":45.164,"CostReduce":4.2}</v>
      </c>
    </row>
    <row r="1934" spans="1:7">
      <c r="A1934" s="19">
        <v>1930</v>
      </c>
      <c r="B1934" s="21">
        <f t="shared" si="54"/>
        <v>4</v>
      </c>
      <c r="C1934" s="19">
        <v>2</v>
      </c>
      <c r="D1934" s="19">
        <f t="shared" si="55"/>
        <v>180</v>
      </c>
      <c r="E1934" s="19" t="str">
        <f>_xlfn.XLOOKUP($D1934,消耗中转!$O$17:$O$1000,消耗中转!$Y$17:$Y$1000,"[]")</f>
        <v>[{"ItemId":50004,"Num":409043},{"ItemId":50005,"Num":2668}]</v>
      </c>
      <c r="F1934" s="19" t="str">
        <f>_xlfn.XLOOKUP($D1934,养成中转!$D$17:$D$1000,_xlfn.XLOOKUP($C1934,养成中转!$W$16:$AC$16,养成中转!$W$17:$AC$1000),"{}")</f>
        <v>{"Hp":467917,"Atk":16096}</v>
      </c>
      <c r="G1934" s="19" t="str">
        <f>IF(B1934=4,_xlfn.XLOOKUP($D1934,养成中转!$D$17:$D$1000,养成中转!$AP$17:$AP$1000,"{}"),_xlfn.XLOOKUP($D1934,养成中转!$D$17:$D$1000,养成中转!$AG$17:$AG$1000,"{}"))</f>
        <v>{"CardMulti":45.437,"CostReduce":4.2}</v>
      </c>
    </row>
    <row r="1935" spans="1:7">
      <c r="A1935" s="19">
        <v>1931</v>
      </c>
      <c r="B1935" s="21">
        <f t="shared" si="54"/>
        <v>4</v>
      </c>
      <c r="C1935" s="19">
        <v>2</v>
      </c>
      <c r="D1935" s="19">
        <f t="shared" si="55"/>
        <v>181</v>
      </c>
      <c r="E1935" s="19" t="str">
        <f>_xlfn.XLOOKUP($D1935,消耗中转!$O$17:$O$1000,消耗中转!$Y$17:$Y$1000,"[]")</f>
        <v>[{"ItemId":50004,"Num":288282}]</v>
      </c>
      <c r="F1935" s="19" t="str">
        <f>_xlfn.XLOOKUP($D1935,养成中转!$D$17:$D$1000,_xlfn.XLOOKUP($C1935,养成中转!$W$16:$AC$16,养成中转!$W$17:$AC$1000),"{}")</f>
        <v>{"Hp":499206,"Atk":17172}</v>
      </c>
      <c r="G1935" s="19" t="str">
        <f>IF(B1935=4,_xlfn.XLOOKUP($D1935,养成中转!$D$17:$D$1000,养成中转!$AP$17:$AP$1000,"{}"),_xlfn.XLOOKUP($D1935,养成中转!$D$17:$D$1000,养成中转!$AG$17:$AG$1000,"{}"))</f>
        <v>{"CardMulti":46.452,"CostReduce":4.2}</v>
      </c>
    </row>
    <row r="1936" spans="1:7">
      <c r="A1936" s="19">
        <v>1932</v>
      </c>
      <c r="B1936" s="21">
        <f t="shared" si="54"/>
        <v>4</v>
      </c>
      <c r="C1936" s="19">
        <v>2</v>
      </c>
      <c r="D1936" s="19">
        <f t="shared" si="55"/>
        <v>182</v>
      </c>
      <c r="E1936" s="19" t="str">
        <f>_xlfn.XLOOKUP($D1936,消耗中转!$O$17:$O$1000,消耗中转!$Y$17:$Y$1000,"[]")</f>
        <v>[{"ItemId":50004,"Num":302696}]</v>
      </c>
      <c r="F1936" s="19" t="str">
        <f>_xlfn.XLOOKUP($D1936,养成中转!$D$17:$D$1000,_xlfn.XLOOKUP($C1936,养成中转!$W$16:$AC$16,养成中转!$W$17:$AC$1000),"{}")</f>
        <v>{"Hp":503720,"Atk":17328}</v>
      </c>
      <c r="G1936" s="19" t="str">
        <f>IF(B1936=4,_xlfn.XLOOKUP($D1936,养成中转!$D$17:$D$1000,养成中转!$AP$17:$AP$1000,"{}"),_xlfn.XLOOKUP($D1936,养成中转!$D$17:$D$1000,养成中转!$AG$17:$AG$1000,"{}"))</f>
        <v>{"CardMulti":46.753,"CostReduce":4.2}</v>
      </c>
    </row>
    <row r="1937" spans="1:7">
      <c r="A1937" s="19">
        <v>1933</v>
      </c>
      <c r="B1937" s="21">
        <f t="shared" si="54"/>
        <v>4</v>
      </c>
      <c r="C1937" s="19">
        <v>2</v>
      </c>
      <c r="D1937" s="19">
        <f t="shared" si="55"/>
        <v>183</v>
      </c>
      <c r="E1937" s="19" t="str">
        <f>_xlfn.XLOOKUP($D1937,消耗中转!$O$17:$O$1000,消耗中转!$Y$17:$Y$1000,"[]")</f>
        <v>[{"ItemId":50004,"Num":317110}]</v>
      </c>
      <c r="F1937" s="19" t="str">
        <f>_xlfn.XLOOKUP($D1937,养成中转!$D$17:$D$1000,_xlfn.XLOOKUP($C1937,养成中转!$W$16:$AC$16,养成中转!$W$17:$AC$1000),"{}")</f>
        <v>{"Hp":508276,"Atk":17484}</v>
      </c>
      <c r="G1937" s="19" t="str">
        <f>IF(B1937=4,_xlfn.XLOOKUP($D1937,养成中转!$D$17:$D$1000,养成中转!$AP$17:$AP$1000,"{}"),_xlfn.XLOOKUP($D1937,养成中转!$D$17:$D$1000,养成中转!$AG$17:$AG$1000,"{}"))</f>
        <v>{"CardMulti":47.054,"CostReduce":4.2}</v>
      </c>
    </row>
    <row r="1938" spans="1:7">
      <c r="A1938" s="19">
        <v>1934</v>
      </c>
      <c r="B1938" s="21">
        <f t="shared" si="54"/>
        <v>4</v>
      </c>
      <c r="C1938" s="19">
        <v>2</v>
      </c>
      <c r="D1938" s="19">
        <f t="shared" si="55"/>
        <v>184</v>
      </c>
      <c r="E1938" s="19" t="str">
        <f>_xlfn.XLOOKUP($D1938,消耗中转!$O$17:$O$1000,消耗中转!$Y$17:$Y$1000,"[]")</f>
        <v>[{"ItemId":50004,"Num":331524}]</v>
      </c>
      <c r="F1938" s="19" t="str">
        <f>_xlfn.XLOOKUP($D1938,养成中转!$D$17:$D$1000,_xlfn.XLOOKUP($C1938,养成中转!$W$16:$AC$16,养成中转!$W$17:$AC$1000),"{}")</f>
        <v>{"Hp":512876,"Atk":17642}</v>
      </c>
      <c r="G1938" s="19" t="str">
        <f>IF(B1938=4,_xlfn.XLOOKUP($D1938,养成中转!$D$17:$D$1000,养成中转!$AP$17:$AP$1000,"{}"),_xlfn.XLOOKUP($D1938,养成中转!$D$17:$D$1000,养成中转!$AG$17:$AG$1000,"{}"))</f>
        <v>{"CardMulti":47.355,"CostReduce":4.2}</v>
      </c>
    </row>
    <row r="1939" spans="1:7">
      <c r="A1939" s="19">
        <v>1935</v>
      </c>
      <c r="B1939" s="21">
        <f t="shared" si="54"/>
        <v>4</v>
      </c>
      <c r="C1939" s="19">
        <v>2</v>
      </c>
      <c r="D1939" s="19">
        <f t="shared" si="55"/>
        <v>185</v>
      </c>
      <c r="E1939" s="19" t="str">
        <f>_xlfn.XLOOKUP($D1939,消耗中转!$O$17:$O$1000,消耗中转!$Y$17:$Y$1000,"[]")</f>
        <v>[{"ItemId":50004,"Num":345938}]</v>
      </c>
      <c r="F1939" s="19" t="str">
        <f>_xlfn.XLOOKUP($D1939,养成中转!$D$17:$D$1000,_xlfn.XLOOKUP($C1939,养成中转!$W$16:$AC$16,养成中转!$W$17:$AC$1000),"{}")</f>
        <v>{"Hp":517521,"Atk":17802}</v>
      </c>
      <c r="G1939" s="19" t="str">
        <f>IF(B1939=4,_xlfn.XLOOKUP($D1939,养成中转!$D$17:$D$1000,养成中转!$AP$17:$AP$1000,"{}"),_xlfn.XLOOKUP($D1939,养成中转!$D$17:$D$1000,养成中转!$AG$17:$AG$1000,"{}"))</f>
        <v>{"CardMulti":47.656,"CostReduce":4.2}</v>
      </c>
    </row>
    <row r="1940" spans="1:7">
      <c r="A1940" s="19">
        <v>1936</v>
      </c>
      <c r="B1940" s="21">
        <f t="shared" si="54"/>
        <v>4</v>
      </c>
      <c r="C1940" s="19">
        <v>2</v>
      </c>
      <c r="D1940" s="19">
        <f t="shared" si="55"/>
        <v>186</v>
      </c>
      <c r="E1940" s="19" t="str">
        <f>_xlfn.XLOOKUP($D1940,消耗中转!$O$17:$O$1000,消耗中转!$Y$17:$Y$1000,"[]")</f>
        <v>[{"ItemId":50004,"Num":360353}]</v>
      </c>
      <c r="F1940" s="19" t="str">
        <f>_xlfn.XLOOKUP($D1940,养成中转!$D$17:$D$1000,_xlfn.XLOOKUP($C1940,养成中转!$W$16:$AC$16,养成中转!$W$17:$AC$1000),"{}")</f>
        <v>{"Hp":522210,"Atk":17963}</v>
      </c>
      <c r="G1940" s="19" t="str">
        <f>IF(B1940=4,_xlfn.XLOOKUP($D1940,养成中转!$D$17:$D$1000,养成中转!$AP$17:$AP$1000,"{}"),_xlfn.XLOOKUP($D1940,养成中转!$D$17:$D$1000,养成中转!$AG$17:$AG$1000,"{}"))</f>
        <v>{"CardMulti":47.957,"CostReduce":4.2}</v>
      </c>
    </row>
    <row r="1941" spans="1:7">
      <c r="A1941" s="19">
        <v>1937</v>
      </c>
      <c r="B1941" s="21">
        <f t="shared" si="54"/>
        <v>4</v>
      </c>
      <c r="C1941" s="19">
        <v>2</v>
      </c>
      <c r="D1941" s="19">
        <f t="shared" si="55"/>
        <v>187</v>
      </c>
      <c r="E1941" s="19" t="str">
        <f>_xlfn.XLOOKUP($D1941,消耗中转!$O$17:$O$1000,消耗中转!$Y$17:$Y$1000,"[]")</f>
        <v>[{"ItemId":50004,"Num":374767}]</v>
      </c>
      <c r="F1941" s="19" t="str">
        <f>_xlfn.XLOOKUP($D1941,养成中转!$D$17:$D$1000,_xlfn.XLOOKUP($C1941,养成中转!$W$16:$AC$16,养成中转!$W$17:$AC$1000),"{}")</f>
        <v>{"Hp":526942,"Atk":18127}</v>
      </c>
      <c r="G1941" s="19" t="str">
        <f>IF(B1941=4,_xlfn.XLOOKUP($D1941,养成中转!$D$17:$D$1000,养成中转!$AP$17:$AP$1000,"{}"),_xlfn.XLOOKUP($D1941,养成中转!$D$17:$D$1000,养成中转!$AG$17:$AG$1000,"{}"))</f>
        <v>{"CardMulti":48.258,"CostReduce":4.2}</v>
      </c>
    </row>
    <row r="1942" spans="1:7">
      <c r="A1942" s="19">
        <v>1938</v>
      </c>
      <c r="B1942" s="21">
        <f t="shared" si="54"/>
        <v>4</v>
      </c>
      <c r="C1942" s="19">
        <v>2</v>
      </c>
      <c r="D1942" s="19">
        <f t="shared" si="55"/>
        <v>188</v>
      </c>
      <c r="E1942" s="19" t="str">
        <f>_xlfn.XLOOKUP($D1942,消耗中转!$O$17:$O$1000,消耗中转!$Y$17:$Y$1000,"[]")</f>
        <v>[{"ItemId":50004,"Num":389181}]</v>
      </c>
      <c r="F1942" s="19" t="str">
        <f>_xlfn.XLOOKUP($D1942,养成中转!$D$17:$D$1000,_xlfn.XLOOKUP($C1942,养成中转!$W$16:$AC$16,养成中转!$W$17:$AC$1000),"{}")</f>
        <v>{"Hp":531720,"Atk":18291}</v>
      </c>
      <c r="G1942" s="19" t="str">
        <f>IF(B1942=4,_xlfn.XLOOKUP($D1942,养成中转!$D$17:$D$1000,养成中转!$AP$17:$AP$1000,"{}"),_xlfn.XLOOKUP($D1942,养成中转!$D$17:$D$1000,养成中转!$AG$17:$AG$1000,"{}"))</f>
        <v>{"CardMulti":48.559,"CostReduce":4.2}</v>
      </c>
    </row>
    <row r="1943" spans="1:7">
      <c r="A1943" s="19">
        <v>1939</v>
      </c>
      <c r="B1943" s="21">
        <f t="shared" si="54"/>
        <v>4</v>
      </c>
      <c r="C1943" s="19">
        <v>2</v>
      </c>
      <c r="D1943" s="19">
        <f t="shared" si="55"/>
        <v>189</v>
      </c>
      <c r="E1943" s="19" t="str">
        <f>_xlfn.XLOOKUP($D1943,消耗中转!$O$17:$O$1000,消耗中转!$Y$17:$Y$1000,"[]")</f>
        <v>[{"ItemId":50004,"Num":403595}]</v>
      </c>
      <c r="F1943" s="19" t="str">
        <f>_xlfn.XLOOKUP($D1943,养成中转!$D$17:$D$1000,_xlfn.XLOOKUP($C1943,养成中转!$W$16:$AC$16,养成中转!$W$17:$AC$1000),"{}")</f>
        <v>{"Hp":536541,"Atk":18457}</v>
      </c>
      <c r="G1943" s="19" t="str">
        <f>IF(B1943=4,_xlfn.XLOOKUP($D1943,养成中转!$D$17:$D$1000,养成中转!$AP$17:$AP$1000,"{}"),_xlfn.XLOOKUP($D1943,养成中转!$D$17:$D$1000,养成中转!$AG$17:$AG$1000,"{}"))</f>
        <v>{"CardMulti":48.86,"CostReduce":4.2}</v>
      </c>
    </row>
    <row r="1944" spans="1:7">
      <c r="A1944" s="19">
        <v>1940</v>
      </c>
      <c r="B1944" s="21">
        <f t="shared" si="54"/>
        <v>4</v>
      </c>
      <c r="C1944" s="19">
        <v>2</v>
      </c>
      <c r="D1944" s="19">
        <f t="shared" si="55"/>
        <v>190</v>
      </c>
      <c r="E1944" s="19" t="str">
        <f>_xlfn.XLOOKUP($D1944,消耗中转!$O$17:$O$1000,消耗中转!$Y$17:$Y$1000,"[]")</f>
        <v>[{"ItemId":50004,"Num":418009},{"ItemId":50005,"Num":2860}]</v>
      </c>
      <c r="F1944" s="19" t="str">
        <f>_xlfn.XLOOKUP($D1944,养成中转!$D$17:$D$1000,_xlfn.XLOOKUP($C1944,养成中转!$W$16:$AC$16,养成中转!$W$17:$AC$1000),"{}")</f>
        <v>{"Hp":541408,"Atk":18624}</v>
      </c>
      <c r="G1944" s="19" t="str">
        <f>IF(B1944=4,_xlfn.XLOOKUP($D1944,养成中转!$D$17:$D$1000,养成中转!$AP$17:$AP$1000,"{}"),_xlfn.XLOOKUP($D1944,养成中转!$D$17:$D$1000,养成中转!$AG$17:$AG$1000,"{}"))</f>
        <v>{"CardMulti":49.161,"CostReduce":4.2}</v>
      </c>
    </row>
    <row r="1945" spans="1:7">
      <c r="A1945" s="19">
        <v>1941</v>
      </c>
      <c r="B1945" s="21">
        <f t="shared" si="54"/>
        <v>4</v>
      </c>
      <c r="C1945" s="19">
        <v>2</v>
      </c>
      <c r="D1945" s="19">
        <f t="shared" si="55"/>
        <v>191</v>
      </c>
      <c r="E1945" s="19" t="str">
        <f>_xlfn.XLOOKUP($D1945,消耗中转!$O$17:$O$1000,消耗中转!$Y$17:$Y$1000,"[]")</f>
        <v>[{"ItemId":50004,"Num":291660}]</v>
      </c>
      <c r="F1945" s="19" t="str">
        <f>_xlfn.XLOOKUP($D1945,养成中转!$D$17:$D$1000,_xlfn.XLOOKUP($C1945,养成中转!$W$16:$AC$16,养成中转!$W$17:$AC$1000),"{}")</f>
        <v>{"Hp":575791,"Atk":19807}</v>
      </c>
      <c r="G1945" s="19" t="str">
        <f>IF(B1945=4,_xlfn.XLOOKUP($D1945,养成中转!$D$17:$D$1000,养成中转!$AP$17:$AP$1000,"{}"),_xlfn.XLOOKUP($D1945,养成中转!$D$17:$D$1000,养成中转!$AG$17:$AG$1000,"{}"))</f>
        <v>{"CardMulti":50.211,"CostReduce":4.2}</v>
      </c>
    </row>
    <row r="1946" spans="1:7">
      <c r="A1946" s="19">
        <v>1942</v>
      </c>
      <c r="B1946" s="21">
        <f t="shared" si="54"/>
        <v>4</v>
      </c>
      <c r="C1946" s="19">
        <v>2</v>
      </c>
      <c r="D1946" s="19">
        <f t="shared" si="55"/>
        <v>192</v>
      </c>
      <c r="E1946" s="19" t="str">
        <f>_xlfn.XLOOKUP($D1946,消耗中转!$O$17:$O$1000,消耗中转!$Y$17:$Y$1000,"[]")</f>
        <v>[{"ItemId":50004,"Num":306243}]</v>
      </c>
      <c r="F1946" s="19" t="str">
        <f>_xlfn.XLOOKUP($D1946,养成中转!$D$17:$D$1000,_xlfn.XLOOKUP($C1946,养成中转!$W$16:$AC$16,养成中转!$W$17:$AC$1000),"{}")</f>
        <v>{"Hp":580748,"Atk":19977}</v>
      </c>
      <c r="G1946" s="19" t="str">
        <f>IF(B1946=4,_xlfn.XLOOKUP($D1946,养成中转!$D$17:$D$1000,养成中转!$AP$17:$AP$1000,"{}"),_xlfn.XLOOKUP($D1946,养成中转!$D$17:$D$1000,养成中转!$AG$17:$AG$1000,"{}"))</f>
        <v>{"CardMulti":50.54,"CostReduce":4.2}</v>
      </c>
    </row>
    <row r="1947" spans="1:7">
      <c r="A1947" s="19">
        <v>1943</v>
      </c>
      <c r="B1947" s="21">
        <f t="shared" si="54"/>
        <v>4</v>
      </c>
      <c r="C1947" s="19">
        <v>2</v>
      </c>
      <c r="D1947" s="19">
        <f t="shared" si="55"/>
        <v>193</v>
      </c>
      <c r="E1947" s="19" t="str">
        <f>_xlfn.XLOOKUP($D1947,消耗中转!$O$17:$O$1000,消耗中转!$Y$17:$Y$1000,"[]")</f>
        <v>[{"ItemId":50004,"Num":320826}]</v>
      </c>
      <c r="F1947" s="19" t="str">
        <f>_xlfn.XLOOKUP($D1947,养成中转!$D$17:$D$1000,_xlfn.XLOOKUP($C1947,养成中转!$W$16:$AC$16,养成中转!$W$17:$AC$1000),"{}")</f>
        <v>{"Hp":585751,"Atk":20149}</v>
      </c>
      <c r="G1947" s="19" t="str">
        <f>IF(B1947=4,_xlfn.XLOOKUP($D1947,养成中转!$D$17:$D$1000,养成中转!$AP$17:$AP$1000,"{}"),_xlfn.XLOOKUP($D1947,养成中转!$D$17:$D$1000,养成中转!$AG$17:$AG$1000,"{}"))</f>
        <v>{"CardMulti":50.869,"CostReduce":4.2}</v>
      </c>
    </row>
    <row r="1948" spans="1:7">
      <c r="A1948" s="19">
        <v>1944</v>
      </c>
      <c r="B1948" s="21">
        <f t="shared" si="54"/>
        <v>4</v>
      </c>
      <c r="C1948" s="19">
        <v>2</v>
      </c>
      <c r="D1948" s="19">
        <f t="shared" si="55"/>
        <v>194</v>
      </c>
      <c r="E1948" s="19" t="str">
        <f>_xlfn.XLOOKUP($D1948,消耗中转!$O$17:$O$1000,消耗中转!$Y$17:$Y$1000,"[]")</f>
        <v>[{"ItemId":50004,"Num":335409}]</v>
      </c>
      <c r="F1948" s="19" t="str">
        <f>_xlfn.XLOOKUP($D1948,养成中转!$D$17:$D$1000,_xlfn.XLOOKUP($C1948,养成中转!$W$16:$AC$16,养成中转!$W$17:$AC$1000),"{}")</f>
        <v>{"Hp":590800,"Atk":20323}</v>
      </c>
      <c r="G1948" s="19" t="str">
        <f>IF(B1948=4,_xlfn.XLOOKUP($D1948,养成中转!$D$17:$D$1000,养成中转!$AP$17:$AP$1000,"{}"),_xlfn.XLOOKUP($D1948,养成中转!$D$17:$D$1000,养成中转!$AG$17:$AG$1000,"{}"))</f>
        <v>{"CardMulti":51.198,"CostReduce":4.2}</v>
      </c>
    </row>
    <row r="1949" spans="1:7">
      <c r="A1949" s="19">
        <v>1945</v>
      </c>
      <c r="B1949" s="21">
        <f t="shared" si="54"/>
        <v>4</v>
      </c>
      <c r="C1949" s="19">
        <v>2</v>
      </c>
      <c r="D1949" s="19">
        <f t="shared" si="55"/>
        <v>195</v>
      </c>
      <c r="E1949" s="19" t="str">
        <f>_xlfn.XLOOKUP($D1949,消耗中转!$O$17:$O$1000,消耗中转!$Y$17:$Y$1000,"[]")</f>
        <v>[{"ItemId":50004,"Num":349992}]</v>
      </c>
      <c r="F1949" s="19" t="str">
        <f>_xlfn.XLOOKUP($D1949,养成中转!$D$17:$D$1000,_xlfn.XLOOKUP($C1949,养成中转!$W$16:$AC$16,养成中转!$W$17:$AC$1000),"{}")</f>
        <v>{"Hp":595893,"Atk":20498}</v>
      </c>
      <c r="G1949" s="19" t="str">
        <f>IF(B1949=4,_xlfn.XLOOKUP($D1949,养成中转!$D$17:$D$1000,养成中转!$AP$17:$AP$1000,"{}"),_xlfn.XLOOKUP($D1949,养成中转!$D$17:$D$1000,养成中转!$AG$17:$AG$1000,"{}"))</f>
        <v>{"CardMulti":51.527,"CostReduce":4.2}</v>
      </c>
    </row>
    <row r="1950" spans="1:7">
      <c r="A1950" s="19">
        <v>1946</v>
      </c>
      <c r="B1950" s="21">
        <f t="shared" si="54"/>
        <v>4</v>
      </c>
      <c r="C1950" s="19">
        <v>2</v>
      </c>
      <c r="D1950" s="19">
        <f t="shared" si="55"/>
        <v>196</v>
      </c>
      <c r="E1950" s="19" t="str">
        <f>_xlfn.XLOOKUP($D1950,消耗中转!$O$17:$O$1000,消耗中转!$Y$17:$Y$1000,"[]")</f>
        <v>[{"ItemId":50004,"Num":364575}]</v>
      </c>
      <c r="F1950" s="19" t="str">
        <f>_xlfn.XLOOKUP($D1950,养成中转!$D$17:$D$1000,_xlfn.XLOOKUP($C1950,养成中转!$W$16:$AC$16,养成中转!$W$17:$AC$1000),"{}")</f>
        <v>{"Hp":601033,"Atk":20675}</v>
      </c>
      <c r="G1950" s="19" t="str">
        <f>IF(B1950=4,_xlfn.XLOOKUP($D1950,养成中转!$D$17:$D$1000,养成中转!$AP$17:$AP$1000,"{}"),_xlfn.XLOOKUP($D1950,养成中转!$D$17:$D$1000,养成中转!$AG$17:$AG$1000,"{}"))</f>
        <v>{"CardMulti":51.856,"CostReduce":4.2}</v>
      </c>
    </row>
    <row r="1951" spans="1:7">
      <c r="A1951" s="19">
        <v>1947</v>
      </c>
      <c r="B1951" s="21">
        <f t="shared" si="54"/>
        <v>4</v>
      </c>
      <c r="C1951" s="19">
        <v>2</v>
      </c>
      <c r="D1951" s="19">
        <f t="shared" si="55"/>
        <v>197</v>
      </c>
      <c r="E1951" s="19" t="str">
        <f>_xlfn.XLOOKUP($D1951,消耗中转!$O$17:$O$1000,消耗中转!$Y$17:$Y$1000,"[]")</f>
        <v>[{"ItemId":50004,"Num":379158}]</v>
      </c>
      <c r="F1951" s="19" t="str">
        <f>_xlfn.XLOOKUP($D1951,养成中转!$D$17:$D$1000,_xlfn.XLOOKUP($C1951,养成中转!$W$16:$AC$16,养成中转!$W$17:$AC$1000),"{}")</f>
        <v>{"Hp":606220,"Atk":20854}</v>
      </c>
      <c r="G1951" s="19" t="str">
        <f>IF(B1951=4,_xlfn.XLOOKUP($D1951,养成中转!$D$17:$D$1000,养成中转!$AP$17:$AP$1000,"{}"),_xlfn.XLOOKUP($D1951,养成中转!$D$17:$D$1000,养成中转!$AG$17:$AG$1000,"{}"))</f>
        <v>{"CardMulti":52.185,"CostReduce":4.2}</v>
      </c>
    </row>
    <row r="1952" spans="1:7">
      <c r="A1952" s="19">
        <v>1948</v>
      </c>
      <c r="B1952" s="21">
        <f t="shared" si="54"/>
        <v>4</v>
      </c>
      <c r="C1952" s="19">
        <v>2</v>
      </c>
      <c r="D1952" s="19">
        <f t="shared" si="55"/>
        <v>198</v>
      </c>
      <c r="E1952" s="19" t="str">
        <f>_xlfn.XLOOKUP($D1952,消耗中转!$O$17:$O$1000,消耗中转!$Y$17:$Y$1000,"[]")</f>
        <v>[{"ItemId":50004,"Num":393741}]</v>
      </c>
      <c r="F1952" s="19" t="str">
        <f>_xlfn.XLOOKUP($D1952,养成中转!$D$17:$D$1000,_xlfn.XLOOKUP($C1952,养成中转!$W$16:$AC$16,养成中转!$W$17:$AC$1000),"{}")</f>
        <v>{"Hp":611452,"Atk":21033}</v>
      </c>
      <c r="G1952" s="19" t="str">
        <f>IF(B1952=4,_xlfn.XLOOKUP($D1952,养成中转!$D$17:$D$1000,养成中转!$AP$17:$AP$1000,"{}"),_xlfn.XLOOKUP($D1952,养成中转!$D$17:$D$1000,养成中转!$AG$17:$AG$1000,"{}"))</f>
        <v>{"CardMulti":52.514,"CostReduce":4.2}</v>
      </c>
    </row>
    <row r="1953" spans="1:7">
      <c r="A1953" s="19">
        <v>1949</v>
      </c>
      <c r="B1953" s="21">
        <f t="shared" si="54"/>
        <v>4</v>
      </c>
      <c r="C1953" s="19">
        <v>2</v>
      </c>
      <c r="D1953" s="19">
        <f t="shared" si="55"/>
        <v>199</v>
      </c>
      <c r="E1953" s="19" t="str">
        <f>_xlfn.XLOOKUP($D1953,消耗中转!$O$17:$O$1000,消耗中转!$Y$17:$Y$1000,"[]")</f>
        <v>[{"ItemId":50004,"Num":408324}]</v>
      </c>
      <c r="F1953" s="19" t="str">
        <f>_xlfn.XLOOKUP($D1953,养成中转!$D$17:$D$1000,_xlfn.XLOOKUP($C1953,养成中转!$W$16:$AC$16,养成中转!$W$17:$AC$1000),"{}")</f>
        <v>{"Hp":616732,"Atk":21215}</v>
      </c>
      <c r="G1953" s="19" t="str">
        <f>IF(B1953=4,_xlfn.XLOOKUP($D1953,养成中转!$D$17:$D$1000,养成中转!$AP$17:$AP$1000,"{}"),_xlfn.XLOOKUP($D1953,养成中转!$D$17:$D$1000,养成中转!$AG$17:$AG$1000,"{}"))</f>
        <v>{"CardMulti":52.843,"CostReduce":4.2}</v>
      </c>
    </row>
    <row r="1954" spans="1:7">
      <c r="A1954" s="19">
        <v>1950</v>
      </c>
      <c r="B1954" s="21">
        <f t="shared" si="54"/>
        <v>4</v>
      </c>
      <c r="C1954" s="19">
        <v>2</v>
      </c>
      <c r="D1954" s="19">
        <f t="shared" si="55"/>
        <v>200</v>
      </c>
      <c r="E1954" s="19" t="str">
        <f>_xlfn.XLOOKUP($D1954,消耗中转!$O$17:$O$1000,消耗中转!$Y$17:$Y$1000,"[]")</f>
        <v>[{"ItemId":50004,"Num":422907},{"ItemId":50005,"Num":3052}]</v>
      </c>
      <c r="F1954" s="19" t="str">
        <f>_xlfn.XLOOKUP($D1954,养成中转!$D$17:$D$1000,_xlfn.XLOOKUP($C1954,养成中转!$W$16:$AC$16,养成中转!$W$17:$AC$1000),"{}")</f>
        <v>{"Hp":622057,"Atk":21398}</v>
      </c>
      <c r="G1954" s="19" t="str">
        <f>IF(B1954=4,_xlfn.XLOOKUP($D1954,养成中转!$D$17:$D$1000,养成中转!$AP$17:$AP$1000,"{}"),_xlfn.XLOOKUP($D1954,养成中转!$D$17:$D$1000,养成中转!$AG$17:$AG$1000,"{}"))</f>
        <v>{"CardMulti":53.172,"CostReduce":4.2}</v>
      </c>
    </row>
    <row r="1955" spans="1:7">
      <c r="A1955" s="19">
        <v>1951</v>
      </c>
      <c r="B1955" s="21">
        <f t="shared" si="54"/>
        <v>4</v>
      </c>
      <c r="C1955" s="19">
        <v>2</v>
      </c>
      <c r="D1955" s="19">
        <f t="shared" si="55"/>
        <v>201</v>
      </c>
      <c r="E1955" s="19" t="str">
        <f>_xlfn.XLOOKUP($D1955,消耗中转!$O$17:$O$1000,消耗中转!$Y$17:$Y$1000,"[]")</f>
        <v>[{"ItemId":50004,"Num":293456}]</v>
      </c>
      <c r="F1955" s="19" t="str">
        <f>_xlfn.XLOOKUP($D1955,养成中转!$D$17:$D$1000,_xlfn.XLOOKUP($C1955,养成中转!$W$16:$AC$16,养成中转!$W$17:$AC$1000),"{}")</f>
        <v>{"Hp":659668,"Atk":22692}</v>
      </c>
      <c r="G1955" s="19" t="str">
        <f>IF(B1955=4,_xlfn.XLOOKUP($D1955,养成中转!$D$17:$D$1000,养成中转!$AP$17:$AP$1000,"{}"),_xlfn.XLOOKUP($D1955,养成中转!$D$17:$D$1000,养成中转!$AG$17:$AG$1000,"{}"))</f>
        <v>{"CardMulti":54.257,"CostReduce":4.2}</v>
      </c>
    </row>
    <row r="1956" spans="1:7">
      <c r="A1956" s="19">
        <v>1952</v>
      </c>
      <c r="B1956" s="21">
        <f t="shared" si="54"/>
        <v>4</v>
      </c>
      <c r="C1956" s="19">
        <v>2</v>
      </c>
      <c r="D1956" s="19">
        <f t="shared" si="55"/>
        <v>202</v>
      </c>
      <c r="E1956" s="19" t="str">
        <f>_xlfn.XLOOKUP($D1956,消耗中转!$O$17:$O$1000,消耗中转!$Y$17:$Y$1000,"[]")</f>
        <v>[{"ItemId":50004,"Num":308129}]</v>
      </c>
      <c r="F1956" s="19" t="str">
        <f>_xlfn.XLOOKUP($D1956,养成中转!$D$17:$D$1000,_xlfn.XLOOKUP($C1956,养成中转!$W$16:$AC$16,养成中转!$W$17:$AC$1000),"{}")</f>
        <v>{"Hp":665088,"Atk":22879}</v>
      </c>
      <c r="G1956" s="19" t="str">
        <f>IF(B1956=4,_xlfn.XLOOKUP($D1956,养成中转!$D$17:$D$1000,养成中转!$AP$17:$AP$1000,"{}"),_xlfn.XLOOKUP($D1956,养成中转!$D$17:$D$1000,养成中转!$AG$17:$AG$1000,"{}"))</f>
        <v>{"CardMulti":54.614,"CostReduce":4.2}</v>
      </c>
    </row>
    <row r="1957" spans="1:7">
      <c r="A1957" s="19">
        <v>1953</v>
      </c>
      <c r="B1957" s="21">
        <f t="shared" si="54"/>
        <v>4</v>
      </c>
      <c r="C1957" s="19">
        <v>2</v>
      </c>
      <c r="D1957" s="19">
        <f t="shared" si="55"/>
        <v>203</v>
      </c>
      <c r="E1957" s="19" t="str">
        <f>_xlfn.XLOOKUP($D1957,消耗中转!$O$17:$O$1000,消耗中转!$Y$17:$Y$1000,"[]")</f>
        <v>[{"ItemId":50004,"Num":322801}]</v>
      </c>
      <c r="F1957" s="19" t="str">
        <f>_xlfn.XLOOKUP($D1957,养成中转!$D$17:$D$1000,_xlfn.XLOOKUP($C1957,养成中转!$W$16:$AC$16,养成中转!$W$17:$AC$1000),"{}")</f>
        <v>{"Hp":670556,"Atk":23066}</v>
      </c>
      <c r="G1957" s="19" t="str">
        <f>IF(B1957=4,_xlfn.XLOOKUP($D1957,养成中转!$D$17:$D$1000,养成中转!$AP$17:$AP$1000,"{}"),_xlfn.XLOOKUP($D1957,养成中转!$D$17:$D$1000,养成中转!$AG$17:$AG$1000,"{}"))</f>
        <v>{"CardMulti":54.971,"CostReduce":4.2}</v>
      </c>
    </row>
    <row r="1958" spans="1:7">
      <c r="A1958" s="19">
        <v>1954</v>
      </c>
      <c r="B1958" s="21">
        <f t="shared" si="54"/>
        <v>4</v>
      </c>
      <c r="C1958" s="19">
        <v>2</v>
      </c>
      <c r="D1958" s="19">
        <f t="shared" si="55"/>
        <v>204</v>
      </c>
      <c r="E1958" s="19" t="str">
        <f>_xlfn.XLOOKUP($D1958,消耗中转!$O$17:$O$1000,消耗中转!$Y$17:$Y$1000,"[]")</f>
        <v>[{"ItemId":50004,"Num":337474}]</v>
      </c>
      <c r="F1958" s="19" t="str">
        <f>_xlfn.XLOOKUP($D1958,养成中转!$D$17:$D$1000,_xlfn.XLOOKUP($C1958,养成中转!$W$16:$AC$16,养成中转!$W$17:$AC$1000),"{}")</f>
        <v>{"Hp":676071,"Atk":23256}</v>
      </c>
      <c r="G1958" s="19" t="str">
        <f>IF(B1958=4,_xlfn.XLOOKUP($D1958,养成中转!$D$17:$D$1000,养成中转!$AP$17:$AP$1000,"{}"),_xlfn.XLOOKUP($D1958,养成中转!$D$17:$D$1000,养成中转!$AG$17:$AG$1000,"{}"))</f>
        <v>{"CardMulti":55.328,"CostReduce":4.2}</v>
      </c>
    </row>
    <row r="1959" spans="1:7">
      <c r="A1959" s="19">
        <v>1955</v>
      </c>
      <c r="B1959" s="21">
        <f t="shared" ref="B1959:B2004" si="56">B1709+1</f>
        <v>4</v>
      </c>
      <c r="C1959" s="19">
        <v>2</v>
      </c>
      <c r="D1959" s="19">
        <f t="shared" ref="D1959:D2004" si="57">D1709</f>
        <v>205</v>
      </c>
      <c r="E1959" s="19" t="str">
        <f>_xlfn.XLOOKUP($D1959,消耗中转!$O$17:$O$1000,消耗中转!$Y$17:$Y$1000,"[]")</f>
        <v>[{"ItemId":50004,"Num":352147}]</v>
      </c>
      <c r="F1959" s="19" t="str">
        <f>_xlfn.XLOOKUP($D1959,养成中转!$D$17:$D$1000,_xlfn.XLOOKUP($C1959,养成中转!$W$16:$AC$16,养成中转!$W$17:$AC$1000),"{}")</f>
        <v>{"Hp":681633,"Atk":23447}</v>
      </c>
      <c r="G1959" s="19" t="str">
        <f>IF(B1959=4,_xlfn.XLOOKUP($D1959,养成中转!$D$17:$D$1000,养成中转!$AP$17:$AP$1000,"{}"),_xlfn.XLOOKUP($D1959,养成中转!$D$17:$D$1000,养成中转!$AG$17:$AG$1000,"{}"))</f>
        <v>{"CardMulti":55.685,"CostReduce":4.2}</v>
      </c>
    </row>
    <row r="1960" spans="1:7">
      <c r="A1960" s="19">
        <v>1956</v>
      </c>
      <c r="B1960" s="21">
        <f t="shared" si="56"/>
        <v>4</v>
      </c>
      <c r="C1960" s="19">
        <v>2</v>
      </c>
      <c r="D1960" s="19">
        <f t="shared" si="57"/>
        <v>206</v>
      </c>
      <c r="E1960" s="19" t="str">
        <f>_xlfn.XLOOKUP($D1960,消耗中转!$O$17:$O$1000,消耗中转!$Y$17:$Y$1000,"[]")</f>
        <v>[{"ItemId":50004,"Num":366820}]</v>
      </c>
      <c r="F1960" s="19" t="str">
        <f>_xlfn.XLOOKUP($D1960,养成中转!$D$17:$D$1000,_xlfn.XLOOKUP($C1960,养成中转!$W$16:$AC$16,养成中转!$W$17:$AC$1000),"{}")</f>
        <v>{"Hp":687243,"Atk":23641}</v>
      </c>
      <c r="G1960" s="19" t="str">
        <f>IF(B1960=4,_xlfn.XLOOKUP($D1960,养成中转!$D$17:$D$1000,养成中转!$AP$17:$AP$1000,"{}"),_xlfn.XLOOKUP($D1960,养成中转!$D$17:$D$1000,养成中转!$AG$17:$AG$1000,"{}"))</f>
        <v>{"CardMulti":56.042,"CostReduce":4.2}</v>
      </c>
    </row>
    <row r="1961" spans="1:7">
      <c r="A1961" s="19">
        <v>1957</v>
      </c>
      <c r="B1961" s="21">
        <f t="shared" si="56"/>
        <v>4</v>
      </c>
      <c r="C1961" s="19">
        <v>2</v>
      </c>
      <c r="D1961" s="19">
        <f t="shared" si="57"/>
        <v>207</v>
      </c>
      <c r="E1961" s="19" t="str">
        <f>_xlfn.XLOOKUP($D1961,消耗中转!$O$17:$O$1000,消耗中转!$Y$17:$Y$1000,"[]")</f>
        <v>[{"ItemId":50004,"Num":381493}]</v>
      </c>
      <c r="F1961" s="19" t="str">
        <f>_xlfn.XLOOKUP($D1961,养成中转!$D$17:$D$1000,_xlfn.XLOOKUP($C1961,养成中转!$W$16:$AC$16,养成中转!$W$17:$AC$1000),"{}")</f>
        <v>{"Hp":692902,"Atk":23835}</v>
      </c>
      <c r="G1961" s="19" t="str">
        <f>IF(B1961=4,_xlfn.XLOOKUP($D1961,养成中转!$D$17:$D$1000,养成中转!$AP$17:$AP$1000,"{}"),_xlfn.XLOOKUP($D1961,养成中转!$D$17:$D$1000,养成中转!$AG$17:$AG$1000,"{}"))</f>
        <v>{"CardMulti":56.399,"CostReduce":4.2}</v>
      </c>
    </row>
    <row r="1962" spans="1:7">
      <c r="A1962" s="19">
        <v>1958</v>
      </c>
      <c r="B1962" s="21">
        <f t="shared" si="56"/>
        <v>4</v>
      </c>
      <c r="C1962" s="19">
        <v>2</v>
      </c>
      <c r="D1962" s="19">
        <f t="shared" si="57"/>
        <v>208</v>
      </c>
      <c r="E1962" s="19" t="str">
        <f>_xlfn.XLOOKUP($D1962,消耗中转!$O$17:$O$1000,消耗中转!$Y$17:$Y$1000,"[]")</f>
        <v>[{"ItemId":50004,"Num":396166}]</v>
      </c>
      <c r="F1962" s="19" t="str">
        <f>_xlfn.XLOOKUP($D1962,养成中转!$D$17:$D$1000,_xlfn.XLOOKUP($C1962,养成中转!$W$16:$AC$16,养成中转!$W$17:$AC$1000),"{}")</f>
        <v>{"Hp":698608,"Atk":24031}</v>
      </c>
      <c r="G1962" s="19" t="str">
        <f>IF(B1962=4,_xlfn.XLOOKUP($D1962,养成中转!$D$17:$D$1000,养成中转!$AP$17:$AP$1000,"{}"),_xlfn.XLOOKUP($D1962,养成中转!$D$17:$D$1000,养成中转!$AG$17:$AG$1000,"{}"))</f>
        <v>{"CardMulti":56.756,"CostReduce":4.2}</v>
      </c>
    </row>
    <row r="1963" spans="1:7">
      <c r="A1963" s="19">
        <v>1959</v>
      </c>
      <c r="B1963" s="21">
        <f t="shared" si="56"/>
        <v>4</v>
      </c>
      <c r="C1963" s="19">
        <v>2</v>
      </c>
      <c r="D1963" s="19">
        <f t="shared" si="57"/>
        <v>209</v>
      </c>
      <c r="E1963" s="19" t="str">
        <f>_xlfn.XLOOKUP($D1963,消耗中转!$O$17:$O$1000,消耗中转!$Y$17:$Y$1000,"[]")</f>
        <v>[{"ItemId":50004,"Num":410838}]</v>
      </c>
      <c r="F1963" s="19" t="str">
        <f>_xlfn.XLOOKUP($D1963,养成中转!$D$17:$D$1000,_xlfn.XLOOKUP($C1963,养成中转!$W$16:$AC$16,养成中转!$W$17:$AC$1000),"{}")</f>
        <v>{"Hp":704363,"Atk":24230}</v>
      </c>
      <c r="G1963" s="19" t="str">
        <f>IF(B1963=4,_xlfn.XLOOKUP($D1963,养成中转!$D$17:$D$1000,养成中转!$AP$17:$AP$1000,"{}"),_xlfn.XLOOKUP($D1963,养成中转!$D$17:$D$1000,养成中转!$AG$17:$AG$1000,"{}"))</f>
        <v>{"CardMulti":57.113,"CostReduce":4.2}</v>
      </c>
    </row>
    <row r="1964" spans="1:7">
      <c r="A1964" s="19">
        <v>1960</v>
      </c>
      <c r="B1964" s="21">
        <f t="shared" si="56"/>
        <v>4</v>
      </c>
      <c r="C1964" s="19">
        <v>2</v>
      </c>
      <c r="D1964" s="19">
        <f t="shared" si="57"/>
        <v>210</v>
      </c>
      <c r="E1964" s="19" t="str">
        <f>_xlfn.XLOOKUP($D1964,消耗中转!$O$17:$O$1000,消耗中转!$Y$17:$Y$1000,"[]")</f>
        <v>[{"ItemId":50004,"Num":425511},{"ItemId":50005,"Num":3245}]</v>
      </c>
      <c r="F1964" s="19" t="str">
        <f>_xlfn.XLOOKUP($D1964,养成中转!$D$17:$D$1000,_xlfn.XLOOKUP($C1964,养成中转!$W$16:$AC$16,养成中转!$W$17:$AC$1000),"{}")</f>
        <v>{"Hp":710167,"Atk":24430}</v>
      </c>
      <c r="G1964" s="19" t="str">
        <f>IF(B1964=4,_xlfn.XLOOKUP($D1964,养成中转!$D$17:$D$1000,养成中转!$AP$17:$AP$1000,"{}"),_xlfn.XLOOKUP($D1964,养成中转!$D$17:$D$1000,养成中转!$AG$17:$AG$1000,"{}"))</f>
        <v>{"CardMulti":57.47,"CostReduce":4.2}</v>
      </c>
    </row>
    <row r="1965" spans="1:7">
      <c r="A1965" s="19">
        <v>1961</v>
      </c>
      <c r="B1965" s="21">
        <f t="shared" si="56"/>
        <v>4</v>
      </c>
      <c r="C1965" s="19">
        <v>2</v>
      </c>
      <c r="D1965" s="19">
        <f t="shared" si="57"/>
        <v>211</v>
      </c>
      <c r="E1965" s="19" t="str">
        <f>_xlfn.XLOOKUP($D1965,消耗中转!$O$17:$O$1000,消耗中转!$Y$17:$Y$1000,"[]")</f>
        <v>[{"ItemId":50004,"Num":295433}]</v>
      </c>
      <c r="F1965" s="19" t="str">
        <f>_xlfn.XLOOKUP($D1965,养成中转!$D$17:$D$1000,_xlfn.XLOOKUP($C1965,养成中转!$W$16:$AC$16,养成中转!$W$17:$AC$1000),"{}")</f>
        <v>{"Hp":751136,"Atk":25838}</v>
      </c>
      <c r="G1965" s="19" t="str">
        <f>IF(B1965=4,_xlfn.XLOOKUP($D1965,养成中转!$D$17:$D$1000,养成中转!$AP$17:$AP$1000,"{}"),_xlfn.XLOOKUP($D1965,养成中转!$D$17:$D$1000,养成中转!$AG$17:$AG$1000,"{}"))</f>
        <v>{"CardMulti":58.59,"CostReduce":4.2}</v>
      </c>
    </row>
    <row r="1966" spans="1:7">
      <c r="A1966" s="19">
        <v>1962</v>
      </c>
      <c r="B1966" s="21">
        <f t="shared" si="56"/>
        <v>4</v>
      </c>
      <c r="C1966" s="19">
        <v>2</v>
      </c>
      <c r="D1966" s="19">
        <f t="shared" si="57"/>
        <v>212</v>
      </c>
      <c r="E1966" s="19" t="str">
        <f>_xlfn.XLOOKUP($D1966,消耗中转!$O$17:$O$1000,消耗中转!$Y$17:$Y$1000,"[]")</f>
        <v>[{"ItemId":50004,"Num":310205}]</v>
      </c>
      <c r="F1966" s="19" t="str">
        <f>_xlfn.XLOOKUP($D1966,养成中转!$D$17:$D$1000,_xlfn.XLOOKUP($C1966,养成中转!$W$16:$AC$16,养成中转!$W$17:$AC$1000),"{}")</f>
        <v>{"Hp":757037,"Atk":26042}</v>
      </c>
      <c r="G1966" s="19" t="str">
        <f>IF(B1966=4,_xlfn.XLOOKUP($D1966,养成中转!$D$17:$D$1000,养成中转!$AP$17:$AP$1000,"{}"),_xlfn.XLOOKUP($D1966,养成中转!$D$17:$D$1000,养成中转!$AG$17:$AG$1000,"{}"))</f>
        <v>{"CardMulti":58.975,"CostReduce":4.2}</v>
      </c>
    </row>
    <row r="1967" spans="1:7">
      <c r="A1967" s="19">
        <v>1963</v>
      </c>
      <c r="B1967" s="21">
        <f t="shared" si="56"/>
        <v>4</v>
      </c>
      <c r="C1967" s="19">
        <v>2</v>
      </c>
      <c r="D1967" s="19">
        <f t="shared" si="57"/>
        <v>213</v>
      </c>
      <c r="E1967" s="19" t="str">
        <f>_xlfn.XLOOKUP($D1967,消耗中转!$O$17:$O$1000,消耗中转!$Y$17:$Y$1000,"[]")</f>
        <v>[{"ItemId":50004,"Num":324976}]</v>
      </c>
      <c r="F1967" s="19" t="str">
        <f>_xlfn.XLOOKUP($D1967,养成中转!$D$17:$D$1000,_xlfn.XLOOKUP($C1967,养成中转!$W$16:$AC$16,养成中转!$W$17:$AC$1000),"{}")</f>
        <v>{"Hp":762988,"Atk":26247}</v>
      </c>
      <c r="G1967" s="19" t="str">
        <f>IF(B1967=4,_xlfn.XLOOKUP($D1967,养成中转!$D$17:$D$1000,养成中转!$AP$17:$AP$1000,"{}"),_xlfn.XLOOKUP($D1967,养成中转!$D$17:$D$1000,养成中转!$AG$17:$AG$1000,"{}"))</f>
        <v>{"CardMulti":59.36,"CostReduce":4.2}</v>
      </c>
    </row>
    <row r="1968" spans="1:7">
      <c r="A1968" s="19">
        <v>1964</v>
      </c>
      <c r="B1968" s="21">
        <f t="shared" si="56"/>
        <v>4</v>
      </c>
      <c r="C1968" s="19">
        <v>2</v>
      </c>
      <c r="D1968" s="19">
        <f t="shared" si="57"/>
        <v>214</v>
      </c>
      <c r="E1968" s="19" t="str">
        <f>_xlfn.XLOOKUP($D1968,消耗中转!$O$17:$O$1000,消耗中转!$Y$17:$Y$1000,"[]")</f>
        <v>[{"ItemId":50004,"Num":339748}]</v>
      </c>
      <c r="F1968" s="19" t="str">
        <f>_xlfn.XLOOKUP($D1968,养成中转!$D$17:$D$1000,_xlfn.XLOOKUP($C1968,养成中转!$W$16:$AC$16,养成中转!$W$17:$AC$1000),"{}")</f>
        <v>{"Hp":768988,"Atk":26453}</v>
      </c>
      <c r="G1968" s="19" t="str">
        <f>IF(B1968=4,_xlfn.XLOOKUP($D1968,养成中转!$D$17:$D$1000,养成中转!$AP$17:$AP$1000,"{}"),_xlfn.XLOOKUP($D1968,养成中转!$D$17:$D$1000,养成中转!$AG$17:$AG$1000,"{}"))</f>
        <v>{"CardMulti":59.745,"CostReduce":4.2}</v>
      </c>
    </row>
    <row r="1969" spans="1:7">
      <c r="A1969" s="19">
        <v>1965</v>
      </c>
      <c r="B1969" s="21">
        <f t="shared" si="56"/>
        <v>4</v>
      </c>
      <c r="C1969" s="19">
        <v>2</v>
      </c>
      <c r="D1969" s="19">
        <f t="shared" si="57"/>
        <v>215</v>
      </c>
      <c r="E1969" s="19" t="str">
        <f>_xlfn.XLOOKUP($D1969,消耗中转!$O$17:$O$1000,消耗中转!$Y$17:$Y$1000,"[]")</f>
        <v>[{"ItemId":50004,"Num":354520}]</v>
      </c>
      <c r="F1969" s="19" t="str">
        <f>_xlfn.XLOOKUP($D1969,养成中转!$D$17:$D$1000,_xlfn.XLOOKUP($C1969,养成中转!$W$16:$AC$16,养成中转!$W$17:$AC$1000),"{}")</f>
        <v>{"Hp":775038,"Atk":26661}</v>
      </c>
      <c r="G1969" s="19" t="str">
        <f>IF(B1969=4,_xlfn.XLOOKUP($D1969,养成中转!$D$17:$D$1000,养成中转!$AP$17:$AP$1000,"{}"),_xlfn.XLOOKUP($D1969,养成中转!$D$17:$D$1000,养成中转!$AG$17:$AG$1000,"{}"))</f>
        <v>{"CardMulti":60.13,"CostReduce":4.2}</v>
      </c>
    </row>
    <row r="1970" spans="1:7">
      <c r="A1970" s="19">
        <v>1966</v>
      </c>
      <c r="B1970" s="21">
        <f t="shared" si="56"/>
        <v>4</v>
      </c>
      <c r="C1970" s="19">
        <v>2</v>
      </c>
      <c r="D1970" s="19">
        <f t="shared" si="57"/>
        <v>216</v>
      </c>
      <c r="E1970" s="19" t="str">
        <f>_xlfn.XLOOKUP($D1970,消耗中转!$O$17:$O$1000,消耗中转!$Y$17:$Y$1000,"[]")</f>
        <v>[{"ItemId":50004,"Num":369291}]</v>
      </c>
      <c r="F1970" s="19" t="str">
        <f>_xlfn.XLOOKUP($D1970,养成中转!$D$17:$D$1000,_xlfn.XLOOKUP($C1970,养成中转!$W$16:$AC$16,养成中转!$W$17:$AC$1000),"{}")</f>
        <v>{"Hp":781137,"Atk":26871}</v>
      </c>
      <c r="G1970" s="19" t="str">
        <f>IF(B1970=4,_xlfn.XLOOKUP($D1970,养成中转!$D$17:$D$1000,养成中转!$AP$17:$AP$1000,"{}"),_xlfn.XLOOKUP($D1970,养成中转!$D$17:$D$1000,养成中转!$AG$17:$AG$1000,"{}"))</f>
        <v>{"CardMulti":60.515,"CostReduce":4.2}</v>
      </c>
    </row>
    <row r="1971" spans="1:7">
      <c r="A1971" s="19">
        <v>1967</v>
      </c>
      <c r="B1971" s="21">
        <f t="shared" si="56"/>
        <v>4</v>
      </c>
      <c r="C1971" s="19">
        <v>2</v>
      </c>
      <c r="D1971" s="19">
        <f t="shared" si="57"/>
        <v>217</v>
      </c>
      <c r="E1971" s="19" t="str">
        <f>_xlfn.XLOOKUP($D1971,消耗中转!$O$17:$O$1000,消耗中转!$Y$17:$Y$1000,"[]")</f>
        <v>[{"ItemId":50004,"Num":384063}]</v>
      </c>
      <c r="F1971" s="19" t="str">
        <f>_xlfn.XLOOKUP($D1971,养成中转!$D$17:$D$1000,_xlfn.XLOOKUP($C1971,养成中转!$W$16:$AC$16,养成中转!$W$17:$AC$1000),"{}")</f>
        <v>{"Hp":787287,"Atk":27082}</v>
      </c>
      <c r="G1971" s="19" t="str">
        <f>IF(B1971=4,_xlfn.XLOOKUP($D1971,养成中转!$D$17:$D$1000,养成中转!$AP$17:$AP$1000,"{}"),_xlfn.XLOOKUP($D1971,养成中转!$D$17:$D$1000,养成中转!$AG$17:$AG$1000,"{}"))</f>
        <v>{"CardMulti":60.9,"CostReduce":4.2}</v>
      </c>
    </row>
    <row r="1972" spans="1:7">
      <c r="A1972" s="19">
        <v>1968</v>
      </c>
      <c r="B1972" s="21">
        <f t="shared" si="56"/>
        <v>4</v>
      </c>
      <c r="C1972" s="19">
        <v>2</v>
      </c>
      <c r="D1972" s="19">
        <f t="shared" si="57"/>
        <v>218</v>
      </c>
      <c r="E1972" s="19" t="str">
        <f>_xlfn.XLOOKUP($D1972,消耗中转!$O$17:$O$1000,消耗中转!$Y$17:$Y$1000,"[]")</f>
        <v>[{"ItemId":50004,"Num":398835}]</v>
      </c>
      <c r="F1972" s="19" t="str">
        <f>_xlfn.XLOOKUP($D1972,养成中转!$D$17:$D$1000,_xlfn.XLOOKUP($C1972,养成中转!$W$16:$AC$16,养成中转!$W$17:$AC$1000),"{}")</f>
        <v>{"Hp":793486,"Atk":27295}</v>
      </c>
      <c r="G1972" s="19" t="str">
        <f>IF(B1972=4,_xlfn.XLOOKUP($D1972,养成中转!$D$17:$D$1000,养成中转!$AP$17:$AP$1000,"{}"),_xlfn.XLOOKUP($D1972,养成中转!$D$17:$D$1000,养成中转!$AG$17:$AG$1000,"{}"))</f>
        <v>{"CardMulti":61.285,"CostReduce":4.2}</v>
      </c>
    </row>
    <row r="1973" spans="1:7">
      <c r="A1973" s="19">
        <v>1969</v>
      </c>
      <c r="B1973" s="21">
        <f t="shared" si="56"/>
        <v>4</v>
      </c>
      <c r="C1973" s="19">
        <v>2</v>
      </c>
      <c r="D1973" s="19">
        <f t="shared" si="57"/>
        <v>219</v>
      </c>
      <c r="E1973" s="19" t="str">
        <f>_xlfn.XLOOKUP($D1973,消耗中转!$O$17:$O$1000,消耗中转!$Y$17:$Y$1000,"[]")</f>
        <v>[{"ItemId":50004,"Num":413606}]</v>
      </c>
      <c r="F1973" s="19" t="str">
        <f>_xlfn.XLOOKUP($D1973,养成中转!$D$17:$D$1000,_xlfn.XLOOKUP($C1973,养成中转!$W$16:$AC$16,养成中转!$W$17:$AC$1000),"{}")</f>
        <v>{"Hp":799736,"Atk":27510}</v>
      </c>
      <c r="G1973" s="19" t="str">
        <f>IF(B1973=4,_xlfn.XLOOKUP($D1973,养成中转!$D$17:$D$1000,养成中转!$AP$17:$AP$1000,"{}"),_xlfn.XLOOKUP($D1973,养成中转!$D$17:$D$1000,养成中转!$AG$17:$AG$1000,"{}"))</f>
        <v>{"CardMulti":61.67,"CostReduce":4.2}</v>
      </c>
    </row>
    <row r="1974" spans="1:7">
      <c r="A1974" s="19">
        <v>1970</v>
      </c>
      <c r="B1974" s="21">
        <f t="shared" si="56"/>
        <v>4</v>
      </c>
      <c r="C1974" s="19">
        <v>2</v>
      </c>
      <c r="D1974" s="19">
        <f t="shared" si="57"/>
        <v>220</v>
      </c>
      <c r="E1974" s="19" t="str">
        <f>_xlfn.XLOOKUP($D1974,消耗中转!$O$17:$O$1000,消耗中转!$Y$17:$Y$1000,"[]")</f>
        <v>[{"ItemId":50004,"Num":428378},{"ItemId":50005,"Num":3438}]</v>
      </c>
      <c r="F1974" s="19" t="str">
        <f>_xlfn.XLOOKUP($D1974,养成中转!$D$17:$D$1000,_xlfn.XLOOKUP($C1974,养成中转!$W$16:$AC$16,养成中转!$W$17:$AC$1000),"{}")</f>
        <v>{"Hp":806036,"Atk":27727}</v>
      </c>
      <c r="G1974" s="19" t="str">
        <f>IF(B1974=4,_xlfn.XLOOKUP($D1974,养成中转!$D$17:$D$1000,养成中转!$AP$17:$AP$1000,"{}"),_xlfn.XLOOKUP($D1974,养成中转!$D$17:$D$1000,养成中转!$AG$17:$AG$1000,"{}"))</f>
        <v>{"CardMulti":62.055,"CostReduce":4.2}</v>
      </c>
    </row>
    <row r="1975" spans="1:7">
      <c r="A1975" s="19">
        <v>1971</v>
      </c>
      <c r="B1975" s="21">
        <f t="shared" si="56"/>
        <v>4</v>
      </c>
      <c r="C1975" s="19">
        <v>2</v>
      </c>
      <c r="D1975" s="19">
        <f t="shared" si="57"/>
        <v>221</v>
      </c>
      <c r="E1975" s="19" t="str">
        <f>_xlfn.XLOOKUP($D1975,消耗中转!$O$17:$O$1000,消耗中转!$Y$17:$Y$1000,"[]")</f>
        <v>[{"ItemId":50004,"Num":299961}]</v>
      </c>
      <c r="F1975" s="19" t="str">
        <f>_xlfn.XLOOKUP($D1975,养成中转!$D$17:$D$1000,_xlfn.XLOOKUP($C1975,养成中转!$W$16:$AC$16,养成中转!$W$17:$AC$1000),"{}")</f>
        <v>{"Hp":850492,"Atk":29257}</v>
      </c>
      <c r="G1975" s="19" t="str">
        <f>IF(B1975=4,_xlfn.XLOOKUP($D1975,养成中转!$D$17:$D$1000,养成中转!$AP$17:$AP$1000,"{}"),_xlfn.XLOOKUP($D1975,养成中转!$D$17:$D$1000,养成中转!$AG$17:$AG$1000,"{}"))</f>
        <v>{"CardMulti":63.21,"CostReduce":4.2}</v>
      </c>
    </row>
    <row r="1976" spans="1:7">
      <c r="A1976" s="19">
        <v>1972</v>
      </c>
      <c r="B1976" s="21">
        <f t="shared" si="56"/>
        <v>4</v>
      </c>
      <c r="C1976" s="19">
        <v>2</v>
      </c>
      <c r="D1976" s="19">
        <f t="shared" si="57"/>
        <v>222</v>
      </c>
      <c r="E1976" s="19" t="str">
        <f>_xlfn.XLOOKUP($D1976,消耗中转!$O$17:$O$1000,消耗中转!$Y$17:$Y$1000,"[]")</f>
        <v>[{"ItemId":50004,"Num":314959}]</v>
      </c>
      <c r="F1976" s="19" t="str">
        <f>_xlfn.XLOOKUP($D1976,养成中转!$D$17:$D$1000,_xlfn.XLOOKUP($C1976,养成中转!$W$16:$AC$16,养成中转!$W$17:$AC$1000),"{}")</f>
        <v>{"Hp":856893,"Atk":29477}</v>
      </c>
      <c r="G1976" s="19" t="str">
        <f>IF(B1976=4,_xlfn.XLOOKUP($D1976,养成中转!$D$17:$D$1000,养成中转!$AP$17:$AP$1000,"{}"),_xlfn.XLOOKUP($D1976,养成中转!$D$17:$D$1000,养成中转!$AG$17:$AG$1000,"{}"))</f>
        <v>{"CardMulti":63.623,"CostReduce":4.2}</v>
      </c>
    </row>
    <row r="1977" spans="1:7">
      <c r="A1977" s="19">
        <v>1973</v>
      </c>
      <c r="B1977" s="21">
        <f t="shared" si="56"/>
        <v>4</v>
      </c>
      <c r="C1977" s="19">
        <v>2</v>
      </c>
      <c r="D1977" s="19">
        <f t="shared" si="57"/>
        <v>223</v>
      </c>
      <c r="E1977" s="19" t="str">
        <f>_xlfn.XLOOKUP($D1977,消耗中转!$O$17:$O$1000,消耗中转!$Y$17:$Y$1000,"[]")</f>
        <v>[{"ItemId":50004,"Num":329957}]</v>
      </c>
      <c r="F1977" s="19" t="str">
        <f>_xlfn.XLOOKUP($D1977,养成中转!$D$17:$D$1000,_xlfn.XLOOKUP($C1977,养成中转!$W$16:$AC$16,养成中转!$W$17:$AC$1000),"{}")</f>
        <v>{"Hp":863346,"Atk":29699}</v>
      </c>
      <c r="G1977" s="19" t="str">
        <f>IF(B1977=4,_xlfn.XLOOKUP($D1977,养成中转!$D$17:$D$1000,养成中转!$AP$17:$AP$1000,"{}"),_xlfn.XLOOKUP($D1977,养成中转!$D$17:$D$1000,养成中转!$AG$17:$AG$1000,"{}"))</f>
        <v>{"CardMulti":64.036,"CostReduce":4.2}</v>
      </c>
    </row>
    <row r="1978" spans="1:7">
      <c r="A1978" s="19">
        <v>1974</v>
      </c>
      <c r="B1978" s="21">
        <f t="shared" si="56"/>
        <v>4</v>
      </c>
      <c r="C1978" s="19">
        <v>2</v>
      </c>
      <c r="D1978" s="19">
        <f t="shared" si="57"/>
        <v>224</v>
      </c>
      <c r="E1978" s="19" t="str">
        <f>_xlfn.XLOOKUP($D1978,消耗中转!$O$17:$O$1000,消耗中转!$Y$17:$Y$1000,"[]")</f>
        <v>[{"ItemId":50004,"Num":344955}]</v>
      </c>
      <c r="F1978" s="19" t="str">
        <f>_xlfn.XLOOKUP($D1978,养成中转!$D$17:$D$1000,_xlfn.XLOOKUP($C1978,养成中转!$W$16:$AC$16,养成中转!$W$17:$AC$1000),"{}")</f>
        <v>{"Hp":869850,"Atk":29922}</v>
      </c>
      <c r="G1978" s="19" t="str">
        <f>IF(B1978=4,_xlfn.XLOOKUP($D1978,养成中转!$D$17:$D$1000,养成中转!$AP$17:$AP$1000,"{}"),_xlfn.XLOOKUP($D1978,养成中转!$D$17:$D$1000,养成中转!$AG$17:$AG$1000,"{}"))</f>
        <v>{"CardMulti":64.449,"CostReduce":4.2}</v>
      </c>
    </row>
    <row r="1979" spans="1:7">
      <c r="A1979" s="19">
        <v>1975</v>
      </c>
      <c r="B1979" s="21">
        <f t="shared" si="56"/>
        <v>4</v>
      </c>
      <c r="C1979" s="19">
        <v>2</v>
      </c>
      <c r="D1979" s="19">
        <f t="shared" si="57"/>
        <v>225</v>
      </c>
      <c r="E1979" s="19" t="str">
        <f>_xlfn.XLOOKUP($D1979,消耗中转!$O$17:$O$1000,消耗中转!$Y$17:$Y$1000,"[]")</f>
        <v>[{"ItemId":50004,"Num":359953}]</v>
      </c>
      <c r="F1979" s="19" t="str">
        <f>_xlfn.XLOOKUP($D1979,养成中转!$D$17:$D$1000,_xlfn.XLOOKUP($C1979,养成中转!$W$16:$AC$16,养成中转!$W$17:$AC$1000),"{}")</f>
        <v>{"Hp":876405,"Atk":30148}</v>
      </c>
      <c r="G1979" s="19" t="str">
        <f>IF(B1979=4,_xlfn.XLOOKUP($D1979,养成中转!$D$17:$D$1000,养成中转!$AP$17:$AP$1000,"{}"),_xlfn.XLOOKUP($D1979,养成中转!$D$17:$D$1000,养成中转!$AG$17:$AG$1000,"{}"))</f>
        <v>{"CardMulti":65.562,"CostReduce":4.9}</v>
      </c>
    </row>
    <row r="1980" spans="1:7">
      <c r="A1980" s="19">
        <v>1976</v>
      </c>
      <c r="B1980" s="21">
        <f t="shared" si="56"/>
        <v>4</v>
      </c>
      <c r="C1980" s="19">
        <v>2</v>
      </c>
      <c r="D1980" s="19">
        <f t="shared" si="57"/>
        <v>226</v>
      </c>
      <c r="E1980" s="19" t="str">
        <f>_xlfn.XLOOKUP($D1980,消耗中转!$O$17:$O$1000,消耗中转!$Y$17:$Y$1000,"[]")</f>
        <v>[{"ItemId":50004,"Num":374952}]</v>
      </c>
      <c r="F1980" s="19" t="str">
        <f>_xlfn.XLOOKUP($D1980,养成中转!$D$17:$D$1000,_xlfn.XLOOKUP($C1980,养成中转!$W$16:$AC$16,养成中转!$W$17:$AC$1000),"{}")</f>
        <v>{"Hp":883012,"Atk":30375}</v>
      </c>
      <c r="G1980" s="19" t="str">
        <f>IF(B1980=4,_xlfn.XLOOKUP($D1980,养成中转!$D$17:$D$1000,养成中转!$AP$17:$AP$1000,"{}"),_xlfn.XLOOKUP($D1980,养成中转!$D$17:$D$1000,养成中转!$AG$17:$AG$1000,"{}"))</f>
        <v>{"CardMulti":65.975,"CostReduce":4.9}</v>
      </c>
    </row>
    <row r="1981" spans="1:7">
      <c r="A1981" s="19">
        <v>1977</v>
      </c>
      <c r="B1981" s="21">
        <f t="shared" si="56"/>
        <v>4</v>
      </c>
      <c r="C1981" s="19">
        <v>2</v>
      </c>
      <c r="D1981" s="19">
        <f t="shared" si="57"/>
        <v>227</v>
      </c>
      <c r="E1981" s="19" t="str">
        <f>_xlfn.XLOOKUP($D1981,消耗中转!$O$17:$O$1000,消耗中转!$Y$17:$Y$1000,"[]")</f>
        <v>[{"ItemId":50004,"Num":389950}]</v>
      </c>
      <c r="F1981" s="19" t="str">
        <f>_xlfn.XLOOKUP($D1981,养成中转!$D$17:$D$1000,_xlfn.XLOOKUP($C1981,养成中转!$W$16:$AC$16,养成中转!$W$17:$AC$1000),"{}")</f>
        <v>{"Hp":889670,"Atk":30604}</v>
      </c>
      <c r="G1981" s="19" t="str">
        <f>IF(B1981=4,_xlfn.XLOOKUP($D1981,养成中转!$D$17:$D$1000,养成中转!$AP$17:$AP$1000,"{}"),_xlfn.XLOOKUP($D1981,养成中转!$D$17:$D$1000,养成中转!$AG$17:$AG$1000,"{}"))</f>
        <v>{"CardMulti":66.388,"CostReduce":4.9}</v>
      </c>
    </row>
    <row r="1982" spans="1:7">
      <c r="A1982" s="19">
        <v>1978</v>
      </c>
      <c r="B1982" s="21">
        <f t="shared" si="56"/>
        <v>4</v>
      </c>
      <c r="C1982" s="19">
        <v>2</v>
      </c>
      <c r="D1982" s="19">
        <f t="shared" si="57"/>
        <v>228</v>
      </c>
      <c r="E1982" s="19" t="str">
        <f>_xlfn.XLOOKUP($D1982,消耗中转!$O$17:$O$1000,消耗中转!$Y$17:$Y$1000,"[]")</f>
        <v>[{"ItemId":50004,"Num":404948}]</v>
      </c>
      <c r="F1982" s="19" t="str">
        <f>_xlfn.XLOOKUP($D1982,养成中转!$D$17:$D$1000,_xlfn.XLOOKUP($C1982,养成中转!$W$16:$AC$16,养成中转!$W$17:$AC$1000),"{}")</f>
        <v>{"Hp":896381,"Atk":30835}</v>
      </c>
      <c r="G1982" s="19" t="str">
        <f>IF(B1982=4,_xlfn.XLOOKUP($D1982,养成中转!$D$17:$D$1000,养成中转!$AP$17:$AP$1000,"{}"),_xlfn.XLOOKUP($D1982,养成中转!$D$17:$D$1000,养成中转!$AG$17:$AG$1000,"{}"))</f>
        <v>{"CardMulti":66.801,"CostReduce":4.9}</v>
      </c>
    </row>
    <row r="1983" spans="1:7">
      <c r="A1983" s="19">
        <v>1979</v>
      </c>
      <c r="B1983" s="21">
        <f t="shared" si="56"/>
        <v>4</v>
      </c>
      <c r="C1983" s="19">
        <v>2</v>
      </c>
      <c r="D1983" s="19">
        <f t="shared" si="57"/>
        <v>229</v>
      </c>
      <c r="E1983" s="19" t="str">
        <f>_xlfn.XLOOKUP($D1983,消耗中转!$O$17:$O$1000,消耗中转!$Y$17:$Y$1000,"[]")</f>
        <v>[{"ItemId":50004,"Num":419946}]</v>
      </c>
      <c r="F1983" s="19" t="str">
        <f>_xlfn.XLOOKUP($D1983,养成中转!$D$17:$D$1000,_xlfn.XLOOKUP($C1983,养成中转!$W$16:$AC$16,养成中转!$W$17:$AC$1000),"{}")</f>
        <v>{"Hp":903143,"Atk":31068}</v>
      </c>
      <c r="G1983" s="19" t="str">
        <f>IF(B1983=4,_xlfn.XLOOKUP($D1983,养成中转!$D$17:$D$1000,养成中转!$AP$17:$AP$1000,"{}"),_xlfn.XLOOKUP($D1983,养成中转!$D$17:$D$1000,养成中转!$AG$17:$AG$1000,"{}"))</f>
        <v>{"CardMulti":67.214,"CostReduce":4.9}</v>
      </c>
    </row>
    <row r="1984" spans="1:7">
      <c r="A1984" s="19">
        <v>1980</v>
      </c>
      <c r="B1984" s="21">
        <f t="shared" si="56"/>
        <v>4</v>
      </c>
      <c r="C1984" s="19">
        <v>2</v>
      </c>
      <c r="D1984" s="19">
        <f t="shared" si="57"/>
        <v>230</v>
      </c>
      <c r="E1984" s="19" t="str">
        <f>_xlfn.XLOOKUP($D1984,消耗中转!$O$17:$O$1000,消耗中转!$Y$17:$Y$1000,"[]")</f>
        <v>[{"ItemId":50004,"Num":434944},{"ItemId":50005,"Num":3632}]</v>
      </c>
      <c r="F1984" s="19" t="str">
        <f>_xlfn.XLOOKUP($D1984,养成中转!$D$17:$D$1000,_xlfn.XLOOKUP($C1984,养成中转!$W$16:$AC$16,养成中转!$W$17:$AC$1000),"{}")</f>
        <v>{"Hp":909958,"Atk":31302}</v>
      </c>
      <c r="G1984" s="19" t="str">
        <f>IF(B1984=4,_xlfn.XLOOKUP($D1984,养成中转!$D$17:$D$1000,养成中转!$AP$17:$AP$1000,"{}"),_xlfn.XLOOKUP($D1984,养成中转!$D$17:$D$1000,养成中转!$AG$17:$AG$1000,"{}"))</f>
        <v>{"CardMulti":67.627,"CostReduce":4.9}</v>
      </c>
    </row>
    <row r="1985" spans="1:7">
      <c r="A1985" s="19">
        <v>1981</v>
      </c>
      <c r="B1985" s="21">
        <f t="shared" si="56"/>
        <v>4</v>
      </c>
      <c r="C1985" s="19">
        <v>2</v>
      </c>
      <c r="D1985" s="19">
        <f t="shared" si="57"/>
        <v>231</v>
      </c>
      <c r="E1985" s="19" t="str">
        <f>_xlfn.XLOOKUP($D1985,消耗中转!$O$17:$O$1000,消耗中转!$Y$17:$Y$1000,"[]")</f>
        <v>[{"ItemId":50004,"Num":310067}]</v>
      </c>
      <c r="F1985" s="19" t="str">
        <f>_xlfn.XLOOKUP($D1985,养成中转!$D$17:$D$1000,_xlfn.XLOOKUP($C1985,养成中转!$W$16:$AC$16,养成中转!$W$17:$AC$1000),"{}")</f>
        <v>{"Hp":958028,"Atk":32956}</v>
      </c>
      <c r="G1985" s="19" t="str">
        <f>IF(B1985=4,_xlfn.XLOOKUP($D1985,养成中转!$D$17:$D$1000,养成中转!$AP$17:$AP$1000,"{}"),_xlfn.XLOOKUP($D1985,养成中转!$D$17:$D$1000,养成中转!$AG$17:$AG$1000,"{}"))</f>
        <v>{"CardMulti":68.817,"CostReduce":4.9}</v>
      </c>
    </row>
    <row r="1986" spans="1:7">
      <c r="A1986" s="19">
        <v>1982</v>
      </c>
      <c r="B1986" s="21">
        <f t="shared" si="56"/>
        <v>4</v>
      </c>
      <c r="C1986" s="19">
        <v>2</v>
      </c>
      <c r="D1986" s="19">
        <f t="shared" si="57"/>
        <v>232</v>
      </c>
      <c r="E1986" s="19" t="str">
        <f>_xlfn.XLOOKUP($D1986,消耗中转!$O$17:$O$1000,消耗中转!$Y$17:$Y$1000,"[]")</f>
        <v>[{"ItemId":50004,"Num":325571}]</v>
      </c>
      <c r="F1986" s="19" t="str">
        <f>_xlfn.XLOOKUP($D1986,养成中转!$D$17:$D$1000,_xlfn.XLOOKUP($C1986,养成中转!$W$16:$AC$16,养成中转!$W$17:$AC$1000),"{}")</f>
        <v>{"Hp":964948,"Atk":33194}</v>
      </c>
      <c r="G1986" s="19" t="str">
        <f>IF(B1986=4,_xlfn.XLOOKUP($D1986,养成中转!$D$17:$D$1000,养成中转!$AP$17:$AP$1000,"{}"),_xlfn.XLOOKUP($D1986,养成中转!$D$17:$D$1000,养成中转!$AG$17:$AG$1000,"{}"))</f>
        <v>{"CardMulti":69.258,"CostReduce":4.9}</v>
      </c>
    </row>
    <row r="1987" spans="1:7">
      <c r="A1987" s="19">
        <v>1983</v>
      </c>
      <c r="B1987" s="21">
        <f t="shared" si="56"/>
        <v>4</v>
      </c>
      <c r="C1987" s="19">
        <v>2</v>
      </c>
      <c r="D1987" s="19">
        <f t="shared" si="57"/>
        <v>233</v>
      </c>
      <c r="E1987" s="19" t="str">
        <f>_xlfn.XLOOKUP($D1987,消耗中转!$O$17:$O$1000,消耗中转!$Y$17:$Y$1000,"[]")</f>
        <v>[{"ItemId":50004,"Num":341074}]</v>
      </c>
      <c r="F1987" s="19" t="str">
        <f>_xlfn.XLOOKUP($D1987,养成中转!$D$17:$D$1000,_xlfn.XLOOKUP($C1987,养成中转!$W$16:$AC$16,养成中转!$W$17:$AC$1000),"{}")</f>
        <v>{"Hp":971921,"Atk":33434}</v>
      </c>
      <c r="G1987" s="19" t="str">
        <f>IF(B1987=4,_xlfn.XLOOKUP($D1987,养成中转!$D$17:$D$1000,养成中转!$AP$17:$AP$1000,"{}"),_xlfn.XLOOKUP($D1987,养成中转!$D$17:$D$1000,养成中转!$AG$17:$AG$1000,"{}"))</f>
        <v>{"CardMulti":69.699,"CostReduce":4.9}</v>
      </c>
    </row>
    <row r="1988" spans="1:7">
      <c r="A1988" s="19">
        <v>1984</v>
      </c>
      <c r="B1988" s="21">
        <f t="shared" si="56"/>
        <v>4</v>
      </c>
      <c r="C1988" s="19">
        <v>2</v>
      </c>
      <c r="D1988" s="19">
        <f t="shared" si="57"/>
        <v>234</v>
      </c>
      <c r="E1988" s="19" t="str">
        <f>_xlfn.XLOOKUP($D1988,消耗中转!$O$17:$O$1000,消耗中转!$Y$17:$Y$1000,"[]")</f>
        <v>[{"ItemId":50004,"Num":356577}]</v>
      </c>
      <c r="F1988" s="19" t="str">
        <f>_xlfn.XLOOKUP($D1988,养成中转!$D$17:$D$1000,_xlfn.XLOOKUP($C1988,养成中转!$W$16:$AC$16,养成中转!$W$17:$AC$1000),"{}")</f>
        <v>{"Hp":978947,"Atk":33675}</v>
      </c>
      <c r="G1988" s="19" t="str">
        <f>IF(B1988=4,_xlfn.XLOOKUP($D1988,养成中转!$D$17:$D$1000,养成中转!$AP$17:$AP$1000,"{}"),_xlfn.XLOOKUP($D1988,养成中转!$D$17:$D$1000,养成中转!$AG$17:$AG$1000,"{}"))</f>
        <v>{"CardMulti":70.14,"CostReduce":4.9}</v>
      </c>
    </row>
    <row r="1989" spans="1:7">
      <c r="A1989" s="19">
        <v>1985</v>
      </c>
      <c r="B1989" s="21">
        <f t="shared" si="56"/>
        <v>4</v>
      </c>
      <c r="C1989" s="19">
        <v>2</v>
      </c>
      <c r="D1989" s="19">
        <f t="shared" si="57"/>
        <v>235</v>
      </c>
      <c r="E1989" s="19" t="str">
        <f>_xlfn.XLOOKUP($D1989,消耗中转!$O$17:$O$1000,消耗中转!$Y$17:$Y$1000,"[]")</f>
        <v>[{"ItemId":50004,"Num":372081}]</v>
      </c>
      <c r="F1989" s="19" t="str">
        <f>_xlfn.XLOOKUP($D1989,养成中转!$D$17:$D$1000,_xlfn.XLOOKUP($C1989,养成中转!$W$16:$AC$16,养成中转!$W$17:$AC$1000),"{}")</f>
        <v>{"Hp":986026,"Atk":33919}</v>
      </c>
      <c r="G1989" s="19" t="str">
        <f>IF(B1989=4,_xlfn.XLOOKUP($D1989,养成中转!$D$17:$D$1000,养成中转!$AP$17:$AP$1000,"{}"),_xlfn.XLOOKUP($D1989,养成中转!$D$17:$D$1000,养成中转!$AG$17:$AG$1000,"{}"))</f>
        <v>{"CardMulti":70.581,"CostReduce":4.9}</v>
      </c>
    </row>
    <row r="1990" spans="1:7">
      <c r="A1990" s="19">
        <v>1986</v>
      </c>
      <c r="B1990" s="21">
        <f t="shared" si="56"/>
        <v>4</v>
      </c>
      <c r="C1990" s="19">
        <v>2</v>
      </c>
      <c r="D1990" s="19">
        <f t="shared" si="57"/>
        <v>236</v>
      </c>
      <c r="E1990" s="19" t="str">
        <f>_xlfn.XLOOKUP($D1990,消耗中转!$O$17:$O$1000,消耗中转!$Y$17:$Y$1000,"[]")</f>
        <v>[{"ItemId":50004,"Num":387584}]</v>
      </c>
      <c r="F1990" s="19" t="str">
        <f>_xlfn.XLOOKUP($D1990,养成中转!$D$17:$D$1000,_xlfn.XLOOKUP($C1990,养成中转!$W$16:$AC$16,养成中转!$W$17:$AC$1000),"{}")</f>
        <v>{"Hp":993158,"Atk":34164}</v>
      </c>
      <c r="G1990" s="19" t="str">
        <f>IF(B1990=4,_xlfn.XLOOKUP($D1990,养成中转!$D$17:$D$1000,养成中转!$AP$17:$AP$1000,"{}"),_xlfn.XLOOKUP($D1990,养成中转!$D$17:$D$1000,养成中转!$AG$17:$AG$1000,"{}"))</f>
        <v>{"CardMulti":71.022,"CostReduce":4.9}</v>
      </c>
    </row>
    <row r="1991" spans="1:7">
      <c r="A1991" s="19">
        <v>1987</v>
      </c>
      <c r="B1991" s="21">
        <f t="shared" si="56"/>
        <v>4</v>
      </c>
      <c r="C1991" s="19">
        <v>2</v>
      </c>
      <c r="D1991" s="19">
        <f t="shared" si="57"/>
        <v>237</v>
      </c>
      <c r="E1991" s="19" t="str">
        <f>_xlfn.XLOOKUP($D1991,消耗中转!$O$17:$O$1000,消耗中转!$Y$17:$Y$1000,"[]")</f>
        <v>[{"ItemId":50004,"Num":403088}]</v>
      </c>
      <c r="F1991" s="19" t="str">
        <f>_xlfn.XLOOKUP($D1991,养成中转!$D$17:$D$1000,_xlfn.XLOOKUP($C1991,养成中转!$W$16:$AC$16,养成中转!$W$17:$AC$1000),"{}")</f>
        <v>{"Hp":1000345,"Atk":34412}</v>
      </c>
      <c r="G1991" s="19" t="str">
        <f>IF(B1991=4,_xlfn.XLOOKUP($D1991,养成中转!$D$17:$D$1000,养成中转!$AP$17:$AP$1000,"{}"),_xlfn.XLOOKUP($D1991,养成中转!$D$17:$D$1000,养成中转!$AG$17:$AG$1000,"{}"))</f>
        <v>{"CardMulti":71.463,"CostReduce":4.9}</v>
      </c>
    </row>
    <row r="1992" spans="1:7">
      <c r="A1992" s="19">
        <v>1988</v>
      </c>
      <c r="B1992" s="21">
        <f t="shared" si="56"/>
        <v>4</v>
      </c>
      <c r="C1992" s="19">
        <v>2</v>
      </c>
      <c r="D1992" s="19">
        <f t="shared" si="57"/>
        <v>238</v>
      </c>
      <c r="E1992" s="19" t="str">
        <f>_xlfn.XLOOKUP($D1992,消耗中转!$O$17:$O$1000,消耗中转!$Y$17:$Y$1000,"[]")</f>
        <v>[{"ItemId":50004,"Num":418591}]</v>
      </c>
      <c r="F1992" s="19" t="str">
        <f>_xlfn.XLOOKUP($D1992,养成中转!$D$17:$D$1000,_xlfn.XLOOKUP($C1992,养成中转!$W$16:$AC$16,养成中转!$W$17:$AC$1000),"{}")</f>
        <v>{"Hp":1007585,"Atk":34660}</v>
      </c>
      <c r="G1992" s="19" t="str">
        <f>IF(B1992=4,_xlfn.XLOOKUP($D1992,养成中转!$D$17:$D$1000,养成中转!$AP$17:$AP$1000,"{}"),_xlfn.XLOOKUP($D1992,养成中转!$D$17:$D$1000,养成中转!$AG$17:$AG$1000,"{}"))</f>
        <v>{"CardMulti":71.904,"CostReduce":4.9}</v>
      </c>
    </row>
    <row r="1993" spans="1:7">
      <c r="A1993" s="19">
        <v>1989</v>
      </c>
      <c r="B1993" s="21">
        <f t="shared" si="56"/>
        <v>4</v>
      </c>
      <c r="C1993" s="19">
        <v>2</v>
      </c>
      <c r="D1993" s="19">
        <f t="shared" si="57"/>
        <v>239</v>
      </c>
      <c r="E1993" s="19" t="str">
        <f>_xlfn.XLOOKUP($D1993,消耗中转!$O$17:$O$1000,消耗中转!$Y$17:$Y$1000,"[]")</f>
        <v>[{"ItemId":50004,"Num":434094}]</v>
      </c>
      <c r="F1993" s="19" t="str">
        <f>_xlfn.XLOOKUP($D1993,养成中转!$D$17:$D$1000,_xlfn.XLOOKUP($C1993,养成中转!$W$16:$AC$16,养成中转!$W$17:$AC$1000),"{}")</f>
        <v>{"Hp":1014877,"Atk":34911}</v>
      </c>
      <c r="G1993" s="19" t="str">
        <f>IF(B1993=4,_xlfn.XLOOKUP($D1993,养成中转!$D$17:$D$1000,养成中转!$AP$17:$AP$1000,"{}"),_xlfn.XLOOKUP($D1993,养成中转!$D$17:$D$1000,养成中转!$AG$17:$AG$1000,"{}"))</f>
        <v>{"CardMulti":72.345,"CostReduce":4.9}</v>
      </c>
    </row>
    <row r="1994" spans="1:7">
      <c r="A1994" s="19">
        <v>1990</v>
      </c>
      <c r="B1994" s="21">
        <f t="shared" si="56"/>
        <v>4</v>
      </c>
      <c r="C1994" s="19">
        <v>2</v>
      </c>
      <c r="D1994" s="19">
        <f t="shared" si="57"/>
        <v>240</v>
      </c>
      <c r="E1994" s="19" t="str">
        <f>_xlfn.XLOOKUP($D1994,消耗中转!$O$17:$O$1000,消耗中转!$Y$17:$Y$1000,"[]")</f>
        <v>[{"ItemId":50004,"Num":449598},{"ItemId":50005,"Num":3827}]</v>
      </c>
      <c r="F1994" s="19" t="str">
        <f>_xlfn.XLOOKUP($D1994,养成中转!$D$17:$D$1000,_xlfn.XLOOKUP($C1994,养成中转!$W$16:$AC$16,养成中转!$W$17:$AC$1000),"{}")</f>
        <v>{"Hp":1022225,"Atk":35164}</v>
      </c>
      <c r="G1994" s="19" t="str">
        <f>IF(B1994=4,_xlfn.XLOOKUP($D1994,养成中转!$D$17:$D$1000,养成中转!$AP$17:$AP$1000,"{}"),_xlfn.XLOOKUP($D1994,养成中转!$D$17:$D$1000,养成中转!$AG$17:$AG$1000,"{}"))</f>
        <v>{"CardMulti":72.786,"CostReduce":4.9}</v>
      </c>
    </row>
    <row r="1995" spans="1:7">
      <c r="A1995" s="19">
        <v>1991</v>
      </c>
      <c r="B1995" s="21">
        <f t="shared" si="56"/>
        <v>4</v>
      </c>
      <c r="C1995" s="19">
        <v>2</v>
      </c>
      <c r="D1995" s="19">
        <f t="shared" si="57"/>
        <v>241</v>
      </c>
      <c r="E1995" s="19" t="str">
        <f>_xlfn.XLOOKUP($D1995,消耗中转!$O$17:$O$1000,消耗中转!$Y$17:$Y$1000,"[]")</f>
        <v>[{"ItemId":50004,"Num":329501}]</v>
      </c>
      <c r="F1995" s="19" t="str">
        <f>_xlfn.XLOOKUP($D1995,养成中转!$D$17:$D$1000,_xlfn.XLOOKUP($C1995,养成中转!$W$16:$AC$16,养成中转!$W$17:$AC$1000),"{}")</f>
        <v>{"Hp":1074038,"Atk":36947}</v>
      </c>
      <c r="G1995" s="19" t="str">
        <f>IF(B1995=4,_xlfn.XLOOKUP($D1995,养成中转!$D$17:$D$1000,养成中转!$AP$17:$AP$1000,"{}"),_xlfn.XLOOKUP($D1995,养成中转!$D$17:$D$1000,养成中转!$AG$17:$AG$1000,"{}"))</f>
        <v>{"CardMulti":74.011,"CostReduce":4.9}</v>
      </c>
    </row>
    <row r="1996" spans="1:7">
      <c r="A1996" s="19">
        <v>1992</v>
      </c>
      <c r="B1996" s="21">
        <f t="shared" si="56"/>
        <v>4</v>
      </c>
      <c r="C1996" s="19">
        <v>2</v>
      </c>
      <c r="D1996" s="19">
        <f t="shared" si="57"/>
        <v>242</v>
      </c>
      <c r="E1996" s="19" t="str">
        <f>_xlfn.XLOOKUP($D1996,消耗中转!$O$17:$O$1000,消耗中转!$Y$17:$Y$1000,"[]")</f>
        <v>[{"ItemId":50004,"Num":345976}]</v>
      </c>
      <c r="F1996" s="19" t="str">
        <f>_xlfn.XLOOKUP($D1996,养成中转!$D$17:$D$1000,_xlfn.XLOOKUP($C1996,养成中转!$W$16:$AC$16,养成中转!$W$17:$AC$1000),"{}")</f>
        <v>{"Hp":1081495,"Atk":37203}</v>
      </c>
      <c r="G1996" s="19" t="str">
        <f>IF(B1996=4,_xlfn.XLOOKUP($D1996,养成中转!$D$17:$D$1000,养成中转!$AP$17:$AP$1000,"{}"),_xlfn.XLOOKUP($D1996,养成中转!$D$17:$D$1000,养成中转!$AG$17:$AG$1000,"{}"))</f>
        <v>{"CardMulti":74.48,"CostReduce":4.9}</v>
      </c>
    </row>
    <row r="1997" spans="1:7">
      <c r="A1997" s="19">
        <v>1993</v>
      </c>
      <c r="B1997" s="21">
        <f t="shared" si="56"/>
        <v>4</v>
      </c>
      <c r="C1997" s="19">
        <v>2</v>
      </c>
      <c r="D1997" s="19">
        <f t="shared" si="57"/>
        <v>243</v>
      </c>
      <c r="E1997" s="19" t="str">
        <f>_xlfn.XLOOKUP($D1997,消耗中转!$O$17:$O$1000,消耗中转!$Y$17:$Y$1000,"[]")</f>
        <v>[{"ItemId":50004,"Num":362451}]</v>
      </c>
      <c r="F1997" s="19" t="str">
        <f>_xlfn.XLOOKUP($D1997,养成中转!$D$17:$D$1000,_xlfn.XLOOKUP($C1997,养成中转!$W$16:$AC$16,养成中转!$W$17:$AC$1000),"{}")</f>
        <v>{"Hp":1089006,"Atk":37461}</v>
      </c>
      <c r="G1997" s="19" t="str">
        <f>IF(B1997=4,_xlfn.XLOOKUP($D1997,养成中转!$D$17:$D$1000,养成中转!$AP$17:$AP$1000,"{}"),_xlfn.XLOOKUP($D1997,养成中转!$D$17:$D$1000,养成中转!$AG$17:$AG$1000,"{}"))</f>
        <v>{"CardMulti":74.949,"CostReduce":4.9}</v>
      </c>
    </row>
    <row r="1998" spans="1:7">
      <c r="A1998" s="19">
        <v>1994</v>
      </c>
      <c r="B1998" s="21">
        <f t="shared" si="56"/>
        <v>4</v>
      </c>
      <c r="C1998" s="19">
        <v>2</v>
      </c>
      <c r="D1998" s="19">
        <f t="shared" si="57"/>
        <v>244</v>
      </c>
      <c r="E1998" s="19" t="str">
        <f>_xlfn.XLOOKUP($D1998,消耗中转!$O$17:$O$1000,消耗中转!$Y$17:$Y$1000,"[]")</f>
        <v>[{"ItemId":50004,"Num":378926}]</v>
      </c>
      <c r="F1998" s="19" t="str">
        <f>_xlfn.XLOOKUP($D1998,养成中转!$D$17:$D$1000,_xlfn.XLOOKUP($C1998,养成中转!$W$16:$AC$16,养成中转!$W$17:$AC$1000),"{}")</f>
        <v>{"Hp":1096572,"Atk":37722}</v>
      </c>
      <c r="G1998" s="19" t="str">
        <f>IF(B1998=4,_xlfn.XLOOKUP($D1998,养成中转!$D$17:$D$1000,养成中转!$AP$17:$AP$1000,"{}"),_xlfn.XLOOKUP($D1998,养成中转!$D$17:$D$1000,养成中转!$AG$17:$AG$1000,"{}"))</f>
        <v>{"CardMulti":75.418,"CostReduce":4.9}</v>
      </c>
    </row>
    <row r="1999" spans="1:7">
      <c r="A1999" s="19">
        <v>1995</v>
      </c>
      <c r="B1999" s="21">
        <f t="shared" si="56"/>
        <v>4</v>
      </c>
      <c r="C1999" s="19">
        <v>2</v>
      </c>
      <c r="D1999" s="19">
        <f t="shared" si="57"/>
        <v>245</v>
      </c>
      <c r="E1999" s="19" t="str">
        <f>_xlfn.XLOOKUP($D1999,消耗中转!$O$17:$O$1000,消耗中转!$Y$17:$Y$1000,"[]")</f>
        <v>[{"ItemId":50004,"Num":395401}]</v>
      </c>
      <c r="F1999" s="19" t="str">
        <f>_xlfn.XLOOKUP($D1999,养成中转!$D$17:$D$1000,_xlfn.XLOOKUP($C1999,养成中转!$W$16:$AC$16,养成中转!$W$17:$AC$1000),"{}")</f>
        <v>{"Hp":1104193,"Atk":37984}</v>
      </c>
      <c r="G1999" s="19" t="str">
        <f>IF(B1999=4,_xlfn.XLOOKUP($D1999,养成中转!$D$17:$D$1000,养成中转!$AP$17:$AP$1000,"{}"),_xlfn.XLOOKUP($D1999,养成中转!$D$17:$D$1000,养成中转!$AG$17:$AG$1000,"{}"))</f>
        <v>{"CardMulti":75.887,"CostReduce":4.9}</v>
      </c>
    </row>
    <row r="2000" spans="1:7">
      <c r="A2000" s="19">
        <v>1996</v>
      </c>
      <c r="B2000" s="21">
        <f t="shared" si="56"/>
        <v>4</v>
      </c>
      <c r="C2000" s="19">
        <v>2</v>
      </c>
      <c r="D2000" s="19">
        <f t="shared" si="57"/>
        <v>246</v>
      </c>
      <c r="E2000" s="19" t="str">
        <f>_xlfn.XLOOKUP($D2000,消耗中转!$O$17:$O$1000,消耗中转!$Y$17:$Y$1000,"[]")</f>
        <v>[{"ItemId":50004,"Num":411876}]</v>
      </c>
      <c r="F2000" s="19" t="str">
        <f>_xlfn.XLOOKUP($D2000,养成中转!$D$17:$D$1000,_xlfn.XLOOKUP($C2000,养成中转!$W$16:$AC$16,养成中转!$W$17:$AC$1000),"{}")</f>
        <v>{"Hp":1111868,"Atk":38248}</v>
      </c>
      <c r="G2000" s="19" t="str">
        <f>IF(B2000=4,_xlfn.XLOOKUP($D2000,养成中转!$D$17:$D$1000,养成中转!$AP$17:$AP$1000,"{}"),_xlfn.XLOOKUP($D2000,养成中转!$D$17:$D$1000,养成中转!$AG$17:$AG$1000,"{}"))</f>
        <v>{"CardMulti":76.356,"CostReduce":4.9}</v>
      </c>
    </row>
    <row r="2001" spans="1:7">
      <c r="A2001" s="19">
        <v>1997</v>
      </c>
      <c r="B2001" s="21">
        <f t="shared" si="56"/>
        <v>4</v>
      </c>
      <c r="C2001" s="19">
        <v>2</v>
      </c>
      <c r="D2001" s="19">
        <f t="shared" si="57"/>
        <v>247</v>
      </c>
      <c r="E2001" s="19" t="str">
        <f>_xlfn.XLOOKUP($D2001,消耗中转!$O$17:$O$1000,消耗中转!$Y$17:$Y$1000,"[]")</f>
        <v>[{"ItemId":50004,"Num":428351}]</v>
      </c>
      <c r="F2001" s="19" t="str">
        <f>_xlfn.XLOOKUP($D2001,养成中转!$D$17:$D$1000,_xlfn.XLOOKUP($C2001,养成中转!$W$16:$AC$16,养成中转!$W$17:$AC$1000),"{}")</f>
        <v>{"Hp":1119601,"Atk":38514}</v>
      </c>
      <c r="G2001" s="19" t="str">
        <f>IF(B2001=4,_xlfn.XLOOKUP($D2001,养成中转!$D$17:$D$1000,养成中转!$AP$17:$AP$1000,"{}"),_xlfn.XLOOKUP($D2001,养成中转!$D$17:$D$1000,养成中转!$AG$17:$AG$1000,"{}"))</f>
        <v>{"CardMulti":76.825,"CostReduce":4.9}</v>
      </c>
    </row>
    <row r="2002" spans="1:7">
      <c r="A2002" s="19">
        <v>1998</v>
      </c>
      <c r="B2002" s="21">
        <f t="shared" si="56"/>
        <v>4</v>
      </c>
      <c r="C2002" s="19">
        <v>2</v>
      </c>
      <c r="D2002" s="19">
        <f t="shared" si="57"/>
        <v>248</v>
      </c>
      <c r="E2002" s="19" t="str">
        <f>_xlfn.XLOOKUP($D2002,消耗中转!$O$17:$O$1000,消耗中转!$Y$17:$Y$1000,"[]")</f>
        <v>[{"ItemId":50004,"Num":444826}]</v>
      </c>
      <c r="F2002" s="19" t="str">
        <f>_xlfn.XLOOKUP($D2002,养成中转!$D$17:$D$1000,_xlfn.XLOOKUP($C2002,养成中转!$W$16:$AC$16,养成中转!$W$17:$AC$1000),"{}")</f>
        <v>{"Hp":1127387,"Atk":38782}</v>
      </c>
      <c r="G2002" s="19" t="str">
        <f>IF(B2002=4,_xlfn.XLOOKUP($D2002,养成中转!$D$17:$D$1000,养成中转!$AP$17:$AP$1000,"{}"),_xlfn.XLOOKUP($D2002,养成中转!$D$17:$D$1000,养成中转!$AG$17:$AG$1000,"{}"))</f>
        <v>{"CardMulti":77.294,"CostReduce":4.9}</v>
      </c>
    </row>
    <row r="2003" spans="1:7">
      <c r="A2003" s="19">
        <v>1999</v>
      </c>
      <c r="B2003" s="21">
        <f t="shared" si="56"/>
        <v>4</v>
      </c>
      <c r="C2003" s="19">
        <v>2</v>
      </c>
      <c r="D2003" s="19">
        <f t="shared" si="57"/>
        <v>249</v>
      </c>
      <c r="E2003" s="19" t="str">
        <f>_xlfn.XLOOKUP($D2003,消耗中转!$O$17:$O$1000,消耗中转!$Y$17:$Y$1000,"[]")</f>
        <v>[{"ItemId":50004,"Num":461301}]</v>
      </c>
      <c r="F2003" s="19" t="str">
        <f>_xlfn.XLOOKUP($D2003,养成中转!$D$17:$D$1000,_xlfn.XLOOKUP($C2003,养成中转!$W$16:$AC$16,养成中转!$W$17:$AC$1000),"{}")</f>
        <v>{"Hp":1135230,"Atk":39051}</v>
      </c>
      <c r="G2003" s="19" t="str">
        <f>IF(B2003=4,_xlfn.XLOOKUP($D2003,养成中转!$D$17:$D$1000,养成中转!$AP$17:$AP$1000,"{}"),_xlfn.XLOOKUP($D2003,养成中转!$D$17:$D$1000,养成中转!$AG$17:$AG$1000,"{}"))</f>
        <v>{"CardMulti":77.763,"CostReduce":4.9}</v>
      </c>
    </row>
    <row r="2004" spans="1:7">
      <c r="A2004" s="19">
        <v>2000</v>
      </c>
      <c r="B2004" s="21">
        <f t="shared" si="56"/>
        <v>4</v>
      </c>
      <c r="C2004" s="19">
        <v>2</v>
      </c>
      <c r="D2004" s="19">
        <f t="shared" si="57"/>
        <v>250</v>
      </c>
      <c r="E2004" s="19" t="str">
        <f>_xlfn.XLOOKUP($D2004,消耗中转!$O$17:$O$1000,消耗中转!$Y$17:$Y$1000,"[]")</f>
        <v>[]</v>
      </c>
      <c r="F2004" s="19" t="str">
        <f>_xlfn.XLOOKUP($D2004,养成中转!$D$17:$D$1000,_xlfn.XLOOKUP($C2004,养成中转!$W$16:$AC$16,养成中转!$W$17:$AC$1000),"{}")</f>
        <v>{"Hp":1143128,"Atk":39323}</v>
      </c>
      <c r="G2004" s="19" t="str">
        <f>IF(B2004=4,_xlfn.XLOOKUP($D2004,养成中转!$D$17:$D$1000,养成中转!$AP$17:$AP$1000,"{}"),_xlfn.XLOOKUP($D2004,养成中转!$D$17:$D$1000,养成中转!$AG$17:$AG$1000,"{}"))</f>
        <v>{"CardMulti":78.232,"CostReduce":4.9}</v>
      </c>
    </row>
    <row r="2005" spans="1:7">
      <c r="A2005" s="19">
        <v>2001</v>
      </c>
      <c r="B2005" s="19">
        <v>1</v>
      </c>
      <c r="C2005" s="19">
        <v>3</v>
      </c>
      <c r="D2005" s="19">
        <v>1</v>
      </c>
      <c r="E2005" s="19" t="str">
        <f>_xlfn.XLOOKUP($D2005,消耗中转!$O$17:$O$1000,消耗中转!$Y$17:$Y$1000,"[]")</f>
        <v>[{"ItemId":50004,"Num":5}]</v>
      </c>
      <c r="F2005" s="19" t="str">
        <f>_xlfn.XLOOKUP($D2005,养成中转!$D$17:$D$1000,_xlfn.XLOOKUP($C2005,养成中转!$W$16:$AC$16,养成中转!$W$17:$AC$1000),"{}")</f>
        <v>{"Hp":1076,"Atk":56}</v>
      </c>
      <c r="G2005" s="19" t="str">
        <f>IF(B2005=4,_xlfn.XLOOKUP($D2005,养成中转!$D$17:$D$1000,养成中转!$AP$17:$AP$1000,"{}"),_xlfn.XLOOKUP($D2005,养成中转!$D$17:$D$1000,养成中转!$AG$17:$AG$1000,"{}"))</f>
        <v>{"CardMulti":0.6,"CostReduce":0}</v>
      </c>
    </row>
    <row r="2006" spans="1:7">
      <c r="A2006" s="19">
        <v>2002</v>
      </c>
      <c r="B2006" s="21">
        <v>1</v>
      </c>
      <c r="C2006" s="19">
        <v>3</v>
      </c>
      <c r="D2006" s="19">
        <v>2</v>
      </c>
      <c r="E2006" s="19" t="str">
        <f>_xlfn.XLOOKUP($D2006,消耗中转!$O$17:$O$1000,消耗中转!$Y$17:$Y$1000,"[]")</f>
        <v>[{"ItemId":50004,"Num":85}]</v>
      </c>
      <c r="F2006" s="19" t="str">
        <f>_xlfn.XLOOKUP($D2006,养成中转!$D$17:$D$1000,_xlfn.XLOOKUP($C2006,养成中转!$W$16:$AC$16,养成中转!$W$17:$AC$1000),"{}")</f>
        <v>{"Hp":1144,"Atk":60}</v>
      </c>
      <c r="G2006" s="19" t="str">
        <f>IF(B2006=4,_xlfn.XLOOKUP($D2006,养成中转!$D$17:$D$1000,养成中转!$AP$17:$AP$1000,"{}"),_xlfn.XLOOKUP($D2006,养成中转!$D$17:$D$1000,养成中转!$AG$17:$AG$1000,"{}"))</f>
        <v>{"CardMulti":1.25,"CostReduce":0}</v>
      </c>
    </row>
    <row r="2007" spans="1:7">
      <c r="A2007" s="19">
        <v>2003</v>
      </c>
      <c r="B2007" s="19">
        <v>1</v>
      </c>
      <c r="C2007" s="19">
        <v>3</v>
      </c>
      <c r="D2007" s="19">
        <v>3</v>
      </c>
      <c r="E2007" s="19" t="str">
        <f>_xlfn.XLOOKUP($D2007,消耗中转!$O$17:$O$1000,消耗中转!$Y$17:$Y$1000,"[]")</f>
        <v>[{"ItemId":50004,"Num":89}]</v>
      </c>
      <c r="F2007" s="19" t="str">
        <f>_xlfn.XLOOKUP($D2007,养成中转!$D$17:$D$1000,_xlfn.XLOOKUP($C2007,养成中转!$W$16:$AC$16,养成中转!$W$17:$AC$1000),"{}")</f>
        <v>{"Hp":1218,"Atk":63}</v>
      </c>
      <c r="G2007" s="19" t="str">
        <f>IF(B2007=4,_xlfn.XLOOKUP($D2007,养成中转!$D$17:$D$1000,养成中转!$AP$17:$AP$1000,"{}"),_xlfn.XLOOKUP($D2007,养成中转!$D$17:$D$1000,养成中转!$AG$17:$AG$1000,"{}"))</f>
        <v>{"CardMulti":1.9,"CostReduce":0}</v>
      </c>
    </row>
    <row r="2008" spans="1:7">
      <c r="A2008" s="19">
        <v>2004</v>
      </c>
      <c r="B2008" s="21">
        <v>1</v>
      </c>
      <c r="C2008" s="19">
        <v>3</v>
      </c>
      <c r="D2008" s="19">
        <v>4</v>
      </c>
      <c r="E2008" s="19" t="str">
        <f>_xlfn.XLOOKUP($D2008,消耗中转!$O$17:$O$1000,消耗中转!$Y$17:$Y$1000,"[]")</f>
        <v>[{"ItemId":50004,"Num":93}]</v>
      </c>
      <c r="F2008" s="19" t="str">
        <f>_xlfn.XLOOKUP($D2008,养成中转!$D$17:$D$1000,_xlfn.XLOOKUP($C2008,养成中转!$W$16:$AC$16,养成中转!$W$17:$AC$1000),"{}")</f>
        <v>{"Hp":1293,"Atk":68}</v>
      </c>
      <c r="G2008" s="19" t="str">
        <f>IF(B2008=4,_xlfn.XLOOKUP($D2008,养成中转!$D$17:$D$1000,养成中转!$AP$17:$AP$1000,"{}"),_xlfn.XLOOKUP($D2008,养成中转!$D$17:$D$1000,养成中转!$AG$17:$AG$1000,"{}"))</f>
        <v>{"CardMulti":2.55,"CostReduce":0}</v>
      </c>
    </row>
    <row r="2009" spans="1:7">
      <c r="A2009" s="19">
        <v>2005</v>
      </c>
      <c r="B2009" s="19">
        <v>1</v>
      </c>
      <c r="C2009" s="19">
        <v>3</v>
      </c>
      <c r="D2009" s="19">
        <v>5</v>
      </c>
      <c r="E2009" s="19" t="str">
        <f>_xlfn.XLOOKUP($D2009,消耗中转!$O$17:$O$1000,消耗中转!$Y$17:$Y$1000,"[]")</f>
        <v>[{"ItemId":50004,"Num":97}]</v>
      </c>
      <c r="F2009" s="19" t="str">
        <f>_xlfn.XLOOKUP($D2009,养成中转!$D$17:$D$1000,_xlfn.XLOOKUP($C2009,养成中转!$W$16:$AC$16,养成中转!$W$17:$AC$1000),"{}")</f>
        <v>{"Hp":1373,"Atk":71}</v>
      </c>
      <c r="G2009" s="19" t="str">
        <f>IF(B2009=4,_xlfn.XLOOKUP($D2009,养成中转!$D$17:$D$1000,养成中转!$AP$17:$AP$1000,"{}"),_xlfn.XLOOKUP($D2009,养成中转!$D$17:$D$1000,养成中转!$AG$17:$AG$1000,"{}"))</f>
        <v>{"CardMulti":3.2,"CostReduce":0}</v>
      </c>
    </row>
    <row r="2010" spans="1:7">
      <c r="A2010" s="19">
        <v>2006</v>
      </c>
      <c r="B2010" s="21">
        <v>1</v>
      </c>
      <c r="C2010" s="19">
        <v>3</v>
      </c>
      <c r="D2010" s="19">
        <v>6</v>
      </c>
      <c r="E2010" s="19" t="str">
        <f>_xlfn.XLOOKUP($D2010,消耗中转!$O$17:$O$1000,消耗中转!$Y$17:$Y$1000,"[]")</f>
        <v>[{"ItemId":50004,"Num":102}]</v>
      </c>
      <c r="F2010" s="19" t="str">
        <f>_xlfn.XLOOKUP($D2010,养成中转!$D$17:$D$1000,_xlfn.XLOOKUP($C2010,养成中转!$W$16:$AC$16,养成中转!$W$17:$AC$1000),"{}")</f>
        <v>{"Hp":1456,"Atk":75}</v>
      </c>
      <c r="G2010" s="19" t="str">
        <f>IF(B2010=4,_xlfn.XLOOKUP($D2010,养成中转!$D$17:$D$1000,养成中转!$AP$17:$AP$1000,"{}"),_xlfn.XLOOKUP($D2010,养成中转!$D$17:$D$1000,养成中转!$AG$17:$AG$1000,"{}"))</f>
        <v>{"CardMulti":3.85,"CostReduce":0}</v>
      </c>
    </row>
    <row r="2011" spans="1:7">
      <c r="A2011" s="19">
        <v>2007</v>
      </c>
      <c r="B2011" s="19">
        <v>1</v>
      </c>
      <c r="C2011" s="19">
        <v>3</v>
      </c>
      <c r="D2011" s="19">
        <v>7</v>
      </c>
      <c r="E2011" s="19" t="str">
        <f>_xlfn.XLOOKUP($D2011,消耗中转!$O$17:$O$1000,消耗中转!$Y$17:$Y$1000,"[]")</f>
        <v>[{"ItemId":50004,"Num":106}]</v>
      </c>
      <c r="F2011" s="19" t="str">
        <f>_xlfn.XLOOKUP($D2011,养成中转!$D$17:$D$1000,_xlfn.XLOOKUP($C2011,养成中转!$W$16:$AC$16,养成中转!$W$17:$AC$1000),"{}")</f>
        <v>{"Hp":1543,"Atk":81}</v>
      </c>
      <c r="G2011" s="19" t="str">
        <f>IF(B2011=4,_xlfn.XLOOKUP($D2011,养成中转!$D$17:$D$1000,养成中转!$AP$17:$AP$1000,"{}"),_xlfn.XLOOKUP($D2011,养成中转!$D$17:$D$1000,养成中转!$AG$17:$AG$1000,"{}"))</f>
        <v>{"CardMulti":4.5,"CostReduce":0}</v>
      </c>
    </row>
    <row r="2012" spans="1:7">
      <c r="A2012" s="19">
        <v>2008</v>
      </c>
      <c r="B2012" s="21">
        <v>1</v>
      </c>
      <c r="C2012" s="19">
        <v>3</v>
      </c>
      <c r="D2012" s="19">
        <v>8</v>
      </c>
      <c r="E2012" s="19" t="str">
        <f>_xlfn.XLOOKUP($D2012,消耗中转!$O$17:$O$1000,消耗中转!$Y$17:$Y$1000,"[]")</f>
        <v>[{"ItemId":50004,"Num":110}]</v>
      </c>
      <c r="F2012" s="19" t="str">
        <f>_xlfn.XLOOKUP($D2012,养成中转!$D$17:$D$1000,_xlfn.XLOOKUP($C2012,养成中转!$W$16:$AC$16,养成中转!$W$17:$AC$1000),"{}")</f>
        <v>{"Hp":1634,"Atk":85}</v>
      </c>
      <c r="G2012" s="19" t="str">
        <f>IF(B2012=4,_xlfn.XLOOKUP($D2012,养成中转!$D$17:$D$1000,养成中转!$AP$17:$AP$1000,"{}"),_xlfn.XLOOKUP($D2012,养成中转!$D$17:$D$1000,养成中转!$AG$17:$AG$1000,"{}"))</f>
        <v>{"CardMulti":5.15,"CostReduce":0}</v>
      </c>
    </row>
    <row r="2013" spans="1:7">
      <c r="A2013" s="19">
        <v>2009</v>
      </c>
      <c r="B2013" s="19">
        <v>1</v>
      </c>
      <c r="C2013" s="19">
        <v>3</v>
      </c>
      <c r="D2013" s="19">
        <v>9</v>
      </c>
      <c r="E2013" s="19" t="str">
        <f>_xlfn.XLOOKUP($D2013,消耗中转!$O$17:$O$1000,消耗中转!$Y$17:$Y$1000,"[]")</f>
        <v>[{"ItemId":50004,"Num":114}]</v>
      </c>
      <c r="F2013" s="19" t="str">
        <f>_xlfn.XLOOKUP($D2013,养成中转!$D$17:$D$1000,_xlfn.XLOOKUP($C2013,养成中转!$W$16:$AC$16,养成中转!$W$17:$AC$1000),"{}")</f>
        <v>{"Hp":1729,"Atk":90}</v>
      </c>
      <c r="G2013" s="19" t="str">
        <f>IF(B2013=4,_xlfn.XLOOKUP($D2013,养成中转!$D$17:$D$1000,养成中转!$AP$17:$AP$1000,"{}"),_xlfn.XLOOKUP($D2013,养成中转!$D$17:$D$1000,养成中转!$AG$17:$AG$1000,"{}"))</f>
        <v>{"CardMulti":5.8,"CostReduce":0}</v>
      </c>
    </row>
    <row r="2014" spans="1:7">
      <c r="A2014" s="19">
        <v>2010</v>
      </c>
      <c r="B2014" s="21">
        <v>1</v>
      </c>
      <c r="C2014" s="19">
        <v>3</v>
      </c>
      <c r="D2014" s="19">
        <v>10</v>
      </c>
      <c r="E2014" s="19" t="str">
        <f>_xlfn.XLOOKUP($D2014,消耗中转!$O$17:$O$1000,消耗中转!$Y$17:$Y$1000,"[]")</f>
        <v>[{"ItemId":50004,"Num":118},{"ItemId":50005,"Num":10}]</v>
      </c>
      <c r="F2014" s="19" t="str">
        <f>_xlfn.XLOOKUP($D2014,养成中转!$D$17:$D$1000,_xlfn.XLOOKUP($C2014,养成中转!$W$16:$AC$16,养成中转!$W$17:$AC$1000),"{}")</f>
        <v>{"Hp":1829,"Atk":95}</v>
      </c>
      <c r="G2014" s="19" t="str">
        <f>IF(B2014=4,_xlfn.XLOOKUP($D2014,养成中转!$D$17:$D$1000,养成中转!$AP$17:$AP$1000,"{}"),_xlfn.XLOOKUP($D2014,养成中转!$D$17:$D$1000,养成中转!$AG$17:$AG$1000,"{}"))</f>
        <v>{"CardMulti":6.45,"CostReduce":0}</v>
      </c>
    </row>
    <row r="2015" spans="1:7">
      <c r="A2015" s="19">
        <v>2011</v>
      </c>
      <c r="B2015" s="19">
        <v>1</v>
      </c>
      <c r="C2015" s="19">
        <v>3</v>
      </c>
      <c r="D2015" s="19">
        <v>11</v>
      </c>
      <c r="E2015" s="19" t="str">
        <f>_xlfn.XLOOKUP($D2015,消耗中转!$O$17:$O$1000,消耗中转!$Y$17:$Y$1000,"[]")</f>
        <v>[{"ItemId":50004,"Num":1224}]</v>
      </c>
      <c r="F2015" s="19" t="str">
        <f>_xlfn.XLOOKUP($D2015,养成中转!$D$17:$D$1000,_xlfn.XLOOKUP($C2015,养成中转!$W$16:$AC$16,养成中转!$W$17:$AC$1000),"{}")</f>
        <v>{"Hp":2554,"Atk":134}</v>
      </c>
      <c r="G2015" s="19" t="str">
        <f>IF(B2015=4,_xlfn.XLOOKUP($D2015,养成中转!$D$17:$D$1000,养成中转!$AP$17:$AP$1000,"{}"),_xlfn.XLOOKUP($D2015,养成中转!$D$17:$D$1000,养成中转!$AG$17:$AG$1000,"{}"))</f>
        <v>{"CardMulti":7.05,"CostReduce":0}</v>
      </c>
    </row>
    <row r="2016" spans="1:7">
      <c r="A2016" s="19">
        <v>2012</v>
      </c>
      <c r="B2016" s="21">
        <v>1</v>
      </c>
      <c r="C2016" s="19">
        <v>3</v>
      </c>
      <c r="D2016" s="19">
        <v>12</v>
      </c>
      <c r="E2016" s="19" t="str">
        <f>_xlfn.XLOOKUP($D2016,消耗中转!$O$17:$O$1000,消耗中转!$Y$17:$Y$1000,"[]")</f>
        <v>[{"ItemId":50004,"Num":1285}]</v>
      </c>
      <c r="F2016" s="19" t="str">
        <f>_xlfn.XLOOKUP($D2016,养成中转!$D$17:$D$1000,_xlfn.XLOOKUP($C2016,养成中转!$W$16:$AC$16,养成中转!$W$17:$AC$1000),"{}")</f>
        <v>{"Hp":2662,"Atk":139}</v>
      </c>
      <c r="G2016" s="19" t="str">
        <f>IF(B2016=4,_xlfn.XLOOKUP($D2016,养成中转!$D$17:$D$1000,养成中转!$AP$17:$AP$1000,"{}"),_xlfn.XLOOKUP($D2016,养成中转!$D$17:$D$1000,养成中转!$AG$17:$AG$1000,"{}"))</f>
        <v>{"CardMulti":7.3,"CostReduce":0}</v>
      </c>
    </row>
    <row r="2017" spans="1:7">
      <c r="A2017" s="19">
        <v>2013</v>
      </c>
      <c r="B2017" s="19">
        <v>1</v>
      </c>
      <c r="C2017" s="19">
        <v>3</v>
      </c>
      <c r="D2017" s="19">
        <v>13</v>
      </c>
      <c r="E2017" s="19" t="str">
        <f>_xlfn.XLOOKUP($D2017,消耗中转!$O$17:$O$1000,消耗中转!$Y$17:$Y$1000,"[]")</f>
        <v>[{"ItemId":50004,"Num":1346}]</v>
      </c>
      <c r="F2017" s="19" t="str">
        <f>_xlfn.XLOOKUP($D2017,养成中转!$D$17:$D$1000,_xlfn.XLOOKUP($C2017,养成中转!$W$16:$AC$16,养成中转!$W$17:$AC$1000),"{}")</f>
        <v>{"Hp":2776,"Atk":145}</v>
      </c>
      <c r="G2017" s="19" t="str">
        <f>IF(B2017=4,_xlfn.XLOOKUP($D2017,养成中转!$D$17:$D$1000,养成中转!$AP$17:$AP$1000,"{}"),_xlfn.XLOOKUP($D2017,养成中转!$D$17:$D$1000,养成中转!$AG$17:$AG$1000,"{}"))</f>
        <v>{"CardMulti":7.55,"CostReduce":0}</v>
      </c>
    </row>
    <row r="2018" spans="1:7">
      <c r="A2018" s="19">
        <v>2014</v>
      </c>
      <c r="B2018" s="21">
        <v>1</v>
      </c>
      <c r="C2018" s="19">
        <v>3</v>
      </c>
      <c r="D2018" s="19">
        <v>14</v>
      </c>
      <c r="E2018" s="19" t="str">
        <f>_xlfn.XLOOKUP($D2018,消耗中转!$O$17:$O$1000,消耗中转!$Y$17:$Y$1000,"[]")</f>
        <v>[{"ItemId":50004,"Num":1408}]</v>
      </c>
      <c r="F2018" s="19" t="str">
        <f>_xlfn.XLOOKUP($D2018,养成中转!$D$17:$D$1000,_xlfn.XLOOKUP($C2018,养成中转!$W$16:$AC$16,养成中转!$W$17:$AC$1000),"{}")</f>
        <v>{"Hp":2894,"Atk":151}</v>
      </c>
      <c r="G2018" s="19" t="str">
        <f>IF(B2018=4,_xlfn.XLOOKUP($D2018,养成中转!$D$17:$D$1000,养成中转!$AP$17:$AP$1000,"{}"),_xlfn.XLOOKUP($D2018,养成中转!$D$17:$D$1000,养成中转!$AG$17:$AG$1000,"{}"))</f>
        <v>{"CardMulti":7.8,"CostReduce":0}</v>
      </c>
    </row>
    <row r="2019" spans="1:7">
      <c r="A2019" s="19">
        <v>2015</v>
      </c>
      <c r="B2019" s="19">
        <v>1</v>
      </c>
      <c r="C2019" s="19">
        <v>3</v>
      </c>
      <c r="D2019" s="19">
        <v>15</v>
      </c>
      <c r="E2019" s="19" t="str">
        <f>_xlfn.XLOOKUP($D2019,消耗中转!$O$17:$O$1000,消耗中转!$Y$17:$Y$1000,"[]")</f>
        <v>[{"ItemId":50004,"Num":1469}]</v>
      </c>
      <c r="F2019" s="19" t="str">
        <f>_xlfn.XLOOKUP($D2019,养成中转!$D$17:$D$1000,_xlfn.XLOOKUP($C2019,养成中转!$W$16:$AC$16,养成中转!$W$17:$AC$1000),"{}")</f>
        <v>{"Hp":3018,"Atk":158}</v>
      </c>
      <c r="G2019" s="19" t="str">
        <f>IF(B2019=4,_xlfn.XLOOKUP($D2019,养成中转!$D$17:$D$1000,养成中转!$AP$17:$AP$1000,"{}"),_xlfn.XLOOKUP($D2019,养成中转!$D$17:$D$1000,养成中转!$AG$17:$AG$1000,"{}"))</f>
        <v>{"CardMulti":8.05,"CostReduce":0}</v>
      </c>
    </row>
    <row r="2020" spans="1:7">
      <c r="A2020" s="19">
        <v>2016</v>
      </c>
      <c r="B2020" s="21">
        <v>1</v>
      </c>
      <c r="C2020" s="19">
        <v>3</v>
      </c>
      <c r="D2020" s="19">
        <v>16</v>
      </c>
      <c r="E2020" s="19" t="str">
        <f>_xlfn.XLOOKUP($D2020,消耗中转!$O$17:$O$1000,消耗中转!$Y$17:$Y$1000,"[]")</f>
        <v>[{"ItemId":50004,"Num":1530}]</v>
      </c>
      <c r="F2020" s="19" t="str">
        <f>_xlfn.XLOOKUP($D2020,养成中转!$D$17:$D$1000,_xlfn.XLOOKUP($C2020,养成中转!$W$16:$AC$16,养成中转!$W$17:$AC$1000),"{}")</f>
        <v>{"Hp":3147,"Atk":165}</v>
      </c>
      <c r="G2020" s="19" t="str">
        <f>IF(B2020=4,_xlfn.XLOOKUP($D2020,养成中转!$D$17:$D$1000,养成中转!$AP$17:$AP$1000,"{}"),_xlfn.XLOOKUP($D2020,养成中转!$D$17:$D$1000,养成中转!$AG$17:$AG$1000,"{}"))</f>
        <v>{"CardMulti":8.3,"CostReduce":0}</v>
      </c>
    </row>
    <row r="2021" spans="1:7">
      <c r="A2021" s="19">
        <v>2017</v>
      </c>
      <c r="B2021" s="19">
        <v>1</v>
      </c>
      <c r="C2021" s="19">
        <v>3</v>
      </c>
      <c r="D2021" s="19">
        <v>17</v>
      </c>
      <c r="E2021" s="19" t="str">
        <f>_xlfn.XLOOKUP($D2021,消耗中转!$O$17:$O$1000,消耗中转!$Y$17:$Y$1000,"[]")</f>
        <v>[{"ItemId":50004,"Num":1591}]</v>
      </c>
      <c r="F2021" s="19" t="str">
        <f>_xlfn.XLOOKUP($D2021,养成中转!$D$17:$D$1000,_xlfn.XLOOKUP($C2021,养成中转!$W$16:$AC$16,养成中转!$W$17:$AC$1000),"{}")</f>
        <v>{"Hp":3283,"Atk":171}</v>
      </c>
      <c r="G2021" s="19" t="str">
        <f>IF(B2021=4,_xlfn.XLOOKUP($D2021,养成中转!$D$17:$D$1000,养成中转!$AP$17:$AP$1000,"{}"),_xlfn.XLOOKUP($D2021,养成中转!$D$17:$D$1000,养成中转!$AG$17:$AG$1000,"{}"))</f>
        <v>{"CardMulti":8.55,"CostReduce":0}</v>
      </c>
    </row>
    <row r="2022" spans="1:7">
      <c r="A2022" s="19">
        <v>2018</v>
      </c>
      <c r="B2022" s="21">
        <v>1</v>
      </c>
      <c r="C2022" s="19">
        <v>3</v>
      </c>
      <c r="D2022" s="19">
        <v>18</v>
      </c>
      <c r="E2022" s="19" t="str">
        <f>_xlfn.XLOOKUP($D2022,消耗中转!$O$17:$O$1000,消耗中转!$Y$17:$Y$1000,"[]")</f>
        <v>[{"ItemId":50004,"Num":1653}]</v>
      </c>
      <c r="F2022" s="19" t="str">
        <f>_xlfn.XLOOKUP($D2022,养成中转!$D$17:$D$1000,_xlfn.XLOOKUP($C2022,养成中转!$W$16:$AC$16,养成中转!$W$17:$AC$1000),"{}")</f>
        <v>{"Hp":3424,"Atk":179}</v>
      </c>
      <c r="G2022" s="19" t="str">
        <f>IF(B2022=4,_xlfn.XLOOKUP($D2022,养成中转!$D$17:$D$1000,养成中转!$AP$17:$AP$1000,"{}"),_xlfn.XLOOKUP($D2022,养成中转!$D$17:$D$1000,养成中转!$AG$17:$AG$1000,"{}"))</f>
        <v>{"CardMulti":8.8,"CostReduce":0}</v>
      </c>
    </row>
    <row r="2023" spans="1:7">
      <c r="A2023" s="19">
        <v>2019</v>
      </c>
      <c r="B2023" s="19">
        <v>1</v>
      </c>
      <c r="C2023" s="19">
        <v>3</v>
      </c>
      <c r="D2023" s="19">
        <v>19</v>
      </c>
      <c r="E2023" s="19" t="str">
        <f>_xlfn.XLOOKUP($D2023,消耗中转!$O$17:$O$1000,消耗中转!$Y$17:$Y$1000,"[]")</f>
        <v>[{"ItemId":50004,"Num":1714}]</v>
      </c>
      <c r="F2023" s="19" t="str">
        <f>_xlfn.XLOOKUP($D2023,养成中转!$D$17:$D$1000,_xlfn.XLOOKUP($C2023,养成中转!$W$16:$AC$16,养成中转!$W$17:$AC$1000),"{}")</f>
        <v>{"Hp":3572,"Atk":187}</v>
      </c>
      <c r="G2023" s="19" t="str">
        <f>IF(B2023=4,_xlfn.XLOOKUP($D2023,养成中转!$D$17:$D$1000,养成中转!$AP$17:$AP$1000,"{}"),_xlfn.XLOOKUP($D2023,养成中转!$D$17:$D$1000,养成中转!$AG$17:$AG$1000,"{}"))</f>
        <v>{"CardMulti":9.05,"CostReduce":0}</v>
      </c>
    </row>
    <row r="2024" spans="1:7">
      <c r="A2024" s="19">
        <v>2020</v>
      </c>
      <c r="B2024" s="21">
        <v>1</v>
      </c>
      <c r="C2024" s="19">
        <v>3</v>
      </c>
      <c r="D2024" s="19">
        <v>20</v>
      </c>
      <c r="E2024" s="19" t="str">
        <f>_xlfn.XLOOKUP($D2024,消耗中转!$O$17:$O$1000,消耗中转!$Y$17:$Y$1000,"[]")</f>
        <v>[{"ItemId":50004,"Num":1775},{"ItemId":50005,"Num":30}]</v>
      </c>
      <c r="F2024" s="19" t="str">
        <f>_xlfn.XLOOKUP($D2024,养成中转!$D$17:$D$1000,_xlfn.XLOOKUP($C2024,养成中转!$W$16:$AC$16,养成中转!$W$17:$AC$1000),"{}")</f>
        <v>{"Hp":3726,"Atk":194}</v>
      </c>
      <c r="G2024" s="19" t="str">
        <f>IF(B2024=4,_xlfn.XLOOKUP($D2024,养成中转!$D$17:$D$1000,养成中转!$AP$17:$AP$1000,"{}"),_xlfn.XLOOKUP($D2024,养成中转!$D$17:$D$1000,养成中转!$AG$17:$AG$1000,"{}"))</f>
        <v>{"CardMulti":9.3,"CostReduce":0}</v>
      </c>
    </row>
    <row r="2025" spans="1:7">
      <c r="A2025" s="19">
        <v>2021</v>
      </c>
      <c r="B2025" s="19">
        <v>1</v>
      </c>
      <c r="C2025" s="19">
        <v>3</v>
      </c>
      <c r="D2025" s="19">
        <v>21</v>
      </c>
      <c r="E2025" s="19" t="str">
        <f>_xlfn.XLOOKUP($D2025,消耗中转!$O$17:$O$1000,消耗中转!$Y$17:$Y$1000,"[]")</f>
        <v>[{"ItemId":50004,"Num":2448}]</v>
      </c>
      <c r="F2025" s="19" t="str">
        <f>_xlfn.XLOOKUP($D2025,养成中转!$D$17:$D$1000,_xlfn.XLOOKUP($C2025,养成中转!$W$16:$AC$16,养成中转!$W$17:$AC$1000),"{}")</f>
        <v>{"Hp":4853,"Atk":254}</v>
      </c>
      <c r="G2025" s="19" t="str">
        <f>IF(B2025=4,_xlfn.XLOOKUP($D2025,养成中转!$D$17:$D$1000,养成中转!$AP$17:$AP$1000,"{}"),_xlfn.XLOOKUP($D2025,养成中转!$D$17:$D$1000,养成中转!$AG$17:$AG$1000,"{}"))</f>
        <v>{"CardMulti":9.95,"CostReduce":0}</v>
      </c>
    </row>
    <row r="2026" spans="1:7">
      <c r="A2026" s="19">
        <v>2022</v>
      </c>
      <c r="B2026" s="21">
        <v>1</v>
      </c>
      <c r="C2026" s="19">
        <v>3</v>
      </c>
      <c r="D2026" s="19">
        <v>22</v>
      </c>
      <c r="E2026" s="19" t="str">
        <f>_xlfn.XLOOKUP($D2026,消耗中转!$O$17:$O$1000,消耗中转!$Y$17:$Y$1000,"[]")</f>
        <v>[{"ItemId":50004,"Num":2571}]</v>
      </c>
      <c r="F2026" s="19" t="str">
        <f>_xlfn.XLOOKUP($D2026,养成中转!$D$17:$D$1000,_xlfn.XLOOKUP($C2026,养成中转!$W$16:$AC$16,养成中转!$W$17:$AC$1000),"{}")</f>
        <v>{"Hp":5021,"Atk":262}</v>
      </c>
      <c r="G2026" s="19" t="str">
        <f>IF(B2026=4,_xlfn.XLOOKUP($D2026,养成中转!$D$17:$D$1000,养成中转!$AP$17:$AP$1000,"{}"),_xlfn.XLOOKUP($D2026,养成中转!$D$17:$D$1000,养成中转!$AG$17:$AG$1000,"{}"))</f>
        <v>{"CardMulti":10.19,"CostReduce":0}</v>
      </c>
    </row>
    <row r="2027" spans="1:7">
      <c r="A2027" s="19">
        <v>2023</v>
      </c>
      <c r="B2027" s="19">
        <v>1</v>
      </c>
      <c r="C2027" s="19">
        <v>3</v>
      </c>
      <c r="D2027" s="19">
        <v>23</v>
      </c>
      <c r="E2027" s="19" t="str">
        <f>_xlfn.XLOOKUP($D2027,消耗中转!$O$17:$O$1000,消耗中转!$Y$17:$Y$1000,"[]")</f>
        <v>[{"ItemId":50004,"Num":2693}]</v>
      </c>
      <c r="F2027" s="19" t="str">
        <f>_xlfn.XLOOKUP($D2027,养成中转!$D$17:$D$1000,_xlfn.XLOOKUP($C2027,养成中转!$W$16:$AC$16,养成中转!$W$17:$AC$1000),"{}")</f>
        <v>{"Hp":5196,"Atk":271}</v>
      </c>
      <c r="G2027" s="19" t="str">
        <f>IF(B2027=4,_xlfn.XLOOKUP($D2027,养成中转!$D$17:$D$1000,养成中转!$AP$17:$AP$1000,"{}"),_xlfn.XLOOKUP($D2027,养成中转!$D$17:$D$1000,养成中转!$AG$17:$AG$1000,"{}"))</f>
        <v>{"CardMulti":10.43,"CostReduce":0}</v>
      </c>
    </row>
    <row r="2028" spans="1:7">
      <c r="A2028" s="19">
        <v>2024</v>
      </c>
      <c r="B2028" s="21">
        <v>1</v>
      </c>
      <c r="C2028" s="19">
        <v>3</v>
      </c>
      <c r="D2028" s="19">
        <v>24</v>
      </c>
      <c r="E2028" s="19" t="str">
        <f>_xlfn.XLOOKUP($D2028,消耗中转!$O$17:$O$1000,消耗中转!$Y$17:$Y$1000,"[]")</f>
        <v>[{"ItemId":50004,"Num":2816}]</v>
      </c>
      <c r="F2028" s="19" t="str">
        <f>_xlfn.XLOOKUP($D2028,养成中转!$D$17:$D$1000,_xlfn.XLOOKUP($C2028,养成中转!$W$16:$AC$16,养成中转!$W$17:$AC$1000),"{}")</f>
        <v>{"Hp":5379,"Atk":281}</v>
      </c>
      <c r="G2028" s="19" t="str">
        <f>IF(B2028=4,_xlfn.XLOOKUP($D2028,养成中转!$D$17:$D$1000,养成中转!$AP$17:$AP$1000,"{}"),_xlfn.XLOOKUP($D2028,养成中转!$D$17:$D$1000,养成中转!$AG$17:$AG$1000,"{}"))</f>
        <v>{"CardMulti":10.67,"CostReduce":0}</v>
      </c>
    </row>
    <row r="2029" spans="1:7">
      <c r="A2029" s="19">
        <v>2025</v>
      </c>
      <c r="B2029" s="19">
        <v>1</v>
      </c>
      <c r="C2029" s="19">
        <v>3</v>
      </c>
      <c r="D2029" s="19">
        <v>25</v>
      </c>
      <c r="E2029" s="19" t="str">
        <f>_xlfn.XLOOKUP($D2029,消耗中转!$O$17:$O$1000,消耗中转!$Y$17:$Y$1000,"[]")</f>
        <v>[{"ItemId":50004,"Num":2938}]</v>
      </c>
      <c r="F2029" s="19" t="str">
        <f>_xlfn.XLOOKUP($D2029,养成中转!$D$17:$D$1000,_xlfn.XLOOKUP($C2029,养成中转!$W$16:$AC$16,养成中转!$W$17:$AC$1000),"{}")</f>
        <v>{"Hp":5569,"Atk":291}</v>
      </c>
      <c r="G2029" s="19" t="str">
        <f>IF(B2029=4,_xlfn.XLOOKUP($D2029,养成中转!$D$17:$D$1000,养成中转!$AP$17:$AP$1000,"{}"),_xlfn.XLOOKUP($D2029,养成中转!$D$17:$D$1000,养成中转!$AG$17:$AG$1000,"{}"))</f>
        <v>{"CardMulti":11.91,"CostReduce":1}</v>
      </c>
    </row>
    <row r="2030" spans="1:7">
      <c r="A2030" s="19">
        <v>2026</v>
      </c>
      <c r="B2030" s="21">
        <v>1</v>
      </c>
      <c r="C2030" s="19">
        <v>3</v>
      </c>
      <c r="D2030" s="19">
        <v>26</v>
      </c>
      <c r="E2030" s="19" t="str">
        <f>_xlfn.XLOOKUP($D2030,消耗中转!$O$17:$O$1000,消耗中转!$Y$17:$Y$1000,"[]")</f>
        <v>[{"ItemId":50004,"Num":3061}]</v>
      </c>
      <c r="F2030" s="19" t="str">
        <f>_xlfn.XLOOKUP($D2030,养成中转!$D$17:$D$1000,_xlfn.XLOOKUP($C2030,养成中转!$W$16:$AC$16,养成中转!$W$17:$AC$1000),"{}")</f>
        <v>{"Hp":5767,"Atk":302}</v>
      </c>
      <c r="G2030" s="19" t="str">
        <f>IF(B2030=4,_xlfn.XLOOKUP($D2030,养成中转!$D$17:$D$1000,养成中转!$AP$17:$AP$1000,"{}"),_xlfn.XLOOKUP($D2030,养成中转!$D$17:$D$1000,养成中转!$AG$17:$AG$1000,"{}"))</f>
        <v>{"CardMulti":12.15,"CostReduce":1}</v>
      </c>
    </row>
    <row r="2031" spans="1:7">
      <c r="A2031" s="19">
        <v>2027</v>
      </c>
      <c r="B2031" s="19">
        <v>1</v>
      </c>
      <c r="C2031" s="19">
        <v>3</v>
      </c>
      <c r="D2031" s="19">
        <v>27</v>
      </c>
      <c r="E2031" s="19" t="str">
        <f>_xlfn.XLOOKUP($D2031,消耗中转!$O$17:$O$1000,消耗中转!$Y$17:$Y$1000,"[]")</f>
        <v>[{"ItemId":50004,"Num":3183}]</v>
      </c>
      <c r="F2031" s="19" t="str">
        <f>_xlfn.XLOOKUP($D2031,养成中转!$D$17:$D$1000,_xlfn.XLOOKUP($C2031,养成中转!$W$16:$AC$16,养成中转!$W$17:$AC$1000),"{}")</f>
        <v>{"Hp":5974,"Atk":312}</v>
      </c>
      <c r="G2031" s="19" t="str">
        <f>IF(B2031=4,_xlfn.XLOOKUP($D2031,养成中转!$D$17:$D$1000,养成中转!$AP$17:$AP$1000,"{}"),_xlfn.XLOOKUP($D2031,养成中转!$D$17:$D$1000,养成中转!$AG$17:$AG$1000,"{}"))</f>
        <v>{"CardMulti":12.39,"CostReduce":1}</v>
      </c>
    </row>
    <row r="2032" spans="1:7">
      <c r="A2032" s="19">
        <v>2028</v>
      </c>
      <c r="B2032" s="21">
        <v>1</v>
      </c>
      <c r="C2032" s="19">
        <v>3</v>
      </c>
      <c r="D2032" s="19">
        <v>28</v>
      </c>
      <c r="E2032" s="19" t="str">
        <f>_xlfn.XLOOKUP($D2032,消耗中转!$O$17:$O$1000,消耗中转!$Y$17:$Y$1000,"[]")</f>
        <v>[{"ItemId":50004,"Num":3306}]</v>
      </c>
      <c r="F2032" s="19" t="str">
        <f>_xlfn.XLOOKUP($D2032,养成中转!$D$17:$D$1000,_xlfn.XLOOKUP($C2032,养成中转!$W$16:$AC$16,养成中转!$W$17:$AC$1000),"{}")</f>
        <v>{"Hp":6188,"Atk":324}</v>
      </c>
      <c r="G2032" s="19" t="str">
        <f>IF(B2032=4,_xlfn.XLOOKUP($D2032,养成中转!$D$17:$D$1000,养成中转!$AP$17:$AP$1000,"{}"),_xlfn.XLOOKUP($D2032,养成中转!$D$17:$D$1000,养成中转!$AG$17:$AG$1000,"{}"))</f>
        <v>{"CardMulti":12.63,"CostReduce":1}</v>
      </c>
    </row>
    <row r="2033" spans="1:7">
      <c r="A2033" s="19">
        <v>2029</v>
      </c>
      <c r="B2033" s="19">
        <v>1</v>
      </c>
      <c r="C2033" s="19">
        <v>3</v>
      </c>
      <c r="D2033" s="19">
        <v>29</v>
      </c>
      <c r="E2033" s="19" t="str">
        <f>_xlfn.XLOOKUP($D2033,消耗中转!$O$17:$O$1000,消耗中转!$Y$17:$Y$1000,"[]")</f>
        <v>[{"ItemId":50004,"Num":3428}]</v>
      </c>
      <c r="F2033" s="19" t="str">
        <f>_xlfn.XLOOKUP($D2033,养成中转!$D$17:$D$1000,_xlfn.XLOOKUP($C2033,养成中转!$W$16:$AC$16,养成中转!$W$17:$AC$1000),"{}")</f>
        <v>{"Hp":6412,"Atk":335}</v>
      </c>
      <c r="G2033" s="19" t="str">
        <f>IF(B2033=4,_xlfn.XLOOKUP($D2033,养成中转!$D$17:$D$1000,养成中转!$AP$17:$AP$1000,"{}"),_xlfn.XLOOKUP($D2033,养成中转!$D$17:$D$1000,养成中转!$AG$17:$AG$1000,"{}"))</f>
        <v>{"CardMulti":12.87,"CostReduce":1}</v>
      </c>
    </row>
    <row r="2034" spans="1:7">
      <c r="A2034" s="19">
        <v>2030</v>
      </c>
      <c r="B2034" s="21">
        <v>1</v>
      </c>
      <c r="C2034" s="19">
        <v>3</v>
      </c>
      <c r="D2034" s="19">
        <v>30</v>
      </c>
      <c r="E2034" s="19" t="str">
        <f>_xlfn.XLOOKUP($D2034,消耗中转!$O$17:$O$1000,消耗中转!$Y$17:$Y$1000,"[]")</f>
        <v>[{"ItemId":50004,"Num":3551},{"ItemId":50005,"Num":130}]</v>
      </c>
      <c r="F2034" s="19" t="str">
        <f>_xlfn.XLOOKUP($D2034,养成中转!$D$17:$D$1000,_xlfn.XLOOKUP($C2034,养成中转!$W$16:$AC$16,养成中转!$W$17:$AC$1000),"{}")</f>
        <v>{"Hp":6644,"Atk":347}</v>
      </c>
      <c r="G2034" s="19" t="str">
        <f>IF(B2034=4,_xlfn.XLOOKUP($D2034,养成中转!$D$17:$D$1000,养成中转!$AP$17:$AP$1000,"{}"),_xlfn.XLOOKUP($D2034,养成中转!$D$17:$D$1000,养成中转!$AG$17:$AG$1000,"{}"))</f>
        <v>{"CardMulti":13.11,"CostReduce":1}</v>
      </c>
    </row>
    <row r="2035" spans="1:7">
      <c r="A2035" s="19">
        <v>2031</v>
      </c>
      <c r="B2035" s="19">
        <v>1</v>
      </c>
      <c r="C2035" s="19">
        <v>3</v>
      </c>
      <c r="D2035" s="19">
        <v>31</v>
      </c>
      <c r="E2035" s="19" t="str">
        <f>_xlfn.XLOOKUP($D2035,消耗中转!$O$17:$O$1000,消耗中转!$Y$17:$Y$1000,"[]")</f>
        <v>[{"ItemId":50004,"Num":7347}]</v>
      </c>
      <c r="F2035" s="19" t="str">
        <f>_xlfn.XLOOKUP($D2035,养成中转!$D$17:$D$1000,_xlfn.XLOOKUP($C2035,养成中转!$W$16:$AC$16,养成中转!$W$17:$AC$1000),"{}")</f>
        <v>{"Hp":8331,"Atk":436}</v>
      </c>
      <c r="G2035" s="19" t="str">
        <f>IF(B2035=4,_xlfn.XLOOKUP($D2035,养成中转!$D$17:$D$1000,养成中转!$AP$17:$AP$1000,"{}"),_xlfn.XLOOKUP($D2035,养成中转!$D$17:$D$1000,养成中转!$AG$17:$AG$1000,"{}"))</f>
        <v>{"CardMulti":13.81,"CostReduce":1}</v>
      </c>
    </row>
    <row r="2036" spans="1:7">
      <c r="A2036" s="19">
        <v>2032</v>
      </c>
      <c r="B2036" s="21">
        <v>1</v>
      </c>
      <c r="C2036" s="19">
        <v>3</v>
      </c>
      <c r="D2036" s="19">
        <v>32</v>
      </c>
      <c r="E2036" s="19" t="str">
        <f>_xlfn.XLOOKUP($D2036,消耗中转!$O$17:$O$1000,消耗中转!$Y$17:$Y$1000,"[]")</f>
        <v>[{"ItemId":50004,"Num":7715}]</v>
      </c>
      <c r="F2036" s="19" t="str">
        <f>_xlfn.XLOOKUP($D2036,养成中转!$D$17:$D$1000,_xlfn.XLOOKUP($C2036,养成中转!$W$16:$AC$16,养成中转!$W$17:$AC$1000),"{}")</f>
        <v>{"Hp":8582,"Atk":449}</v>
      </c>
      <c r="G2036" s="19" t="str">
        <f>IF(B2036=4,_xlfn.XLOOKUP($D2036,养成中转!$D$17:$D$1000,养成中转!$AP$17:$AP$1000,"{}"),_xlfn.XLOOKUP($D2036,养成中转!$D$17:$D$1000,养成中转!$AG$17:$AG$1000,"{}"))</f>
        <v>{"CardMulti":14.04,"CostReduce":1}</v>
      </c>
    </row>
    <row r="2037" spans="1:7">
      <c r="A2037" s="19">
        <v>2033</v>
      </c>
      <c r="B2037" s="19">
        <v>1</v>
      </c>
      <c r="C2037" s="19">
        <v>3</v>
      </c>
      <c r="D2037" s="19">
        <v>33</v>
      </c>
      <c r="E2037" s="19" t="str">
        <f>_xlfn.XLOOKUP($D2037,消耗中转!$O$17:$O$1000,消耗中转!$Y$17:$Y$1000,"[]")</f>
        <v>[{"ItemId":50004,"Num":8082}]</v>
      </c>
      <c r="F2037" s="19" t="str">
        <f>_xlfn.XLOOKUP($D2037,养成中转!$D$17:$D$1000,_xlfn.XLOOKUP($C2037,养成中转!$W$16:$AC$16,养成中转!$W$17:$AC$1000),"{}")</f>
        <v>{"Hp":8842,"Atk":463}</v>
      </c>
      <c r="G2037" s="19" t="str">
        <f>IF(B2037=4,_xlfn.XLOOKUP($D2037,养成中转!$D$17:$D$1000,养成中转!$AP$17:$AP$1000,"{}"),_xlfn.XLOOKUP($D2037,养成中转!$D$17:$D$1000,养成中转!$AG$17:$AG$1000,"{}"))</f>
        <v>{"CardMulti":14.27,"CostReduce":1}</v>
      </c>
    </row>
    <row r="2038" spans="1:7">
      <c r="A2038" s="19">
        <v>2034</v>
      </c>
      <c r="B2038" s="21">
        <v>1</v>
      </c>
      <c r="C2038" s="19">
        <v>3</v>
      </c>
      <c r="D2038" s="19">
        <v>34</v>
      </c>
      <c r="E2038" s="19" t="str">
        <f>_xlfn.XLOOKUP($D2038,消耗中转!$O$17:$O$1000,消耗中转!$Y$17:$Y$1000,"[]")</f>
        <v>[{"ItemId":50004,"Num":8449}]</v>
      </c>
      <c r="F2038" s="19" t="str">
        <f>_xlfn.XLOOKUP($D2038,养成中转!$D$17:$D$1000,_xlfn.XLOOKUP($C2038,养成中转!$W$16:$AC$16,养成中转!$W$17:$AC$1000),"{}")</f>
        <v>{"Hp":9111,"Atk":477}</v>
      </c>
      <c r="G2038" s="19" t="str">
        <f>IF(B2038=4,_xlfn.XLOOKUP($D2038,养成中转!$D$17:$D$1000,养成中转!$AP$17:$AP$1000,"{}"),_xlfn.XLOOKUP($D2038,养成中转!$D$17:$D$1000,养成中转!$AG$17:$AG$1000,"{}"))</f>
        <v>{"CardMulti":14.5,"CostReduce":1}</v>
      </c>
    </row>
    <row r="2039" spans="1:7">
      <c r="A2039" s="19">
        <v>2035</v>
      </c>
      <c r="B2039" s="19">
        <v>1</v>
      </c>
      <c r="C2039" s="19">
        <v>3</v>
      </c>
      <c r="D2039" s="19">
        <v>35</v>
      </c>
      <c r="E2039" s="19" t="str">
        <f>_xlfn.XLOOKUP($D2039,消耗中转!$O$17:$O$1000,消耗中转!$Y$17:$Y$1000,"[]")</f>
        <v>[{"ItemId":50004,"Num":8817}]</v>
      </c>
      <c r="F2039" s="19" t="str">
        <f>_xlfn.XLOOKUP($D2039,养成中转!$D$17:$D$1000,_xlfn.XLOOKUP($C2039,养成中转!$W$16:$AC$16,养成中转!$W$17:$AC$1000),"{}")</f>
        <v>{"Hp":9391,"Atk":491}</v>
      </c>
      <c r="G2039" s="19" t="str">
        <f>IF(B2039=4,_xlfn.XLOOKUP($D2039,养成中转!$D$17:$D$1000,养成中转!$AP$17:$AP$1000,"{}"),_xlfn.XLOOKUP($D2039,养成中转!$D$17:$D$1000,养成中转!$AG$17:$AG$1000,"{}"))</f>
        <v>{"CardMulti":14.73,"CostReduce":1}</v>
      </c>
    </row>
    <row r="2040" spans="1:7">
      <c r="A2040" s="19">
        <v>2036</v>
      </c>
      <c r="B2040" s="21">
        <v>1</v>
      </c>
      <c r="C2040" s="19">
        <v>3</v>
      </c>
      <c r="D2040" s="19">
        <v>36</v>
      </c>
      <c r="E2040" s="19" t="str">
        <f>_xlfn.XLOOKUP($D2040,消耗中转!$O$17:$O$1000,消耗中转!$Y$17:$Y$1000,"[]")</f>
        <v>[{"ItemId":50004,"Num":9184}]</v>
      </c>
      <c r="F2040" s="19" t="str">
        <f>_xlfn.XLOOKUP($D2040,养成中转!$D$17:$D$1000,_xlfn.XLOOKUP($C2040,养成中转!$W$16:$AC$16,养成中转!$W$17:$AC$1000),"{}")</f>
        <v>{"Hp":9681,"Atk":507}</v>
      </c>
      <c r="G2040" s="19" t="str">
        <f>IF(B2040=4,_xlfn.XLOOKUP($D2040,养成中转!$D$17:$D$1000,养成中转!$AP$17:$AP$1000,"{}"),_xlfn.XLOOKUP($D2040,养成中转!$D$17:$D$1000,养成中转!$AG$17:$AG$1000,"{}"))</f>
        <v>{"CardMulti":14.96,"CostReduce":1}</v>
      </c>
    </row>
    <row r="2041" spans="1:7">
      <c r="A2041" s="19">
        <v>2037</v>
      </c>
      <c r="B2041" s="19">
        <v>1</v>
      </c>
      <c r="C2041" s="19">
        <v>3</v>
      </c>
      <c r="D2041" s="19">
        <v>37</v>
      </c>
      <c r="E2041" s="19" t="str">
        <f>_xlfn.XLOOKUP($D2041,消耗中转!$O$17:$O$1000,消耗中转!$Y$17:$Y$1000,"[]")</f>
        <v>[{"ItemId":50004,"Num":9552}]</v>
      </c>
      <c r="F2041" s="19" t="str">
        <f>_xlfn.XLOOKUP($D2041,养成中转!$D$17:$D$1000,_xlfn.XLOOKUP($C2041,养成中转!$W$16:$AC$16,养成中转!$W$17:$AC$1000),"{}")</f>
        <v>{"Hp":9980,"Atk":522}</v>
      </c>
      <c r="G2041" s="19" t="str">
        <f>IF(B2041=4,_xlfn.XLOOKUP($D2041,养成中转!$D$17:$D$1000,养成中转!$AP$17:$AP$1000,"{}"),_xlfn.XLOOKUP($D2041,养成中转!$D$17:$D$1000,养成中转!$AG$17:$AG$1000,"{}"))</f>
        <v>{"CardMulti":15.19,"CostReduce":1}</v>
      </c>
    </row>
    <row r="2042" spans="1:7">
      <c r="A2042" s="19">
        <v>2038</v>
      </c>
      <c r="B2042" s="21">
        <v>1</v>
      </c>
      <c r="C2042" s="19">
        <v>3</v>
      </c>
      <c r="D2042" s="19">
        <v>38</v>
      </c>
      <c r="E2042" s="19" t="str">
        <f>_xlfn.XLOOKUP($D2042,消耗中转!$O$17:$O$1000,消耗中转!$Y$17:$Y$1000,"[]")</f>
        <v>[{"ItemId":50004,"Num":9919}]</v>
      </c>
      <c r="F2042" s="19" t="str">
        <f>_xlfn.XLOOKUP($D2042,养成中转!$D$17:$D$1000,_xlfn.XLOOKUP($C2042,养成中转!$W$16:$AC$16,养成中转!$W$17:$AC$1000),"{}")</f>
        <v>{"Hp":10291,"Atk":539}</v>
      </c>
      <c r="G2042" s="19" t="str">
        <f>IF(B2042=4,_xlfn.XLOOKUP($D2042,养成中转!$D$17:$D$1000,养成中转!$AP$17:$AP$1000,"{}"),_xlfn.XLOOKUP($D2042,养成中转!$D$17:$D$1000,养成中转!$AG$17:$AG$1000,"{}"))</f>
        <v>{"CardMulti":15.42,"CostReduce":1}</v>
      </c>
    </row>
    <row r="2043" spans="1:7">
      <c r="A2043" s="19">
        <v>2039</v>
      </c>
      <c r="B2043" s="19">
        <v>1</v>
      </c>
      <c r="C2043" s="19">
        <v>3</v>
      </c>
      <c r="D2043" s="19">
        <v>39</v>
      </c>
      <c r="E2043" s="19" t="str">
        <f>_xlfn.XLOOKUP($D2043,消耗中转!$O$17:$O$1000,消耗中转!$Y$17:$Y$1000,"[]")</f>
        <v>[{"ItemId":50004,"Num":10286}]</v>
      </c>
      <c r="F2043" s="19" t="str">
        <f>_xlfn.XLOOKUP($D2043,养成中转!$D$17:$D$1000,_xlfn.XLOOKUP($C2043,养成中转!$W$16:$AC$16,养成中转!$W$17:$AC$1000),"{}")</f>
        <v>{"Hp":10612,"Atk":555}</v>
      </c>
      <c r="G2043" s="19" t="str">
        <f>IF(B2043=4,_xlfn.XLOOKUP($D2043,养成中转!$D$17:$D$1000,养成中转!$AP$17:$AP$1000,"{}"),_xlfn.XLOOKUP($D2043,养成中转!$D$17:$D$1000,养成中转!$AG$17:$AG$1000,"{}"))</f>
        <v>{"CardMulti":15.65,"CostReduce":1}</v>
      </c>
    </row>
    <row r="2044" spans="1:7">
      <c r="A2044" s="19">
        <v>2040</v>
      </c>
      <c r="B2044" s="21">
        <v>1</v>
      </c>
      <c r="C2044" s="19">
        <v>3</v>
      </c>
      <c r="D2044" s="19">
        <v>40</v>
      </c>
      <c r="E2044" s="19" t="str">
        <f>_xlfn.XLOOKUP($D2044,消耗中转!$O$17:$O$1000,消耗中转!$Y$17:$Y$1000,"[]")</f>
        <v>[{"ItemId":50004,"Num":10654},{"ItemId":50005,"Num":200}]</v>
      </c>
      <c r="F2044" s="19" t="str">
        <f>_xlfn.XLOOKUP($D2044,养成中转!$D$17:$D$1000,_xlfn.XLOOKUP($C2044,养成中转!$W$16:$AC$16,养成中转!$W$17:$AC$1000),"{}")</f>
        <v>{"Hp":10944,"Atk":573}</v>
      </c>
      <c r="G2044" s="19" t="str">
        <f>IF(B2044=4,_xlfn.XLOOKUP($D2044,养成中转!$D$17:$D$1000,养成中转!$AP$17:$AP$1000,"{}"),_xlfn.XLOOKUP($D2044,养成中转!$D$17:$D$1000,养成中转!$AG$17:$AG$1000,"{}"))</f>
        <v>{"CardMulti":15.88,"CostReduce":1}</v>
      </c>
    </row>
    <row r="2045" spans="1:7">
      <c r="A2045" s="19">
        <v>2041</v>
      </c>
      <c r="B2045" s="19">
        <v>1</v>
      </c>
      <c r="C2045" s="19">
        <v>3</v>
      </c>
      <c r="D2045" s="19">
        <v>41</v>
      </c>
      <c r="E2045" s="19" t="str">
        <f>_xlfn.XLOOKUP($D2045,消耗中转!$O$17:$O$1000,消耗中转!$Y$17:$Y$1000,"[]")</f>
        <v>[{"ItemId":50004,"Num":16426}]</v>
      </c>
      <c r="F2045" s="19" t="str">
        <f>_xlfn.XLOOKUP($D2045,养成中转!$D$17:$D$1000,_xlfn.XLOOKUP($C2045,养成中转!$W$16:$AC$16,养成中转!$W$17:$AC$1000),"{}")</f>
        <v>{"Hp":13347,"Atk":699}</v>
      </c>
      <c r="G2045" s="19" t="str">
        <f>IF(B2045=4,_xlfn.XLOOKUP($D2045,养成中转!$D$17:$D$1000,养成中转!$AP$17:$AP$1000,"{}"),_xlfn.XLOOKUP($D2045,养成中转!$D$17:$D$1000,养成中转!$AG$17:$AG$1000,"{}"))</f>
        <v>{"CardMulti":16.63,"CostReduce":1}</v>
      </c>
    </row>
    <row r="2046" spans="1:7">
      <c r="A2046" s="19">
        <v>2042</v>
      </c>
      <c r="B2046" s="21">
        <v>1</v>
      </c>
      <c r="C2046" s="19">
        <v>3</v>
      </c>
      <c r="D2046" s="19">
        <v>42</v>
      </c>
      <c r="E2046" s="19" t="str">
        <f>_xlfn.XLOOKUP($D2046,消耗中转!$O$17:$O$1000,消耗中转!$Y$17:$Y$1000,"[]")</f>
        <v>[{"ItemId":50004,"Num":17248}]</v>
      </c>
      <c r="F2046" s="19" t="str">
        <f>_xlfn.XLOOKUP($D2046,养成中转!$D$17:$D$1000,_xlfn.XLOOKUP($C2046,养成中转!$W$16:$AC$16,养成中转!$W$17:$AC$1000),"{}")</f>
        <v>{"Hp":13701,"Atk":717}</v>
      </c>
      <c r="G2046" s="19" t="str">
        <f>IF(B2046=4,_xlfn.XLOOKUP($D2046,养成中转!$D$17:$D$1000,养成中转!$AP$17:$AP$1000,"{}"),_xlfn.XLOOKUP($D2046,养成中转!$D$17:$D$1000,养成中转!$AG$17:$AG$1000,"{}"))</f>
        <v>{"CardMulti":16.85,"CostReduce":1}</v>
      </c>
    </row>
    <row r="2047" spans="1:7">
      <c r="A2047" s="19">
        <v>2043</v>
      </c>
      <c r="B2047" s="19">
        <v>1</v>
      </c>
      <c r="C2047" s="19">
        <v>3</v>
      </c>
      <c r="D2047" s="19">
        <v>43</v>
      </c>
      <c r="E2047" s="19" t="str">
        <f>_xlfn.XLOOKUP($D2047,消耗中转!$O$17:$O$1000,消耗中转!$Y$17:$Y$1000,"[]")</f>
        <v>[{"ItemId":50004,"Num":18069}]</v>
      </c>
      <c r="F2047" s="19" t="str">
        <f>_xlfn.XLOOKUP($D2047,养成中转!$D$17:$D$1000,_xlfn.XLOOKUP($C2047,养成中转!$W$16:$AC$16,养成中转!$W$17:$AC$1000),"{}")</f>
        <v>{"Hp":14067,"Atk":737}</v>
      </c>
      <c r="G2047" s="19" t="str">
        <f>IF(B2047=4,_xlfn.XLOOKUP($D2047,养成中转!$D$17:$D$1000,养成中转!$AP$17:$AP$1000,"{}"),_xlfn.XLOOKUP($D2047,养成中转!$D$17:$D$1000,养成中转!$AG$17:$AG$1000,"{}"))</f>
        <v>{"CardMulti":17.07,"CostReduce":1}</v>
      </c>
    </row>
    <row r="2048" spans="1:7">
      <c r="A2048" s="19">
        <v>2044</v>
      </c>
      <c r="B2048" s="21">
        <v>1</v>
      </c>
      <c r="C2048" s="19">
        <v>3</v>
      </c>
      <c r="D2048" s="19">
        <v>44</v>
      </c>
      <c r="E2048" s="19" t="str">
        <f>_xlfn.XLOOKUP($D2048,消耗中转!$O$17:$O$1000,消耗中转!$Y$17:$Y$1000,"[]")</f>
        <v>[{"ItemId":50004,"Num":18890}]</v>
      </c>
      <c r="F2048" s="19" t="str">
        <f>_xlfn.XLOOKUP($D2048,养成中转!$D$17:$D$1000,_xlfn.XLOOKUP($C2048,养成中转!$W$16:$AC$16,养成中转!$W$17:$AC$1000),"{}")</f>
        <v>{"Hp":14445,"Atk":756}</v>
      </c>
      <c r="G2048" s="19" t="str">
        <f>IF(B2048=4,_xlfn.XLOOKUP($D2048,养成中转!$D$17:$D$1000,养成中转!$AP$17:$AP$1000,"{}"),_xlfn.XLOOKUP($D2048,养成中转!$D$17:$D$1000,养成中转!$AG$17:$AG$1000,"{}"))</f>
        <v>{"CardMulti":17.29,"CostReduce":1}</v>
      </c>
    </row>
    <row r="2049" spans="1:7">
      <c r="A2049" s="19">
        <v>2045</v>
      </c>
      <c r="B2049" s="19">
        <v>1</v>
      </c>
      <c r="C2049" s="19">
        <v>3</v>
      </c>
      <c r="D2049" s="19">
        <v>45</v>
      </c>
      <c r="E2049" s="19" t="str">
        <f>_xlfn.XLOOKUP($D2049,消耗中转!$O$17:$O$1000,消耗中转!$Y$17:$Y$1000,"[]")</f>
        <v>[{"ItemId":50004,"Num":19712}]</v>
      </c>
      <c r="F2049" s="19" t="str">
        <f>_xlfn.XLOOKUP($D2049,养成中转!$D$17:$D$1000,_xlfn.XLOOKUP($C2049,养成中转!$W$16:$AC$16,养成中转!$W$17:$AC$1000),"{}")</f>
        <v>{"Hp":14836,"Atk":776}</v>
      </c>
      <c r="G2049" s="19" t="str">
        <f>IF(B2049=4,_xlfn.XLOOKUP($D2049,养成中转!$D$17:$D$1000,养成中转!$AP$17:$AP$1000,"{}"),_xlfn.XLOOKUP($D2049,养成中转!$D$17:$D$1000,养成中转!$AG$17:$AG$1000,"{}"))</f>
        <v>{"CardMulti":17.51,"CostReduce":1}</v>
      </c>
    </row>
    <row r="2050" spans="1:7">
      <c r="A2050" s="19">
        <v>2046</v>
      </c>
      <c r="B2050" s="21">
        <v>1</v>
      </c>
      <c r="C2050" s="19">
        <v>3</v>
      </c>
      <c r="D2050" s="19">
        <v>46</v>
      </c>
      <c r="E2050" s="19" t="str">
        <f>_xlfn.XLOOKUP($D2050,消耗中转!$O$17:$O$1000,消耗中转!$Y$17:$Y$1000,"[]")</f>
        <v>[{"ItemId":50004,"Num":20533}]</v>
      </c>
      <c r="F2050" s="19" t="str">
        <f>_xlfn.XLOOKUP($D2050,养成中转!$D$17:$D$1000,_xlfn.XLOOKUP($C2050,养成中转!$W$16:$AC$16,养成中转!$W$17:$AC$1000),"{}")</f>
        <v>{"Hp":15238,"Atk":798}</v>
      </c>
      <c r="G2050" s="19" t="str">
        <f>IF(B2050=4,_xlfn.XLOOKUP($D2050,养成中转!$D$17:$D$1000,养成中转!$AP$17:$AP$1000,"{}"),_xlfn.XLOOKUP($D2050,养成中转!$D$17:$D$1000,养成中转!$AG$17:$AG$1000,"{}"))</f>
        <v>{"CardMulti":17.73,"CostReduce":1}</v>
      </c>
    </row>
    <row r="2051" spans="1:7">
      <c r="A2051" s="19">
        <v>2047</v>
      </c>
      <c r="B2051" s="19">
        <v>1</v>
      </c>
      <c r="C2051" s="19">
        <v>3</v>
      </c>
      <c r="D2051" s="19">
        <v>47</v>
      </c>
      <c r="E2051" s="19" t="str">
        <f>_xlfn.XLOOKUP($D2051,消耗中转!$O$17:$O$1000,消耗中转!$Y$17:$Y$1000,"[]")</f>
        <v>[{"ItemId":50004,"Num":21355}]</v>
      </c>
      <c r="F2051" s="19" t="str">
        <f>_xlfn.XLOOKUP($D2051,养成中转!$D$17:$D$1000,_xlfn.XLOOKUP($C2051,养成中转!$W$16:$AC$16,养成中转!$W$17:$AC$1000),"{}")</f>
        <v>{"Hp":15653,"Atk":819}</v>
      </c>
      <c r="G2051" s="19" t="str">
        <f>IF(B2051=4,_xlfn.XLOOKUP($D2051,养成中转!$D$17:$D$1000,养成中转!$AP$17:$AP$1000,"{}"),_xlfn.XLOOKUP($D2051,养成中转!$D$17:$D$1000,养成中转!$AG$17:$AG$1000,"{}"))</f>
        <v>{"CardMulti":17.95,"CostReduce":1}</v>
      </c>
    </row>
    <row r="2052" spans="1:7">
      <c r="A2052" s="19">
        <v>2048</v>
      </c>
      <c r="B2052" s="21">
        <v>1</v>
      </c>
      <c r="C2052" s="19">
        <v>3</v>
      </c>
      <c r="D2052" s="19">
        <v>48</v>
      </c>
      <c r="E2052" s="19" t="str">
        <f>_xlfn.XLOOKUP($D2052,消耗中转!$O$17:$O$1000,消耗中转!$Y$17:$Y$1000,"[]")</f>
        <v>[{"ItemId":50004,"Num":22176}]</v>
      </c>
      <c r="F2052" s="19" t="str">
        <f>_xlfn.XLOOKUP($D2052,养成中转!$D$17:$D$1000,_xlfn.XLOOKUP($C2052,养成中转!$W$16:$AC$16,养成中转!$W$17:$AC$1000),"{}")</f>
        <v>{"Hp":16080,"Atk":842}</v>
      </c>
      <c r="G2052" s="19" t="str">
        <f>IF(B2052=4,_xlfn.XLOOKUP($D2052,养成中转!$D$17:$D$1000,养成中转!$AP$17:$AP$1000,"{}"),_xlfn.XLOOKUP($D2052,养成中转!$D$17:$D$1000,养成中转!$AG$17:$AG$1000,"{}"))</f>
        <v>{"CardMulti":18.17,"CostReduce":1}</v>
      </c>
    </row>
    <row r="2053" spans="1:7">
      <c r="A2053" s="19">
        <v>2049</v>
      </c>
      <c r="B2053" s="19">
        <v>1</v>
      </c>
      <c r="C2053" s="19">
        <v>3</v>
      </c>
      <c r="D2053" s="19">
        <v>49</v>
      </c>
      <c r="E2053" s="19" t="str">
        <f>_xlfn.XLOOKUP($D2053,消耗中转!$O$17:$O$1000,消耗中转!$Y$17:$Y$1000,"[]")</f>
        <v>[{"ItemId":50004,"Num":22997}]</v>
      </c>
      <c r="F2053" s="19" t="str">
        <f>_xlfn.XLOOKUP($D2053,养成中转!$D$17:$D$1000,_xlfn.XLOOKUP($C2053,养成中转!$W$16:$AC$16,养成中转!$W$17:$AC$1000),"{}")</f>
        <v>{"Hp":16520,"Atk":865}</v>
      </c>
      <c r="G2053" s="19" t="str">
        <f>IF(B2053=4,_xlfn.XLOOKUP($D2053,养成中转!$D$17:$D$1000,养成中转!$AP$17:$AP$1000,"{}"),_xlfn.XLOOKUP($D2053,养成中转!$D$17:$D$1000,养成中转!$AG$17:$AG$1000,"{}"))</f>
        <v>{"CardMulti":18.39,"CostReduce":1}</v>
      </c>
    </row>
    <row r="2054" spans="1:7">
      <c r="A2054" s="19">
        <v>2050</v>
      </c>
      <c r="B2054" s="21">
        <v>1</v>
      </c>
      <c r="C2054" s="19">
        <v>3</v>
      </c>
      <c r="D2054" s="19">
        <v>50</v>
      </c>
      <c r="E2054" s="19" t="str">
        <f>_xlfn.XLOOKUP($D2054,消耗中转!$O$17:$O$1000,消耗中转!$Y$17:$Y$1000,"[]")</f>
        <v>[{"ItemId":50004,"Num":23819},{"ItemId":50005,"Num":300}]</v>
      </c>
      <c r="F2054" s="19" t="str">
        <f>_xlfn.XLOOKUP($D2054,养成中转!$D$17:$D$1000,_xlfn.XLOOKUP($C2054,养成中转!$W$16:$AC$16,养成中转!$W$17:$AC$1000),"{}")</f>
        <v>{"Hp":16974,"Atk":888}</v>
      </c>
      <c r="G2054" s="19" t="str">
        <f>IF(B2054=4,_xlfn.XLOOKUP($D2054,养成中转!$D$17:$D$1000,养成中转!$AP$17:$AP$1000,"{}"),_xlfn.XLOOKUP($D2054,养成中转!$D$17:$D$1000,养成中转!$AG$17:$AG$1000,"{}"))</f>
        <v>{"CardMulti":18.61,"CostReduce":1}</v>
      </c>
    </row>
    <row r="2055" spans="1:7">
      <c r="A2055" s="19">
        <v>2051</v>
      </c>
      <c r="B2055" s="19">
        <v>1</v>
      </c>
      <c r="C2055" s="19">
        <v>3</v>
      </c>
      <c r="D2055" s="19">
        <v>51</v>
      </c>
      <c r="E2055" s="19" t="str">
        <f>_xlfn.XLOOKUP($D2055,消耗中转!$O$17:$O$1000,消耗中转!$Y$17:$Y$1000,"[]")</f>
        <v>[{"ItemId":50004,"Num":29796}]</v>
      </c>
      <c r="F2055" s="19" t="str">
        <f>_xlfn.XLOOKUP($D2055,养成中转!$D$17:$D$1000,_xlfn.XLOOKUP($C2055,养成中转!$W$16:$AC$16,养成中转!$W$17:$AC$1000),"{}")</f>
        <v>{"Hp":20239,"Atk":1060}</v>
      </c>
      <c r="G2055" s="19" t="str">
        <f>IF(B2055=4,_xlfn.XLOOKUP($D2055,养成中转!$D$17:$D$1000,养成中转!$AP$17:$AP$1000,"{}"),_xlfn.XLOOKUP($D2055,养成中转!$D$17:$D$1000,养成中转!$AG$17:$AG$1000,"{}"))</f>
        <v>{"CardMulti":19.41,"CostReduce":1}</v>
      </c>
    </row>
    <row r="2056" spans="1:7">
      <c r="A2056" s="19">
        <v>2052</v>
      </c>
      <c r="B2056" s="21">
        <v>1</v>
      </c>
      <c r="C2056" s="19">
        <v>3</v>
      </c>
      <c r="D2056" s="19">
        <v>52</v>
      </c>
      <c r="E2056" s="19" t="str">
        <f>_xlfn.XLOOKUP($D2056,消耗中转!$O$17:$O$1000,消耗中转!$Y$17:$Y$1000,"[]")</f>
        <v>[{"ItemId":50004,"Num":31286}]</v>
      </c>
      <c r="F2056" s="19" t="str">
        <f>_xlfn.XLOOKUP($D2056,养成中转!$D$17:$D$1000,_xlfn.XLOOKUP($C2056,养成中转!$W$16:$AC$16,养成中转!$W$17:$AC$1000),"{}")</f>
        <v>{"Hp":20720,"Atk":1085}</v>
      </c>
      <c r="G2056" s="19" t="str">
        <f>IF(B2056=4,_xlfn.XLOOKUP($D2056,养成中转!$D$17:$D$1000,养成中转!$AP$17:$AP$1000,"{}"),_xlfn.XLOOKUP($D2056,养成中转!$D$17:$D$1000,养成中转!$AG$17:$AG$1000,"{}"))</f>
        <v>{"CardMulti":19.62,"CostReduce":1}</v>
      </c>
    </row>
    <row r="2057" spans="1:7">
      <c r="A2057" s="19">
        <v>2053</v>
      </c>
      <c r="B2057" s="19">
        <v>1</v>
      </c>
      <c r="C2057" s="19">
        <v>3</v>
      </c>
      <c r="D2057" s="19">
        <v>53</v>
      </c>
      <c r="E2057" s="19" t="str">
        <f>_xlfn.XLOOKUP($D2057,消耗中转!$O$17:$O$1000,消耗中转!$Y$17:$Y$1000,"[]")</f>
        <v>[{"ItemId":50004,"Num":32776}]</v>
      </c>
      <c r="F2057" s="19" t="str">
        <f>_xlfn.XLOOKUP($D2057,养成中转!$D$17:$D$1000,_xlfn.XLOOKUP($C2057,养成中转!$W$16:$AC$16,养成中转!$W$17:$AC$1000),"{}")</f>
        <v>{"Hp":21214,"Atk":1111}</v>
      </c>
      <c r="G2057" s="19" t="str">
        <f>IF(B2057=4,_xlfn.XLOOKUP($D2057,养成中转!$D$17:$D$1000,养成中转!$AP$17:$AP$1000,"{}"),_xlfn.XLOOKUP($D2057,养成中转!$D$17:$D$1000,养成中转!$AG$17:$AG$1000,"{}"))</f>
        <v>{"CardMulti":19.83,"CostReduce":1}</v>
      </c>
    </row>
    <row r="2058" spans="1:7">
      <c r="A2058" s="19">
        <v>2054</v>
      </c>
      <c r="B2058" s="21">
        <v>1</v>
      </c>
      <c r="C2058" s="19">
        <v>3</v>
      </c>
      <c r="D2058" s="19">
        <v>54</v>
      </c>
      <c r="E2058" s="19" t="str">
        <f>_xlfn.XLOOKUP($D2058,消耗中转!$O$17:$O$1000,消耗中转!$Y$17:$Y$1000,"[]")</f>
        <v>[{"ItemId":50004,"Num":34266}]</v>
      </c>
      <c r="F2058" s="19" t="str">
        <f>_xlfn.XLOOKUP($D2058,养成中转!$D$17:$D$1000,_xlfn.XLOOKUP($C2058,养成中转!$W$16:$AC$16,养成中转!$W$17:$AC$1000),"{}")</f>
        <v>{"Hp":21721,"Atk":1137}</v>
      </c>
      <c r="G2058" s="19" t="str">
        <f>IF(B2058=4,_xlfn.XLOOKUP($D2058,养成中转!$D$17:$D$1000,养成中转!$AP$17:$AP$1000,"{}"),_xlfn.XLOOKUP($D2058,养成中转!$D$17:$D$1000,养成中转!$AG$17:$AG$1000,"{}"))</f>
        <v>{"CardMulti":20.04,"CostReduce":1}</v>
      </c>
    </row>
    <row r="2059" spans="1:7">
      <c r="A2059" s="19">
        <v>2055</v>
      </c>
      <c r="B2059" s="19">
        <v>1</v>
      </c>
      <c r="C2059" s="19">
        <v>3</v>
      </c>
      <c r="D2059" s="19">
        <v>55</v>
      </c>
      <c r="E2059" s="19" t="str">
        <f>_xlfn.XLOOKUP($D2059,消耗中转!$O$17:$O$1000,消耗中转!$Y$17:$Y$1000,"[]")</f>
        <v>[{"ItemId":50004,"Num":35756}]</v>
      </c>
      <c r="F2059" s="19" t="str">
        <f>_xlfn.XLOOKUP($D2059,养成中转!$D$17:$D$1000,_xlfn.XLOOKUP($C2059,养成中转!$W$16:$AC$16,养成中转!$W$17:$AC$1000),"{}")</f>
        <v>{"Hp":22243,"Atk":1164}</v>
      </c>
      <c r="G2059" s="19" t="str">
        <f>IF(B2059=4,_xlfn.XLOOKUP($D2059,养成中转!$D$17:$D$1000,养成中转!$AP$17:$AP$1000,"{}"),_xlfn.XLOOKUP($D2059,养成中转!$D$17:$D$1000,养成中转!$AG$17:$AG$1000,"{}"))</f>
        <v>{"CardMulti":20.25,"CostReduce":1}</v>
      </c>
    </row>
    <row r="2060" spans="1:7">
      <c r="A2060" s="19">
        <v>2056</v>
      </c>
      <c r="B2060" s="21">
        <v>1</v>
      </c>
      <c r="C2060" s="19">
        <v>3</v>
      </c>
      <c r="D2060" s="19">
        <v>56</v>
      </c>
      <c r="E2060" s="19" t="str">
        <f>_xlfn.XLOOKUP($D2060,消耗中转!$O$17:$O$1000,消耗中转!$Y$17:$Y$1000,"[]")</f>
        <v>[{"ItemId":50004,"Num":37245}]</v>
      </c>
      <c r="F2060" s="19" t="str">
        <f>_xlfn.XLOOKUP($D2060,养成中转!$D$17:$D$1000,_xlfn.XLOOKUP($C2060,养成中转!$W$16:$AC$16,养成中转!$W$17:$AC$1000),"{}")</f>
        <v>{"Hp":22778,"Atk":1193}</v>
      </c>
      <c r="G2060" s="19" t="str">
        <f>IF(B2060=4,_xlfn.XLOOKUP($D2060,养成中转!$D$17:$D$1000,养成中转!$AP$17:$AP$1000,"{}"),_xlfn.XLOOKUP($D2060,养成中转!$D$17:$D$1000,养成中转!$AG$17:$AG$1000,"{}"))</f>
        <v>{"CardMulti":20.46,"CostReduce":1}</v>
      </c>
    </row>
    <row r="2061" spans="1:7">
      <c r="A2061" s="19">
        <v>2057</v>
      </c>
      <c r="B2061" s="19">
        <v>1</v>
      </c>
      <c r="C2061" s="19">
        <v>3</v>
      </c>
      <c r="D2061" s="19">
        <v>57</v>
      </c>
      <c r="E2061" s="19" t="str">
        <f>_xlfn.XLOOKUP($D2061,消耗中转!$O$17:$O$1000,消耗中转!$Y$17:$Y$1000,"[]")</f>
        <v>[{"ItemId":50004,"Num":38735}]</v>
      </c>
      <c r="F2061" s="19" t="str">
        <f>_xlfn.XLOOKUP($D2061,养成中转!$D$17:$D$1000,_xlfn.XLOOKUP($C2061,养成中转!$W$16:$AC$16,养成中转!$W$17:$AC$1000),"{}")</f>
        <v>{"Hp":23328,"Atk":1222}</v>
      </c>
      <c r="G2061" s="19" t="str">
        <f>IF(B2061=4,_xlfn.XLOOKUP($D2061,养成中转!$D$17:$D$1000,养成中转!$AP$17:$AP$1000,"{}"),_xlfn.XLOOKUP($D2061,养成中转!$D$17:$D$1000,养成中转!$AG$17:$AG$1000,"{}"))</f>
        <v>{"CardMulti":20.67,"CostReduce":1}</v>
      </c>
    </row>
    <row r="2062" spans="1:7">
      <c r="A2062" s="19">
        <v>2058</v>
      </c>
      <c r="B2062" s="21">
        <v>1</v>
      </c>
      <c r="C2062" s="19">
        <v>3</v>
      </c>
      <c r="D2062" s="19">
        <v>58</v>
      </c>
      <c r="E2062" s="19" t="str">
        <f>_xlfn.XLOOKUP($D2062,消耗中转!$O$17:$O$1000,消耗中转!$Y$17:$Y$1000,"[]")</f>
        <v>[{"ItemId":50004,"Num":40225}]</v>
      </c>
      <c r="F2062" s="19" t="str">
        <f>_xlfn.XLOOKUP($D2062,养成中转!$D$17:$D$1000,_xlfn.XLOOKUP($C2062,养成中转!$W$16:$AC$16,养成中转!$W$17:$AC$1000),"{}")</f>
        <v>{"Hp":23893,"Atk":1251}</v>
      </c>
      <c r="G2062" s="19" t="str">
        <f>IF(B2062=4,_xlfn.XLOOKUP($D2062,养成中转!$D$17:$D$1000,养成中转!$AP$17:$AP$1000,"{}"),_xlfn.XLOOKUP($D2062,养成中转!$D$17:$D$1000,养成中转!$AG$17:$AG$1000,"{}"))</f>
        <v>{"CardMulti":20.88,"CostReduce":1}</v>
      </c>
    </row>
    <row r="2063" spans="1:7">
      <c r="A2063" s="19">
        <v>2059</v>
      </c>
      <c r="B2063" s="19">
        <v>1</v>
      </c>
      <c r="C2063" s="19">
        <v>3</v>
      </c>
      <c r="D2063" s="19">
        <v>59</v>
      </c>
      <c r="E2063" s="19" t="str">
        <f>_xlfn.XLOOKUP($D2063,消耗中转!$O$17:$O$1000,消耗中转!$Y$17:$Y$1000,"[]")</f>
        <v>[{"ItemId":50004,"Num":41715}]</v>
      </c>
      <c r="F2063" s="19" t="str">
        <f>_xlfn.XLOOKUP($D2063,养成中转!$D$17:$D$1000,_xlfn.XLOOKUP($C2063,养成中转!$W$16:$AC$16,养成中转!$W$17:$AC$1000),"{}")</f>
        <v>{"Hp":24473,"Atk":1281}</v>
      </c>
      <c r="G2063" s="19" t="str">
        <f>IF(B2063=4,_xlfn.XLOOKUP($D2063,养成中转!$D$17:$D$1000,养成中转!$AP$17:$AP$1000,"{}"),_xlfn.XLOOKUP($D2063,养成中转!$D$17:$D$1000,养成中转!$AG$17:$AG$1000,"{}"))</f>
        <v>{"CardMulti":21.09,"CostReduce":1}</v>
      </c>
    </row>
    <row r="2064" spans="1:7">
      <c r="A2064" s="19">
        <v>2060</v>
      </c>
      <c r="B2064" s="21">
        <v>1</v>
      </c>
      <c r="C2064" s="19">
        <v>3</v>
      </c>
      <c r="D2064" s="19">
        <v>60</v>
      </c>
      <c r="E2064" s="19" t="str">
        <f>_xlfn.XLOOKUP($D2064,消耗中转!$O$17:$O$1000,消耗中转!$Y$17:$Y$1000,"[]")</f>
        <v>[{"ItemId":50004,"Num":43205},{"ItemId":50005,"Num":420}]</v>
      </c>
      <c r="F2064" s="19" t="str">
        <f>_xlfn.XLOOKUP($D2064,养成中转!$D$17:$D$1000,_xlfn.XLOOKUP($C2064,养成中转!$W$16:$AC$16,养成中转!$W$17:$AC$1000),"{}")</f>
        <v>{"Hp":25068,"Atk":1313}</v>
      </c>
      <c r="G2064" s="19" t="str">
        <f>IF(B2064=4,_xlfn.XLOOKUP($D2064,养成中转!$D$17:$D$1000,养成中转!$AP$17:$AP$1000,"{}"),_xlfn.XLOOKUP($D2064,养成中转!$D$17:$D$1000,养成中转!$AG$17:$AG$1000,"{}"))</f>
        <v>{"CardMulti":21.3,"CostReduce":1}</v>
      </c>
    </row>
    <row r="2065" spans="1:7">
      <c r="A2065" s="19">
        <v>2061</v>
      </c>
      <c r="B2065" s="19">
        <v>1</v>
      </c>
      <c r="C2065" s="19">
        <v>3</v>
      </c>
      <c r="D2065" s="19">
        <v>61</v>
      </c>
      <c r="E2065" s="19" t="str">
        <f>_xlfn.XLOOKUP($D2065,消耗中转!$O$17:$O$1000,消耗中转!$Y$17:$Y$1000,"[]")</f>
        <v>[{"ItemId":50004,"Num":47233}]</v>
      </c>
      <c r="F2065" s="19" t="str">
        <f>_xlfn.XLOOKUP($D2065,养成中转!$D$17:$D$1000,_xlfn.XLOOKUP($C2065,养成中转!$W$16:$AC$16,养成中转!$W$17:$AC$1000),"{}")</f>
        <v>{"Hp":29340,"Atk":1536}</v>
      </c>
      <c r="G2065" s="19" t="str">
        <f>IF(B2065=4,_xlfn.XLOOKUP($D2065,养成中转!$D$17:$D$1000,养成中转!$AP$17:$AP$1000,"{}"),_xlfn.XLOOKUP($D2065,养成中转!$D$17:$D$1000,养成中转!$AG$17:$AG$1000,"{}"))</f>
        <v>{"CardMulti":22.15,"CostReduce":1}</v>
      </c>
    </row>
    <row r="2066" spans="1:7">
      <c r="A2066" s="19">
        <v>2062</v>
      </c>
      <c r="B2066" s="21">
        <v>1</v>
      </c>
      <c r="C2066" s="19">
        <v>3</v>
      </c>
      <c r="D2066" s="19">
        <v>62</v>
      </c>
      <c r="E2066" s="19" t="str">
        <f>_xlfn.XLOOKUP($D2066,消耗中转!$O$17:$O$1000,消耗中转!$Y$17:$Y$1000,"[]")</f>
        <v>[{"ItemId":50004,"Num":49595}]</v>
      </c>
      <c r="F2066" s="19" t="str">
        <f>_xlfn.XLOOKUP($D2066,养成中转!$D$17:$D$1000,_xlfn.XLOOKUP($C2066,养成中转!$W$16:$AC$16,养成中转!$W$17:$AC$1000),"{}")</f>
        <v>{"Hp":29964,"Atk":1569}</v>
      </c>
      <c r="G2066" s="19" t="str">
        <f>IF(B2066=4,_xlfn.XLOOKUP($D2066,养成中转!$D$17:$D$1000,养成中转!$AP$17:$AP$1000,"{}"),_xlfn.XLOOKUP($D2066,养成中转!$D$17:$D$1000,养成中转!$AG$17:$AG$1000,"{}"))</f>
        <v>{"CardMulti":22.35,"CostReduce":1}</v>
      </c>
    </row>
    <row r="2067" spans="1:7">
      <c r="A2067" s="19">
        <v>2063</v>
      </c>
      <c r="B2067" s="19">
        <v>1</v>
      </c>
      <c r="C2067" s="19">
        <v>3</v>
      </c>
      <c r="D2067" s="19">
        <v>63</v>
      </c>
      <c r="E2067" s="19" t="str">
        <f>_xlfn.XLOOKUP($D2067,消耗中转!$O$17:$O$1000,消耗中转!$Y$17:$Y$1000,"[]")</f>
        <v>[{"ItemId":50004,"Num":51956}]</v>
      </c>
      <c r="F2067" s="19" t="str">
        <f>_xlfn.XLOOKUP($D2067,养成中转!$D$17:$D$1000,_xlfn.XLOOKUP($C2067,养成中转!$W$16:$AC$16,养成中转!$W$17:$AC$1000),"{}")</f>
        <v>{"Hp":30606,"Atk":1602}</v>
      </c>
      <c r="G2067" s="19" t="str">
        <f>IF(B2067=4,_xlfn.XLOOKUP($D2067,养成中转!$D$17:$D$1000,养成中转!$AP$17:$AP$1000,"{}"),_xlfn.XLOOKUP($D2067,养成中转!$D$17:$D$1000,养成中转!$AG$17:$AG$1000,"{}"))</f>
        <v>{"CardMulti":22.55,"CostReduce":1}</v>
      </c>
    </row>
    <row r="2068" spans="1:7">
      <c r="A2068" s="19">
        <v>2064</v>
      </c>
      <c r="B2068" s="21">
        <v>1</v>
      </c>
      <c r="C2068" s="19">
        <v>3</v>
      </c>
      <c r="D2068" s="19">
        <v>64</v>
      </c>
      <c r="E2068" s="19" t="str">
        <f>_xlfn.XLOOKUP($D2068,消耗中转!$O$17:$O$1000,消耗中转!$Y$17:$Y$1000,"[]")</f>
        <v>[{"ItemId":50004,"Num":54318}]</v>
      </c>
      <c r="F2068" s="19" t="str">
        <f>_xlfn.XLOOKUP($D2068,养成中转!$D$17:$D$1000,_xlfn.XLOOKUP($C2068,养成中转!$W$16:$AC$16,养成中转!$W$17:$AC$1000),"{}")</f>
        <v>{"Hp":31263,"Atk":1637}</v>
      </c>
      <c r="G2068" s="19" t="str">
        <f>IF(B2068=4,_xlfn.XLOOKUP($D2068,养成中转!$D$17:$D$1000,养成中转!$AP$17:$AP$1000,"{}"),_xlfn.XLOOKUP($D2068,养成中转!$D$17:$D$1000,养成中转!$AG$17:$AG$1000,"{}"))</f>
        <v>{"CardMulti":22.75,"CostReduce":1}</v>
      </c>
    </row>
    <row r="2069" spans="1:7">
      <c r="A2069" s="19">
        <v>2065</v>
      </c>
      <c r="B2069" s="19">
        <v>1</v>
      </c>
      <c r="C2069" s="19">
        <v>3</v>
      </c>
      <c r="D2069" s="19">
        <v>65</v>
      </c>
      <c r="E2069" s="19" t="str">
        <f>_xlfn.XLOOKUP($D2069,消耗中转!$O$17:$O$1000,消耗中转!$Y$17:$Y$1000,"[]")</f>
        <v>[{"ItemId":50004,"Num":56680}]</v>
      </c>
      <c r="F2069" s="19" t="str">
        <f>_xlfn.XLOOKUP($D2069,养成中转!$D$17:$D$1000,_xlfn.XLOOKUP($C2069,养成中转!$W$16:$AC$16,养成中转!$W$17:$AC$1000),"{}")</f>
        <v>{"Hp":31936,"Atk":1673}</v>
      </c>
      <c r="G2069" s="19" t="str">
        <f>IF(B2069=4,_xlfn.XLOOKUP($D2069,养成中转!$D$17:$D$1000,养成中转!$AP$17:$AP$1000,"{}"),_xlfn.XLOOKUP($D2069,养成中转!$D$17:$D$1000,养成中转!$AG$17:$AG$1000,"{}"))</f>
        <v>{"CardMulti":22.95,"CostReduce":1}</v>
      </c>
    </row>
    <row r="2070" spans="1:7">
      <c r="A2070" s="19">
        <v>2066</v>
      </c>
      <c r="B2070" s="21">
        <v>1</v>
      </c>
      <c r="C2070" s="19">
        <v>3</v>
      </c>
      <c r="D2070" s="19">
        <v>66</v>
      </c>
      <c r="E2070" s="19" t="str">
        <f>_xlfn.XLOOKUP($D2070,消耗中转!$O$17:$O$1000,消耗中转!$Y$17:$Y$1000,"[]")</f>
        <v>[{"ItemId":50004,"Num":59041}]</v>
      </c>
      <c r="F2070" s="19" t="str">
        <f>_xlfn.XLOOKUP($D2070,养成中转!$D$17:$D$1000,_xlfn.XLOOKUP($C2070,养成中转!$W$16:$AC$16,养成中转!$W$17:$AC$1000),"{}")</f>
        <v>{"Hp":32626,"Atk":1709}</v>
      </c>
      <c r="G2070" s="19" t="str">
        <f>IF(B2070=4,_xlfn.XLOOKUP($D2070,养成中转!$D$17:$D$1000,养成中转!$AP$17:$AP$1000,"{}"),_xlfn.XLOOKUP($D2070,养成中转!$D$17:$D$1000,养成中转!$AG$17:$AG$1000,"{}"))</f>
        <v>{"CardMulti":23.15,"CostReduce":1}</v>
      </c>
    </row>
    <row r="2071" spans="1:7">
      <c r="A2071" s="19">
        <v>2067</v>
      </c>
      <c r="B2071" s="19">
        <v>1</v>
      </c>
      <c r="C2071" s="19">
        <v>3</v>
      </c>
      <c r="D2071" s="19">
        <v>67</v>
      </c>
      <c r="E2071" s="19" t="str">
        <f>_xlfn.XLOOKUP($D2071,消耗中转!$O$17:$O$1000,消耗中转!$Y$17:$Y$1000,"[]")</f>
        <v>[{"ItemId":50004,"Num":61403}]</v>
      </c>
      <c r="F2071" s="19" t="str">
        <f>_xlfn.XLOOKUP($D2071,养成中转!$D$17:$D$1000,_xlfn.XLOOKUP($C2071,养成中转!$W$16:$AC$16,养成中转!$W$17:$AC$1000),"{}")</f>
        <v>{"Hp":33332,"Atk":1745}</v>
      </c>
      <c r="G2071" s="19" t="str">
        <f>IF(B2071=4,_xlfn.XLOOKUP($D2071,养成中转!$D$17:$D$1000,养成中转!$AP$17:$AP$1000,"{}"),_xlfn.XLOOKUP($D2071,养成中转!$D$17:$D$1000,养成中转!$AG$17:$AG$1000,"{}"))</f>
        <v>{"CardMulti":23.35,"CostReduce":1}</v>
      </c>
    </row>
    <row r="2072" spans="1:7">
      <c r="A2072" s="19">
        <v>2068</v>
      </c>
      <c r="B2072" s="21">
        <v>1</v>
      </c>
      <c r="C2072" s="19">
        <v>3</v>
      </c>
      <c r="D2072" s="19">
        <v>68</v>
      </c>
      <c r="E2072" s="19" t="str">
        <f>_xlfn.XLOOKUP($D2072,消耗中转!$O$17:$O$1000,消耗中转!$Y$17:$Y$1000,"[]")</f>
        <v>[{"ItemId":50004,"Num":63765}]</v>
      </c>
      <c r="F2072" s="19" t="str">
        <f>_xlfn.XLOOKUP($D2072,养成中转!$D$17:$D$1000,_xlfn.XLOOKUP($C2072,养成中转!$W$16:$AC$16,养成中转!$W$17:$AC$1000),"{}")</f>
        <v>{"Hp":34054,"Atk":1784}</v>
      </c>
      <c r="G2072" s="19" t="str">
        <f>IF(B2072=4,_xlfn.XLOOKUP($D2072,养成中转!$D$17:$D$1000,养成中转!$AP$17:$AP$1000,"{}"),_xlfn.XLOOKUP($D2072,养成中转!$D$17:$D$1000,养成中转!$AG$17:$AG$1000,"{}"))</f>
        <v>{"CardMulti":23.55,"CostReduce":1}</v>
      </c>
    </row>
    <row r="2073" spans="1:7">
      <c r="A2073" s="19">
        <v>2069</v>
      </c>
      <c r="B2073" s="19">
        <v>1</v>
      </c>
      <c r="C2073" s="19">
        <v>3</v>
      </c>
      <c r="D2073" s="19">
        <v>69</v>
      </c>
      <c r="E2073" s="19" t="str">
        <f>_xlfn.XLOOKUP($D2073,消耗中转!$O$17:$O$1000,消耗中转!$Y$17:$Y$1000,"[]")</f>
        <v>[{"ItemId":50004,"Num":66126}]</v>
      </c>
      <c r="F2073" s="19" t="str">
        <f>_xlfn.XLOOKUP($D2073,养成中转!$D$17:$D$1000,_xlfn.XLOOKUP($C2073,养成中转!$W$16:$AC$16,养成中转!$W$17:$AC$1000),"{}")</f>
        <v>{"Hp":34793,"Atk":1822}</v>
      </c>
      <c r="G2073" s="19" t="str">
        <f>IF(B2073=4,_xlfn.XLOOKUP($D2073,养成中转!$D$17:$D$1000,养成中转!$AP$17:$AP$1000,"{}"),_xlfn.XLOOKUP($D2073,养成中转!$D$17:$D$1000,养成中转!$AG$17:$AG$1000,"{}"))</f>
        <v>{"CardMulti":23.75,"CostReduce":1}</v>
      </c>
    </row>
    <row r="2074" spans="1:7">
      <c r="A2074" s="19">
        <v>2070</v>
      </c>
      <c r="B2074" s="21">
        <v>1</v>
      </c>
      <c r="C2074" s="19">
        <v>3</v>
      </c>
      <c r="D2074" s="19">
        <v>70</v>
      </c>
      <c r="E2074" s="19" t="str">
        <f>_xlfn.XLOOKUP($D2074,消耗中转!$O$17:$O$1000,消耗中转!$Y$17:$Y$1000,"[]")</f>
        <v>[{"ItemId":50004,"Num":68488},{"ItemId":50005,"Num":602}]</v>
      </c>
      <c r="F2074" s="19" t="str">
        <f>_xlfn.XLOOKUP($D2074,养成中转!$D$17:$D$1000,_xlfn.XLOOKUP($C2074,养成中转!$W$16:$AC$16,养成中转!$W$17:$AC$1000),"{}")</f>
        <v>{"Hp":35549,"Atk":1862}</v>
      </c>
      <c r="G2074" s="19" t="str">
        <f>IF(B2074=4,_xlfn.XLOOKUP($D2074,养成中转!$D$17:$D$1000,养成中转!$AP$17:$AP$1000,"{}"),_xlfn.XLOOKUP($D2074,养成中转!$D$17:$D$1000,养成中转!$AG$17:$AG$1000,"{}"))</f>
        <v>{"CardMulti":23.95,"CostReduce":1}</v>
      </c>
    </row>
    <row r="2075" spans="1:7">
      <c r="A2075" s="19">
        <v>2071</v>
      </c>
      <c r="B2075" s="19">
        <v>1</v>
      </c>
      <c r="C2075" s="19">
        <v>3</v>
      </c>
      <c r="D2075" s="19">
        <v>71</v>
      </c>
      <c r="E2075" s="19" t="str">
        <f>_xlfn.XLOOKUP($D2075,消耗中转!$O$17:$O$1000,消耗中转!$Y$17:$Y$1000,"[]")</f>
        <v>[{"ItemId":50004,"Num":68232}]</v>
      </c>
      <c r="F2075" s="19" t="str">
        <f>_xlfn.XLOOKUP($D2075,养成中转!$D$17:$D$1000,_xlfn.XLOOKUP($C2075,养成中转!$W$16:$AC$16,养成中转!$W$17:$AC$1000),"{}")</f>
        <v>{"Hp":40964,"Atk":2146}</v>
      </c>
      <c r="G2075" s="19" t="str">
        <f>IF(B2075=4,_xlfn.XLOOKUP($D2075,养成中转!$D$17:$D$1000,养成中转!$AP$17:$AP$1000,"{}"),_xlfn.XLOOKUP($D2075,养成中转!$D$17:$D$1000,养成中转!$AG$17:$AG$1000,"{}"))</f>
        <v>{"CardMulti":24.85,"CostReduce":1}</v>
      </c>
    </row>
    <row r="2076" spans="1:7">
      <c r="A2076" s="19">
        <v>2072</v>
      </c>
      <c r="B2076" s="21">
        <v>1</v>
      </c>
      <c r="C2076" s="19">
        <v>3</v>
      </c>
      <c r="D2076" s="19">
        <v>72</v>
      </c>
      <c r="E2076" s="19" t="str">
        <f>_xlfn.XLOOKUP($D2076,消耗中转!$O$17:$O$1000,消耗中转!$Y$17:$Y$1000,"[]")</f>
        <v>[{"ItemId":50004,"Num":71644}]</v>
      </c>
      <c r="F2076" s="19" t="str">
        <f>_xlfn.XLOOKUP($D2076,养成中转!$D$17:$D$1000,_xlfn.XLOOKUP($C2076,养成中转!$W$16:$AC$16,养成中转!$W$17:$AC$1000),"{}")</f>
        <v>{"Hp":41755,"Atk":2186}</v>
      </c>
      <c r="G2076" s="19" t="str">
        <f>IF(B2076=4,_xlfn.XLOOKUP($D2076,养成中转!$D$17:$D$1000,养成中转!$AP$17:$AP$1000,"{}"),_xlfn.XLOOKUP($D2076,养成中转!$D$17:$D$1000,养成中转!$AG$17:$AG$1000,"{}"))</f>
        <v>{"CardMulti":25.04,"CostReduce":1}</v>
      </c>
    </row>
    <row r="2077" spans="1:7">
      <c r="A2077" s="19">
        <v>2073</v>
      </c>
      <c r="B2077" s="19">
        <v>1</v>
      </c>
      <c r="C2077" s="19">
        <v>3</v>
      </c>
      <c r="D2077" s="19">
        <v>73</v>
      </c>
      <c r="E2077" s="19" t="str">
        <f>_xlfn.XLOOKUP($D2077,消耗中转!$O$17:$O$1000,消耗中转!$Y$17:$Y$1000,"[]")</f>
        <v>[{"ItemId":50004,"Num":75055}]</v>
      </c>
      <c r="F2077" s="19" t="str">
        <f>_xlfn.XLOOKUP($D2077,养成中转!$D$17:$D$1000,_xlfn.XLOOKUP($C2077,养成中转!$W$16:$AC$16,养成中转!$W$17:$AC$1000),"{}")</f>
        <v>{"Hp":42563,"Atk":2229}</v>
      </c>
      <c r="G2077" s="19" t="str">
        <f>IF(B2077=4,_xlfn.XLOOKUP($D2077,养成中转!$D$17:$D$1000,养成中转!$AP$17:$AP$1000,"{}"),_xlfn.XLOOKUP($D2077,养成中转!$D$17:$D$1000,养成中转!$AG$17:$AG$1000,"{}"))</f>
        <v>{"CardMulti":25.23,"CostReduce":1}</v>
      </c>
    </row>
    <row r="2078" spans="1:7">
      <c r="A2078" s="19">
        <v>2074</v>
      </c>
      <c r="B2078" s="21">
        <v>1</v>
      </c>
      <c r="C2078" s="19">
        <v>3</v>
      </c>
      <c r="D2078" s="19">
        <v>74</v>
      </c>
      <c r="E2078" s="19" t="str">
        <f>_xlfn.XLOOKUP($D2078,消耗中转!$O$17:$O$1000,消耗中转!$Y$17:$Y$1000,"[]")</f>
        <v>[{"ItemId":50004,"Num":78467}]</v>
      </c>
      <c r="F2078" s="19" t="str">
        <f>_xlfn.XLOOKUP($D2078,养成中转!$D$17:$D$1000,_xlfn.XLOOKUP($C2078,养成中转!$W$16:$AC$16,养成中转!$W$17:$AC$1000),"{}")</f>
        <v>{"Hp":43390,"Atk":2272}</v>
      </c>
      <c r="G2078" s="19" t="str">
        <f>IF(B2078=4,_xlfn.XLOOKUP($D2078,养成中转!$D$17:$D$1000,养成中转!$AP$17:$AP$1000,"{}"),_xlfn.XLOOKUP($D2078,养成中转!$D$17:$D$1000,养成中转!$AG$17:$AG$1000,"{}"))</f>
        <v>{"CardMulti":25.42,"CostReduce":1}</v>
      </c>
    </row>
    <row r="2079" spans="1:7">
      <c r="A2079" s="19">
        <v>2075</v>
      </c>
      <c r="B2079" s="19">
        <v>1</v>
      </c>
      <c r="C2079" s="19">
        <v>3</v>
      </c>
      <c r="D2079" s="19">
        <v>75</v>
      </c>
      <c r="E2079" s="19" t="str">
        <f>_xlfn.XLOOKUP($D2079,消耗中转!$O$17:$O$1000,消耗中转!$Y$17:$Y$1000,"[]")</f>
        <v>[{"ItemId":50004,"Num":81879}]</v>
      </c>
      <c r="F2079" s="19" t="str">
        <f>_xlfn.XLOOKUP($D2079,养成中转!$D$17:$D$1000,_xlfn.XLOOKUP($C2079,养成中转!$W$16:$AC$16,养成中转!$W$17:$AC$1000),"{}")</f>
        <v>{"Hp":44234,"Atk":2316}</v>
      </c>
      <c r="G2079" s="19" t="str">
        <f>IF(B2079=4,_xlfn.XLOOKUP($D2079,养成中转!$D$17:$D$1000,养成中转!$AP$17:$AP$1000,"{}"),_xlfn.XLOOKUP($D2079,养成中转!$D$17:$D$1000,养成中转!$AG$17:$AG$1000,"{}"))</f>
        <v>{"CardMulti":27.61,"CostReduce":3}</v>
      </c>
    </row>
    <row r="2080" spans="1:7">
      <c r="A2080" s="19">
        <v>2076</v>
      </c>
      <c r="B2080" s="21">
        <v>1</v>
      </c>
      <c r="C2080" s="19">
        <v>3</v>
      </c>
      <c r="D2080" s="19">
        <v>76</v>
      </c>
      <c r="E2080" s="19" t="str">
        <f>_xlfn.XLOOKUP($D2080,消耗中转!$O$17:$O$1000,消耗中转!$Y$17:$Y$1000,"[]")</f>
        <v>[{"ItemId":50004,"Num":85290}]</v>
      </c>
      <c r="F2080" s="19" t="str">
        <f>_xlfn.XLOOKUP($D2080,养成中转!$D$17:$D$1000,_xlfn.XLOOKUP($C2080,养成中转!$W$16:$AC$16,养成中转!$W$17:$AC$1000),"{}")</f>
        <v>{"Hp":45096,"Atk":2361}</v>
      </c>
      <c r="G2080" s="19" t="str">
        <f>IF(B2080=4,_xlfn.XLOOKUP($D2080,养成中转!$D$17:$D$1000,养成中转!$AP$17:$AP$1000,"{}"),_xlfn.XLOOKUP($D2080,养成中转!$D$17:$D$1000,养成中转!$AG$17:$AG$1000,"{}"))</f>
        <v>{"CardMulti":27.8,"CostReduce":3}</v>
      </c>
    </row>
    <row r="2081" spans="1:7">
      <c r="A2081" s="19">
        <v>2077</v>
      </c>
      <c r="B2081" s="19">
        <v>1</v>
      </c>
      <c r="C2081" s="19">
        <v>3</v>
      </c>
      <c r="D2081" s="19">
        <v>77</v>
      </c>
      <c r="E2081" s="19" t="str">
        <f>_xlfn.XLOOKUP($D2081,消耗中转!$O$17:$O$1000,消耗中转!$Y$17:$Y$1000,"[]")</f>
        <v>[{"ItemId":50004,"Num":88702}]</v>
      </c>
      <c r="F2081" s="19" t="str">
        <f>_xlfn.XLOOKUP($D2081,养成中转!$D$17:$D$1000,_xlfn.XLOOKUP($C2081,养成中转!$W$16:$AC$16,养成中转!$W$17:$AC$1000),"{}")</f>
        <v>{"Hp":45977,"Atk":2407}</v>
      </c>
      <c r="G2081" s="19" t="str">
        <f>IF(B2081=4,_xlfn.XLOOKUP($D2081,养成中转!$D$17:$D$1000,养成中转!$AP$17:$AP$1000,"{}"),_xlfn.XLOOKUP($D2081,养成中转!$D$17:$D$1000,养成中转!$AG$17:$AG$1000,"{}"))</f>
        <v>{"CardMulti":27.99,"CostReduce":3}</v>
      </c>
    </row>
    <row r="2082" spans="1:7">
      <c r="A2082" s="19">
        <v>2078</v>
      </c>
      <c r="B2082" s="21">
        <v>1</v>
      </c>
      <c r="C2082" s="19">
        <v>3</v>
      </c>
      <c r="D2082" s="19">
        <v>78</v>
      </c>
      <c r="E2082" s="19" t="str">
        <f>_xlfn.XLOOKUP($D2082,消耗中转!$O$17:$O$1000,消耗中转!$Y$17:$Y$1000,"[]")</f>
        <v>[{"ItemId":50004,"Num":92114}]</v>
      </c>
      <c r="F2082" s="19" t="str">
        <f>_xlfn.XLOOKUP($D2082,养成中转!$D$17:$D$1000,_xlfn.XLOOKUP($C2082,养成中转!$W$16:$AC$16,养成中转!$W$17:$AC$1000),"{}")</f>
        <v>{"Hp":46876,"Atk":2455}</v>
      </c>
      <c r="G2082" s="19" t="str">
        <f>IF(B2082=4,_xlfn.XLOOKUP($D2082,养成中转!$D$17:$D$1000,养成中转!$AP$17:$AP$1000,"{}"),_xlfn.XLOOKUP($D2082,养成中转!$D$17:$D$1000,养成中转!$AG$17:$AG$1000,"{}"))</f>
        <v>{"CardMulti":28.18,"CostReduce":3}</v>
      </c>
    </row>
    <row r="2083" spans="1:7">
      <c r="A2083" s="19">
        <v>2079</v>
      </c>
      <c r="B2083" s="19">
        <v>1</v>
      </c>
      <c r="C2083" s="19">
        <v>3</v>
      </c>
      <c r="D2083" s="19">
        <v>79</v>
      </c>
      <c r="E2083" s="19" t="str">
        <f>_xlfn.XLOOKUP($D2083,消耗中转!$O$17:$O$1000,消耗中转!$Y$17:$Y$1000,"[]")</f>
        <v>[{"ItemId":50004,"Num":95525}]</v>
      </c>
      <c r="F2083" s="19" t="str">
        <f>_xlfn.XLOOKUP($D2083,养成中转!$D$17:$D$1000,_xlfn.XLOOKUP($C2083,养成中转!$W$16:$AC$16,养成中转!$W$17:$AC$1000),"{}")</f>
        <v>{"Hp":47793,"Atk":2503}</v>
      </c>
      <c r="G2083" s="19" t="str">
        <f>IF(B2083=4,_xlfn.XLOOKUP($D2083,养成中转!$D$17:$D$1000,养成中转!$AP$17:$AP$1000,"{}"),_xlfn.XLOOKUP($D2083,养成中转!$D$17:$D$1000,养成中转!$AG$17:$AG$1000,"{}"))</f>
        <v>{"CardMulti":28.37,"CostReduce":3}</v>
      </c>
    </row>
    <row r="2084" spans="1:7">
      <c r="A2084" s="19">
        <v>2080</v>
      </c>
      <c r="B2084" s="21">
        <v>1</v>
      </c>
      <c r="C2084" s="19">
        <v>3</v>
      </c>
      <c r="D2084" s="19">
        <v>80</v>
      </c>
      <c r="E2084" s="19" t="str">
        <f>_xlfn.XLOOKUP($D2084,消耗中转!$O$17:$O$1000,消耗中转!$Y$17:$Y$1000,"[]")</f>
        <v>[{"ItemId":50004,"Num":98937},{"ItemId":50005,"Num":785}]</v>
      </c>
      <c r="F2084" s="19" t="str">
        <f>_xlfn.XLOOKUP($D2084,养成中转!$D$17:$D$1000,_xlfn.XLOOKUP($C2084,养成中转!$W$16:$AC$16,养成中转!$W$17:$AC$1000),"{}")</f>
        <v>{"Hp":48731,"Atk":2553}</v>
      </c>
      <c r="G2084" s="19" t="str">
        <f>IF(B2084=4,_xlfn.XLOOKUP($D2084,养成中转!$D$17:$D$1000,养成中转!$AP$17:$AP$1000,"{}"),_xlfn.XLOOKUP($D2084,养成中转!$D$17:$D$1000,养成中转!$AG$17:$AG$1000,"{}"))</f>
        <v>{"CardMulti":28.56,"CostReduce":3}</v>
      </c>
    </row>
    <row r="2085" spans="1:7">
      <c r="A2085" s="19">
        <v>2081</v>
      </c>
      <c r="B2085" s="19">
        <v>1</v>
      </c>
      <c r="C2085" s="19">
        <v>3</v>
      </c>
      <c r="D2085" s="19">
        <v>81</v>
      </c>
      <c r="E2085" s="19" t="str">
        <f>_xlfn.XLOOKUP($D2085,消耗中转!$O$17:$O$1000,消耗中转!$Y$17:$Y$1000,"[]")</f>
        <v>[{"ItemId":50004,"Num":92071}]</v>
      </c>
      <c r="F2085" s="19" t="str">
        <f>_xlfn.XLOOKUP($D2085,养成中转!$D$17:$D$1000,_xlfn.XLOOKUP($C2085,养成中转!$W$16:$AC$16,养成中转!$W$17:$AC$1000),"{}")</f>
        <v>{"Hp":55423,"Atk":2902}</v>
      </c>
      <c r="G2085" s="19" t="str">
        <f>IF(B2085=4,_xlfn.XLOOKUP($D2085,养成中转!$D$17:$D$1000,养成中转!$AP$17:$AP$1000,"{}"),_xlfn.XLOOKUP($D2085,养成中转!$D$17:$D$1000,养成中转!$AG$17:$AG$1000,"{}"))</f>
        <v>{"CardMulti":29.51,"CostReduce":3}</v>
      </c>
    </row>
    <row r="2086" spans="1:7">
      <c r="A2086" s="19">
        <v>2082</v>
      </c>
      <c r="B2086" s="21">
        <v>1</v>
      </c>
      <c r="C2086" s="19">
        <v>3</v>
      </c>
      <c r="D2086" s="19">
        <v>82</v>
      </c>
      <c r="E2086" s="19" t="str">
        <f>_xlfn.XLOOKUP($D2086,消耗中转!$O$17:$O$1000,消耗中转!$Y$17:$Y$1000,"[]")</f>
        <v>[{"ItemId":50004,"Num":96675}]</v>
      </c>
      <c r="F2086" s="19" t="str">
        <f>_xlfn.XLOOKUP($D2086,养成中转!$D$17:$D$1000,_xlfn.XLOOKUP($C2086,养成中转!$W$16:$AC$16,养成中转!$W$17:$AC$1000),"{}")</f>
        <v>{"Hp":56397,"Atk":2954}</v>
      </c>
      <c r="G2086" s="19" t="str">
        <f>IF(B2086=4,_xlfn.XLOOKUP($D2086,养成中转!$D$17:$D$1000,养成中转!$AP$17:$AP$1000,"{}"),_xlfn.XLOOKUP($D2086,养成中转!$D$17:$D$1000,养成中转!$AG$17:$AG$1000,"{}"))</f>
        <v>{"CardMulti":29.69,"CostReduce":3}</v>
      </c>
    </row>
    <row r="2087" spans="1:7">
      <c r="A2087" s="19">
        <v>2083</v>
      </c>
      <c r="B2087" s="19">
        <v>1</v>
      </c>
      <c r="C2087" s="19">
        <v>3</v>
      </c>
      <c r="D2087" s="19">
        <v>83</v>
      </c>
      <c r="E2087" s="19" t="str">
        <f>_xlfn.XLOOKUP($D2087,消耗中转!$O$17:$O$1000,消耗中转!$Y$17:$Y$1000,"[]")</f>
        <v>[{"ItemId":50004,"Num":101279}]</v>
      </c>
      <c r="F2087" s="19" t="str">
        <f>_xlfn.XLOOKUP($D2087,养成中转!$D$17:$D$1000,_xlfn.XLOOKUP($C2087,养成中转!$W$16:$AC$16,养成中转!$W$17:$AC$1000),"{}")</f>
        <v>{"Hp":57393,"Atk":3006}</v>
      </c>
      <c r="G2087" s="19" t="str">
        <f>IF(B2087=4,_xlfn.XLOOKUP($D2087,养成中转!$D$17:$D$1000,养成中转!$AP$17:$AP$1000,"{}"),_xlfn.XLOOKUP($D2087,养成中转!$D$17:$D$1000,养成中转!$AG$17:$AG$1000,"{}"))</f>
        <v>{"CardMulti":29.87,"CostReduce":3}</v>
      </c>
    </row>
    <row r="2088" spans="1:7">
      <c r="A2088" s="19">
        <v>2084</v>
      </c>
      <c r="B2088" s="21">
        <v>1</v>
      </c>
      <c r="C2088" s="19">
        <v>3</v>
      </c>
      <c r="D2088" s="19">
        <v>84</v>
      </c>
      <c r="E2088" s="19" t="str">
        <f>_xlfn.XLOOKUP($D2088,消耗中转!$O$17:$O$1000,消耗中转!$Y$17:$Y$1000,"[]")</f>
        <v>[{"ItemId":50004,"Num":105882}]</v>
      </c>
      <c r="F2088" s="19" t="str">
        <f>_xlfn.XLOOKUP($D2088,养成中转!$D$17:$D$1000,_xlfn.XLOOKUP($C2088,养成中转!$W$16:$AC$16,养成中转!$W$17:$AC$1000),"{}")</f>
        <v>{"Hp":58407,"Atk":3059}</v>
      </c>
      <c r="G2088" s="19" t="str">
        <f>IF(B2088=4,_xlfn.XLOOKUP($D2088,养成中转!$D$17:$D$1000,养成中转!$AP$17:$AP$1000,"{}"),_xlfn.XLOOKUP($D2088,养成中转!$D$17:$D$1000,养成中转!$AG$17:$AG$1000,"{}"))</f>
        <v>{"CardMulti":30.05,"CostReduce":3}</v>
      </c>
    </row>
    <row r="2089" spans="1:7">
      <c r="A2089" s="19">
        <v>2085</v>
      </c>
      <c r="B2089" s="19">
        <v>1</v>
      </c>
      <c r="C2089" s="19">
        <v>3</v>
      </c>
      <c r="D2089" s="19">
        <v>85</v>
      </c>
      <c r="E2089" s="19" t="str">
        <f>_xlfn.XLOOKUP($D2089,消耗中转!$O$17:$O$1000,消耗中转!$Y$17:$Y$1000,"[]")</f>
        <v>[{"ItemId":50004,"Num":110486}]</v>
      </c>
      <c r="F2089" s="19" t="str">
        <f>_xlfn.XLOOKUP($D2089,养成中转!$D$17:$D$1000,_xlfn.XLOOKUP($C2089,养成中转!$W$16:$AC$16,养成中转!$W$17:$AC$1000),"{}")</f>
        <v>{"Hp":59441,"Atk":3114}</v>
      </c>
      <c r="G2089" s="19" t="str">
        <f>IF(B2089=4,_xlfn.XLOOKUP($D2089,养成中转!$D$17:$D$1000,养成中转!$AP$17:$AP$1000,"{}"),_xlfn.XLOOKUP($D2089,养成中转!$D$17:$D$1000,养成中转!$AG$17:$AG$1000,"{}"))</f>
        <v>{"CardMulti":30.23,"CostReduce":3}</v>
      </c>
    </row>
    <row r="2090" spans="1:7">
      <c r="A2090" s="19">
        <v>2086</v>
      </c>
      <c r="B2090" s="21">
        <v>1</v>
      </c>
      <c r="C2090" s="19">
        <v>3</v>
      </c>
      <c r="D2090" s="19">
        <v>86</v>
      </c>
      <c r="E2090" s="19" t="str">
        <f>_xlfn.XLOOKUP($D2090,消耗中转!$O$17:$O$1000,消耗中转!$Y$17:$Y$1000,"[]")</f>
        <v>[{"ItemId":50004,"Num":115089}]</v>
      </c>
      <c r="F2090" s="19" t="str">
        <f>_xlfn.XLOOKUP($D2090,养成中转!$D$17:$D$1000,_xlfn.XLOOKUP($C2090,养成中转!$W$16:$AC$16,养成中转!$W$17:$AC$1000),"{}")</f>
        <v>{"Hp":60495,"Atk":3169}</v>
      </c>
      <c r="G2090" s="19" t="str">
        <f>IF(B2090=4,_xlfn.XLOOKUP($D2090,养成中转!$D$17:$D$1000,养成中转!$AP$17:$AP$1000,"{}"),_xlfn.XLOOKUP($D2090,养成中转!$D$17:$D$1000,养成中转!$AG$17:$AG$1000,"{}"))</f>
        <v>{"CardMulti":30.41,"CostReduce":3}</v>
      </c>
    </row>
    <row r="2091" spans="1:7">
      <c r="A2091" s="19">
        <v>2087</v>
      </c>
      <c r="B2091" s="19">
        <v>1</v>
      </c>
      <c r="C2091" s="19">
        <v>3</v>
      </c>
      <c r="D2091" s="19">
        <v>87</v>
      </c>
      <c r="E2091" s="19" t="str">
        <f>_xlfn.XLOOKUP($D2091,消耗中转!$O$17:$O$1000,消耗中转!$Y$17:$Y$1000,"[]")</f>
        <v>[{"ItemId":50004,"Num":119693}]</v>
      </c>
      <c r="F2091" s="19" t="str">
        <f>_xlfn.XLOOKUP($D2091,养成中转!$D$17:$D$1000,_xlfn.XLOOKUP($C2091,养成中转!$W$16:$AC$16,养成中转!$W$17:$AC$1000),"{}")</f>
        <v>{"Hp":61569,"Atk":3225}</v>
      </c>
      <c r="G2091" s="19" t="str">
        <f>IF(B2091=4,_xlfn.XLOOKUP($D2091,养成中转!$D$17:$D$1000,养成中转!$AP$17:$AP$1000,"{}"),_xlfn.XLOOKUP($D2091,养成中转!$D$17:$D$1000,养成中转!$AG$17:$AG$1000,"{}"))</f>
        <v>{"CardMulti":30.59,"CostReduce":3}</v>
      </c>
    </row>
    <row r="2092" spans="1:7">
      <c r="A2092" s="19">
        <v>2088</v>
      </c>
      <c r="B2092" s="21">
        <v>1</v>
      </c>
      <c r="C2092" s="19">
        <v>3</v>
      </c>
      <c r="D2092" s="19">
        <v>88</v>
      </c>
      <c r="E2092" s="19" t="str">
        <f>_xlfn.XLOOKUP($D2092,消耗中转!$O$17:$O$1000,消耗中转!$Y$17:$Y$1000,"[]")</f>
        <v>[{"ItemId":50004,"Num":124296}]</v>
      </c>
      <c r="F2092" s="19" t="str">
        <f>_xlfn.XLOOKUP($D2092,养成中转!$D$17:$D$1000,_xlfn.XLOOKUP($C2092,养成中转!$W$16:$AC$16,养成中转!$W$17:$AC$1000),"{}")</f>
        <v>{"Hp":62665,"Atk":3282}</v>
      </c>
      <c r="G2092" s="19" t="str">
        <f>IF(B2092=4,_xlfn.XLOOKUP($D2092,养成中转!$D$17:$D$1000,养成中转!$AP$17:$AP$1000,"{}"),_xlfn.XLOOKUP($D2092,养成中转!$D$17:$D$1000,养成中转!$AG$17:$AG$1000,"{}"))</f>
        <v>{"CardMulti":30.77,"CostReduce":3}</v>
      </c>
    </row>
    <row r="2093" spans="1:7">
      <c r="A2093" s="19">
        <v>2089</v>
      </c>
      <c r="B2093" s="19">
        <v>1</v>
      </c>
      <c r="C2093" s="19">
        <v>3</v>
      </c>
      <c r="D2093" s="19">
        <v>89</v>
      </c>
      <c r="E2093" s="19" t="str">
        <f>_xlfn.XLOOKUP($D2093,消耗中转!$O$17:$O$1000,消耗中转!$Y$17:$Y$1000,"[]")</f>
        <v>[{"ItemId":50004,"Num":128900}]</v>
      </c>
      <c r="F2093" s="19" t="str">
        <f>_xlfn.XLOOKUP($D2093,养成中转!$D$17:$D$1000,_xlfn.XLOOKUP($C2093,养成中转!$W$16:$AC$16,养成中转!$W$17:$AC$1000),"{}")</f>
        <v>{"Hp":63780,"Atk":3340}</v>
      </c>
      <c r="G2093" s="19" t="str">
        <f>IF(B2093=4,_xlfn.XLOOKUP($D2093,养成中转!$D$17:$D$1000,养成中转!$AP$17:$AP$1000,"{}"),_xlfn.XLOOKUP($D2093,养成中转!$D$17:$D$1000,养成中转!$AG$17:$AG$1000,"{}"))</f>
        <v>{"CardMulti":30.95,"CostReduce":3}</v>
      </c>
    </row>
    <row r="2094" spans="1:7">
      <c r="A2094" s="19">
        <v>2090</v>
      </c>
      <c r="B2094" s="21">
        <v>1</v>
      </c>
      <c r="C2094" s="19">
        <v>3</v>
      </c>
      <c r="D2094" s="19">
        <v>90</v>
      </c>
      <c r="E2094" s="19" t="str">
        <f>_xlfn.XLOOKUP($D2094,消耗中转!$O$17:$O$1000,消耗中转!$Y$17:$Y$1000,"[]")</f>
        <v>[{"ItemId":50004,"Num":133504},{"ItemId":50005,"Num":970}]</v>
      </c>
      <c r="F2094" s="19" t="str">
        <f>_xlfn.XLOOKUP($D2094,养成中转!$D$17:$D$1000,_xlfn.XLOOKUP($C2094,养成中转!$W$16:$AC$16,养成中转!$W$17:$AC$1000),"{}")</f>
        <v>{"Hp":64916,"Atk":3400}</v>
      </c>
      <c r="G2094" s="19" t="str">
        <f>IF(B2094=4,_xlfn.XLOOKUP($D2094,养成中转!$D$17:$D$1000,养成中转!$AP$17:$AP$1000,"{}"),_xlfn.XLOOKUP($D2094,养成中转!$D$17:$D$1000,养成中转!$AG$17:$AG$1000,"{}"))</f>
        <v>{"CardMulti":31.13,"CostReduce":3}</v>
      </c>
    </row>
    <row r="2095" spans="1:7">
      <c r="A2095" s="19">
        <v>2091</v>
      </c>
      <c r="B2095" s="19">
        <v>1</v>
      </c>
      <c r="C2095" s="19">
        <v>3</v>
      </c>
      <c r="D2095" s="19">
        <v>91</v>
      </c>
      <c r="E2095" s="19" t="str">
        <f>_xlfn.XLOOKUP($D2095,消耗中转!$O$17:$O$1000,消耗中转!$Y$17:$Y$1000,"[]")</f>
        <v>[{"ItemId":50004,"Num":117866}]</v>
      </c>
      <c r="F2095" s="19" t="str">
        <f>_xlfn.XLOOKUP($D2095,养成中转!$D$17:$D$1000,_xlfn.XLOOKUP($C2095,养成中转!$W$16:$AC$16,养成中转!$W$17:$AC$1000),"{}")</f>
        <v>{"Hp":73017,"Atk":3824}</v>
      </c>
      <c r="G2095" s="19" t="str">
        <f>IF(B2095=4,_xlfn.XLOOKUP($D2095,养成中转!$D$17:$D$1000,养成中转!$AP$17:$AP$1000,"{}"),_xlfn.XLOOKUP($D2095,养成中转!$D$17:$D$1000,养成中转!$AG$17:$AG$1000,"{}"))</f>
        <v>{"CardMulti":32.13,"CostReduce":3}</v>
      </c>
    </row>
    <row r="2096" spans="1:7">
      <c r="A2096" s="19">
        <v>2092</v>
      </c>
      <c r="B2096" s="21">
        <v>1</v>
      </c>
      <c r="C2096" s="19">
        <v>3</v>
      </c>
      <c r="D2096" s="19">
        <v>92</v>
      </c>
      <c r="E2096" s="19" t="str">
        <f>_xlfn.XLOOKUP($D2096,消耗中转!$O$17:$O$1000,消耗中转!$Y$17:$Y$1000,"[]")</f>
        <v>[{"ItemId":50004,"Num":123760}]</v>
      </c>
      <c r="F2096" s="19" t="str">
        <f>_xlfn.XLOOKUP($D2096,养成中转!$D$17:$D$1000,_xlfn.XLOOKUP($C2096,养成中转!$W$16:$AC$16,养成中转!$W$17:$AC$1000),"{}")</f>
        <v>{"Hp":74195,"Atk":3886}</v>
      </c>
      <c r="G2096" s="19" t="str">
        <f>IF(B2096=4,_xlfn.XLOOKUP($D2096,养成中转!$D$17:$D$1000,养成中转!$AP$17:$AP$1000,"{}"),_xlfn.XLOOKUP($D2096,养成中转!$D$17:$D$1000,养成中转!$AG$17:$AG$1000,"{}"))</f>
        <v>{"CardMulti":32.3,"CostReduce":3}</v>
      </c>
    </row>
    <row r="2097" spans="1:7">
      <c r="A2097" s="19">
        <v>2093</v>
      </c>
      <c r="B2097" s="19">
        <v>1</v>
      </c>
      <c r="C2097" s="19">
        <v>3</v>
      </c>
      <c r="D2097" s="19">
        <v>93</v>
      </c>
      <c r="E2097" s="19" t="str">
        <f>_xlfn.XLOOKUP($D2097,消耗中转!$O$17:$O$1000,消耗中转!$Y$17:$Y$1000,"[]")</f>
        <v>[{"ItemId":50004,"Num":129653}]</v>
      </c>
      <c r="F2097" s="19" t="str">
        <f>_xlfn.XLOOKUP($D2097,养成中转!$D$17:$D$1000,_xlfn.XLOOKUP($C2097,养成中转!$W$16:$AC$16,养成中转!$W$17:$AC$1000),"{}")</f>
        <v>{"Hp":75394,"Atk":3949}</v>
      </c>
      <c r="G2097" s="19" t="str">
        <f>IF(B2097=4,_xlfn.XLOOKUP($D2097,养成中转!$D$17:$D$1000,养成中转!$AP$17:$AP$1000,"{}"),_xlfn.XLOOKUP($D2097,养成中转!$D$17:$D$1000,养成中转!$AG$17:$AG$1000,"{}"))</f>
        <v>{"CardMulti":32.47,"CostReduce":3}</v>
      </c>
    </row>
    <row r="2098" spans="1:7">
      <c r="A2098" s="19">
        <v>2094</v>
      </c>
      <c r="B2098" s="21">
        <v>1</v>
      </c>
      <c r="C2098" s="19">
        <v>3</v>
      </c>
      <c r="D2098" s="19">
        <v>94</v>
      </c>
      <c r="E2098" s="19" t="str">
        <f>_xlfn.XLOOKUP($D2098,消耗中转!$O$17:$O$1000,消耗中转!$Y$17:$Y$1000,"[]")</f>
        <v>[{"ItemId":50004,"Num":135546}]</v>
      </c>
      <c r="F2098" s="19" t="str">
        <f>_xlfn.XLOOKUP($D2098,养成中转!$D$17:$D$1000,_xlfn.XLOOKUP($C2098,养成中转!$W$16:$AC$16,养成中转!$W$17:$AC$1000),"{}")</f>
        <v>{"Hp":76615,"Atk":4012}</v>
      </c>
      <c r="G2098" s="19" t="str">
        <f>IF(B2098=4,_xlfn.XLOOKUP($D2098,养成中转!$D$17:$D$1000,养成中转!$AP$17:$AP$1000,"{}"),_xlfn.XLOOKUP($D2098,养成中转!$D$17:$D$1000,养成中转!$AG$17:$AG$1000,"{}"))</f>
        <v>{"CardMulti":32.64,"CostReduce":3}</v>
      </c>
    </row>
    <row r="2099" spans="1:7">
      <c r="A2099" s="19">
        <v>2095</v>
      </c>
      <c r="B2099" s="19">
        <v>1</v>
      </c>
      <c r="C2099" s="19">
        <v>3</v>
      </c>
      <c r="D2099" s="19">
        <v>95</v>
      </c>
      <c r="E2099" s="19" t="str">
        <f>_xlfn.XLOOKUP($D2099,消耗中转!$O$17:$O$1000,消耗中转!$Y$17:$Y$1000,"[]")</f>
        <v>[{"ItemId":50004,"Num":141440}]</v>
      </c>
      <c r="F2099" s="19" t="str">
        <f>_xlfn.XLOOKUP($D2099,养成中转!$D$17:$D$1000,_xlfn.XLOOKUP($C2099,养成中转!$W$16:$AC$16,养成中转!$W$17:$AC$1000),"{}")</f>
        <v>{"Hp":77858,"Atk":4078}</v>
      </c>
      <c r="G2099" s="19" t="str">
        <f>IF(B2099=4,_xlfn.XLOOKUP($D2099,养成中转!$D$17:$D$1000,养成中转!$AP$17:$AP$1000,"{}"),_xlfn.XLOOKUP($D2099,养成中转!$D$17:$D$1000,养成中转!$AG$17:$AG$1000,"{}"))</f>
        <v>{"CardMulti":32.81,"CostReduce":3}</v>
      </c>
    </row>
    <row r="2100" spans="1:7">
      <c r="A2100" s="19">
        <v>2096</v>
      </c>
      <c r="B2100" s="21">
        <v>1</v>
      </c>
      <c r="C2100" s="19">
        <v>3</v>
      </c>
      <c r="D2100" s="19">
        <v>96</v>
      </c>
      <c r="E2100" s="19" t="str">
        <f>_xlfn.XLOOKUP($D2100,消耗中转!$O$17:$O$1000,消耗中转!$Y$17:$Y$1000,"[]")</f>
        <v>[{"ItemId":50004,"Num":147333}]</v>
      </c>
      <c r="F2100" s="19" t="str">
        <f>_xlfn.XLOOKUP($D2100,养成中转!$D$17:$D$1000,_xlfn.XLOOKUP($C2100,养成中转!$W$16:$AC$16,养成中转!$W$17:$AC$1000),"{}")</f>
        <v>{"Hp":79122,"Atk":4144}</v>
      </c>
      <c r="G2100" s="19" t="str">
        <f>IF(B2100=4,_xlfn.XLOOKUP($D2100,养成中转!$D$17:$D$1000,养成中转!$AP$17:$AP$1000,"{}"),_xlfn.XLOOKUP($D2100,养成中转!$D$17:$D$1000,养成中转!$AG$17:$AG$1000,"{}"))</f>
        <v>{"CardMulti":32.98,"CostReduce":3}</v>
      </c>
    </row>
    <row r="2101" spans="1:7">
      <c r="A2101" s="19">
        <v>2097</v>
      </c>
      <c r="B2101" s="19">
        <v>1</v>
      </c>
      <c r="C2101" s="19">
        <v>3</v>
      </c>
      <c r="D2101" s="19">
        <v>97</v>
      </c>
      <c r="E2101" s="19" t="str">
        <f>_xlfn.XLOOKUP($D2101,消耗中转!$O$17:$O$1000,消耗中转!$Y$17:$Y$1000,"[]")</f>
        <v>[{"ItemId":50004,"Num":153227}]</v>
      </c>
      <c r="F2101" s="19" t="str">
        <f>_xlfn.XLOOKUP($D2101,养成中转!$D$17:$D$1000,_xlfn.XLOOKUP($C2101,养成中转!$W$16:$AC$16,养成中转!$W$17:$AC$1000),"{}")</f>
        <v>{"Hp":80410,"Atk":4211}</v>
      </c>
      <c r="G2101" s="19" t="str">
        <f>IF(B2101=4,_xlfn.XLOOKUP($D2101,养成中转!$D$17:$D$1000,养成中转!$AP$17:$AP$1000,"{}"),_xlfn.XLOOKUP($D2101,养成中转!$D$17:$D$1000,养成中转!$AG$17:$AG$1000,"{}"))</f>
        <v>{"CardMulti":33.15,"CostReduce":3}</v>
      </c>
    </row>
    <row r="2102" spans="1:7">
      <c r="A2102" s="19">
        <v>2098</v>
      </c>
      <c r="B2102" s="21">
        <v>1</v>
      </c>
      <c r="C2102" s="19">
        <v>3</v>
      </c>
      <c r="D2102" s="19">
        <v>98</v>
      </c>
      <c r="E2102" s="19" t="str">
        <f>_xlfn.XLOOKUP($D2102,消耗中转!$O$17:$O$1000,消耗中转!$Y$17:$Y$1000,"[]")</f>
        <v>[{"ItemId":50004,"Num":159120}]</v>
      </c>
      <c r="F2102" s="19" t="str">
        <f>_xlfn.XLOOKUP($D2102,养成中转!$D$17:$D$1000,_xlfn.XLOOKUP($C2102,养成中转!$W$16:$AC$16,养成中转!$W$17:$AC$1000),"{}")</f>
        <v>{"Hp":81718,"Atk":4280}</v>
      </c>
      <c r="G2102" s="19" t="str">
        <f>IF(B2102=4,_xlfn.XLOOKUP($D2102,养成中转!$D$17:$D$1000,养成中转!$AP$17:$AP$1000,"{}"),_xlfn.XLOOKUP($D2102,养成中转!$D$17:$D$1000,养成中转!$AG$17:$AG$1000,"{}"))</f>
        <v>{"CardMulti":33.32,"CostReduce":3}</v>
      </c>
    </row>
    <row r="2103" spans="1:7">
      <c r="A2103" s="19">
        <v>2099</v>
      </c>
      <c r="B2103" s="19">
        <v>1</v>
      </c>
      <c r="C2103" s="19">
        <v>3</v>
      </c>
      <c r="D2103" s="19">
        <v>99</v>
      </c>
      <c r="E2103" s="19" t="str">
        <f>_xlfn.XLOOKUP($D2103,消耗中转!$O$17:$O$1000,消耗中转!$Y$17:$Y$1000,"[]")</f>
        <v>[{"ItemId":50004,"Num":165013}]</v>
      </c>
      <c r="F2103" s="19" t="str">
        <f>_xlfn.XLOOKUP($D2103,养成中转!$D$17:$D$1000,_xlfn.XLOOKUP($C2103,养成中转!$W$16:$AC$16,养成中转!$W$17:$AC$1000),"{}")</f>
        <v>{"Hp":83049,"Atk":4350}</v>
      </c>
      <c r="G2103" s="19" t="str">
        <f>IF(B2103=4,_xlfn.XLOOKUP($D2103,养成中转!$D$17:$D$1000,养成中转!$AP$17:$AP$1000,"{}"),_xlfn.XLOOKUP($D2103,养成中转!$D$17:$D$1000,养成中转!$AG$17:$AG$1000,"{}"))</f>
        <v>{"CardMulti":33.49,"CostReduce":3}</v>
      </c>
    </row>
    <row r="2104" spans="1:7">
      <c r="A2104" s="19">
        <v>2100</v>
      </c>
      <c r="B2104" s="21">
        <v>1</v>
      </c>
      <c r="C2104" s="19">
        <v>3</v>
      </c>
      <c r="D2104" s="19">
        <v>100</v>
      </c>
      <c r="E2104" s="19" t="str">
        <f>_xlfn.XLOOKUP($D2104,消耗中转!$O$17:$O$1000,消耗中转!$Y$17:$Y$1000,"[]")</f>
        <v>[{"ItemId":50004,"Num":170907},{"ItemId":50005,"Num":1155}]</v>
      </c>
      <c r="F2104" s="19" t="str">
        <f>_xlfn.XLOOKUP($D2104,养成中转!$D$17:$D$1000,_xlfn.XLOOKUP($C2104,养成中转!$W$16:$AC$16,养成中转!$W$17:$AC$1000),"{}")</f>
        <v>{"Hp":84404,"Atk":4420}</v>
      </c>
      <c r="G2104" s="19" t="str">
        <f>IF(B2104=4,_xlfn.XLOOKUP($D2104,养成中转!$D$17:$D$1000,养成中转!$AP$17:$AP$1000,"{}"),_xlfn.XLOOKUP($D2104,养成中转!$D$17:$D$1000,养成中转!$AG$17:$AG$1000,"{}"))</f>
        <v>{"CardMulti":33.66,"CostReduce":3}</v>
      </c>
    </row>
    <row r="2105" spans="1:7">
      <c r="A2105" s="19">
        <v>2101</v>
      </c>
      <c r="B2105" s="19">
        <v>1</v>
      </c>
      <c r="C2105" s="19">
        <v>3</v>
      </c>
      <c r="D2105" s="19">
        <v>101</v>
      </c>
      <c r="E2105" s="19" t="str">
        <f>_xlfn.XLOOKUP($D2105,消耗中转!$O$17:$O$1000,消耗中转!$Y$17:$Y$1000,"[]")</f>
        <v>[{"ItemId":50004,"Num":144633}]</v>
      </c>
      <c r="F2105" s="19" t="str">
        <f>_xlfn.XLOOKUP($D2105,养成中转!$D$17:$D$1000,_xlfn.XLOOKUP($C2105,养成中转!$W$16:$AC$16,养成中转!$W$17:$AC$1000),"{}")</f>
        <v>{"Hp":94040,"Atk":4925}</v>
      </c>
      <c r="G2105" s="19" t="str">
        <f>IF(B2105=4,_xlfn.XLOOKUP($D2105,养成中转!$D$17:$D$1000,养成中转!$AP$17:$AP$1000,"{}"),_xlfn.XLOOKUP($D2105,养成中转!$D$17:$D$1000,养成中转!$AG$17:$AG$1000,"{}"))</f>
        <v>{"CardMulti":34.71,"CostReduce":3}</v>
      </c>
    </row>
    <row r="2106" spans="1:7">
      <c r="A2106" s="19">
        <v>2102</v>
      </c>
      <c r="B2106" s="21">
        <v>1</v>
      </c>
      <c r="C2106" s="19">
        <v>3</v>
      </c>
      <c r="D2106" s="19">
        <v>102</v>
      </c>
      <c r="E2106" s="19" t="str">
        <f>_xlfn.XLOOKUP($D2106,消耗中转!$O$17:$O$1000,消耗中转!$Y$17:$Y$1000,"[]")</f>
        <v>[{"ItemId":50004,"Num":151865}]</v>
      </c>
      <c r="F2106" s="19" t="str">
        <f>_xlfn.XLOOKUP($D2106,养成中转!$D$17:$D$1000,_xlfn.XLOOKUP($C2106,养成中转!$W$16:$AC$16,养成中转!$W$17:$AC$1000),"{}")</f>
        <v>{"Hp":95439,"Atk":4999}</v>
      </c>
      <c r="G2106" s="19" t="str">
        <f>IF(B2106=4,_xlfn.XLOOKUP($D2106,养成中转!$D$17:$D$1000,养成中转!$AP$17:$AP$1000,"{}"),_xlfn.XLOOKUP($D2106,养成中转!$D$17:$D$1000,养成中转!$AG$17:$AG$1000,"{}"))</f>
        <v>{"CardMulti":34.87,"CostReduce":3}</v>
      </c>
    </row>
    <row r="2107" spans="1:7">
      <c r="A2107" s="19">
        <v>2103</v>
      </c>
      <c r="B2107" s="19">
        <v>1</v>
      </c>
      <c r="C2107" s="19">
        <v>3</v>
      </c>
      <c r="D2107" s="19">
        <v>103</v>
      </c>
      <c r="E2107" s="19" t="str">
        <f>_xlfn.XLOOKUP($D2107,消耗中转!$O$17:$O$1000,消耗中转!$Y$17:$Y$1000,"[]")</f>
        <v>[{"ItemId":50004,"Num":159096}]</v>
      </c>
      <c r="F2107" s="19" t="str">
        <f>_xlfn.XLOOKUP($D2107,养成中转!$D$17:$D$1000,_xlfn.XLOOKUP($C2107,养成中转!$W$16:$AC$16,养成中转!$W$17:$AC$1000),"{}")</f>
        <v>{"Hp":96862,"Atk":5074}</v>
      </c>
      <c r="G2107" s="19" t="str">
        <f>IF(B2107=4,_xlfn.XLOOKUP($D2107,养成中转!$D$17:$D$1000,养成中转!$AP$17:$AP$1000,"{}"),_xlfn.XLOOKUP($D2107,养成中转!$D$17:$D$1000,养成中转!$AG$17:$AG$1000,"{}"))</f>
        <v>{"CardMulti":35.03,"CostReduce":3}</v>
      </c>
    </row>
    <row r="2108" spans="1:7">
      <c r="A2108" s="19">
        <v>2104</v>
      </c>
      <c r="B2108" s="21">
        <v>1</v>
      </c>
      <c r="C2108" s="19">
        <v>3</v>
      </c>
      <c r="D2108" s="19">
        <v>104</v>
      </c>
      <c r="E2108" s="19" t="str">
        <f>_xlfn.XLOOKUP($D2108,消耗中转!$O$17:$O$1000,消耗中转!$Y$17:$Y$1000,"[]")</f>
        <v>[{"ItemId":50004,"Num":166328}]</v>
      </c>
      <c r="F2108" s="19" t="str">
        <f>_xlfn.XLOOKUP($D2108,养成中转!$D$17:$D$1000,_xlfn.XLOOKUP($C2108,养成中转!$W$16:$AC$16,养成中转!$W$17:$AC$1000),"{}")</f>
        <v>{"Hp":98308,"Atk":5149}</v>
      </c>
      <c r="G2108" s="19" t="str">
        <f>IF(B2108=4,_xlfn.XLOOKUP($D2108,养成中转!$D$17:$D$1000,养成中转!$AP$17:$AP$1000,"{}"),_xlfn.XLOOKUP($D2108,养成中转!$D$17:$D$1000,养成中转!$AG$17:$AG$1000,"{}"))</f>
        <v>{"CardMulti":35.19,"CostReduce":3}</v>
      </c>
    </row>
    <row r="2109" spans="1:7">
      <c r="A2109" s="19">
        <v>2105</v>
      </c>
      <c r="B2109" s="19">
        <v>1</v>
      </c>
      <c r="C2109" s="19">
        <v>3</v>
      </c>
      <c r="D2109" s="19">
        <v>105</v>
      </c>
      <c r="E2109" s="19" t="str">
        <f>_xlfn.XLOOKUP($D2109,消耗中转!$O$17:$O$1000,消耗中转!$Y$17:$Y$1000,"[]")</f>
        <v>[{"ItemId":50004,"Num":173560}]</v>
      </c>
      <c r="F2109" s="19" t="str">
        <f>_xlfn.XLOOKUP($D2109,养成中转!$D$17:$D$1000,_xlfn.XLOOKUP($C2109,养成中转!$W$16:$AC$16,养成中转!$W$17:$AC$1000),"{}")</f>
        <v>{"Hp":99778,"Atk":5226}</v>
      </c>
      <c r="G2109" s="19" t="str">
        <f>IF(B2109=4,_xlfn.XLOOKUP($D2109,养成中转!$D$17:$D$1000,养成中转!$AP$17:$AP$1000,"{}"),_xlfn.XLOOKUP($D2109,养成中转!$D$17:$D$1000,养成中转!$AG$17:$AG$1000,"{}"))</f>
        <v>{"CardMulti":35.35,"CostReduce":3}</v>
      </c>
    </row>
    <row r="2110" spans="1:7">
      <c r="A2110" s="19">
        <v>2106</v>
      </c>
      <c r="B2110" s="21">
        <v>1</v>
      </c>
      <c r="C2110" s="19">
        <v>3</v>
      </c>
      <c r="D2110" s="19">
        <v>106</v>
      </c>
      <c r="E2110" s="19" t="str">
        <f>_xlfn.XLOOKUP($D2110,消耗中转!$O$17:$O$1000,消耗中转!$Y$17:$Y$1000,"[]")</f>
        <v>[{"ItemId":50004,"Num":180791}]</v>
      </c>
      <c r="F2110" s="19" t="str">
        <f>_xlfn.XLOOKUP($D2110,养成中转!$D$17:$D$1000,_xlfn.XLOOKUP($C2110,养成中转!$W$16:$AC$16,养成中转!$W$17:$AC$1000),"{}")</f>
        <v>{"Hp":101271,"Atk":5304}</v>
      </c>
      <c r="G2110" s="19" t="str">
        <f>IF(B2110=4,_xlfn.XLOOKUP($D2110,养成中转!$D$17:$D$1000,养成中转!$AP$17:$AP$1000,"{}"),_xlfn.XLOOKUP($D2110,养成中转!$D$17:$D$1000,养成中转!$AG$17:$AG$1000,"{}"))</f>
        <v>{"CardMulti":35.51,"CostReduce":3}</v>
      </c>
    </row>
    <row r="2111" spans="1:7">
      <c r="A2111" s="19">
        <v>2107</v>
      </c>
      <c r="B2111" s="19">
        <v>1</v>
      </c>
      <c r="C2111" s="19">
        <v>3</v>
      </c>
      <c r="D2111" s="19">
        <v>107</v>
      </c>
      <c r="E2111" s="19" t="str">
        <f>_xlfn.XLOOKUP($D2111,消耗中转!$O$17:$O$1000,消耗中转!$Y$17:$Y$1000,"[]")</f>
        <v>[{"ItemId":50004,"Num":188023}]</v>
      </c>
      <c r="F2111" s="19" t="str">
        <f>_xlfn.XLOOKUP($D2111,养成中转!$D$17:$D$1000,_xlfn.XLOOKUP($C2111,养成中转!$W$16:$AC$16,养成中转!$W$17:$AC$1000),"{}")</f>
        <v>{"Hp":102788,"Atk":5384}</v>
      </c>
      <c r="G2111" s="19" t="str">
        <f>IF(B2111=4,_xlfn.XLOOKUP($D2111,养成中转!$D$17:$D$1000,养成中转!$AP$17:$AP$1000,"{}"),_xlfn.XLOOKUP($D2111,养成中转!$D$17:$D$1000,养成中转!$AG$17:$AG$1000,"{}"))</f>
        <v>{"CardMulti":35.67,"CostReduce":3}</v>
      </c>
    </row>
    <row r="2112" spans="1:7">
      <c r="A2112" s="19">
        <v>2108</v>
      </c>
      <c r="B2112" s="21">
        <v>1</v>
      </c>
      <c r="C2112" s="19">
        <v>3</v>
      </c>
      <c r="D2112" s="19">
        <v>108</v>
      </c>
      <c r="E2112" s="19" t="str">
        <f>_xlfn.XLOOKUP($D2112,消耗中转!$O$17:$O$1000,消耗中转!$Y$17:$Y$1000,"[]")</f>
        <v>[{"ItemId":50004,"Num":195255}]</v>
      </c>
      <c r="F2112" s="19" t="str">
        <f>_xlfn.XLOOKUP($D2112,养成中转!$D$17:$D$1000,_xlfn.XLOOKUP($C2112,养成中转!$W$16:$AC$16,养成中转!$W$17:$AC$1000),"{}")</f>
        <v>{"Hp":104329,"Atk":5464}</v>
      </c>
      <c r="G2112" s="19" t="str">
        <f>IF(B2112=4,_xlfn.XLOOKUP($D2112,养成中转!$D$17:$D$1000,养成中转!$AP$17:$AP$1000,"{}"),_xlfn.XLOOKUP($D2112,养成中转!$D$17:$D$1000,养成中转!$AG$17:$AG$1000,"{}"))</f>
        <v>{"CardMulti":35.83,"CostReduce":3}</v>
      </c>
    </row>
    <row r="2113" spans="1:7">
      <c r="A2113" s="19">
        <v>2109</v>
      </c>
      <c r="B2113" s="19">
        <v>1</v>
      </c>
      <c r="C2113" s="19">
        <v>3</v>
      </c>
      <c r="D2113" s="19">
        <v>109</v>
      </c>
      <c r="E2113" s="19" t="str">
        <f>_xlfn.XLOOKUP($D2113,消耗中转!$O$17:$O$1000,消耗中转!$Y$17:$Y$1000,"[]")</f>
        <v>[{"ItemId":50004,"Num":202486}]</v>
      </c>
      <c r="F2113" s="19" t="str">
        <f>_xlfn.XLOOKUP($D2113,养成中转!$D$17:$D$1000,_xlfn.XLOOKUP($C2113,养成中转!$W$16:$AC$16,养成中转!$W$17:$AC$1000),"{}")</f>
        <v>{"Hp":105894,"Atk":5547}</v>
      </c>
      <c r="G2113" s="19" t="str">
        <f>IF(B2113=4,_xlfn.XLOOKUP($D2113,养成中转!$D$17:$D$1000,养成中转!$AP$17:$AP$1000,"{}"),_xlfn.XLOOKUP($D2113,养成中转!$D$17:$D$1000,养成中转!$AG$17:$AG$1000,"{}"))</f>
        <v>{"CardMulti":35.99,"CostReduce":3}</v>
      </c>
    </row>
    <row r="2114" spans="1:7">
      <c r="A2114" s="19">
        <v>2110</v>
      </c>
      <c r="B2114" s="21">
        <v>1</v>
      </c>
      <c r="C2114" s="19">
        <v>3</v>
      </c>
      <c r="D2114" s="19">
        <v>110</v>
      </c>
      <c r="E2114" s="19" t="str">
        <f>_xlfn.XLOOKUP($D2114,消耗中转!$O$17:$O$1000,消耗中转!$Y$17:$Y$1000,"[]")</f>
        <v>[{"ItemId":50004,"Num":209718},{"ItemId":50005,"Num":1342}]</v>
      </c>
      <c r="F2114" s="19" t="str">
        <f>_xlfn.XLOOKUP($D2114,养成中转!$D$17:$D$1000,_xlfn.XLOOKUP($C2114,养成中转!$W$16:$AC$16,养成中转!$W$17:$AC$1000),"{}")</f>
        <v>{"Hp":107484,"Atk":5629}</v>
      </c>
      <c r="G2114" s="19" t="str">
        <f>IF(B2114=4,_xlfn.XLOOKUP($D2114,养成中转!$D$17:$D$1000,养成中转!$AP$17:$AP$1000,"{}"),_xlfn.XLOOKUP($D2114,养成中转!$D$17:$D$1000,养成中转!$AG$17:$AG$1000,"{}"))</f>
        <v>{"CardMulti":36.15,"CostReduce":3}</v>
      </c>
    </row>
    <row r="2115" spans="1:7">
      <c r="A2115" s="19">
        <v>2111</v>
      </c>
      <c r="B2115" s="19">
        <v>1</v>
      </c>
      <c r="C2115" s="19">
        <v>3</v>
      </c>
      <c r="D2115" s="19">
        <v>111</v>
      </c>
      <c r="E2115" s="19" t="str">
        <f>_xlfn.XLOOKUP($D2115,消耗中转!$O$17:$O$1000,消耗中转!$Y$17:$Y$1000,"[]")</f>
        <v>[{"ItemId":50004,"Num":171342}]</v>
      </c>
      <c r="F2115" s="19" t="str">
        <f>_xlfn.XLOOKUP($D2115,养成中转!$D$17:$D$1000,_xlfn.XLOOKUP($C2115,养成中转!$W$16:$AC$16,养成中转!$W$17:$AC$1000),"{}")</f>
        <v>{"Hp":118782,"Atk":6221}</v>
      </c>
      <c r="G2115" s="19" t="str">
        <f>IF(B2115=4,_xlfn.XLOOKUP($D2115,养成中转!$D$17:$D$1000,养成中转!$AP$17:$AP$1000,"{}"),_xlfn.XLOOKUP($D2115,养成中转!$D$17:$D$1000,养成中转!$AG$17:$AG$1000,"{}"))</f>
        <v>{"CardMulti":37.25,"CostReduce":3}</v>
      </c>
    </row>
    <row r="2116" spans="1:7">
      <c r="A2116" s="19">
        <v>2112</v>
      </c>
      <c r="B2116" s="21">
        <v>1</v>
      </c>
      <c r="C2116" s="19">
        <v>3</v>
      </c>
      <c r="D2116" s="19">
        <v>112</v>
      </c>
      <c r="E2116" s="19" t="str">
        <f>_xlfn.XLOOKUP($D2116,消耗中转!$O$17:$O$1000,消耗中转!$Y$17:$Y$1000,"[]")</f>
        <v>[{"ItemId":50004,"Num":179909}]</v>
      </c>
      <c r="F2116" s="19" t="str">
        <f>_xlfn.XLOOKUP($D2116,养成中转!$D$17:$D$1000,_xlfn.XLOOKUP($C2116,养成中转!$W$16:$AC$16,养成中转!$W$17:$AC$1000),"{}")</f>
        <v>{"Hp":120421,"Atk":6307}</v>
      </c>
      <c r="G2116" s="19" t="str">
        <f>IF(B2116=4,_xlfn.XLOOKUP($D2116,养成中转!$D$17:$D$1000,养成中转!$AP$17:$AP$1000,"{}"),_xlfn.XLOOKUP($D2116,养成中转!$D$17:$D$1000,养成中转!$AG$17:$AG$1000,"{}"))</f>
        <v>{"CardMulti":37.4,"CostReduce":3}</v>
      </c>
    </row>
    <row r="2117" spans="1:7">
      <c r="A2117" s="19">
        <v>2113</v>
      </c>
      <c r="B2117" s="19">
        <v>1</v>
      </c>
      <c r="C2117" s="19">
        <v>3</v>
      </c>
      <c r="D2117" s="19">
        <v>113</v>
      </c>
      <c r="E2117" s="19" t="str">
        <f>_xlfn.XLOOKUP($D2117,消耗中转!$O$17:$O$1000,消耗中转!$Y$17:$Y$1000,"[]")</f>
        <v>[{"ItemId":50004,"Num":188476}]</v>
      </c>
      <c r="F2117" s="19" t="str">
        <f>_xlfn.XLOOKUP($D2117,养成中转!$D$17:$D$1000,_xlfn.XLOOKUP($C2117,养成中转!$W$16:$AC$16,养成中转!$W$17:$AC$1000),"{}")</f>
        <v>{"Hp":122084,"Atk":6395}</v>
      </c>
      <c r="G2117" s="19" t="str">
        <f>IF(B2117=4,_xlfn.XLOOKUP($D2117,养成中转!$D$17:$D$1000,养成中转!$AP$17:$AP$1000,"{}"),_xlfn.XLOOKUP($D2117,养成中转!$D$17:$D$1000,养成中转!$AG$17:$AG$1000,"{}"))</f>
        <v>{"CardMulti":37.55,"CostReduce":3}</v>
      </c>
    </row>
    <row r="2118" spans="1:7">
      <c r="A2118" s="19">
        <v>2114</v>
      </c>
      <c r="B2118" s="21">
        <v>1</v>
      </c>
      <c r="C2118" s="19">
        <v>3</v>
      </c>
      <c r="D2118" s="19">
        <v>114</v>
      </c>
      <c r="E2118" s="19" t="str">
        <f>_xlfn.XLOOKUP($D2118,消耗中转!$O$17:$O$1000,消耗中转!$Y$17:$Y$1000,"[]")</f>
        <v>[{"ItemId":50004,"Num":197043}]</v>
      </c>
      <c r="F2118" s="19" t="str">
        <f>_xlfn.XLOOKUP($D2118,养成中转!$D$17:$D$1000,_xlfn.XLOOKUP($C2118,养成中转!$W$16:$AC$16,养成中转!$W$17:$AC$1000),"{}")</f>
        <v>{"Hp":123774,"Atk":6483}</v>
      </c>
      <c r="G2118" s="19" t="str">
        <f>IF(B2118=4,_xlfn.XLOOKUP($D2118,养成中转!$D$17:$D$1000,养成中转!$AP$17:$AP$1000,"{}"),_xlfn.XLOOKUP($D2118,养成中转!$D$17:$D$1000,养成中转!$AG$17:$AG$1000,"{}"))</f>
        <v>{"CardMulti":37.7,"CostReduce":3}</v>
      </c>
    </row>
    <row r="2119" spans="1:7">
      <c r="A2119" s="19">
        <v>2115</v>
      </c>
      <c r="B2119" s="19">
        <v>1</v>
      </c>
      <c r="C2119" s="19">
        <v>3</v>
      </c>
      <c r="D2119" s="19">
        <v>115</v>
      </c>
      <c r="E2119" s="19" t="str">
        <f>_xlfn.XLOOKUP($D2119,消耗中转!$O$17:$O$1000,消耗中转!$Y$17:$Y$1000,"[]")</f>
        <v>[{"ItemId":50004,"Num":205610}]</v>
      </c>
      <c r="F2119" s="19" t="str">
        <f>_xlfn.XLOOKUP($D2119,养成中转!$D$17:$D$1000,_xlfn.XLOOKUP($C2119,养成中转!$W$16:$AC$16,养成中转!$W$17:$AC$1000),"{}")</f>
        <v>{"Hp":125487,"Atk":6573}</v>
      </c>
      <c r="G2119" s="19" t="str">
        <f>IF(B2119=4,_xlfn.XLOOKUP($D2119,养成中转!$D$17:$D$1000,养成中转!$AP$17:$AP$1000,"{}"),_xlfn.XLOOKUP($D2119,养成中转!$D$17:$D$1000,养成中转!$AG$17:$AG$1000,"{}"))</f>
        <v>{"CardMulti":37.85,"CostReduce":3}</v>
      </c>
    </row>
    <row r="2120" spans="1:7">
      <c r="A2120" s="19">
        <v>2116</v>
      </c>
      <c r="B2120" s="21">
        <v>1</v>
      </c>
      <c r="C2120" s="19">
        <v>3</v>
      </c>
      <c r="D2120" s="19">
        <v>116</v>
      </c>
      <c r="E2120" s="19" t="str">
        <f>_xlfn.XLOOKUP($D2120,消耗中转!$O$17:$O$1000,消耗中转!$Y$17:$Y$1000,"[]")</f>
        <v>[{"ItemId":50004,"Num":214177}]</v>
      </c>
      <c r="F2120" s="19" t="str">
        <f>_xlfn.XLOOKUP($D2120,养成中转!$D$17:$D$1000,_xlfn.XLOOKUP($C2120,养成中转!$W$16:$AC$16,养成中转!$W$17:$AC$1000),"{}")</f>
        <v>{"Hp":127227,"Atk":6663}</v>
      </c>
      <c r="G2120" s="19" t="str">
        <f>IF(B2120=4,_xlfn.XLOOKUP($D2120,养成中转!$D$17:$D$1000,养成中转!$AP$17:$AP$1000,"{}"),_xlfn.XLOOKUP($D2120,养成中转!$D$17:$D$1000,养成中转!$AG$17:$AG$1000,"{}"))</f>
        <v>{"CardMulti":38,"CostReduce":3}</v>
      </c>
    </row>
    <row r="2121" spans="1:7">
      <c r="A2121" s="19">
        <v>2117</v>
      </c>
      <c r="B2121" s="19">
        <v>1</v>
      </c>
      <c r="C2121" s="19">
        <v>3</v>
      </c>
      <c r="D2121" s="19">
        <v>117</v>
      </c>
      <c r="E2121" s="19" t="str">
        <f>_xlfn.XLOOKUP($D2121,消耗中转!$O$17:$O$1000,消耗中转!$Y$17:$Y$1000,"[]")</f>
        <v>[{"ItemId":50004,"Num":222744}]</v>
      </c>
      <c r="F2121" s="19" t="str">
        <f>_xlfn.XLOOKUP($D2121,养成中转!$D$17:$D$1000,_xlfn.XLOOKUP($C2121,养成中转!$W$16:$AC$16,养成中转!$W$17:$AC$1000),"{}")</f>
        <v>{"Hp":128992,"Atk":6756}</v>
      </c>
      <c r="G2121" s="19" t="str">
        <f>IF(B2121=4,_xlfn.XLOOKUP($D2121,养成中转!$D$17:$D$1000,养成中转!$AP$17:$AP$1000,"{}"),_xlfn.XLOOKUP($D2121,养成中转!$D$17:$D$1000,养成中转!$AG$17:$AG$1000,"{}"))</f>
        <v>{"CardMulti":38.15,"CostReduce":3}</v>
      </c>
    </row>
    <row r="2122" spans="1:7">
      <c r="A2122" s="19">
        <v>2118</v>
      </c>
      <c r="B2122" s="21">
        <v>1</v>
      </c>
      <c r="C2122" s="19">
        <v>3</v>
      </c>
      <c r="D2122" s="19">
        <v>118</v>
      </c>
      <c r="E2122" s="19" t="str">
        <f>_xlfn.XLOOKUP($D2122,消耗中转!$O$17:$O$1000,消耗中转!$Y$17:$Y$1000,"[]")</f>
        <v>[{"ItemId":50004,"Num":231311}]</v>
      </c>
      <c r="F2122" s="19" t="str">
        <f>_xlfn.XLOOKUP($D2122,养成中转!$D$17:$D$1000,_xlfn.XLOOKUP($C2122,养成中转!$W$16:$AC$16,养成中转!$W$17:$AC$1000),"{}")</f>
        <v>{"Hp":130782,"Atk":6850}</v>
      </c>
      <c r="G2122" s="19" t="str">
        <f>IF(B2122=4,_xlfn.XLOOKUP($D2122,养成中转!$D$17:$D$1000,养成中转!$AP$17:$AP$1000,"{}"),_xlfn.XLOOKUP($D2122,养成中转!$D$17:$D$1000,养成中转!$AG$17:$AG$1000,"{}"))</f>
        <v>{"CardMulti":38.3,"CostReduce":3}</v>
      </c>
    </row>
    <row r="2123" spans="1:7">
      <c r="A2123" s="19">
        <v>2119</v>
      </c>
      <c r="B2123" s="19">
        <v>1</v>
      </c>
      <c r="C2123" s="19">
        <v>3</v>
      </c>
      <c r="D2123" s="19">
        <v>119</v>
      </c>
      <c r="E2123" s="19" t="str">
        <f>_xlfn.XLOOKUP($D2123,消耗中转!$O$17:$O$1000,消耗中转!$Y$17:$Y$1000,"[]")</f>
        <v>[{"ItemId":50004,"Num":239878}]</v>
      </c>
      <c r="F2123" s="19" t="str">
        <f>_xlfn.XLOOKUP($D2123,养成中转!$D$17:$D$1000,_xlfn.XLOOKUP($C2123,养成中转!$W$16:$AC$16,养成中转!$W$17:$AC$1000),"{}")</f>
        <v>{"Hp":132599,"Atk":6945}</v>
      </c>
      <c r="G2123" s="19" t="str">
        <f>IF(B2123=4,_xlfn.XLOOKUP($D2123,养成中转!$D$17:$D$1000,养成中转!$AP$17:$AP$1000,"{}"),_xlfn.XLOOKUP($D2123,养成中转!$D$17:$D$1000,养成中转!$AG$17:$AG$1000,"{}"))</f>
        <v>{"CardMulti":38.45,"CostReduce":3}</v>
      </c>
    </row>
    <row r="2124" spans="1:7">
      <c r="A2124" s="19">
        <v>2120</v>
      </c>
      <c r="B2124" s="21">
        <v>1</v>
      </c>
      <c r="C2124" s="19">
        <v>3</v>
      </c>
      <c r="D2124" s="19">
        <v>120</v>
      </c>
      <c r="E2124" s="19" t="str">
        <f>_xlfn.XLOOKUP($D2124,消耗中转!$O$17:$O$1000,消耗中转!$Y$17:$Y$1000,"[]")</f>
        <v>[{"ItemId":50004,"Num":248445},{"ItemId":50005,"Num":1529}]</v>
      </c>
      <c r="F2124" s="19" t="str">
        <f>_xlfn.XLOOKUP($D2124,养成中转!$D$17:$D$1000,_xlfn.XLOOKUP($C2124,养成中转!$W$16:$AC$16,养成中转!$W$17:$AC$1000),"{}")</f>
        <v>{"Hp":134442,"Atk":7042}</v>
      </c>
      <c r="G2124" s="19" t="str">
        <f>IF(B2124=4,_xlfn.XLOOKUP($D2124,养成中转!$D$17:$D$1000,养成中转!$AP$17:$AP$1000,"{}"),_xlfn.XLOOKUP($D2124,养成中转!$D$17:$D$1000,养成中转!$AG$17:$AG$1000,"{}"))</f>
        <v>{"CardMulti":38.6,"CostReduce":3}</v>
      </c>
    </row>
    <row r="2125" spans="1:7">
      <c r="A2125" s="19">
        <v>2121</v>
      </c>
      <c r="B2125" s="19">
        <v>1</v>
      </c>
      <c r="C2125" s="19">
        <v>3</v>
      </c>
      <c r="D2125" s="19">
        <v>121</v>
      </c>
      <c r="E2125" s="19" t="str">
        <f>_xlfn.XLOOKUP($D2125,消耗中转!$O$17:$O$1000,消耗中转!$Y$17:$Y$1000,"[]")</f>
        <v>[{"ItemId":50004,"Num":196978}]</v>
      </c>
      <c r="F2125" s="19" t="str">
        <f>_xlfn.XLOOKUP($D2125,养成中转!$D$17:$D$1000,_xlfn.XLOOKUP($C2125,养成中转!$W$16:$AC$16,养成中转!$W$17:$AC$1000),"{}")</f>
        <v>{"Hp":147526,"Atk":7727}</v>
      </c>
      <c r="G2125" s="19" t="str">
        <f>IF(B2125=4,_xlfn.XLOOKUP($D2125,养成中转!$D$17:$D$1000,养成中转!$AP$17:$AP$1000,"{}"),_xlfn.XLOOKUP($D2125,养成中转!$D$17:$D$1000,养成中转!$AG$17:$AG$1000,"{}"))</f>
        <v>{"CardMulti":39.75,"CostReduce":3}</v>
      </c>
    </row>
    <row r="2126" spans="1:7">
      <c r="A2126" s="19">
        <v>2122</v>
      </c>
      <c r="B2126" s="21">
        <v>1</v>
      </c>
      <c r="C2126" s="19">
        <v>3</v>
      </c>
      <c r="D2126" s="19">
        <v>122</v>
      </c>
      <c r="E2126" s="19" t="str">
        <f>_xlfn.XLOOKUP($D2126,消耗中转!$O$17:$O$1000,消耗中转!$Y$17:$Y$1000,"[]")</f>
        <v>[{"ItemId":50004,"Num":206827}]</v>
      </c>
      <c r="F2126" s="19" t="str">
        <f>_xlfn.XLOOKUP($D2126,养成中转!$D$17:$D$1000,_xlfn.XLOOKUP($C2126,养成中转!$W$16:$AC$16,养成中转!$W$17:$AC$1000),"{}")</f>
        <v>{"Hp":149422,"Atk":7826}</v>
      </c>
      <c r="G2126" s="19" t="str">
        <f>IF(B2126=4,_xlfn.XLOOKUP($D2126,养成中转!$D$17:$D$1000,养成中转!$AP$17:$AP$1000,"{}"),_xlfn.XLOOKUP($D2126,养成中转!$D$17:$D$1000,养成中转!$AG$17:$AG$1000,"{}"))</f>
        <v>{"CardMulti":39.94,"CostReduce":3}</v>
      </c>
    </row>
    <row r="2127" spans="1:7">
      <c r="A2127" s="19">
        <v>2123</v>
      </c>
      <c r="B2127" s="19">
        <v>1</v>
      </c>
      <c r="C2127" s="19">
        <v>3</v>
      </c>
      <c r="D2127" s="19">
        <v>123</v>
      </c>
      <c r="E2127" s="19" t="str">
        <f>_xlfn.XLOOKUP($D2127,消耗中转!$O$17:$O$1000,消耗中转!$Y$17:$Y$1000,"[]")</f>
        <v>[{"ItemId":50004,"Num":216676}]</v>
      </c>
      <c r="F2127" s="19" t="str">
        <f>_xlfn.XLOOKUP($D2127,养成中转!$D$17:$D$1000,_xlfn.XLOOKUP($C2127,养成中转!$W$16:$AC$16,养成中转!$W$17:$AC$1000),"{}")</f>
        <v>{"Hp":151343,"Atk":7927}</v>
      </c>
      <c r="G2127" s="19" t="str">
        <f>IF(B2127=4,_xlfn.XLOOKUP($D2127,养成中转!$D$17:$D$1000,养成中转!$AP$17:$AP$1000,"{}"),_xlfn.XLOOKUP($D2127,养成中转!$D$17:$D$1000,养成中转!$AG$17:$AG$1000,"{}"))</f>
        <v>{"CardMulti":40.13,"CostReduce":3}</v>
      </c>
    </row>
    <row r="2128" spans="1:7">
      <c r="A2128" s="19">
        <v>2124</v>
      </c>
      <c r="B2128" s="21">
        <v>1</v>
      </c>
      <c r="C2128" s="19">
        <v>3</v>
      </c>
      <c r="D2128" s="19">
        <v>124</v>
      </c>
      <c r="E2128" s="19" t="str">
        <f>_xlfn.XLOOKUP($D2128,消耗中转!$O$17:$O$1000,消耗中转!$Y$17:$Y$1000,"[]")</f>
        <v>[{"ItemId":50004,"Num":226525}]</v>
      </c>
      <c r="F2128" s="19" t="str">
        <f>_xlfn.XLOOKUP($D2128,养成中转!$D$17:$D$1000,_xlfn.XLOOKUP($C2128,养成中转!$W$16:$AC$16,养成中转!$W$17:$AC$1000),"{}")</f>
        <v>{"Hp":153293,"Atk":8030}</v>
      </c>
      <c r="G2128" s="19" t="str">
        <f>IF(B2128=4,_xlfn.XLOOKUP($D2128,养成中转!$D$17:$D$1000,养成中转!$AP$17:$AP$1000,"{}"),_xlfn.XLOOKUP($D2128,养成中转!$D$17:$D$1000,养成中转!$AG$17:$AG$1000,"{}"))</f>
        <v>{"CardMulti":40.32,"CostReduce":3}</v>
      </c>
    </row>
    <row r="2129" spans="1:7">
      <c r="A2129" s="19">
        <v>2125</v>
      </c>
      <c r="B2129" s="19">
        <v>1</v>
      </c>
      <c r="C2129" s="19">
        <v>3</v>
      </c>
      <c r="D2129" s="19">
        <v>125</v>
      </c>
      <c r="E2129" s="19" t="str">
        <f>_xlfn.XLOOKUP($D2129,消耗中转!$O$17:$O$1000,消耗中转!$Y$17:$Y$1000,"[]")</f>
        <v>[{"ItemId":50004,"Num":236374}]</v>
      </c>
      <c r="F2129" s="19" t="str">
        <f>_xlfn.XLOOKUP($D2129,养成中转!$D$17:$D$1000,_xlfn.XLOOKUP($C2129,养成中转!$W$16:$AC$16,养成中转!$W$17:$AC$1000),"{}")</f>
        <v>{"Hp":155268,"Atk":8133}</v>
      </c>
      <c r="G2129" s="19" t="str">
        <f>IF(B2129=4,_xlfn.XLOOKUP($D2129,养成中转!$D$17:$D$1000,养成中转!$AP$17:$AP$1000,"{}"),_xlfn.XLOOKUP($D2129,养成中转!$D$17:$D$1000,养成中转!$AG$17:$AG$1000,"{}"))</f>
        <v>{"CardMulti":42.51,"CostReduce":5}</v>
      </c>
    </row>
    <row r="2130" spans="1:7">
      <c r="A2130" s="19">
        <v>2126</v>
      </c>
      <c r="B2130" s="21">
        <v>1</v>
      </c>
      <c r="C2130" s="19">
        <v>3</v>
      </c>
      <c r="D2130" s="19">
        <v>126</v>
      </c>
      <c r="E2130" s="19" t="str">
        <f>_xlfn.XLOOKUP($D2130,消耗中转!$O$17:$O$1000,消耗中转!$Y$17:$Y$1000,"[]")</f>
        <v>[{"ItemId":50004,"Num":246223}]</v>
      </c>
      <c r="F2130" s="19" t="str">
        <f>_xlfn.XLOOKUP($D2130,养成中转!$D$17:$D$1000,_xlfn.XLOOKUP($C2130,养成中转!$W$16:$AC$16,养成中转!$W$17:$AC$1000),"{}")</f>
        <v>{"Hp":157272,"Atk":8237}</v>
      </c>
      <c r="G2130" s="19" t="str">
        <f>IF(B2130=4,_xlfn.XLOOKUP($D2130,养成中转!$D$17:$D$1000,养成中转!$AP$17:$AP$1000,"{}"),_xlfn.XLOOKUP($D2130,养成中转!$D$17:$D$1000,养成中转!$AG$17:$AG$1000,"{}"))</f>
        <v>{"CardMulti":42.7,"CostReduce":5}</v>
      </c>
    </row>
    <row r="2131" spans="1:7">
      <c r="A2131" s="19">
        <v>2127</v>
      </c>
      <c r="B2131" s="19">
        <v>1</v>
      </c>
      <c r="C2131" s="19">
        <v>3</v>
      </c>
      <c r="D2131" s="19">
        <v>127</v>
      </c>
      <c r="E2131" s="19" t="str">
        <f>_xlfn.XLOOKUP($D2131,消耗中转!$O$17:$O$1000,消耗中转!$Y$17:$Y$1000,"[]")</f>
        <v>[{"ItemId":50004,"Num":256072}]</v>
      </c>
      <c r="F2131" s="19" t="str">
        <f>_xlfn.XLOOKUP($D2131,养成中转!$D$17:$D$1000,_xlfn.XLOOKUP($C2131,养成中转!$W$16:$AC$16,养成中转!$W$17:$AC$1000),"{}")</f>
        <v>{"Hp":159302,"Atk":8344}</v>
      </c>
      <c r="G2131" s="19" t="str">
        <f>IF(B2131=4,_xlfn.XLOOKUP($D2131,养成中转!$D$17:$D$1000,养成中转!$AP$17:$AP$1000,"{}"),_xlfn.XLOOKUP($D2131,养成中转!$D$17:$D$1000,养成中转!$AG$17:$AG$1000,"{}"))</f>
        <v>{"CardMulti":42.89,"CostReduce":5}</v>
      </c>
    </row>
    <row r="2132" spans="1:7">
      <c r="A2132" s="19">
        <v>2128</v>
      </c>
      <c r="B2132" s="21">
        <v>1</v>
      </c>
      <c r="C2132" s="19">
        <v>3</v>
      </c>
      <c r="D2132" s="19">
        <v>128</v>
      </c>
      <c r="E2132" s="19" t="str">
        <f>_xlfn.XLOOKUP($D2132,消耗中转!$O$17:$O$1000,消耗中转!$Y$17:$Y$1000,"[]")</f>
        <v>[{"ItemId":50004,"Num":265921}]</v>
      </c>
      <c r="F2132" s="19" t="str">
        <f>_xlfn.XLOOKUP($D2132,养成中转!$D$17:$D$1000,_xlfn.XLOOKUP($C2132,养成中转!$W$16:$AC$16,养成中转!$W$17:$AC$1000),"{}")</f>
        <v>{"Hp":161360,"Atk":8452}</v>
      </c>
      <c r="G2132" s="19" t="str">
        <f>IF(B2132=4,_xlfn.XLOOKUP($D2132,养成中转!$D$17:$D$1000,养成中转!$AP$17:$AP$1000,"{}"),_xlfn.XLOOKUP($D2132,养成中转!$D$17:$D$1000,养成中转!$AG$17:$AG$1000,"{}"))</f>
        <v>{"CardMulti":43.08,"CostReduce":5}</v>
      </c>
    </row>
    <row r="2133" spans="1:7">
      <c r="A2133" s="19">
        <v>2129</v>
      </c>
      <c r="B2133" s="19">
        <v>1</v>
      </c>
      <c r="C2133" s="19">
        <v>3</v>
      </c>
      <c r="D2133" s="19">
        <v>129</v>
      </c>
      <c r="E2133" s="19" t="str">
        <f>_xlfn.XLOOKUP($D2133,消耗中转!$O$17:$O$1000,消耗中转!$Y$17:$Y$1000,"[]")</f>
        <v>[{"ItemId":50004,"Num":275770}]</v>
      </c>
      <c r="F2133" s="19" t="str">
        <f>_xlfn.XLOOKUP($D2133,养成中转!$D$17:$D$1000,_xlfn.XLOOKUP($C2133,养成中转!$W$16:$AC$16,养成中转!$W$17:$AC$1000),"{}")</f>
        <v>{"Hp":163446,"Atk":8561}</v>
      </c>
      <c r="G2133" s="19" t="str">
        <f>IF(B2133=4,_xlfn.XLOOKUP($D2133,养成中转!$D$17:$D$1000,养成中转!$AP$17:$AP$1000,"{}"),_xlfn.XLOOKUP($D2133,养成中转!$D$17:$D$1000,养成中转!$AG$17:$AG$1000,"{}"))</f>
        <v>{"CardMulti":43.27,"CostReduce":5}</v>
      </c>
    </row>
    <row r="2134" spans="1:7">
      <c r="A2134" s="19">
        <v>2130</v>
      </c>
      <c r="B2134" s="21">
        <v>1</v>
      </c>
      <c r="C2134" s="19">
        <v>3</v>
      </c>
      <c r="D2134" s="19">
        <v>130</v>
      </c>
      <c r="E2134" s="19" t="str">
        <f>_xlfn.XLOOKUP($D2134,消耗中转!$O$17:$O$1000,消耗中转!$Y$17:$Y$1000,"[]")</f>
        <v>[{"ItemId":50004,"Num":285619},{"ItemId":50005,"Num":1717}]</v>
      </c>
      <c r="F2134" s="19" t="str">
        <f>_xlfn.XLOOKUP($D2134,养成中转!$D$17:$D$1000,_xlfn.XLOOKUP($C2134,养成中转!$W$16:$AC$16,养成中转!$W$17:$AC$1000),"{}")</f>
        <v>{"Hp":165559,"Atk":8672}</v>
      </c>
      <c r="G2134" s="19" t="str">
        <f>IF(B2134=4,_xlfn.XLOOKUP($D2134,养成中转!$D$17:$D$1000,养成中转!$AP$17:$AP$1000,"{}"),_xlfn.XLOOKUP($D2134,养成中转!$D$17:$D$1000,养成中转!$AG$17:$AG$1000,"{}"))</f>
        <v>{"CardMulti":43.46,"CostReduce":5}</v>
      </c>
    </row>
    <row r="2135" spans="1:7">
      <c r="A2135" s="19">
        <v>2131</v>
      </c>
      <c r="B2135" s="19">
        <v>1</v>
      </c>
      <c r="C2135" s="19">
        <v>3</v>
      </c>
      <c r="D2135" s="19">
        <v>131</v>
      </c>
      <c r="E2135" s="19" t="str">
        <f>_xlfn.XLOOKUP($D2135,消耗中转!$O$17:$O$1000,消耗中转!$Y$17:$Y$1000,"[]")</f>
        <v>[{"ItemId":50004,"Num":220605}]</v>
      </c>
      <c r="F2135" s="19" t="str">
        <f>_xlfn.XLOOKUP($D2135,养成中转!$D$17:$D$1000,_xlfn.XLOOKUP($C2135,养成中转!$W$16:$AC$16,养成中转!$W$17:$AC$1000),"{}")</f>
        <v>{"Hp":180550,"Atk":9457}</v>
      </c>
      <c r="G2135" s="19" t="str">
        <f>IF(B2135=4,_xlfn.XLOOKUP($D2135,养成中转!$D$17:$D$1000,养成中转!$AP$17:$AP$1000,"{}"),_xlfn.XLOOKUP($D2135,养成中转!$D$17:$D$1000,养成中转!$AG$17:$AG$1000,"{}"))</f>
        <v>{"CardMulti":44.66,"CostReduce":5}</v>
      </c>
    </row>
    <row r="2136" spans="1:7">
      <c r="A2136" s="19">
        <v>2132</v>
      </c>
      <c r="B2136" s="21">
        <v>1</v>
      </c>
      <c r="C2136" s="19">
        <v>3</v>
      </c>
      <c r="D2136" s="19">
        <v>132</v>
      </c>
      <c r="E2136" s="19" t="str">
        <f>_xlfn.XLOOKUP($D2136,消耗中转!$O$17:$O$1000,消耗中转!$Y$17:$Y$1000,"[]")</f>
        <v>[{"ItemId":50004,"Num":231636}]</v>
      </c>
      <c r="F2136" s="19" t="str">
        <f>_xlfn.XLOOKUP($D2136,养成中转!$D$17:$D$1000,_xlfn.XLOOKUP($C2136,养成中转!$W$16:$AC$16,养成中转!$W$17:$AC$1000),"{}")</f>
        <v>{"Hp":182719,"Atk":9571}</v>
      </c>
      <c r="G2136" s="19" t="str">
        <f>IF(B2136=4,_xlfn.XLOOKUP($D2136,养成中转!$D$17:$D$1000,养成中转!$AP$17:$AP$1000,"{}"),_xlfn.XLOOKUP($D2136,养成中转!$D$17:$D$1000,养成中转!$AG$17:$AG$1000,"{}"))</f>
        <v>{"CardMulti":44.89,"CostReduce":5}</v>
      </c>
    </row>
    <row r="2137" spans="1:7">
      <c r="A2137" s="19">
        <v>2133</v>
      </c>
      <c r="B2137" s="19">
        <v>1</v>
      </c>
      <c r="C2137" s="19">
        <v>3</v>
      </c>
      <c r="D2137" s="19">
        <v>133</v>
      </c>
      <c r="E2137" s="19" t="str">
        <f>_xlfn.XLOOKUP($D2137,消耗中转!$O$17:$O$1000,消耗中转!$Y$17:$Y$1000,"[]")</f>
        <v>[{"ItemId":50004,"Num":242666}]</v>
      </c>
      <c r="F2137" s="19" t="str">
        <f>_xlfn.XLOOKUP($D2137,养成中转!$D$17:$D$1000,_xlfn.XLOOKUP($C2137,养成中转!$W$16:$AC$16,养成中转!$W$17:$AC$1000),"{}")</f>
        <v>{"Hp":184918,"Atk":9686}</v>
      </c>
      <c r="G2137" s="19" t="str">
        <f>IF(B2137=4,_xlfn.XLOOKUP($D2137,养成中转!$D$17:$D$1000,养成中转!$AP$17:$AP$1000,"{}"),_xlfn.XLOOKUP($D2137,养成中转!$D$17:$D$1000,养成中转!$AG$17:$AG$1000,"{}"))</f>
        <v>{"CardMulti":45.12,"CostReduce":5}</v>
      </c>
    </row>
    <row r="2138" spans="1:7">
      <c r="A2138" s="19">
        <v>2134</v>
      </c>
      <c r="B2138" s="21">
        <v>1</v>
      </c>
      <c r="C2138" s="19">
        <v>3</v>
      </c>
      <c r="D2138" s="19">
        <v>134</v>
      </c>
      <c r="E2138" s="19" t="str">
        <f>_xlfn.XLOOKUP($D2138,消耗中转!$O$17:$O$1000,消耗中转!$Y$17:$Y$1000,"[]")</f>
        <v>[{"ItemId":50004,"Num":253696}]</v>
      </c>
      <c r="F2138" s="19" t="str">
        <f>_xlfn.XLOOKUP($D2138,养成中转!$D$17:$D$1000,_xlfn.XLOOKUP($C2138,养成中转!$W$16:$AC$16,养成中转!$W$17:$AC$1000),"{}")</f>
        <v>{"Hp":187144,"Atk":9803}</v>
      </c>
      <c r="G2138" s="19" t="str">
        <f>IF(B2138=4,_xlfn.XLOOKUP($D2138,养成中转!$D$17:$D$1000,养成中转!$AP$17:$AP$1000,"{}"),_xlfn.XLOOKUP($D2138,养成中转!$D$17:$D$1000,养成中转!$AG$17:$AG$1000,"{}"))</f>
        <v>{"CardMulti":45.35,"CostReduce":5}</v>
      </c>
    </row>
    <row r="2139" spans="1:7">
      <c r="A2139" s="19">
        <v>2135</v>
      </c>
      <c r="B2139" s="19">
        <v>1</v>
      </c>
      <c r="C2139" s="19">
        <v>3</v>
      </c>
      <c r="D2139" s="19">
        <v>135</v>
      </c>
      <c r="E2139" s="19" t="str">
        <f>_xlfn.XLOOKUP($D2139,消耗中转!$O$17:$O$1000,消耗中转!$Y$17:$Y$1000,"[]")</f>
        <v>[{"ItemId":50004,"Num":264726}]</v>
      </c>
      <c r="F2139" s="19" t="str">
        <f>_xlfn.XLOOKUP($D2139,养成中转!$D$17:$D$1000,_xlfn.XLOOKUP($C2139,养成中转!$W$16:$AC$16,养成中转!$W$17:$AC$1000),"{}")</f>
        <v>{"Hp":189400,"Atk":9920}</v>
      </c>
      <c r="G2139" s="19" t="str">
        <f>IF(B2139=4,_xlfn.XLOOKUP($D2139,养成中转!$D$17:$D$1000,养成中转!$AP$17:$AP$1000,"{}"),_xlfn.XLOOKUP($D2139,养成中转!$D$17:$D$1000,养成中转!$AG$17:$AG$1000,"{}"))</f>
        <v>{"CardMulti":45.58,"CostReduce":5}</v>
      </c>
    </row>
    <row r="2140" spans="1:7">
      <c r="A2140" s="19">
        <v>2136</v>
      </c>
      <c r="B2140" s="21">
        <v>1</v>
      </c>
      <c r="C2140" s="19">
        <v>3</v>
      </c>
      <c r="D2140" s="19">
        <v>136</v>
      </c>
      <c r="E2140" s="19" t="str">
        <f>_xlfn.XLOOKUP($D2140,消耗中转!$O$17:$O$1000,消耗中转!$Y$17:$Y$1000,"[]")</f>
        <v>[{"ItemId":50004,"Num":275757}]</v>
      </c>
      <c r="F2140" s="19" t="str">
        <f>_xlfn.XLOOKUP($D2140,养成中转!$D$17:$D$1000,_xlfn.XLOOKUP($C2140,养成中转!$W$16:$AC$16,养成中转!$W$17:$AC$1000),"{}")</f>
        <v>{"Hp":191683,"Atk":10040}</v>
      </c>
      <c r="G2140" s="19" t="str">
        <f>IF(B2140=4,_xlfn.XLOOKUP($D2140,养成中转!$D$17:$D$1000,养成中转!$AP$17:$AP$1000,"{}"),_xlfn.XLOOKUP($D2140,养成中转!$D$17:$D$1000,养成中转!$AG$17:$AG$1000,"{}"))</f>
        <v>{"CardMulti":45.81,"CostReduce":5}</v>
      </c>
    </row>
    <row r="2141" spans="1:7">
      <c r="A2141" s="19">
        <v>2137</v>
      </c>
      <c r="B2141" s="19">
        <v>1</v>
      </c>
      <c r="C2141" s="19">
        <v>3</v>
      </c>
      <c r="D2141" s="19">
        <v>137</v>
      </c>
      <c r="E2141" s="19" t="str">
        <f>_xlfn.XLOOKUP($D2141,消耗中转!$O$17:$O$1000,消耗中转!$Y$17:$Y$1000,"[]")</f>
        <v>[{"ItemId":50004,"Num":286787}]</v>
      </c>
      <c r="F2141" s="19" t="str">
        <f>_xlfn.XLOOKUP($D2141,养成中转!$D$17:$D$1000,_xlfn.XLOOKUP($C2141,养成中转!$W$16:$AC$16,养成中转!$W$17:$AC$1000),"{}")</f>
        <v>{"Hp":193996,"Atk":10161}</v>
      </c>
      <c r="G2141" s="19" t="str">
        <f>IF(B2141=4,_xlfn.XLOOKUP($D2141,养成中转!$D$17:$D$1000,养成中转!$AP$17:$AP$1000,"{}"),_xlfn.XLOOKUP($D2141,养成中转!$D$17:$D$1000,养成中转!$AG$17:$AG$1000,"{}"))</f>
        <v>{"CardMulti":46.04,"CostReduce":5}</v>
      </c>
    </row>
    <row r="2142" spans="1:7">
      <c r="A2142" s="19">
        <v>2138</v>
      </c>
      <c r="B2142" s="21">
        <v>1</v>
      </c>
      <c r="C2142" s="19">
        <v>3</v>
      </c>
      <c r="D2142" s="19">
        <v>138</v>
      </c>
      <c r="E2142" s="19" t="str">
        <f>_xlfn.XLOOKUP($D2142,消耗中转!$O$17:$O$1000,消耗中转!$Y$17:$Y$1000,"[]")</f>
        <v>[{"ItemId":50004,"Num":297817}]</v>
      </c>
      <c r="F2142" s="19" t="str">
        <f>_xlfn.XLOOKUP($D2142,养成中转!$D$17:$D$1000,_xlfn.XLOOKUP($C2142,养成中转!$W$16:$AC$16,养成中转!$W$17:$AC$1000),"{}")</f>
        <v>{"Hp":196339,"Atk":10283}</v>
      </c>
      <c r="G2142" s="19" t="str">
        <f>IF(B2142=4,_xlfn.XLOOKUP($D2142,养成中转!$D$17:$D$1000,养成中转!$AP$17:$AP$1000,"{}"),_xlfn.XLOOKUP($D2142,养成中转!$D$17:$D$1000,养成中转!$AG$17:$AG$1000,"{}"))</f>
        <v>{"CardMulti":46.27,"CostReduce":5}</v>
      </c>
    </row>
    <row r="2143" spans="1:7">
      <c r="A2143" s="19">
        <v>2139</v>
      </c>
      <c r="B2143" s="19">
        <v>1</v>
      </c>
      <c r="C2143" s="19">
        <v>3</v>
      </c>
      <c r="D2143" s="19">
        <v>139</v>
      </c>
      <c r="E2143" s="19" t="str">
        <f>_xlfn.XLOOKUP($D2143,消耗中转!$O$17:$O$1000,消耗中转!$Y$17:$Y$1000,"[]")</f>
        <v>[{"ItemId":50004,"Num":308848}]</v>
      </c>
      <c r="F2143" s="19" t="str">
        <f>_xlfn.XLOOKUP($D2143,养成中转!$D$17:$D$1000,_xlfn.XLOOKUP($C2143,养成中转!$W$16:$AC$16,养成中转!$W$17:$AC$1000),"{}")</f>
        <v>{"Hp":198711,"Atk":10408}</v>
      </c>
      <c r="G2143" s="19" t="str">
        <f>IF(B2143=4,_xlfn.XLOOKUP($D2143,养成中转!$D$17:$D$1000,养成中转!$AP$17:$AP$1000,"{}"),_xlfn.XLOOKUP($D2143,养成中转!$D$17:$D$1000,养成中转!$AG$17:$AG$1000,"{}"))</f>
        <v>{"CardMulti":46.5,"CostReduce":5}</v>
      </c>
    </row>
    <row r="2144" spans="1:7">
      <c r="A2144" s="19">
        <v>2140</v>
      </c>
      <c r="B2144" s="21">
        <v>1</v>
      </c>
      <c r="C2144" s="19">
        <v>3</v>
      </c>
      <c r="D2144" s="19">
        <v>140</v>
      </c>
      <c r="E2144" s="19" t="str">
        <f>_xlfn.XLOOKUP($D2144,消耗中转!$O$17:$O$1000,消耗中转!$Y$17:$Y$1000,"[]")</f>
        <v>[{"ItemId":50004,"Num":319878},{"ItemId":50005,"Num":1906}]</v>
      </c>
      <c r="F2144" s="19" t="str">
        <f>_xlfn.XLOOKUP($D2144,养成中转!$D$17:$D$1000,_xlfn.XLOOKUP($C2144,养成中转!$W$16:$AC$16,养成中转!$W$17:$AC$1000),"{}")</f>
        <v>{"Hp":201112,"Atk":10534}</v>
      </c>
      <c r="G2144" s="19" t="str">
        <f>IF(B2144=4,_xlfn.XLOOKUP($D2144,养成中转!$D$17:$D$1000,养成中转!$AP$17:$AP$1000,"{}"),_xlfn.XLOOKUP($D2144,养成中转!$D$17:$D$1000,养成中转!$AG$17:$AG$1000,"{}"))</f>
        <v>{"CardMulti":46.73,"CostReduce":5}</v>
      </c>
    </row>
    <row r="2145" spans="1:7">
      <c r="A2145" s="19">
        <v>2141</v>
      </c>
      <c r="B2145" s="19">
        <v>1</v>
      </c>
      <c r="C2145" s="19">
        <v>3</v>
      </c>
      <c r="D2145" s="19">
        <v>141</v>
      </c>
      <c r="E2145" s="19" t="str">
        <f>_xlfn.XLOOKUP($D2145,消耗中转!$O$17:$O$1000,消耗中转!$Y$17:$Y$1000,"[]")</f>
        <v>[{"ItemId":50004,"Num":241414}]</v>
      </c>
      <c r="F2145" s="19" t="str">
        <f>_xlfn.XLOOKUP($D2145,养成中转!$D$17:$D$1000,_xlfn.XLOOKUP($C2145,养成中转!$W$16:$AC$16,养成中转!$W$17:$AC$1000),"{}")</f>
        <v>{"Hp":218129,"Atk":11425}</v>
      </c>
      <c r="G2145" s="19" t="str">
        <f>IF(B2145=4,_xlfn.XLOOKUP($D2145,养成中转!$D$17:$D$1000,养成中转!$AP$17:$AP$1000,"{}"),_xlfn.XLOOKUP($D2145,养成中转!$D$17:$D$1000,养成中转!$AG$17:$AG$1000,"{}"))</f>
        <v>{"CardMulti":47.98,"CostReduce":5}</v>
      </c>
    </row>
    <row r="2146" spans="1:7">
      <c r="A2146" s="19">
        <v>2142</v>
      </c>
      <c r="B2146" s="21">
        <v>1</v>
      </c>
      <c r="C2146" s="19">
        <v>3</v>
      </c>
      <c r="D2146" s="19">
        <v>142</v>
      </c>
      <c r="E2146" s="19" t="str">
        <f>_xlfn.XLOOKUP($D2146,消耗中转!$O$17:$O$1000,消耗中转!$Y$17:$Y$1000,"[]")</f>
        <v>[{"ItemId":50004,"Num":253485}]</v>
      </c>
      <c r="F2146" s="19" t="str">
        <f>_xlfn.XLOOKUP($D2146,养成中转!$D$17:$D$1000,_xlfn.XLOOKUP($C2146,养成中转!$W$16:$AC$16,养成中转!$W$17:$AC$1000),"{}")</f>
        <v>{"Hp":220589,"Atk":11554}</v>
      </c>
      <c r="G2146" s="19" t="str">
        <f>IF(B2146=4,_xlfn.XLOOKUP($D2146,养成中转!$D$17:$D$1000,养成中转!$AP$17:$AP$1000,"{}"),_xlfn.XLOOKUP($D2146,养成中转!$D$17:$D$1000,养成中转!$AG$17:$AG$1000,"{}"))</f>
        <v>{"CardMulti":48.25,"CostReduce":5}</v>
      </c>
    </row>
    <row r="2147" spans="1:7">
      <c r="A2147" s="19">
        <v>2143</v>
      </c>
      <c r="B2147" s="19">
        <v>1</v>
      </c>
      <c r="C2147" s="19">
        <v>3</v>
      </c>
      <c r="D2147" s="19">
        <v>143</v>
      </c>
      <c r="E2147" s="19" t="str">
        <f>_xlfn.XLOOKUP($D2147,消耗中转!$O$17:$O$1000,消耗中转!$Y$17:$Y$1000,"[]")</f>
        <v>[{"ItemId":50004,"Num":265556}]</v>
      </c>
      <c r="F2147" s="19" t="str">
        <f>_xlfn.XLOOKUP($D2147,养成中转!$D$17:$D$1000,_xlfn.XLOOKUP($C2147,养成中转!$W$16:$AC$16,养成中转!$W$17:$AC$1000),"{}")</f>
        <v>{"Hp":223080,"Atk":11685}</v>
      </c>
      <c r="G2147" s="19" t="str">
        <f>IF(B2147=4,_xlfn.XLOOKUP($D2147,养成中转!$D$17:$D$1000,养成中转!$AP$17:$AP$1000,"{}"),_xlfn.XLOOKUP($D2147,养成中转!$D$17:$D$1000,养成中转!$AG$17:$AG$1000,"{}"))</f>
        <v>{"CardMulti":48.52,"CostReduce":5}</v>
      </c>
    </row>
    <row r="2148" spans="1:7">
      <c r="A2148" s="19">
        <v>2144</v>
      </c>
      <c r="B2148" s="21">
        <v>1</v>
      </c>
      <c r="C2148" s="19">
        <v>3</v>
      </c>
      <c r="D2148" s="19">
        <v>144</v>
      </c>
      <c r="E2148" s="19" t="str">
        <f>_xlfn.XLOOKUP($D2148,消耗中转!$O$17:$O$1000,消耗中转!$Y$17:$Y$1000,"[]")</f>
        <v>[{"ItemId":50004,"Num":277626}]</v>
      </c>
      <c r="F2148" s="19" t="str">
        <f>_xlfn.XLOOKUP($D2148,养成中转!$D$17:$D$1000,_xlfn.XLOOKUP($C2148,养成中转!$W$16:$AC$16,养成中转!$W$17:$AC$1000),"{}")</f>
        <v>{"Hp":225601,"Atk":11817}</v>
      </c>
      <c r="G2148" s="19" t="str">
        <f>IF(B2148=4,_xlfn.XLOOKUP($D2148,养成中转!$D$17:$D$1000,养成中转!$AP$17:$AP$1000,"{}"),_xlfn.XLOOKUP($D2148,养成中转!$D$17:$D$1000,养成中转!$AG$17:$AG$1000,"{}"))</f>
        <v>{"CardMulti":48.79,"CostReduce":5}</v>
      </c>
    </row>
    <row r="2149" spans="1:7">
      <c r="A2149" s="19">
        <v>2145</v>
      </c>
      <c r="B2149" s="19">
        <v>1</v>
      </c>
      <c r="C2149" s="19">
        <v>3</v>
      </c>
      <c r="D2149" s="19">
        <v>145</v>
      </c>
      <c r="E2149" s="19" t="str">
        <f>_xlfn.XLOOKUP($D2149,消耗中转!$O$17:$O$1000,消耗中转!$Y$17:$Y$1000,"[]")</f>
        <v>[{"ItemId":50004,"Num":289697}]</v>
      </c>
      <c r="F2149" s="19" t="str">
        <f>_xlfn.XLOOKUP($D2149,养成中转!$D$17:$D$1000,_xlfn.XLOOKUP($C2149,养成中转!$W$16:$AC$16,养成中转!$W$17:$AC$1000),"{}")</f>
        <v>{"Hp":228152,"Atk":11950}</v>
      </c>
      <c r="G2149" s="19" t="str">
        <f>IF(B2149=4,_xlfn.XLOOKUP($D2149,养成中转!$D$17:$D$1000,养成中转!$AP$17:$AP$1000,"{}"),_xlfn.XLOOKUP($D2149,养成中转!$D$17:$D$1000,养成中转!$AG$17:$AG$1000,"{}"))</f>
        <v>{"CardMulti":49.06,"CostReduce":5}</v>
      </c>
    </row>
    <row r="2150" spans="1:7">
      <c r="A2150" s="19">
        <v>2146</v>
      </c>
      <c r="B2150" s="21">
        <v>1</v>
      </c>
      <c r="C2150" s="19">
        <v>3</v>
      </c>
      <c r="D2150" s="19">
        <v>146</v>
      </c>
      <c r="E2150" s="19" t="str">
        <f>_xlfn.XLOOKUP($D2150,消耗中转!$O$17:$O$1000,消耗中转!$Y$17:$Y$1000,"[]")</f>
        <v>[{"ItemId":50004,"Num":301768}]</v>
      </c>
      <c r="F2150" s="19" t="str">
        <f>_xlfn.XLOOKUP($D2150,养成中转!$D$17:$D$1000,_xlfn.XLOOKUP($C2150,养成中转!$W$16:$AC$16,养成中转!$W$17:$AC$1000),"{}")</f>
        <v>{"Hp":230734,"Atk":12085}</v>
      </c>
      <c r="G2150" s="19" t="str">
        <f>IF(B2150=4,_xlfn.XLOOKUP($D2150,养成中转!$D$17:$D$1000,养成中转!$AP$17:$AP$1000,"{}"),_xlfn.XLOOKUP($D2150,养成中转!$D$17:$D$1000,养成中转!$AG$17:$AG$1000,"{}"))</f>
        <v>{"CardMulti":49.33,"CostReduce":5}</v>
      </c>
    </row>
    <row r="2151" spans="1:7">
      <c r="A2151" s="19">
        <v>2147</v>
      </c>
      <c r="B2151" s="19">
        <v>1</v>
      </c>
      <c r="C2151" s="19">
        <v>3</v>
      </c>
      <c r="D2151" s="19">
        <v>147</v>
      </c>
      <c r="E2151" s="19" t="str">
        <f>_xlfn.XLOOKUP($D2151,消耗中转!$O$17:$O$1000,消耗中转!$Y$17:$Y$1000,"[]")</f>
        <v>[{"ItemId":50004,"Num":313839}]</v>
      </c>
      <c r="F2151" s="19" t="str">
        <f>_xlfn.XLOOKUP($D2151,养成中转!$D$17:$D$1000,_xlfn.XLOOKUP($C2151,养成中转!$W$16:$AC$16,养成中转!$W$17:$AC$1000),"{}")</f>
        <v>{"Hp":233347,"Atk":12223}</v>
      </c>
      <c r="G2151" s="19" t="str">
        <f>IF(B2151=4,_xlfn.XLOOKUP($D2151,养成中转!$D$17:$D$1000,养成中转!$AP$17:$AP$1000,"{}"),_xlfn.XLOOKUP($D2151,养成中转!$D$17:$D$1000,养成中转!$AG$17:$AG$1000,"{}"))</f>
        <v>{"CardMulti":49.6,"CostReduce":5}</v>
      </c>
    </row>
    <row r="2152" spans="1:7">
      <c r="A2152" s="19">
        <v>2148</v>
      </c>
      <c r="B2152" s="21">
        <v>1</v>
      </c>
      <c r="C2152" s="19">
        <v>3</v>
      </c>
      <c r="D2152" s="19">
        <v>148</v>
      </c>
      <c r="E2152" s="19" t="str">
        <f>_xlfn.XLOOKUP($D2152,消耗中转!$O$17:$O$1000,消耗中转!$Y$17:$Y$1000,"[]")</f>
        <v>[{"ItemId":50004,"Num":325909}]</v>
      </c>
      <c r="F2152" s="19" t="str">
        <f>_xlfn.XLOOKUP($D2152,养成中转!$D$17:$D$1000,_xlfn.XLOOKUP($C2152,养成中转!$W$16:$AC$16,养成中转!$W$17:$AC$1000),"{}")</f>
        <v>{"Hp":235990,"Atk":12361}</v>
      </c>
      <c r="G2152" s="19" t="str">
        <f>IF(B2152=4,_xlfn.XLOOKUP($D2152,养成中转!$D$17:$D$1000,养成中转!$AP$17:$AP$1000,"{}"),_xlfn.XLOOKUP($D2152,养成中转!$D$17:$D$1000,养成中转!$AG$17:$AG$1000,"{}"))</f>
        <v>{"CardMulti":49.87,"CostReduce":5}</v>
      </c>
    </row>
    <row r="2153" spans="1:7">
      <c r="A2153" s="19">
        <v>2149</v>
      </c>
      <c r="B2153" s="19">
        <v>1</v>
      </c>
      <c r="C2153" s="19">
        <v>3</v>
      </c>
      <c r="D2153" s="19">
        <v>149</v>
      </c>
      <c r="E2153" s="19" t="str">
        <f>_xlfn.XLOOKUP($D2153,消耗中转!$O$17:$O$1000,消耗中转!$Y$17:$Y$1000,"[]")</f>
        <v>[{"ItemId":50004,"Num":337980}]</v>
      </c>
      <c r="F2153" s="19" t="str">
        <f>_xlfn.XLOOKUP($D2153,养成中转!$D$17:$D$1000,_xlfn.XLOOKUP($C2153,养成中转!$W$16:$AC$16,养成中转!$W$17:$AC$1000),"{}")</f>
        <v>{"Hp":238666,"Atk":12501}</v>
      </c>
      <c r="G2153" s="19" t="str">
        <f>IF(B2153=4,_xlfn.XLOOKUP($D2153,养成中转!$D$17:$D$1000,养成中转!$AP$17:$AP$1000,"{}"),_xlfn.XLOOKUP($D2153,养成中转!$D$17:$D$1000,养成中转!$AG$17:$AG$1000,"{}"))</f>
        <v>{"CardMulti":50.14,"CostReduce":5}</v>
      </c>
    </row>
    <row r="2154" spans="1:7">
      <c r="A2154" s="19">
        <v>2150</v>
      </c>
      <c r="B2154" s="21">
        <v>1</v>
      </c>
      <c r="C2154" s="19">
        <v>3</v>
      </c>
      <c r="D2154" s="19">
        <v>150</v>
      </c>
      <c r="E2154" s="19" t="str">
        <f>_xlfn.XLOOKUP($D2154,消耗中转!$O$17:$O$1000,消耗中转!$Y$17:$Y$1000,"[]")</f>
        <v>[{"ItemId":50004,"Num":350051},{"ItemId":50005,"Num":2095}]</v>
      </c>
      <c r="F2154" s="19" t="str">
        <f>_xlfn.XLOOKUP($D2154,养成中转!$D$17:$D$1000,_xlfn.XLOOKUP($C2154,养成中转!$W$16:$AC$16,养成中转!$W$17:$AC$1000),"{}")</f>
        <v>{"Hp":241371,"Atk":12643}</v>
      </c>
      <c r="G2154" s="19" t="str">
        <f>IF(B2154=4,_xlfn.XLOOKUP($D2154,养成中转!$D$17:$D$1000,养成中转!$AP$17:$AP$1000,"{}"),_xlfn.XLOOKUP($D2154,养成中转!$D$17:$D$1000,养成中转!$AG$17:$AG$1000,"{}"))</f>
        <v>{"CardMulti":50.41,"CostReduce":5}</v>
      </c>
    </row>
    <row r="2155" spans="1:7">
      <c r="A2155" s="19">
        <v>2151</v>
      </c>
      <c r="B2155" s="19">
        <v>1</v>
      </c>
      <c r="C2155" s="19">
        <v>3</v>
      </c>
      <c r="D2155" s="19">
        <v>151</v>
      </c>
      <c r="E2155" s="19" t="str">
        <f>_xlfn.XLOOKUP($D2155,消耗中转!$O$17:$O$1000,消耗中转!$Y$17:$Y$1000,"[]")</f>
        <v>[{"ItemId":50004,"Num":258792}]</v>
      </c>
      <c r="F2155" s="19" t="str">
        <f>_xlfn.XLOOKUP($D2155,养成中转!$D$17:$D$1000,_xlfn.XLOOKUP($C2155,养成中转!$W$16:$AC$16,养成中转!$W$17:$AC$1000),"{}")</f>
        <v>{"Hp":260531,"Atk":13646}</v>
      </c>
      <c r="G2155" s="19" t="str">
        <f>IF(B2155=4,_xlfn.XLOOKUP($D2155,养成中转!$D$17:$D$1000,养成中转!$AP$17:$AP$1000,"{}"),_xlfn.XLOOKUP($D2155,养成中转!$D$17:$D$1000,养成中转!$AG$17:$AG$1000,"{}"))</f>
        <v>{"CardMulti":51.71,"CostReduce":5}</v>
      </c>
    </row>
    <row r="2156" spans="1:7">
      <c r="A2156" s="19">
        <v>2152</v>
      </c>
      <c r="B2156" s="21">
        <v>1</v>
      </c>
      <c r="C2156" s="19">
        <v>3</v>
      </c>
      <c r="D2156" s="19">
        <v>152</v>
      </c>
      <c r="E2156" s="19" t="str">
        <f>_xlfn.XLOOKUP($D2156,消耗中转!$O$17:$O$1000,消耗中转!$Y$17:$Y$1000,"[]")</f>
        <v>[{"ItemId":50004,"Num":271732}]</v>
      </c>
      <c r="F2156" s="19" t="str">
        <f>_xlfn.XLOOKUP($D2156,养成中转!$D$17:$D$1000,_xlfn.XLOOKUP($C2156,养成中转!$W$16:$AC$16,养成中转!$W$17:$AC$1000),"{}")</f>
        <v>{"Hp":263300,"Atk":13791}</v>
      </c>
      <c r="G2156" s="19" t="str">
        <f>IF(B2156=4,_xlfn.XLOOKUP($D2156,养成中转!$D$17:$D$1000,养成中转!$AP$17:$AP$1000,"{}"),_xlfn.XLOOKUP($D2156,养成中转!$D$17:$D$1000,养成中转!$AG$17:$AG$1000,"{}"))</f>
        <v>{"CardMulti":52.02,"CostReduce":5}</v>
      </c>
    </row>
    <row r="2157" spans="1:7">
      <c r="A2157" s="19">
        <v>2153</v>
      </c>
      <c r="B2157" s="19">
        <v>1</v>
      </c>
      <c r="C2157" s="19">
        <v>3</v>
      </c>
      <c r="D2157" s="19">
        <v>153</v>
      </c>
      <c r="E2157" s="19" t="str">
        <f>_xlfn.XLOOKUP($D2157,消耗中转!$O$17:$O$1000,消耗中转!$Y$17:$Y$1000,"[]")</f>
        <v>[{"ItemId":50004,"Num":284671}]</v>
      </c>
      <c r="F2157" s="19" t="str">
        <f>_xlfn.XLOOKUP($D2157,养成中转!$D$17:$D$1000,_xlfn.XLOOKUP($C2157,养成中转!$W$16:$AC$16,养成中转!$W$17:$AC$1000),"{}")</f>
        <v>{"Hp":266100,"Atk":13938}</v>
      </c>
      <c r="G2157" s="19" t="str">
        <f>IF(B2157=4,_xlfn.XLOOKUP($D2157,养成中转!$D$17:$D$1000,养成中转!$AP$17:$AP$1000,"{}"),_xlfn.XLOOKUP($D2157,养成中转!$D$17:$D$1000,养成中转!$AG$17:$AG$1000,"{}"))</f>
        <v>{"CardMulti":52.33,"CostReduce":5}</v>
      </c>
    </row>
    <row r="2158" spans="1:7">
      <c r="A2158" s="19">
        <v>2154</v>
      </c>
      <c r="B2158" s="21">
        <v>1</v>
      </c>
      <c r="C2158" s="19">
        <v>3</v>
      </c>
      <c r="D2158" s="19">
        <v>154</v>
      </c>
      <c r="E2158" s="19" t="str">
        <f>_xlfn.XLOOKUP($D2158,消耗中转!$O$17:$O$1000,消耗中转!$Y$17:$Y$1000,"[]")</f>
        <v>[{"ItemId":50004,"Num":297611}]</v>
      </c>
      <c r="F2158" s="19" t="str">
        <f>_xlfn.XLOOKUP($D2158,养成中转!$D$17:$D$1000,_xlfn.XLOOKUP($C2158,养成中转!$W$16:$AC$16,养成中转!$W$17:$AC$1000),"{}")</f>
        <v>{"Hp":268933,"Atk":14086}</v>
      </c>
      <c r="G2158" s="19" t="str">
        <f>IF(B2158=4,_xlfn.XLOOKUP($D2158,养成中转!$D$17:$D$1000,养成中转!$AP$17:$AP$1000,"{}"),_xlfn.XLOOKUP($D2158,养成中转!$D$17:$D$1000,养成中转!$AG$17:$AG$1000,"{}"))</f>
        <v>{"CardMulti":52.64,"CostReduce":5}</v>
      </c>
    </row>
    <row r="2159" spans="1:7">
      <c r="A2159" s="19">
        <v>2155</v>
      </c>
      <c r="B2159" s="19">
        <v>1</v>
      </c>
      <c r="C2159" s="19">
        <v>3</v>
      </c>
      <c r="D2159" s="19">
        <v>155</v>
      </c>
      <c r="E2159" s="19" t="str">
        <f>_xlfn.XLOOKUP($D2159,消耗中转!$O$17:$O$1000,消耗中转!$Y$17:$Y$1000,"[]")</f>
        <v>[{"ItemId":50004,"Num":310551}]</v>
      </c>
      <c r="F2159" s="19" t="str">
        <f>_xlfn.XLOOKUP($D2159,养成中转!$D$17:$D$1000,_xlfn.XLOOKUP($C2159,养成中转!$W$16:$AC$16,养成中转!$W$17:$AC$1000),"{}")</f>
        <v>{"Hp":271796,"Atk":14237}</v>
      </c>
      <c r="G2159" s="19" t="str">
        <f>IF(B2159=4,_xlfn.XLOOKUP($D2159,养成中转!$D$17:$D$1000,养成中转!$AP$17:$AP$1000,"{}"),_xlfn.XLOOKUP($D2159,养成中转!$D$17:$D$1000,养成中转!$AG$17:$AG$1000,"{}"))</f>
        <v>{"CardMulti":52.95,"CostReduce":5}</v>
      </c>
    </row>
    <row r="2160" spans="1:7">
      <c r="A2160" s="19">
        <v>2156</v>
      </c>
      <c r="B2160" s="21">
        <v>1</v>
      </c>
      <c r="C2160" s="19">
        <v>3</v>
      </c>
      <c r="D2160" s="19">
        <v>156</v>
      </c>
      <c r="E2160" s="19" t="str">
        <f>_xlfn.XLOOKUP($D2160,消耗中转!$O$17:$O$1000,消耗中转!$Y$17:$Y$1000,"[]")</f>
        <v>[{"ItemId":50004,"Num":323490}]</v>
      </c>
      <c r="F2160" s="19" t="str">
        <f>_xlfn.XLOOKUP($D2160,养成中转!$D$17:$D$1000,_xlfn.XLOOKUP($C2160,养成中转!$W$16:$AC$16,养成中转!$W$17:$AC$1000),"{}")</f>
        <v>{"Hp":274693,"Atk":14389}</v>
      </c>
      <c r="G2160" s="19" t="str">
        <f>IF(B2160=4,_xlfn.XLOOKUP($D2160,养成中转!$D$17:$D$1000,养成中转!$AP$17:$AP$1000,"{}"),_xlfn.XLOOKUP($D2160,养成中转!$D$17:$D$1000,养成中转!$AG$17:$AG$1000,"{}"))</f>
        <v>{"CardMulti":53.26,"CostReduce":5}</v>
      </c>
    </row>
    <row r="2161" spans="1:7">
      <c r="A2161" s="19">
        <v>2157</v>
      </c>
      <c r="B2161" s="19">
        <v>1</v>
      </c>
      <c r="C2161" s="19">
        <v>3</v>
      </c>
      <c r="D2161" s="19">
        <v>157</v>
      </c>
      <c r="E2161" s="19" t="str">
        <f>_xlfn.XLOOKUP($D2161,消耗中转!$O$17:$O$1000,消耗中转!$Y$17:$Y$1000,"[]")</f>
        <v>[{"ItemId":50004,"Num":336430}]</v>
      </c>
      <c r="F2161" s="19" t="str">
        <f>_xlfn.XLOOKUP($D2161,养成中转!$D$17:$D$1000,_xlfn.XLOOKUP($C2161,养成中转!$W$16:$AC$16,养成中转!$W$17:$AC$1000),"{}")</f>
        <v>{"Hp":277622,"Atk":14542}</v>
      </c>
      <c r="G2161" s="19" t="str">
        <f>IF(B2161=4,_xlfn.XLOOKUP($D2161,养成中转!$D$17:$D$1000,养成中转!$AP$17:$AP$1000,"{}"),_xlfn.XLOOKUP($D2161,养成中转!$D$17:$D$1000,养成中转!$AG$17:$AG$1000,"{}"))</f>
        <v>{"CardMulti":53.57,"CostReduce":5}</v>
      </c>
    </row>
    <row r="2162" spans="1:7">
      <c r="A2162" s="19">
        <v>2158</v>
      </c>
      <c r="B2162" s="21">
        <v>1</v>
      </c>
      <c r="C2162" s="19">
        <v>3</v>
      </c>
      <c r="D2162" s="19">
        <v>158</v>
      </c>
      <c r="E2162" s="19" t="str">
        <f>_xlfn.XLOOKUP($D2162,消耗中转!$O$17:$O$1000,消耗中转!$Y$17:$Y$1000,"[]")</f>
        <v>[{"ItemId":50004,"Num":349370}]</v>
      </c>
      <c r="F2162" s="19" t="str">
        <f>_xlfn.XLOOKUP($D2162,养成中转!$D$17:$D$1000,_xlfn.XLOOKUP($C2162,养成中转!$W$16:$AC$16,养成中转!$W$17:$AC$1000),"{}")</f>
        <v>{"Hp":280584,"Atk":14697}</v>
      </c>
      <c r="G2162" s="19" t="str">
        <f>IF(B2162=4,_xlfn.XLOOKUP($D2162,养成中转!$D$17:$D$1000,养成中转!$AP$17:$AP$1000,"{}"),_xlfn.XLOOKUP($D2162,养成中转!$D$17:$D$1000,养成中转!$AG$17:$AG$1000,"{}"))</f>
        <v>{"CardMulti":53.88,"CostReduce":5}</v>
      </c>
    </row>
    <row r="2163" spans="1:7">
      <c r="A2163" s="19">
        <v>2159</v>
      </c>
      <c r="B2163" s="19">
        <v>1</v>
      </c>
      <c r="C2163" s="19">
        <v>3</v>
      </c>
      <c r="D2163" s="19">
        <v>159</v>
      </c>
      <c r="E2163" s="19" t="str">
        <f>_xlfn.XLOOKUP($D2163,消耗中转!$O$17:$O$1000,消耗中转!$Y$17:$Y$1000,"[]")</f>
        <v>[{"ItemId":50004,"Num":362309}]</v>
      </c>
      <c r="F2163" s="19" t="str">
        <f>_xlfn.XLOOKUP($D2163,养成中转!$D$17:$D$1000,_xlfn.XLOOKUP($C2163,养成中转!$W$16:$AC$16,养成中转!$W$17:$AC$1000),"{}")</f>
        <v>{"Hp":283577,"Atk":14854}</v>
      </c>
      <c r="G2163" s="19" t="str">
        <f>IF(B2163=4,_xlfn.XLOOKUP($D2163,养成中转!$D$17:$D$1000,养成中转!$AP$17:$AP$1000,"{}"),_xlfn.XLOOKUP($D2163,养成中转!$D$17:$D$1000,养成中转!$AG$17:$AG$1000,"{}"))</f>
        <v>{"CardMulti":54.19,"CostReduce":5}</v>
      </c>
    </row>
    <row r="2164" spans="1:7">
      <c r="A2164" s="19">
        <v>2160</v>
      </c>
      <c r="B2164" s="21">
        <v>1</v>
      </c>
      <c r="C2164" s="19">
        <v>3</v>
      </c>
      <c r="D2164" s="19">
        <v>160</v>
      </c>
      <c r="E2164" s="19" t="str">
        <f>_xlfn.XLOOKUP($D2164,消耗中转!$O$17:$O$1000,消耗中转!$Y$17:$Y$1000,"[]")</f>
        <v>[{"ItemId":50004,"Num":375249},{"ItemId":50005,"Num":2286}]</v>
      </c>
      <c r="F2164" s="19" t="str">
        <f>_xlfn.XLOOKUP($D2164,养成中转!$D$17:$D$1000,_xlfn.XLOOKUP($C2164,养成中转!$W$16:$AC$16,养成中转!$W$17:$AC$1000),"{}")</f>
        <v>{"Hp":286604,"Atk":15012}</v>
      </c>
      <c r="G2164" s="19" t="str">
        <f>IF(B2164=4,_xlfn.XLOOKUP($D2164,养成中转!$D$17:$D$1000,养成中转!$AP$17:$AP$1000,"{}"),_xlfn.XLOOKUP($D2164,养成中转!$D$17:$D$1000,养成中转!$AG$17:$AG$1000,"{}"))</f>
        <v>{"CardMulti":54.5,"CostReduce":5}</v>
      </c>
    </row>
    <row r="2165" spans="1:7">
      <c r="A2165" s="19">
        <v>2161</v>
      </c>
      <c r="B2165" s="19">
        <v>1</v>
      </c>
      <c r="C2165" s="19">
        <v>3</v>
      </c>
      <c r="D2165" s="19">
        <v>161</v>
      </c>
      <c r="E2165" s="19" t="str">
        <f>_xlfn.XLOOKUP($D2165,消耗中转!$O$17:$O$1000,消耗中转!$Y$17:$Y$1000,"[]")</f>
        <v>[{"ItemId":50004,"Num":272372}]</v>
      </c>
      <c r="F2165" s="19" t="str">
        <f>_xlfn.XLOOKUP($D2165,养成中转!$D$17:$D$1000,_xlfn.XLOOKUP($C2165,养成中转!$W$16:$AC$16,养成中转!$W$17:$AC$1000),"{}")</f>
        <v>{"Hp":308024,"Atk":16134}</v>
      </c>
      <c r="G2165" s="19" t="str">
        <f>IF(B2165=4,_xlfn.XLOOKUP($D2165,养成中转!$D$17:$D$1000,养成中转!$AP$17:$AP$1000,"{}"),_xlfn.XLOOKUP($D2165,养成中转!$D$17:$D$1000,养成中转!$AG$17:$AG$1000,"{}"))</f>
        <v>{"CardMulti":55.85,"CostReduce":5}</v>
      </c>
    </row>
    <row r="2166" spans="1:7">
      <c r="A2166" s="19">
        <v>2162</v>
      </c>
      <c r="B2166" s="21">
        <v>1</v>
      </c>
      <c r="C2166" s="19">
        <v>3</v>
      </c>
      <c r="D2166" s="19">
        <v>162</v>
      </c>
      <c r="E2166" s="19" t="str">
        <f>_xlfn.XLOOKUP($D2166,消耗中转!$O$17:$O$1000,消耗中转!$Y$17:$Y$1000,"[]")</f>
        <v>[{"ItemId":50004,"Num":285990}]</v>
      </c>
      <c r="F2166" s="19" t="str">
        <f>_xlfn.XLOOKUP($D2166,养成中转!$D$17:$D$1000,_xlfn.XLOOKUP($C2166,养成中转!$W$16:$AC$16,养成中转!$W$17:$AC$1000),"{}")</f>
        <v>{"Hp":311118,"Atk":16296}</v>
      </c>
      <c r="G2166" s="19" t="str">
        <f>IF(B2166=4,_xlfn.XLOOKUP($D2166,养成中转!$D$17:$D$1000,养成中转!$AP$17:$AP$1000,"{}"),_xlfn.XLOOKUP($D2166,养成中转!$D$17:$D$1000,养成中转!$AG$17:$AG$1000,"{}"))</f>
        <v>{"CardMulti":56.2,"CostReduce":5}</v>
      </c>
    </row>
    <row r="2167" spans="1:7">
      <c r="A2167" s="19">
        <v>2163</v>
      </c>
      <c r="B2167" s="19">
        <v>1</v>
      </c>
      <c r="C2167" s="19">
        <v>3</v>
      </c>
      <c r="D2167" s="19">
        <v>163</v>
      </c>
      <c r="E2167" s="19" t="str">
        <f>_xlfn.XLOOKUP($D2167,消耗中转!$O$17:$O$1000,消耗中转!$Y$17:$Y$1000,"[]")</f>
        <v>[{"ItemId":50004,"Num":299609}]</v>
      </c>
      <c r="F2167" s="19" t="str">
        <f>_xlfn.XLOOKUP($D2167,养成中转!$D$17:$D$1000,_xlfn.XLOOKUP($C2167,养成中转!$W$16:$AC$16,养成中转!$W$17:$AC$1000),"{}")</f>
        <v>{"Hp":314245,"Atk":16460}</v>
      </c>
      <c r="G2167" s="19" t="str">
        <f>IF(B2167=4,_xlfn.XLOOKUP($D2167,养成中转!$D$17:$D$1000,养成中转!$AP$17:$AP$1000,"{}"),_xlfn.XLOOKUP($D2167,养成中转!$D$17:$D$1000,养成中转!$AG$17:$AG$1000,"{}"))</f>
        <v>{"CardMulti":56.55,"CostReduce":5}</v>
      </c>
    </row>
    <row r="2168" spans="1:7">
      <c r="A2168" s="19">
        <v>2164</v>
      </c>
      <c r="B2168" s="21">
        <v>1</v>
      </c>
      <c r="C2168" s="19">
        <v>3</v>
      </c>
      <c r="D2168" s="19">
        <v>164</v>
      </c>
      <c r="E2168" s="19" t="str">
        <f>_xlfn.XLOOKUP($D2168,消耗中转!$O$17:$O$1000,消耗中转!$Y$17:$Y$1000,"[]")</f>
        <v>[{"ItemId":50004,"Num":313228}]</v>
      </c>
      <c r="F2168" s="19" t="str">
        <f>_xlfn.XLOOKUP($D2168,养成中转!$D$17:$D$1000,_xlfn.XLOOKUP($C2168,养成中转!$W$16:$AC$16,养成中转!$W$17:$AC$1000),"{}")</f>
        <v>{"Hp":317404,"Atk":16626}</v>
      </c>
      <c r="G2168" s="19" t="str">
        <f>IF(B2168=4,_xlfn.XLOOKUP($D2168,养成中转!$D$17:$D$1000,养成中转!$AP$17:$AP$1000,"{}"),_xlfn.XLOOKUP($D2168,养成中转!$D$17:$D$1000,养成中转!$AG$17:$AG$1000,"{}"))</f>
        <v>{"CardMulti":56.9,"CostReduce":5}</v>
      </c>
    </row>
    <row r="2169" spans="1:7">
      <c r="A2169" s="19">
        <v>2165</v>
      </c>
      <c r="B2169" s="19">
        <v>1</v>
      </c>
      <c r="C2169" s="19">
        <v>3</v>
      </c>
      <c r="D2169" s="19">
        <v>165</v>
      </c>
      <c r="E2169" s="19" t="str">
        <f>_xlfn.XLOOKUP($D2169,消耗中转!$O$17:$O$1000,消耗中转!$Y$17:$Y$1000,"[]")</f>
        <v>[{"ItemId":50004,"Num":326846}]</v>
      </c>
      <c r="F2169" s="19" t="str">
        <f>_xlfn.XLOOKUP($D2169,养成中转!$D$17:$D$1000,_xlfn.XLOOKUP($C2169,养成中转!$W$16:$AC$16,养成中转!$W$17:$AC$1000),"{}")</f>
        <v>{"Hp":320598,"Atk":16793}</v>
      </c>
      <c r="G2169" s="19" t="str">
        <f>IF(B2169=4,_xlfn.XLOOKUP($D2169,养成中转!$D$17:$D$1000,养成中转!$AP$17:$AP$1000,"{}"),_xlfn.XLOOKUP($D2169,养成中转!$D$17:$D$1000,养成中转!$AG$17:$AG$1000,"{}"))</f>
        <v>{"CardMulti":57.25,"CostReduce":5}</v>
      </c>
    </row>
    <row r="2170" spans="1:7">
      <c r="A2170" s="19">
        <v>2166</v>
      </c>
      <c r="B2170" s="21">
        <v>1</v>
      </c>
      <c r="C2170" s="19">
        <v>3</v>
      </c>
      <c r="D2170" s="19">
        <v>166</v>
      </c>
      <c r="E2170" s="19" t="str">
        <f>_xlfn.XLOOKUP($D2170,消耗中转!$O$17:$O$1000,消耗中转!$Y$17:$Y$1000,"[]")</f>
        <v>[{"ItemId":50004,"Num":340465}]</v>
      </c>
      <c r="F2170" s="19" t="str">
        <f>_xlfn.XLOOKUP($D2170,养成中转!$D$17:$D$1000,_xlfn.XLOOKUP($C2170,养成中转!$W$16:$AC$16,养成中转!$W$17:$AC$1000),"{}")</f>
        <v>{"Hp":323826,"Atk":16962}</v>
      </c>
      <c r="G2170" s="19" t="str">
        <f>IF(B2170=4,_xlfn.XLOOKUP($D2170,养成中转!$D$17:$D$1000,养成中转!$AP$17:$AP$1000,"{}"),_xlfn.XLOOKUP($D2170,养成中转!$D$17:$D$1000,养成中转!$AG$17:$AG$1000,"{}"))</f>
        <v>{"CardMulti":57.6,"CostReduce":5}</v>
      </c>
    </row>
    <row r="2171" spans="1:7">
      <c r="A2171" s="19">
        <v>2167</v>
      </c>
      <c r="B2171" s="19">
        <v>1</v>
      </c>
      <c r="C2171" s="19">
        <v>3</v>
      </c>
      <c r="D2171" s="19">
        <v>167</v>
      </c>
      <c r="E2171" s="19" t="str">
        <f>_xlfn.XLOOKUP($D2171,消耗中转!$O$17:$O$1000,消耗中转!$Y$17:$Y$1000,"[]")</f>
        <v>[{"ItemId":50004,"Num":354083}]</v>
      </c>
      <c r="F2171" s="19" t="str">
        <f>_xlfn.XLOOKUP($D2171,养成中转!$D$17:$D$1000,_xlfn.XLOOKUP($C2171,养成中转!$W$16:$AC$16,养成中转!$W$17:$AC$1000),"{}")</f>
        <v>{"Hp":327087,"Atk":17133}</v>
      </c>
      <c r="G2171" s="19" t="str">
        <f>IF(B2171=4,_xlfn.XLOOKUP($D2171,养成中转!$D$17:$D$1000,养成中转!$AP$17:$AP$1000,"{}"),_xlfn.XLOOKUP($D2171,养成中转!$D$17:$D$1000,养成中转!$AG$17:$AG$1000,"{}"))</f>
        <v>{"CardMulti":57.95,"CostReduce":5}</v>
      </c>
    </row>
    <row r="2172" spans="1:7">
      <c r="A2172" s="19">
        <v>2168</v>
      </c>
      <c r="B2172" s="21">
        <v>1</v>
      </c>
      <c r="C2172" s="19">
        <v>3</v>
      </c>
      <c r="D2172" s="19">
        <v>168</v>
      </c>
      <c r="E2172" s="19" t="str">
        <f>_xlfn.XLOOKUP($D2172,消耗中转!$O$17:$O$1000,消耗中转!$Y$17:$Y$1000,"[]")</f>
        <v>[{"ItemId":50004,"Num":367702}]</v>
      </c>
      <c r="F2172" s="19" t="str">
        <f>_xlfn.XLOOKUP($D2172,养成中转!$D$17:$D$1000,_xlfn.XLOOKUP($C2172,养成中转!$W$16:$AC$16,养成中转!$W$17:$AC$1000),"{}")</f>
        <v>{"Hp":330383,"Atk":17306}</v>
      </c>
      <c r="G2172" s="19" t="str">
        <f>IF(B2172=4,_xlfn.XLOOKUP($D2172,养成中转!$D$17:$D$1000,养成中转!$AP$17:$AP$1000,"{}"),_xlfn.XLOOKUP($D2172,养成中转!$D$17:$D$1000,养成中转!$AG$17:$AG$1000,"{}"))</f>
        <v>{"CardMulti":58.3,"CostReduce":5}</v>
      </c>
    </row>
    <row r="2173" spans="1:7">
      <c r="A2173" s="19">
        <v>2169</v>
      </c>
      <c r="B2173" s="19">
        <v>1</v>
      </c>
      <c r="C2173" s="19">
        <v>3</v>
      </c>
      <c r="D2173" s="19">
        <v>169</v>
      </c>
      <c r="E2173" s="19" t="str">
        <f>_xlfn.XLOOKUP($D2173,消耗中转!$O$17:$O$1000,消耗中转!$Y$17:$Y$1000,"[]")</f>
        <v>[{"ItemId":50004,"Num":381321}]</v>
      </c>
      <c r="F2173" s="19" t="str">
        <f>_xlfn.XLOOKUP($D2173,养成中转!$D$17:$D$1000,_xlfn.XLOOKUP($C2173,养成中转!$W$16:$AC$16,养成中转!$W$17:$AC$1000),"{}")</f>
        <v>{"Hp":333713,"Atk":17480}</v>
      </c>
      <c r="G2173" s="19" t="str">
        <f>IF(B2173=4,_xlfn.XLOOKUP($D2173,养成中转!$D$17:$D$1000,养成中转!$AP$17:$AP$1000,"{}"),_xlfn.XLOOKUP($D2173,养成中转!$D$17:$D$1000,养成中转!$AG$17:$AG$1000,"{}"))</f>
        <v>{"CardMulti":58.65,"CostReduce":5}</v>
      </c>
    </row>
    <row r="2174" spans="1:7">
      <c r="A2174" s="19">
        <v>2170</v>
      </c>
      <c r="B2174" s="21">
        <v>1</v>
      </c>
      <c r="C2174" s="19">
        <v>3</v>
      </c>
      <c r="D2174" s="19">
        <v>170</v>
      </c>
      <c r="E2174" s="19" t="str">
        <f>_xlfn.XLOOKUP($D2174,消耗中转!$O$17:$O$1000,消耗中转!$Y$17:$Y$1000,"[]")</f>
        <v>[{"ItemId":50004,"Num":394939},{"ItemId":50005,"Num":2476}]</v>
      </c>
      <c r="F2174" s="19" t="str">
        <f>_xlfn.XLOOKUP($D2174,养成中转!$D$17:$D$1000,_xlfn.XLOOKUP($C2174,养成中转!$W$16:$AC$16,养成中转!$W$17:$AC$1000),"{}")</f>
        <v>{"Hp":337078,"Atk":17656}</v>
      </c>
      <c r="G2174" s="19" t="str">
        <f>IF(B2174=4,_xlfn.XLOOKUP($D2174,养成中转!$D$17:$D$1000,养成中转!$AP$17:$AP$1000,"{}"),_xlfn.XLOOKUP($D2174,养成中转!$D$17:$D$1000,养成中转!$AG$17:$AG$1000,"{}"))</f>
        <v>{"CardMulti":59,"CostReduce":5}</v>
      </c>
    </row>
    <row r="2175" spans="1:7">
      <c r="A2175" s="19">
        <v>2171</v>
      </c>
      <c r="B2175" s="19">
        <v>1</v>
      </c>
      <c r="C2175" s="19">
        <v>3</v>
      </c>
      <c r="D2175" s="19">
        <v>171</v>
      </c>
      <c r="E2175" s="19" t="str">
        <f>_xlfn.XLOOKUP($D2175,消耗中转!$O$17:$O$1000,消耗中转!$Y$17:$Y$1000,"[]")</f>
        <v>[{"ItemId":50004,"Num":282098}]</v>
      </c>
      <c r="F2175" s="19" t="str">
        <f>_xlfn.XLOOKUP($D2175,养成中转!$D$17:$D$1000,_xlfn.XLOOKUP($C2175,养成中转!$W$16:$AC$16,养成中转!$W$17:$AC$1000),"{}")</f>
        <v>{"Hp":360872,"Atk":18902}</v>
      </c>
      <c r="G2175" s="19" t="str">
        <f>IF(B2175=4,_xlfn.XLOOKUP($D2175,养成中转!$D$17:$D$1000,养成中转!$AP$17:$AP$1000,"{}"),_xlfn.XLOOKUP($D2175,养成中转!$D$17:$D$1000,养成中转!$AG$17:$AG$1000,"{}"))</f>
        <v>{"CardMulti":60.4,"CostReduce":5}</v>
      </c>
    </row>
    <row r="2176" spans="1:7">
      <c r="A2176" s="19">
        <v>2172</v>
      </c>
      <c r="B2176" s="21">
        <v>1</v>
      </c>
      <c r="C2176" s="19">
        <v>3</v>
      </c>
      <c r="D2176" s="19">
        <v>172</v>
      </c>
      <c r="E2176" s="19" t="str">
        <f>_xlfn.XLOOKUP($D2176,消耗中转!$O$17:$O$1000,消耗中转!$Y$17:$Y$1000,"[]")</f>
        <v>[{"ItemId":50004,"Num":296203}]</v>
      </c>
      <c r="F2176" s="19" t="str">
        <f>_xlfn.XLOOKUP($D2176,养成中转!$D$17:$D$1000,_xlfn.XLOOKUP($C2176,养成中转!$W$16:$AC$16,养成中转!$W$17:$AC$1000),"{}")</f>
        <v>{"Hp":364305,"Atk":19082}</v>
      </c>
      <c r="G2176" s="19" t="str">
        <f>IF(B2176=4,_xlfn.XLOOKUP($D2176,养成中转!$D$17:$D$1000,养成中转!$AP$17:$AP$1000,"{}"),_xlfn.XLOOKUP($D2176,养成中转!$D$17:$D$1000,养成中转!$AG$17:$AG$1000,"{}"))</f>
        <v>{"CardMulti":60.79,"CostReduce":5}</v>
      </c>
    </row>
    <row r="2177" spans="1:7">
      <c r="A2177" s="19">
        <v>2173</v>
      </c>
      <c r="B2177" s="19">
        <v>1</v>
      </c>
      <c r="C2177" s="19">
        <v>3</v>
      </c>
      <c r="D2177" s="19">
        <v>173</v>
      </c>
      <c r="E2177" s="19" t="str">
        <f>_xlfn.XLOOKUP($D2177,消耗中转!$O$17:$O$1000,消耗中转!$Y$17:$Y$1000,"[]")</f>
        <v>[{"ItemId":50004,"Num":310308}]</v>
      </c>
      <c r="F2177" s="19" t="str">
        <f>_xlfn.XLOOKUP($D2177,养成中转!$D$17:$D$1000,_xlfn.XLOOKUP($C2177,养成中转!$W$16:$AC$16,养成中转!$W$17:$AC$1000),"{}")</f>
        <v>{"Hp":367775,"Atk":19264}</v>
      </c>
      <c r="G2177" s="19" t="str">
        <f>IF(B2177=4,_xlfn.XLOOKUP($D2177,养成中转!$D$17:$D$1000,养成中转!$AP$17:$AP$1000,"{}"),_xlfn.XLOOKUP($D2177,养成中转!$D$17:$D$1000,养成中转!$AG$17:$AG$1000,"{}"))</f>
        <v>{"CardMulti":61.18,"CostReduce":5}</v>
      </c>
    </row>
    <row r="2178" spans="1:7">
      <c r="A2178" s="19">
        <v>2174</v>
      </c>
      <c r="B2178" s="21">
        <v>1</v>
      </c>
      <c r="C2178" s="19">
        <v>3</v>
      </c>
      <c r="D2178" s="19">
        <v>174</v>
      </c>
      <c r="E2178" s="19" t="str">
        <f>_xlfn.XLOOKUP($D2178,消耗中转!$O$17:$O$1000,消耗中转!$Y$17:$Y$1000,"[]")</f>
        <v>[{"ItemId":50004,"Num":324413}]</v>
      </c>
      <c r="F2178" s="19" t="str">
        <f>_xlfn.XLOOKUP($D2178,养成中转!$D$17:$D$1000,_xlfn.XLOOKUP($C2178,养成中转!$W$16:$AC$16,养成中转!$W$17:$AC$1000),"{}")</f>
        <v>{"Hp":371278,"Atk":19448}</v>
      </c>
      <c r="G2178" s="19" t="str">
        <f>IF(B2178=4,_xlfn.XLOOKUP($D2178,养成中转!$D$17:$D$1000,养成中转!$AP$17:$AP$1000,"{}"),_xlfn.XLOOKUP($D2178,养成中转!$D$17:$D$1000,养成中转!$AG$17:$AG$1000,"{}"))</f>
        <v>{"CardMulti":61.57,"CostReduce":5}</v>
      </c>
    </row>
    <row r="2179" spans="1:7">
      <c r="A2179" s="19">
        <v>2175</v>
      </c>
      <c r="B2179" s="19">
        <v>1</v>
      </c>
      <c r="C2179" s="19">
        <v>3</v>
      </c>
      <c r="D2179" s="19">
        <v>175</v>
      </c>
      <c r="E2179" s="19" t="str">
        <f>_xlfn.XLOOKUP($D2179,消耗中转!$O$17:$O$1000,消耗中转!$Y$17:$Y$1000,"[]")</f>
        <v>[{"ItemId":50004,"Num":338518}]</v>
      </c>
      <c r="F2179" s="19" t="str">
        <f>_xlfn.XLOOKUP($D2179,养成中转!$D$17:$D$1000,_xlfn.XLOOKUP($C2179,养成中转!$W$16:$AC$16,养成中转!$W$17:$AC$1000),"{}")</f>
        <v>{"Hp":374818,"Atk":19633}</v>
      </c>
      <c r="G2179" s="19" t="str">
        <f>IF(B2179=4,_xlfn.XLOOKUP($D2179,养成中转!$D$17:$D$1000,养成中转!$AP$17:$AP$1000,"{}"),_xlfn.XLOOKUP($D2179,养成中转!$D$17:$D$1000,养成中转!$AG$17:$AG$1000,"{}"))</f>
        <v>{"CardMulti":62.96,"CostReduce":6}</v>
      </c>
    </row>
    <row r="2180" spans="1:7">
      <c r="A2180" s="19">
        <v>2176</v>
      </c>
      <c r="B2180" s="21">
        <v>1</v>
      </c>
      <c r="C2180" s="19">
        <v>3</v>
      </c>
      <c r="D2180" s="19">
        <v>176</v>
      </c>
      <c r="E2180" s="19" t="str">
        <f>_xlfn.XLOOKUP($D2180,消耗中转!$O$17:$O$1000,消耗中转!$Y$17:$Y$1000,"[]")</f>
        <v>[{"ItemId":50004,"Num":352623}]</v>
      </c>
      <c r="F2180" s="19" t="str">
        <f>_xlfn.XLOOKUP($D2180,养成中转!$D$17:$D$1000,_xlfn.XLOOKUP($C2180,养成中转!$W$16:$AC$16,养成中转!$W$17:$AC$1000),"{}")</f>
        <v>{"Hp":378393,"Atk":19820}</v>
      </c>
      <c r="G2180" s="19" t="str">
        <f>IF(B2180=4,_xlfn.XLOOKUP($D2180,养成中转!$D$17:$D$1000,养成中转!$AP$17:$AP$1000,"{}"),_xlfn.XLOOKUP($D2180,养成中转!$D$17:$D$1000,养成中转!$AG$17:$AG$1000,"{}"))</f>
        <v>{"CardMulti":63.35,"CostReduce":6}</v>
      </c>
    </row>
    <row r="2181" spans="1:7">
      <c r="A2181" s="19">
        <v>2177</v>
      </c>
      <c r="B2181" s="19">
        <v>1</v>
      </c>
      <c r="C2181" s="19">
        <v>3</v>
      </c>
      <c r="D2181" s="19">
        <v>177</v>
      </c>
      <c r="E2181" s="19" t="str">
        <f>_xlfn.XLOOKUP($D2181,消耗中转!$O$17:$O$1000,消耗中转!$Y$17:$Y$1000,"[]")</f>
        <v>[{"ItemId":50004,"Num":366728}]</v>
      </c>
      <c r="F2181" s="19" t="str">
        <f>_xlfn.XLOOKUP($D2181,养成中转!$D$17:$D$1000,_xlfn.XLOOKUP($C2181,养成中转!$W$16:$AC$16,养成中转!$W$17:$AC$1000),"{}")</f>
        <v>{"Hp":382004,"Atk":20010}</v>
      </c>
      <c r="G2181" s="19" t="str">
        <f>IF(B2181=4,_xlfn.XLOOKUP($D2181,养成中转!$D$17:$D$1000,养成中转!$AP$17:$AP$1000,"{}"),_xlfn.XLOOKUP($D2181,养成中转!$D$17:$D$1000,养成中转!$AG$17:$AG$1000,"{}"))</f>
        <v>{"CardMulti":63.74,"CostReduce":6}</v>
      </c>
    </row>
    <row r="2182" spans="1:7">
      <c r="A2182" s="19">
        <v>2178</v>
      </c>
      <c r="B2182" s="21">
        <v>1</v>
      </c>
      <c r="C2182" s="19">
        <v>3</v>
      </c>
      <c r="D2182" s="19">
        <v>178</v>
      </c>
      <c r="E2182" s="19" t="str">
        <f>_xlfn.XLOOKUP($D2182,消耗中转!$O$17:$O$1000,消耗中转!$Y$17:$Y$1000,"[]")</f>
        <v>[{"ItemId":50004,"Num":380833}]</v>
      </c>
      <c r="F2182" s="19" t="str">
        <f>_xlfn.XLOOKUP($D2182,养成中转!$D$17:$D$1000,_xlfn.XLOOKUP($C2182,养成中转!$W$16:$AC$16,养成中转!$W$17:$AC$1000),"{}")</f>
        <v>{"Hp":385650,"Atk":20200}</v>
      </c>
      <c r="G2182" s="19" t="str">
        <f>IF(B2182=4,_xlfn.XLOOKUP($D2182,养成中转!$D$17:$D$1000,养成中转!$AP$17:$AP$1000,"{}"),_xlfn.XLOOKUP($D2182,养成中转!$D$17:$D$1000,养成中转!$AG$17:$AG$1000,"{}"))</f>
        <v>{"CardMulti":64.13,"CostReduce":6}</v>
      </c>
    </row>
    <row r="2183" spans="1:7">
      <c r="A2183" s="19">
        <v>2179</v>
      </c>
      <c r="B2183" s="19">
        <v>1</v>
      </c>
      <c r="C2183" s="19">
        <v>3</v>
      </c>
      <c r="D2183" s="19">
        <v>179</v>
      </c>
      <c r="E2183" s="19" t="str">
        <f>_xlfn.XLOOKUP($D2183,消耗中转!$O$17:$O$1000,消耗中转!$Y$17:$Y$1000,"[]")</f>
        <v>[{"ItemId":50004,"Num":394938}]</v>
      </c>
      <c r="F2183" s="19" t="str">
        <f>_xlfn.XLOOKUP($D2183,养成中转!$D$17:$D$1000,_xlfn.XLOOKUP($C2183,养成中转!$W$16:$AC$16,养成中转!$W$17:$AC$1000),"{}")</f>
        <v>{"Hp":389332,"Atk":20394}</v>
      </c>
      <c r="G2183" s="19" t="str">
        <f>IF(B2183=4,_xlfn.XLOOKUP($D2183,养成中转!$D$17:$D$1000,养成中转!$AP$17:$AP$1000,"{}"),_xlfn.XLOOKUP($D2183,养成中转!$D$17:$D$1000,养成中转!$AG$17:$AG$1000,"{}"))</f>
        <v>{"CardMulti":64.52,"CostReduce":6}</v>
      </c>
    </row>
    <row r="2184" spans="1:7">
      <c r="A2184" s="19">
        <v>2180</v>
      </c>
      <c r="B2184" s="21">
        <v>1</v>
      </c>
      <c r="C2184" s="19">
        <v>3</v>
      </c>
      <c r="D2184" s="19">
        <v>180</v>
      </c>
      <c r="E2184" s="19" t="str">
        <f>_xlfn.XLOOKUP($D2184,消耗中转!$O$17:$O$1000,消耗中转!$Y$17:$Y$1000,"[]")</f>
        <v>[{"ItemId":50004,"Num":409043},{"ItemId":50005,"Num":2668}]</v>
      </c>
      <c r="F2184" s="19" t="str">
        <f>_xlfn.XLOOKUP($D2184,养成中转!$D$17:$D$1000,_xlfn.XLOOKUP($C2184,养成中转!$W$16:$AC$16,养成中转!$W$17:$AC$1000),"{}")</f>
        <v>{"Hp":393050,"Atk":20588}</v>
      </c>
      <c r="G2184" s="19" t="str">
        <f>IF(B2184=4,_xlfn.XLOOKUP($D2184,养成中转!$D$17:$D$1000,养成中转!$AP$17:$AP$1000,"{}"),_xlfn.XLOOKUP($D2184,养成中转!$D$17:$D$1000,养成中转!$AG$17:$AG$1000,"{}"))</f>
        <v>{"CardMulti":64.91,"CostReduce":6}</v>
      </c>
    </row>
    <row r="2185" spans="1:7">
      <c r="A2185" s="19">
        <v>2181</v>
      </c>
      <c r="B2185" s="19">
        <v>1</v>
      </c>
      <c r="C2185" s="19">
        <v>3</v>
      </c>
      <c r="D2185" s="19">
        <v>181</v>
      </c>
      <c r="E2185" s="19" t="str">
        <f>_xlfn.XLOOKUP($D2185,消耗中转!$O$17:$O$1000,消耗中转!$Y$17:$Y$1000,"[]")</f>
        <v>[{"ItemId":50004,"Num":288282}]</v>
      </c>
      <c r="F2185" s="19" t="str">
        <f>_xlfn.XLOOKUP($D2185,养成中转!$D$17:$D$1000,_xlfn.XLOOKUP($C2185,养成中转!$W$16:$AC$16,养成中转!$W$17:$AC$1000),"{}")</f>
        <v>{"Hp":419333,"Atk":21964}</v>
      </c>
      <c r="G2185" s="19" t="str">
        <f>IF(B2185=4,_xlfn.XLOOKUP($D2185,养成中转!$D$17:$D$1000,养成中转!$AP$17:$AP$1000,"{}"),_xlfn.XLOOKUP($D2185,养成中转!$D$17:$D$1000,养成中转!$AG$17:$AG$1000,"{}"))</f>
        <v>{"CardMulti":66.36,"CostReduce":6}</v>
      </c>
    </row>
    <row r="2186" spans="1:7">
      <c r="A2186" s="19">
        <v>2182</v>
      </c>
      <c r="B2186" s="21">
        <v>1</v>
      </c>
      <c r="C2186" s="19">
        <v>3</v>
      </c>
      <c r="D2186" s="19">
        <v>182</v>
      </c>
      <c r="E2186" s="19" t="str">
        <f>_xlfn.XLOOKUP($D2186,消耗中转!$O$17:$O$1000,消耗中转!$Y$17:$Y$1000,"[]")</f>
        <v>[{"ItemId":50004,"Num":302696}]</v>
      </c>
      <c r="F2186" s="19" t="str">
        <f>_xlfn.XLOOKUP($D2186,养成中转!$D$17:$D$1000,_xlfn.XLOOKUP($C2186,养成中转!$W$16:$AC$16,养成中转!$W$17:$AC$1000),"{}")</f>
        <v>{"Hp":423124,"Atk":22163}</v>
      </c>
      <c r="G2186" s="19" t="str">
        <f>IF(B2186=4,_xlfn.XLOOKUP($D2186,养成中转!$D$17:$D$1000,养成中转!$AP$17:$AP$1000,"{}"),_xlfn.XLOOKUP($D2186,养成中转!$D$17:$D$1000,养成中转!$AG$17:$AG$1000,"{}"))</f>
        <v>{"CardMulti":66.79,"CostReduce":6}</v>
      </c>
    </row>
    <row r="2187" spans="1:7">
      <c r="A2187" s="19">
        <v>2183</v>
      </c>
      <c r="B2187" s="19">
        <v>1</v>
      </c>
      <c r="C2187" s="19">
        <v>3</v>
      </c>
      <c r="D2187" s="19">
        <v>183</v>
      </c>
      <c r="E2187" s="19" t="str">
        <f>_xlfn.XLOOKUP($D2187,消耗中转!$O$17:$O$1000,消耗中转!$Y$17:$Y$1000,"[]")</f>
        <v>[{"ItemId":50004,"Num":317110}]</v>
      </c>
      <c r="F2187" s="19" t="str">
        <f>_xlfn.XLOOKUP($D2187,养成中转!$D$17:$D$1000,_xlfn.XLOOKUP($C2187,养成中转!$W$16:$AC$16,养成中转!$W$17:$AC$1000),"{}")</f>
        <v>{"Hp":426952,"Atk":22364}</v>
      </c>
      <c r="G2187" s="19" t="str">
        <f>IF(B2187=4,_xlfn.XLOOKUP($D2187,养成中转!$D$17:$D$1000,养成中转!$AP$17:$AP$1000,"{}"),_xlfn.XLOOKUP($D2187,养成中转!$D$17:$D$1000,养成中转!$AG$17:$AG$1000,"{}"))</f>
        <v>{"CardMulti":67.22,"CostReduce":6}</v>
      </c>
    </row>
    <row r="2188" spans="1:7">
      <c r="A2188" s="19">
        <v>2184</v>
      </c>
      <c r="B2188" s="21">
        <v>1</v>
      </c>
      <c r="C2188" s="19">
        <v>3</v>
      </c>
      <c r="D2188" s="19">
        <v>184</v>
      </c>
      <c r="E2188" s="19" t="str">
        <f>_xlfn.XLOOKUP($D2188,消耗中转!$O$17:$O$1000,消耗中转!$Y$17:$Y$1000,"[]")</f>
        <v>[{"ItemId":50004,"Num":331524}]</v>
      </c>
      <c r="F2188" s="19" t="str">
        <f>_xlfn.XLOOKUP($D2188,养成中转!$D$17:$D$1000,_xlfn.XLOOKUP($C2188,养成中转!$W$16:$AC$16,养成中转!$W$17:$AC$1000),"{}")</f>
        <v>{"Hp":430816,"Atk":22566}</v>
      </c>
      <c r="G2188" s="19" t="str">
        <f>IF(B2188=4,_xlfn.XLOOKUP($D2188,养成中转!$D$17:$D$1000,养成中转!$AP$17:$AP$1000,"{}"),_xlfn.XLOOKUP($D2188,养成中转!$D$17:$D$1000,养成中转!$AG$17:$AG$1000,"{}"))</f>
        <v>{"CardMulti":67.65,"CostReduce":6}</v>
      </c>
    </row>
    <row r="2189" spans="1:7">
      <c r="A2189" s="19">
        <v>2185</v>
      </c>
      <c r="B2189" s="19">
        <v>1</v>
      </c>
      <c r="C2189" s="19">
        <v>3</v>
      </c>
      <c r="D2189" s="19">
        <v>185</v>
      </c>
      <c r="E2189" s="19" t="str">
        <f>_xlfn.XLOOKUP($D2189,消耗中转!$O$17:$O$1000,消耗中转!$Y$17:$Y$1000,"[]")</f>
        <v>[{"ItemId":50004,"Num":345938}]</v>
      </c>
      <c r="F2189" s="19" t="str">
        <f>_xlfn.XLOOKUP($D2189,养成中转!$D$17:$D$1000,_xlfn.XLOOKUP($C2189,养成中转!$W$16:$AC$16,养成中转!$W$17:$AC$1000),"{}")</f>
        <v>{"Hp":434717,"Atk":22771}</v>
      </c>
      <c r="G2189" s="19" t="str">
        <f>IF(B2189=4,_xlfn.XLOOKUP($D2189,养成中转!$D$17:$D$1000,养成中转!$AP$17:$AP$1000,"{}"),_xlfn.XLOOKUP($D2189,养成中转!$D$17:$D$1000,养成中转!$AG$17:$AG$1000,"{}"))</f>
        <v>{"CardMulti":68.08,"CostReduce":6}</v>
      </c>
    </row>
    <row r="2190" spans="1:7">
      <c r="A2190" s="19">
        <v>2186</v>
      </c>
      <c r="B2190" s="21">
        <v>1</v>
      </c>
      <c r="C2190" s="19">
        <v>3</v>
      </c>
      <c r="D2190" s="19">
        <v>186</v>
      </c>
      <c r="E2190" s="19" t="str">
        <f>_xlfn.XLOOKUP($D2190,消耗中转!$O$17:$O$1000,消耗中转!$Y$17:$Y$1000,"[]")</f>
        <v>[{"ItemId":50004,"Num":360353}]</v>
      </c>
      <c r="F2190" s="19" t="str">
        <f>_xlfn.XLOOKUP($D2190,养成中转!$D$17:$D$1000,_xlfn.XLOOKUP($C2190,养成中转!$W$16:$AC$16,养成中转!$W$17:$AC$1000),"{}")</f>
        <v>{"Hp":438656,"Atk":22976}</v>
      </c>
      <c r="G2190" s="19" t="str">
        <f>IF(B2190=4,_xlfn.XLOOKUP($D2190,养成中转!$D$17:$D$1000,养成中转!$AP$17:$AP$1000,"{}"),_xlfn.XLOOKUP($D2190,养成中转!$D$17:$D$1000,养成中转!$AG$17:$AG$1000,"{}"))</f>
        <v>{"CardMulti":68.51,"CostReduce":6}</v>
      </c>
    </row>
    <row r="2191" spans="1:7">
      <c r="A2191" s="19">
        <v>2187</v>
      </c>
      <c r="B2191" s="19">
        <v>1</v>
      </c>
      <c r="C2191" s="19">
        <v>3</v>
      </c>
      <c r="D2191" s="19">
        <v>187</v>
      </c>
      <c r="E2191" s="19" t="str">
        <f>_xlfn.XLOOKUP($D2191,消耗中转!$O$17:$O$1000,消耗中转!$Y$17:$Y$1000,"[]")</f>
        <v>[{"ItemId":50004,"Num":374767}]</v>
      </c>
      <c r="F2191" s="19" t="str">
        <f>_xlfn.XLOOKUP($D2191,养成中转!$D$17:$D$1000,_xlfn.XLOOKUP($C2191,养成中转!$W$16:$AC$16,养成中转!$W$17:$AC$1000),"{}")</f>
        <v>{"Hp":442631,"Atk":23185}</v>
      </c>
      <c r="G2191" s="19" t="str">
        <f>IF(B2191=4,_xlfn.XLOOKUP($D2191,养成中转!$D$17:$D$1000,养成中转!$AP$17:$AP$1000,"{}"),_xlfn.XLOOKUP($D2191,养成中转!$D$17:$D$1000,养成中转!$AG$17:$AG$1000,"{}"))</f>
        <v>{"CardMulti":68.94,"CostReduce":6}</v>
      </c>
    </row>
    <row r="2192" spans="1:7">
      <c r="A2192" s="19">
        <v>2188</v>
      </c>
      <c r="B2192" s="21">
        <v>1</v>
      </c>
      <c r="C2192" s="19">
        <v>3</v>
      </c>
      <c r="D2192" s="19">
        <v>188</v>
      </c>
      <c r="E2192" s="19" t="str">
        <f>_xlfn.XLOOKUP($D2192,消耗中转!$O$17:$O$1000,消耗中转!$Y$17:$Y$1000,"[]")</f>
        <v>[{"ItemId":50004,"Num":389181}]</v>
      </c>
      <c r="F2192" s="19" t="str">
        <f>_xlfn.XLOOKUP($D2192,养成中转!$D$17:$D$1000,_xlfn.XLOOKUP($C2192,养成中转!$W$16:$AC$16,养成中转!$W$17:$AC$1000),"{}")</f>
        <v>{"Hp":446644,"Atk":23395}</v>
      </c>
      <c r="G2192" s="19" t="str">
        <f>IF(B2192=4,_xlfn.XLOOKUP($D2192,养成中转!$D$17:$D$1000,养成中转!$AP$17:$AP$1000,"{}"),_xlfn.XLOOKUP($D2192,养成中转!$D$17:$D$1000,养成中转!$AG$17:$AG$1000,"{}"))</f>
        <v>{"CardMulti":69.37,"CostReduce":6}</v>
      </c>
    </row>
    <row r="2193" spans="1:7">
      <c r="A2193" s="19">
        <v>2189</v>
      </c>
      <c r="B2193" s="19">
        <v>1</v>
      </c>
      <c r="C2193" s="19">
        <v>3</v>
      </c>
      <c r="D2193" s="19">
        <v>189</v>
      </c>
      <c r="E2193" s="19" t="str">
        <f>_xlfn.XLOOKUP($D2193,消耗中转!$O$17:$O$1000,消耗中转!$Y$17:$Y$1000,"[]")</f>
        <v>[{"ItemId":50004,"Num":403595}]</v>
      </c>
      <c r="F2193" s="19" t="str">
        <f>_xlfn.XLOOKUP($D2193,养成中转!$D$17:$D$1000,_xlfn.XLOOKUP($C2193,养成中转!$W$16:$AC$16,养成中转!$W$17:$AC$1000),"{}")</f>
        <v>{"Hp":450694,"Atk":23608}</v>
      </c>
      <c r="G2193" s="19" t="str">
        <f>IF(B2193=4,_xlfn.XLOOKUP($D2193,养成中转!$D$17:$D$1000,养成中转!$AP$17:$AP$1000,"{}"),_xlfn.XLOOKUP($D2193,养成中转!$D$17:$D$1000,养成中转!$AG$17:$AG$1000,"{}"))</f>
        <v>{"CardMulti":69.8,"CostReduce":6}</v>
      </c>
    </row>
    <row r="2194" spans="1:7">
      <c r="A2194" s="19">
        <v>2190</v>
      </c>
      <c r="B2194" s="21">
        <v>1</v>
      </c>
      <c r="C2194" s="19">
        <v>3</v>
      </c>
      <c r="D2194" s="19">
        <v>190</v>
      </c>
      <c r="E2194" s="19" t="str">
        <f>_xlfn.XLOOKUP($D2194,消耗中转!$O$17:$O$1000,消耗中转!$Y$17:$Y$1000,"[]")</f>
        <v>[{"ItemId":50004,"Num":418009},{"ItemId":50005,"Num":2860}]</v>
      </c>
      <c r="F2194" s="19" t="str">
        <f>_xlfn.XLOOKUP($D2194,养成中转!$D$17:$D$1000,_xlfn.XLOOKUP($C2194,养成中转!$W$16:$AC$16,养成中转!$W$17:$AC$1000),"{}")</f>
        <v>{"Hp":454783,"Atk":23821}</v>
      </c>
      <c r="G2194" s="19" t="str">
        <f>IF(B2194=4,_xlfn.XLOOKUP($D2194,养成中转!$D$17:$D$1000,养成中转!$AP$17:$AP$1000,"{}"),_xlfn.XLOOKUP($D2194,养成中转!$D$17:$D$1000,养成中转!$AG$17:$AG$1000,"{}"))</f>
        <v>{"CardMulti":70.23,"CostReduce":6}</v>
      </c>
    </row>
    <row r="2195" spans="1:7">
      <c r="A2195" s="19">
        <v>2191</v>
      </c>
      <c r="B2195" s="19">
        <v>1</v>
      </c>
      <c r="C2195" s="19">
        <v>3</v>
      </c>
      <c r="D2195" s="19">
        <v>191</v>
      </c>
      <c r="E2195" s="19" t="str">
        <f>_xlfn.XLOOKUP($D2195,消耗中转!$O$17:$O$1000,消耗中转!$Y$17:$Y$1000,"[]")</f>
        <v>[{"ItemId":50004,"Num":291660}]</v>
      </c>
      <c r="F2195" s="19" t="str">
        <f>_xlfn.XLOOKUP($D2195,养成中转!$D$17:$D$1000,_xlfn.XLOOKUP($C2195,养成中转!$W$16:$AC$16,养成中转!$W$17:$AC$1000),"{}")</f>
        <v>{"Hp":483664,"Atk":25335}</v>
      </c>
      <c r="G2195" s="19" t="str">
        <f>IF(B2195=4,_xlfn.XLOOKUP($D2195,养成中转!$D$17:$D$1000,养成中转!$AP$17:$AP$1000,"{}"),_xlfn.XLOOKUP($D2195,养成中转!$D$17:$D$1000,养成中转!$AG$17:$AG$1000,"{}"))</f>
        <v>{"CardMulti":71.73,"CostReduce":6}</v>
      </c>
    </row>
    <row r="2196" spans="1:7">
      <c r="A2196" s="19">
        <v>2192</v>
      </c>
      <c r="B2196" s="21">
        <v>1</v>
      </c>
      <c r="C2196" s="19">
        <v>3</v>
      </c>
      <c r="D2196" s="19">
        <v>192</v>
      </c>
      <c r="E2196" s="19" t="str">
        <f>_xlfn.XLOOKUP($D2196,消耗中转!$O$17:$O$1000,消耗中转!$Y$17:$Y$1000,"[]")</f>
        <v>[{"ItemId":50004,"Num":306243}]</v>
      </c>
      <c r="F2196" s="19" t="str">
        <f>_xlfn.XLOOKUP($D2196,养成中转!$D$17:$D$1000,_xlfn.XLOOKUP($C2196,养成中转!$W$16:$AC$16,养成中转!$W$17:$AC$1000),"{}")</f>
        <v>{"Hp":487828,"Atk":25553}</v>
      </c>
      <c r="G2196" s="19" t="str">
        <f>IF(B2196=4,_xlfn.XLOOKUP($D2196,养成中转!$D$17:$D$1000,养成中转!$AP$17:$AP$1000,"{}"),_xlfn.XLOOKUP($D2196,养成中转!$D$17:$D$1000,养成中转!$AG$17:$AG$1000,"{}"))</f>
        <v>{"CardMulti":72.2,"CostReduce":6}</v>
      </c>
    </row>
    <row r="2197" spans="1:7">
      <c r="A2197" s="19">
        <v>2193</v>
      </c>
      <c r="B2197" s="19">
        <v>1</v>
      </c>
      <c r="C2197" s="19">
        <v>3</v>
      </c>
      <c r="D2197" s="19">
        <v>193</v>
      </c>
      <c r="E2197" s="19" t="str">
        <f>_xlfn.XLOOKUP($D2197,消耗中转!$O$17:$O$1000,消耗中转!$Y$17:$Y$1000,"[]")</f>
        <v>[{"ItemId":50004,"Num":320826}]</v>
      </c>
      <c r="F2197" s="19" t="str">
        <f>_xlfn.XLOOKUP($D2197,养成中转!$D$17:$D$1000,_xlfn.XLOOKUP($C2197,养成中转!$W$16:$AC$16,养成中转!$W$17:$AC$1000),"{}")</f>
        <v>{"Hp":492031,"Atk":25773}</v>
      </c>
      <c r="G2197" s="19" t="str">
        <f>IF(B2197=4,_xlfn.XLOOKUP($D2197,养成中转!$D$17:$D$1000,养成中转!$AP$17:$AP$1000,"{}"),_xlfn.XLOOKUP($D2197,养成中转!$D$17:$D$1000,养成中转!$AG$17:$AG$1000,"{}"))</f>
        <v>{"CardMulti":72.67,"CostReduce":6}</v>
      </c>
    </row>
    <row r="2198" spans="1:7">
      <c r="A2198" s="19">
        <v>2194</v>
      </c>
      <c r="B2198" s="21">
        <v>1</v>
      </c>
      <c r="C2198" s="19">
        <v>3</v>
      </c>
      <c r="D2198" s="19">
        <v>194</v>
      </c>
      <c r="E2198" s="19" t="str">
        <f>_xlfn.XLOOKUP($D2198,消耗中转!$O$17:$O$1000,消耗中转!$Y$17:$Y$1000,"[]")</f>
        <v>[{"ItemId":50004,"Num":335409}]</v>
      </c>
      <c r="F2198" s="19" t="str">
        <f>_xlfn.XLOOKUP($D2198,养成中转!$D$17:$D$1000,_xlfn.XLOOKUP($C2198,养成中转!$W$16:$AC$16,养成中转!$W$17:$AC$1000),"{}")</f>
        <v>{"Hp":496272,"Atk":25995}</v>
      </c>
      <c r="G2198" s="19" t="str">
        <f>IF(B2198=4,_xlfn.XLOOKUP($D2198,养成中转!$D$17:$D$1000,养成中转!$AP$17:$AP$1000,"{}"),_xlfn.XLOOKUP($D2198,养成中转!$D$17:$D$1000,养成中转!$AG$17:$AG$1000,"{}"))</f>
        <v>{"CardMulti":73.14,"CostReduce":6}</v>
      </c>
    </row>
    <row r="2199" spans="1:7">
      <c r="A2199" s="19">
        <v>2195</v>
      </c>
      <c r="B2199" s="19">
        <v>1</v>
      </c>
      <c r="C2199" s="19">
        <v>3</v>
      </c>
      <c r="D2199" s="19">
        <v>195</v>
      </c>
      <c r="E2199" s="19" t="str">
        <f>_xlfn.XLOOKUP($D2199,消耗中转!$O$17:$O$1000,消耗中转!$Y$17:$Y$1000,"[]")</f>
        <v>[{"ItemId":50004,"Num":349992}]</v>
      </c>
      <c r="F2199" s="19" t="str">
        <f>_xlfn.XLOOKUP($D2199,养成中转!$D$17:$D$1000,_xlfn.XLOOKUP($C2199,养成中转!$W$16:$AC$16,养成中转!$W$17:$AC$1000),"{}")</f>
        <v>{"Hp":500550,"Atk":26219}</v>
      </c>
      <c r="G2199" s="19" t="str">
        <f>IF(B2199=4,_xlfn.XLOOKUP($D2199,养成中转!$D$17:$D$1000,养成中转!$AP$17:$AP$1000,"{}"),_xlfn.XLOOKUP($D2199,养成中转!$D$17:$D$1000,养成中转!$AG$17:$AG$1000,"{}"))</f>
        <v>{"CardMulti":73.61,"CostReduce":6}</v>
      </c>
    </row>
    <row r="2200" spans="1:7">
      <c r="A2200" s="19">
        <v>2196</v>
      </c>
      <c r="B2200" s="21">
        <v>1</v>
      </c>
      <c r="C2200" s="19">
        <v>3</v>
      </c>
      <c r="D2200" s="19">
        <v>196</v>
      </c>
      <c r="E2200" s="19" t="str">
        <f>_xlfn.XLOOKUP($D2200,消耗中转!$O$17:$O$1000,消耗中转!$Y$17:$Y$1000,"[]")</f>
        <v>[{"ItemId":50004,"Num":364575}]</v>
      </c>
      <c r="F2200" s="19" t="str">
        <f>_xlfn.XLOOKUP($D2200,养成中转!$D$17:$D$1000,_xlfn.XLOOKUP($C2200,养成中转!$W$16:$AC$16,养成中转!$W$17:$AC$1000),"{}")</f>
        <v>{"Hp":504868,"Atk":26445}</v>
      </c>
      <c r="G2200" s="19" t="str">
        <f>IF(B2200=4,_xlfn.XLOOKUP($D2200,养成中转!$D$17:$D$1000,养成中转!$AP$17:$AP$1000,"{}"),_xlfn.XLOOKUP($D2200,养成中转!$D$17:$D$1000,养成中转!$AG$17:$AG$1000,"{}"))</f>
        <v>{"CardMulti":74.08,"CostReduce":6}</v>
      </c>
    </row>
    <row r="2201" spans="1:7">
      <c r="A2201" s="19">
        <v>2197</v>
      </c>
      <c r="B2201" s="19">
        <v>1</v>
      </c>
      <c r="C2201" s="19">
        <v>3</v>
      </c>
      <c r="D2201" s="19">
        <v>197</v>
      </c>
      <c r="E2201" s="19" t="str">
        <f>_xlfn.XLOOKUP($D2201,消耗中转!$O$17:$O$1000,消耗中转!$Y$17:$Y$1000,"[]")</f>
        <v>[{"ItemId":50004,"Num":379158}]</v>
      </c>
      <c r="F2201" s="19" t="str">
        <f>_xlfn.XLOOKUP($D2201,养成中转!$D$17:$D$1000,_xlfn.XLOOKUP($C2201,养成中转!$W$16:$AC$16,养成中转!$W$17:$AC$1000),"{}")</f>
        <v>{"Hp":509224,"Atk":26673}</v>
      </c>
      <c r="G2201" s="19" t="str">
        <f>IF(B2201=4,_xlfn.XLOOKUP($D2201,养成中转!$D$17:$D$1000,养成中转!$AP$17:$AP$1000,"{}"),_xlfn.XLOOKUP($D2201,养成中转!$D$17:$D$1000,养成中转!$AG$17:$AG$1000,"{}"))</f>
        <v>{"CardMulti":74.55,"CostReduce":6}</v>
      </c>
    </row>
    <row r="2202" spans="1:7">
      <c r="A2202" s="19">
        <v>2198</v>
      </c>
      <c r="B2202" s="21">
        <v>1</v>
      </c>
      <c r="C2202" s="19">
        <v>3</v>
      </c>
      <c r="D2202" s="19">
        <v>198</v>
      </c>
      <c r="E2202" s="19" t="str">
        <f>_xlfn.XLOOKUP($D2202,消耗中转!$O$17:$O$1000,消耗中转!$Y$17:$Y$1000,"[]")</f>
        <v>[{"ItemId":50004,"Num":393741}]</v>
      </c>
      <c r="F2202" s="19" t="str">
        <f>_xlfn.XLOOKUP($D2202,养成中转!$D$17:$D$1000,_xlfn.XLOOKUP($C2202,养成中转!$W$16:$AC$16,养成中转!$W$17:$AC$1000),"{}")</f>
        <v>{"Hp":513620,"Atk":26903}</v>
      </c>
      <c r="G2202" s="19" t="str">
        <f>IF(B2202=4,_xlfn.XLOOKUP($D2202,养成中转!$D$17:$D$1000,养成中转!$AP$17:$AP$1000,"{}"),_xlfn.XLOOKUP($D2202,养成中转!$D$17:$D$1000,养成中转!$AG$17:$AG$1000,"{}"))</f>
        <v>{"CardMulti":75.02,"CostReduce":6}</v>
      </c>
    </row>
    <row r="2203" spans="1:7">
      <c r="A2203" s="19">
        <v>2199</v>
      </c>
      <c r="B2203" s="19">
        <v>1</v>
      </c>
      <c r="C2203" s="19">
        <v>3</v>
      </c>
      <c r="D2203" s="19">
        <v>199</v>
      </c>
      <c r="E2203" s="19" t="str">
        <f>_xlfn.XLOOKUP($D2203,消耗中转!$O$17:$O$1000,消耗中转!$Y$17:$Y$1000,"[]")</f>
        <v>[{"ItemId":50004,"Num":408324}]</v>
      </c>
      <c r="F2203" s="19" t="str">
        <f>_xlfn.XLOOKUP($D2203,养成中转!$D$17:$D$1000,_xlfn.XLOOKUP($C2203,养成中转!$W$16:$AC$16,养成中转!$W$17:$AC$1000),"{}")</f>
        <v>{"Hp":518055,"Atk":27135}</v>
      </c>
      <c r="G2203" s="19" t="str">
        <f>IF(B2203=4,_xlfn.XLOOKUP($D2203,养成中转!$D$17:$D$1000,养成中转!$AP$17:$AP$1000,"{}"),_xlfn.XLOOKUP($D2203,养成中转!$D$17:$D$1000,养成中转!$AG$17:$AG$1000,"{}"))</f>
        <v>{"CardMulti":75.49,"CostReduce":6}</v>
      </c>
    </row>
    <row r="2204" spans="1:7">
      <c r="A2204" s="19">
        <v>2200</v>
      </c>
      <c r="B2204" s="21">
        <v>1</v>
      </c>
      <c r="C2204" s="19">
        <v>3</v>
      </c>
      <c r="D2204" s="19">
        <v>200</v>
      </c>
      <c r="E2204" s="19" t="str">
        <f>_xlfn.XLOOKUP($D2204,消耗中转!$O$17:$O$1000,消耗中转!$Y$17:$Y$1000,"[]")</f>
        <v>[{"ItemId":50004,"Num":422907},{"ItemId":50005,"Num":3052}]</v>
      </c>
      <c r="F2204" s="19" t="str">
        <f>_xlfn.XLOOKUP($D2204,养成中转!$D$17:$D$1000,_xlfn.XLOOKUP($C2204,养成中转!$W$16:$AC$16,养成中转!$W$17:$AC$1000),"{}")</f>
        <v>{"Hp":522528,"Atk":27370}</v>
      </c>
      <c r="G2204" s="19" t="str">
        <f>IF(B2204=4,_xlfn.XLOOKUP($D2204,养成中转!$D$17:$D$1000,养成中转!$AP$17:$AP$1000,"{}"),_xlfn.XLOOKUP($D2204,养成中转!$D$17:$D$1000,养成中转!$AG$17:$AG$1000,"{}"))</f>
        <v>{"CardMulti":75.96,"CostReduce":6}</v>
      </c>
    </row>
    <row r="2205" spans="1:7">
      <c r="A2205" s="19">
        <v>2201</v>
      </c>
      <c r="B2205" s="19">
        <v>1</v>
      </c>
      <c r="C2205" s="19">
        <v>3</v>
      </c>
      <c r="D2205" s="19">
        <v>201</v>
      </c>
      <c r="E2205" s="19" t="str">
        <f>_xlfn.XLOOKUP($D2205,消耗中转!$O$17:$O$1000,消耗中转!$Y$17:$Y$1000,"[]")</f>
        <v>[{"ItemId":50004,"Num":293456}]</v>
      </c>
      <c r="F2205" s="19" t="str">
        <f>_xlfn.XLOOKUP($D2205,养成中转!$D$17:$D$1000,_xlfn.XLOOKUP($C2205,养成中转!$W$16:$AC$16,养成中转!$W$17:$AC$1000),"{}")</f>
        <v>{"Hp":554121,"Atk":29025}</v>
      </c>
      <c r="G2205" s="19" t="str">
        <f>IF(B2205=4,_xlfn.XLOOKUP($D2205,养成中转!$D$17:$D$1000,养成中转!$AP$17:$AP$1000,"{}"),_xlfn.XLOOKUP($D2205,养成中转!$D$17:$D$1000,养成中转!$AG$17:$AG$1000,"{}"))</f>
        <v>{"CardMulti":77.51,"CostReduce":6}</v>
      </c>
    </row>
    <row r="2206" spans="1:7">
      <c r="A2206" s="19">
        <v>2202</v>
      </c>
      <c r="B2206" s="21">
        <v>1</v>
      </c>
      <c r="C2206" s="19">
        <v>3</v>
      </c>
      <c r="D2206" s="19">
        <v>202</v>
      </c>
      <c r="E2206" s="19" t="str">
        <f>_xlfn.XLOOKUP($D2206,消耗中转!$O$17:$O$1000,消耗中转!$Y$17:$Y$1000,"[]")</f>
        <v>[{"ItemId":50004,"Num":308129}]</v>
      </c>
      <c r="F2206" s="19" t="str">
        <f>_xlfn.XLOOKUP($D2206,养成中转!$D$17:$D$1000,_xlfn.XLOOKUP($C2206,养成中转!$W$16:$AC$16,养成中转!$W$17:$AC$1000),"{}")</f>
        <v>{"Hp":558674,"Atk":29264}</v>
      </c>
      <c r="G2206" s="19" t="str">
        <f>IF(B2206=4,_xlfn.XLOOKUP($D2206,养成中转!$D$17:$D$1000,养成中转!$AP$17:$AP$1000,"{}"),_xlfn.XLOOKUP($D2206,养成中转!$D$17:$D$1000,养成中转!$AG$17:$AG$1000,"{}"))</f>
        <v>{"CardMulti":78.02,"CostReduce":6}</v>
      </c>
    </row>
    <row r="2207" spans="1:7">
      <c r="A2207" s="19">
        <v>2203</v>
      </c>
      <c r="B2207" s="19">
        <v>1</v>
      </c>
      <c r="C2207" s="19">
        <v>3</v>
      </c>
      <c r="D2207" s="19">
        <v>203</v>
      </c>
      <c r="E2207" s="19" t="str">
        <f>_xlfn.XLOOKUP($D2207,消耗中转!$O$17:$O$1000,消耗中转!$Y$17:$Y$1000,"[]")</f>
        <v>[{"ItemId":50004,"Num":322801}]</v>
      </c>
      <c r="F2207" s="19" t="str">
        <f>_xlfn.XLOOKUP($D2207,养成中转!$D$17:$D$1000,_xlfn.XLOOKUP($C2207,养成中转!$W$16:$AC$16,养成中转!$W$17:$AC$1000),"{}")</f>
        <v>{"Hp":563267,"Atk":29504}</v>
      </c>
      <c r="G2207" s="19" t="str">
        <f>IF(B2207=4,_xlfn.XLOOKUP($D2207,养成中转!$D$17:$D$1000,养成中转!$AP$17:$AP$1000,"{}"),_xlfn.XLOOKUP($D2207,养成中转!$D$17:$D$1000,养成中转!$AG$17:$AG$1000,"{}"))</f>
        <v>{"CardMulti":78.53,"CostReduce":6}</v>
      </c>
    </row>
    <row r="2208" spans="1:7">
      <c r="A2208" s="19">
        <v>2204</v>
      </c>
      <c r="B2208" s="21">
        <v>1</v>
      </c>
      <c r="C2208" s="19">
        <v>3</v>
      </c>
      <c r="D2208" s="19">
        <v>204</v>
      </c>
      <c r="E2208" s="19" t="str">
        <f>_xlfn.XLOOKUP($D2208,消耗中转!$O$17:$O$1000,消耗中转!$Y$17:$Y$1000,"[]")</f>
        <v>[{"ItemId":50004,"Num":337474}]</v>
      </c>
      <c r="F2208" s="19" t="str">
        <f>_xlfn.XLOOKUP($D2208,养成中转!$D$17:$D$1000,_xlfn.XLOOKUP($C2208,养成中转!$W$16:$AC$16,养成中转!$W$17:$AC$1000),"{}")</f>
        <v>{"Hp":567899,"Atk":29747}</v>
      </c>
      <c r="G2208" s="19" t="str">
        <f>IF(B2208=4,_xlfn.XLOOKUP($D2208,养成中转!$D$17:$D$1000,养成中转!$AP$17:$AP$1000,"{}"),_xlfn.XLOOKUP($D2208,养成中转!$D$17:$D$1000,养成中转!$AG$17:$AG$1000,"{}"))</f>
        <v>{"CardMulti":79.04,"CostReduce":6}</v>
      </c>
    </row>
    <row r="2209" spans="1:7">
      <c r="A2209" s="19">
        <v>2205</v>
      </c>
      <c r="B2209" s="19">
        <v>1</v>
      </c>
      <c r="C2209" s="19">
        <v>3</v>
      </c>
      <c r="D2209" s="19">
        <v>205</v>
      </c>
      <c r="E2209" s="19" t="str">
        <f>_xlfn.XLOOKUP($D2209,消耗中转!$O$17:$O$1000,消耗中转!$Y$17:$Y$1000,"[]")</f>
        <v>[{"ItemId":50004,"Num":352147}]</v>
      </c>
      <c r="F2209" s="19" t="str">
        <f>_xlfn.XLOOKUP($D2209,养成中转!$D$17:$D$1000,_xlfn.XLOOKUP($C2209,养成中转!$W$16:$AC$16,养成中转!$W$17:$AC$1000),"{}")</f>
        <v>{"Hp":572572,"Atk":29991}</v>
      </c>
      <c r="G2209" s="19" t="str">
        <f>IF(B2209=4,_xlfn.XLOOKUP($D2209,养成中转!$D$17:$D$1000,养成中转!$AP$17:$AP$1000,"{}"),_xlfn.XLOOKUP($D2209,养成中转!$D$17:$D$1000,养成中转!$AG$17:$AG$1000,"{}"))</f>
        <v>{"CardMulti":79.55,"CostReduce":6}</v>
      </c>
    </row>
    <row r="2210" spans="1:7">
      <c r="A2210" s="19">
        <v>2206</v>
      </c>
      <c r="B2210" s="21">
        <v>1</v>
      </c>
      <c r="C2210" s="19">
        <v>3</v>
      </c>
      <c r="D2210" s="19">
        <v>206</v>
      </c>
      <c r="E2210" s="19" t="str">
        <f>_xlfn.XLOOKUP($D2210,消耗中转!$O$17:$O$1000,消耗中转!$Y$17:$Y$1000,"[]")</f>
        <v>[{"ItemId":50004,"Num":366820}]</v>
      </c>
      <c r="F2210" s="19" t="str">
        <f>_xlfn.XLOOKUP($D2210,养成中转!$D$17:$D$1000,_xlfn.XLOOKUP($C2210,养成中转!$W$16:$AC$16,养成中转!$W$17:$AC$1000),"{}")</f>
        <v>{"Hp":577284,"Atk":30239}</v>
      </c>
      <c r="G2210" s="19" t="str">
        <f>IF(B2210=4,_xlfn.XLOOKUP($D2210,养成中转!$D$17:$D$1000,养成中转!$AP$17:$AP$1000,"{}"),_xlfn.XLOOKUP($D2210,养成中转!$D$17:$D$1000,养成中转!$AG$17:$AG$1000,"{}"))</f>
        <v>{"CardMulti":80.06,"CostReduce":6}</v>
      </c>
    </row>
    <row r="2211" spans="1:7">
      <c r="A2211" s="19">
        <v>2207</v>
      </c>
      <c r="B2211" s="19">
        <v>1</v>
      </c>
      <c r="C2211" s="19">
        <v>3</v>
      </c>
      <c r="D2211" s="19">
        <v>207</v>
      </c>
      <c r="E2211" s="19" t="str">
        <f>_xlfn.XLOOKUP($D2211,消耗中转!$O$17:$O$1000,消耗中转!$Y$17:$Y$1000,"[]")</f>
        <v>[{"ItemId":50004,"Num":381493}]</v>
      </c>
      <c r="F2211" s="19" t="str">
        <f>_xlfn.XLOOKUP($D2211,养成中转!$D$17:$D$1000,_xlfn.XLOOKUP($C2211,养成中转!$W$16:$AC$16,养成中转!$W$17:$AC$1000),"{}")</f>
        <v>{"Hp":582038,"Atk":30487}</v>
      </c>
      <c r="G2211" s="19" t="str">
        <f>IF(B2211=4,_xlfn.XLOOKUP($D2211,养成中转!$D$17:$D$1000,养成中转!$AP$17:$AP$1000,"{}"),_xlfn.XLOOKUP($D2211,养成中转!$D$17:$D$1000,养成中转!$AG$17:$AG$1000,"{}"))</f>
        <v>{"CardMulti":80.57,"CostReduce":6}</v>
      </c>
    </row>
    <row r="2212" spans="1:7">
      <c r="A2212" s="19">
        <v>2208</v>
      </c>
      <c r="B2212" s="21">
        <v>1</v>
      </c>
      <c r="C2212" s="19">
        <v>3</v>
      </c>
      <c r="D2212" s="19">
        <v>208</v>
      </c>
      <c r="E2212" s="19" t="str">
        <f>_xlfn.XLOOKUP($D2212,消耗中转!$O$17:$O$1000,消耗中转!$Y$17:$Y$1000,"[]")</f>
        <v>[{"ItemId":50004,"Num":396166}]</v>
      </c>
      <c r="F2212" s="19" t="str">
        <f>_xlfn.XLOOKUP($D2212,养成中转!$D$17:$D$1000,_xlfn.XLOOKUP($C2212,养成中转!$W$16:$AC$16,养成中转!$W$17:$AC$1000),"{}")</f>
        <v>{"Hp":586831,"Atk":30738}</v>
      </c>
      <c r="G2212" s="19" t="str">
        <f>IF(B2212=4,_xlfn.XLOOKUP($D2212,养成中转!$D$17:$D$1000,养成中转!$AP$17:$AP$1000,"{}"),_xlfn.XLOOKUP($D2212,养成中转!$D$17:$D$1000,养成中转!$AG$17:$AG$1000,"{}"))</f>
        <v>{"CardMulti":81.08,"CostReduce":6}</v>
      </c>
    </row>
    <row r="2213" spans="1:7">
      <c r="A2213" s="19">
        <v>2209</v>
      </c>
      <c r="B2213" s="19">
        <v>1</v>
      </c>
      <c r="C2213" s="19">
        <v>3</v>
      </c>
      <c r="D2213" s="19">
        <v>209</v>
      </c>
      <c r="E2213" s="19" t="str">
        <f>_xlfn.XLOOKUP($D2213,消耗中转!$O$17:$O$1000,消耗中转!$Y$17:$Y$1000,"[]")</f>
        <v>[{"ItemId":50004,"Num":410838}]</v>
      </c>
      <c r="F2213" s="19" t="str">
        <f>_xlfn.XLOOKUP($D2213,养成中转!$D$17:$D$1000,_xlfn.XLOOKUP($C2213,养成中转!$W$16:$AC$16,养成中转!$W$17:$AC$1000),"{}")</f>
        <v>{"Hp":591665,"Atk":30992}</v>
      </c>
      <c r="G2213" s="19" t="str">
        <f>IF(B2213=4,_xlfn.XLOOKUP($D2213,养成中转!$D$17:$D$1000,养成中转!$AP$17:$AP$1000,"{}"),_xlfn.XLOOKUP($D2213,养成中转!$D$17:$D$1000,养成中转!$AG$17:$AG$1000,"{}"))</f>
        <v>{"CardMulti":81.59,"CostReduce":6}</v>
      </c>
    </row>
    <row r="2214" spans="1:7">
      <c r="A2214" s="19">
        <v>2210</v>
      </c>
      <c r="B2214" s="21">
        <v>1</v>
      </c>
      <c r="C2214" s="19">
        <v>3</v>
      </c>
      <c r="D2214" s="19">
        <v>210</v>
      </c>
      <c r="E2214" s="19" t="str">
        <f>_xlfn.XLOOKUP($D2214,消耗中转!$O$17:$O$1000,消耗中转!$Y$17:$Y$1000,"[]")</f>
        <v>[{"ItemId":50004,"Num":425511},{"ItemId":50005,"Num":3245}]</v>
      </c>
      <c r="F2214" s="19" t="str">
        <f>_xlfn.XLOOKUP($D2214,养成中转!$D$17:$D$1000,_xlfn.XLOOKUP($C2214,养成中转!$W$16:$AC$16,养成中转!$W$17:$AC$1000),"{}")</f>
        <v>{"Hp":596540,"Atk":31247}</v>
      </c>
      <c r="G2214" s="19" t="str">
        <f>IF(B2214=4,_xlfn.XLOOKUP($D2214,养成中转!$D$17:$D$1000,养成中转!$AP$17:$AP$1000,"{}"),_xlfn.XLOOKUP($D2214,养成中转!$D$17:$D$1000,养成中转!$AG$17:$AG$1000,"{}"))</f>
        <v>{"CardMulti":82.1,"CostReduce":6}</v>
      </c>
    </row>
    <row r="2215" spans="1:7">
      <c r="A2215" s="19">
        <v>2211</v>
      </c>
      <c r="B2215" s="19">
        <v>1</v>
      </c>
      <c r="C2215" s="19">
        <v>3</v>
      </c>
      <c r="D2215" s="19">
        <v>211</v>
      </c>
      <c r="E2215" s="19" t="str">
        <f>_xlfn.XLOOKUP($D2215,消耗中转!$O$17:$O$1000,消耗中转!$Y$17:$Y$1000,"[]")</f>
        <v>[{"ItemId":50004,"Num":295433}]</v>
      </c>
      <c r="F2215" s="19" t="str">
        <f>_xlfn.XLOOKUP($D2215,养成中转!$D$17:$D$1000,_xlfn.XLOOKUP($C2215,养成中转!$W$16:$AC$16,养成中转!$W$17:$AC$1000),"{}")</f>
        <v>{"Hp":630954,"Atk":33049}</v>
      </c>
      <c r="G2215" s="19" t="str">
        <f>IF(B2215=4,_xlfn.XLOOKUP($D2215,养成中转!$D$17:$D$1000,养成中转!$AP$17:$AP$1000,"{}"),_xlfn.XLOOKUP($D2215,养成中转!$D$17:$D$1000,养成中转!$AG$17:$AG$1000,"{}"))</f>
        <v>{"CardMulti":83.7,"CostReduce":6}</v>
      </c>
    </row>
    <row r="2216" spans="1:7">
      <c r="A2216" s="19">
        <v>2212</v>
      </c>
      <c r="B2216" s="21">
        <v>1</v>
      </c>
      <c r="C2216" s="19">
        <v>3</v>
      </c>
      <c r="D2216" s="19">
        <v>212</v>
      </c>
      <c r="E2216" s="19" t="str">
        <f>_xlfn.XLOOKUP($D2216,消耗中转!$O$17:$O$1000,消耗中转!$Y$17:$Y$1000,"[]")</f>
        <v>[{"ItemId":50004,"Num":310205}]</v>
      </c>
      <c r="F2216" s="19" t="str">
        <f>_xlfn.XLOOKUP($D2216,养成中转!$D$17:$D$1000,_xlfn.XLOOKUP($C2216,养成中转!$W$16:$AC$16,养成中转!$W$17:$AC$1000),"{}")</f>
        <v>{"Hp":635911,"Atk":33310}</v>
      </c>
      <c r="G2216" s="19" t="str">
        <f>IF(B2216=4,_xlfn.XLOOKUP($D2216,养成中转!$D$17:$D$1000,养成中转!$AP$17:$AP$1000,"{}"),_xlfn.XLOOKUP($D2216,养成中转!$D$17:$D$1000,养成中转!$AG$17:$AG$1000,"{}"))</f>
        <v>{"CardMulti":84.25,"CostReduce":6}</v>
      </c>
    </row>
    <row r="2217" spans="1:7">
      <c r="A2217" s="19">
        <v>2213</v>
      </c>
      <c r="B2217" s="19">
        <v>1</v>
      </c>
      <c r="C2217" s="19">
        <v>3</v>
      </c>
      <c r="D2217" s="19">
        <v>213</v>
      </c>
      <c r="E2217" s="19" t="str">
        <f>_xlfn.XLOOKUP($D2217,消耗中转!$O$17:$O$1000,消耗中转!$Y$17:$Y$1000,"[]")</f>
        <v>[{"ItemId":50004,"Num":324976}]</v>
      </c>
      <c r="F2217" s="19" t="str">
        <f>_xlfn.XLOOKUP($D2217,养成中转!$D$17:$D$1000,_xlfn.XLOOKUP($C2217,养成中转!$W$16:$AC$16,养成中转!$W$17:$AC$1000),"{}")</f>
        <v>{"Hp":640910,"Atk":33572}</v>
      </c>
      <c r="G2217" s="19" t="str">
        <f>IF(B2217=4,_xlfn.XLOOKUP($D2217,养成中转!$D$17:$D$1000,养成中转!$AP$17:$AP$1000,"{}"),_xlfn.XLOOKUP($D2217,养成中转!$D$17:$D$1000,养成中转!$AG$17:$AG$1000,"{}"))</f>
        <v>{"CardMulti":84.8,"CostReduce":6}</v>
      </c>
    </row>
    <row r="2218" spans="1:7">
      <c r="A2218" s="19">
        <v>2214</v>
      </c>
      <c r="B2218" s="21">
        <v>1</v>
      </c>
      <c r="C2218" s="19">
        <v>3</v>
      </c>
      <c r="D2218" s="19">
        <v>214</v>
      </c>
      <c r="E2218" s="19" t="str">
        <f>_xlfn.XLOOKUP($D2218,消耗中转!$O$17:$O$1000,消耗中转!$Y$17:$Y$1000,"[]")</f>
        <v>[{"ItemId":50004,"Num":339748}]</v>
      </c>
      <c r="F2218" s="19" t="str">
        <f>_xlfn.XLOOKUP($D2218,养成中转!$D$17:$D$1000,_xlfn.XLOOKUP($C2218,养成中转!$W$16:$AC$16,养成中转!$W$17:$AC$1000),"{}")</f>
        <v>{"Hp":645950,"Atk":33836}</v>
      </c>
      <c r="G2218" s="19" t="str">
        <f>IF(B2218=4,_xlfn.XLOOKUP($D2218,养成中转!$D$17:$D$1000,养成中转!$AP$17:$AP$1000,"{}"),_xlfn.XLOOKUP($D2218,养成中转!$D$17:$D$1000,养成中转!$AG$17:$AG$1000,"{}"))</f>
        <v>{"CardMulti":85.35,"CostReduce":6}</v>
      </c>
    </row>
    <row r="2219" spans="1:7">
      <c r="A2219" s="19">
        <v>2215</v>
      </c>
      <c r="B2219" s="19">
        <v>1</v>
      </c>
      <c r="C2219" s="19">
        <v>3</v>
      </c>
      <c r="D2219" s="19">
        <v>215</v>
      </c>
      <c r="E2219" s="19" t="str">
        <f>_xlfn.XLOOKUP($D2219,消耗中转!$O$17:$O$1000,消耗中转!$Y$17:$Y$1000,"[]")</f>
        <v>[{"ItemId":50004,"Num":354520}]</v>
      </c>
      <c r="F2219" s="19" t="str">
        <f>_xlfn.XLOOKUP($D2219,养成中转!$D$17:$D$1000,_xlfn.XLOOKUP($C2219,养成中转!$W$16:$AC$16,养成中转!$W$17:$AC$1000),"{}")</f>
        <v>{"Hp":651032,"Atk":34102}</v>
      </c>
      <c r="G2219" s="19" t="str">
        <f>IF(B2219=4,_xlfn.XLOOKUP($D2219,养成中转!$D$17:$D$1000,养成中转!$AP$17:$AP$1000,"{}"),_xlfn.XLOOKUP($D2219,养成中转!$D$17:$D$1000,养成中转!$AG$17:$AG$1000,"{}"))</f>
        <v>{"CardMulti":85.9,"CostReduce":6}</v>
      </c>
    </row>
    <row r="2220" spans="1:7">
      <c r="A2220" s="19">
        <v>2216</v>
      </c>
      <c r="B2220" s="21">
        <v>1</v>
      </c>
      <c r="C2220" s="19">
        <v>3</v>
      </c>
      <c r="D2220" s="19">
        <v>216</v>
      </c>
      <c r="E2220" s="19" t="str">
        <f>_xlfn.XLOOKUP($D2220,消耗中转!$O$17:$O$1000,消耗中转!$Y$17:$Y$1000,"[]")</f>
        <v>[{"ItemId":50004,"Num":369291}]</v>
      </c>
      <c r="F2220" s="19" t="str">
        <f>_xlfn.XLOOKUP($D2220,养成中转!$D$17:$D$1000,_xlfn.XLOOKUP($C2220,养成中转!$W$16:$AC$16,养成中转!$W$17:$AC$1000),"{}")</f>
        <v>{"Hp":656155,"Atk":34370}</v>
      </c>
      <c r="G2220" s="19" t="str">
        <f>IF(B2220=4,_xlfn.XLOOKUP($D2220,养成中转!$D$17:$D$1000,养成中转!$AP$17:$AP$1000,"{}"),_xlfn.XLOOKUP($D2220,养成中转!$D$17:$D$1000,养成中转!$AG$17:$AG$1000,"{}"))</f>
        <v>{"CardMulti":86.45,"CostReduce":6}</v>
      </c>
    </row>
    <row r="2221" spans="1:7">
      <c r="A2221" s="19">
        <v>2217</v>
      </c>
      <c r="B2221" s="19">
        <v>1</v>
      </c>
      <c r="C2221" s="19">
        <v>3</v>
      </c>
      <c r="D2221" s="19">
        <v>217</v>
      </c>
      <c r="E2221" s="19" t="str">
        <f>_xlfn.XLOOKUP($D2221,消耗中转!$O$17:$O$1000,消耗中转!$Y$17:$Y$1000,"[]")</f>
        <v>[{"ItemId":50004,"Num":384063}]</v>
      </c>
      <c r="F2221" s="19" t="str">
        <f>_xlfn.XLOOKUP($D2221,养成中转!$D$17:$D$1000,_xlfn.XLOOKUP($C2221,养成中转!$W$16:$AC$16,养成中转!$W$17:$AC$1000),"{}")</f>
        <v>{"Hp":661321,"Atk":34640}</v>
      </c>
      <c r="G2221" s="19" t="str">
        <f>IF(B2221=4,_xlfn.XLOOKUP($D2221,养成中转!$D$17:$D$1000,养成中转!$AP$17:$AP$1000,"{}"),_xlfn.XLOOKUP($D2221,养成中转!$D$17:$D$1000,养成中转!$AG$17:$AG$1000,"{}"))</f>
        <v>{"CardMulti":87,"CostReduce":6}</v>
      </c>
    </row>
    <row r="2222" spans="1:7">
      <c r="A2222" s="19">
        <v>2218</v>
      </c>
      <c r="B2222" s="21">
        <v>1</v>
      </c>
      <c r="C2222" s="19">
        <v>3</v>
      </c>
      <c r="D2222" s="19">
        <v>218</v>
      </c>
      <c r="E2222" s="19" t="str">
        <f>_xlfn.XLOOKUP($D2222,消耗中转!$O$17:$O$1000,消耗中转!$Y$17:$Y$1000,"[]")</f>
        <v>[{"ItemId":50004,"Num":398835}]</v>
      </c>
      <c r="F2222" s="19" t="str">
        <f>_xlfn.XLOOKUP($D2222,养成中转!$D$17:$D$1000,_xlfn.XLOOKUP($C2222,养成中转!$W$16:$AC$16,养成中转!$W$17:$AC$1000),"{}")</f>
        <v>{"Hp":666528,"Atk":34912}</v>
      </c>
      <c r="G2222" s="19" t="str">
        <f>IF(B2222=4,_xlfn.XLOOKUP($D2222,养成中转!$D$17:$D$1000,养成中转!$AP$17:$AP$1000,"{}"),_xlfn.XLOOKUP($D2222,养成中转!$D$17:$D$1000,养成中转!$AG$17:$AG$1000,"{}"))</f>
        <v>{"CardMulti":87.55,"CostReduce":6}</v>
      </c>
    </row>
    <row r="2223" spans="1:7">
      <c r="A2223" s="19">
        <v>2219</v>
      </c>
      <c r="B2223" s="19">
        <v>1</v>
      </c>
      <c r="C2223" s="19">
        <v>3</v>
      </c>
      <c r="D2223" s="19">
        <v>219</v>
      </c>
      <c r="E2223" s="19" t="str">
        <f>_xlfn.XLOOKUP($D2223,消耗中转!$O$17:$O$1000,消耗中转!$Y$17:$Y$1000,"[]")</f>
        <v>[{"ItemId":50004,"Num":413606}]</v>
      </c>
      <c r="F2223" s="19" t="str">
        <f>_xlfn.XLOOKUP($D2223,养成中转!$D$17:$D$1000,_xlfn.XLOOKUP($C2223,养成中转!$W$16:$AC$16,养成中转!$W$17:$AC$1000),"{}")</f>
        <v>{"Hp":671778,"Atk":35187}</v>
      </c>
      <c r="G2223" s="19" t="str">
        <f>IF(B2223=4,_xlfn.XLOOKUP($D2223,养成中转!$D$17:$D$1000,养成中转!$AP$17:$AP$1000,"{}"),_xlfn.XLOOKUP($D2223,养成中转!$D$17:$D$1000,养成中转!$AG$17:$AG$1000,"{}"))</f>
        <v>{"CardMulti":88.1,"CostReduce":6}</v>
      </c>
    </row>
    <row r="2224" spans="1:7">
      <c r="A2224" s="19">
        <v>2220</v>
      </c>
      <c r="B2224" s="21">
        <v>1</v>
      </c>
      <c r="C2224" s="19">
        <v>3</v>
      </c>
      <c r="D2224" s="19">
        <v>220</v>
      </c>
      <c r="E2224" s="19" t="str">
        <f>_xlfn.XLOOKUP($D2224,消耗中转!$O$17:$O$1000,消耗中转!$Y$17:$Y$1000,"[]")</f>
        <v>[{"ItemId":50004,"Num":428378},{"ItemId":50005,"Num":3438}]</v>
      </c>
      <c r="F2224" s="19" t="str">
        <f>_xlfn.XLOOKUP($D2224,养成中转!$D$17:$D$1000,_xlfn.XLOOKUP($C2224,养成中转!$W$16:$AC$16,养成中转!$W$17:$AC$1000),"{}")</f>
        <v>{"Hp":677070,"Atk":35465}</v>
      </c>
      <c r="G2224" s="19" t="str">
        <f>IF(B2224=4,_xlfn.XLOOKUP($D2224,养成中转!$D$17:$D$1000,养成中转!$AP$17:$AP$1000,"{}"),_xlfn.XLOOKUP($D2224,养成中转!$D$17:$D$1000,养成中转!$AG$17:$AG$1000,"{}"))</f>
        <v>{"CardMulti":88.65,"CostReduce":6}</v>
      </c>
    </row>
    <row r="2225" spans="1:7">
      <c r="A2225" s="19">
        <v>2221</v>
      </c>
      <c r="B2225" s="19">
        <v>1</v>
      </c>
      <c r="C2225" s="19">
        <v>3</v>
      </c>
      <c r="D2225" s="19">
        <v>221</v>
      </c>
      <c r="E2225" s="19" t="str">
        <f>_xlfn.XLOOKUP($D2225,消耗中转!$O$17:$O$1000,消耗中转!$Y$17:$Y$1000,"[]")</f>
        <v>[{"ItemId":50004,"Num":299961}]</v>
      </c>
      <c r="F2225" s="19" t="str">
        <f>_xlfn.XLOOKUP($D2225,养成中转!$D$17:$D$1000,_xlfn.XLOOKUP($C2225,养成中转!$W$16:$AC$16,养成中转!$W$17:$AC$1000),"{}")</f>
        <v>{"Hp":714413,"Atk":37422}</v>
      </c>
      <c r="G2225" s="19" t="str">
        <f>IF(B2225=4,_xlfn.XLOOKUP($D2225,养成中转!$D$17:$D$1000,养成中转!$AP$17:$AP$1000,"{}"),_xlfn.XLOOKUP($D2225,养成中转!$D$17:$D$1000,养成中转!$AG$17:$AG$1000,"{}"))</f>
        <v>{"CardMulti":90.3,"CostReduce":6}</v>
      </c>
    </row>
    <row r="2226" spans="1:7">
      <c r="A2226" s="19">
        <v>2222</v>
      </c>
      <c r="B2226" s="21">
        <v>1</v>
      </c>
      <c r="C2226" s="19">
        <v>3</v>
      </c>
      <c r="D2226" s="19">
        <v>222</v>
      </c>
      <c r="E2226" s="19" t="str">
        <f>_xlfn.XLOOKUP($D2226,消耗中转!$O$17:$O$1000,消耗中转!$Y$17:$Y$1000,"[]")</f>
        <v>[{"ItemId":50004,"Num":314959}]</v>
      </c>
      <c r="F2226" s="19" t="str">
        <f>_xlfn.XLOOKUP($D2226,养成中转!$D$17:$D$1000,_xlfn.XLOOKUP($C2226,养成中转!$W$16:$AC$16,养成中转!$W$17:$AC$1000),"{}")</f>
        <v>{"Hp":719790,"Atk":37703}</v>
      </c>
      <c r="G2226" s="19" t="str">
        <f>IF(B2226=4,_xlfn.XLOOKUP($D2226,养成中转!$D$17:$D$1000,养成中转!$AP$17:$AP$1000,"{}"),_xlfn.XLOOKUP($D2226,养成中转!$D$17:$D$1000,养成中转!$AG$17:$AG$1000,"{}"))</f>
        <v>{"CardMulti":90.89,"CostReduce":6}</v>
      </c>
    </row>
    <row r="2227" spans="1:7">
      <c r="A2227" s="19">
        <v>2223</v>
      </c>
      <c r="B2227" s="19">
        <v>1</v>
      </c>
      <c r="C2227" s="19">
        <v>3</v>
      </c>
      <c r="D2227" s="19">
        <v>223</v>
      </c>
      <c r="E2227" s="19" t="str">
        <f>_xlfn.XLOOKUP($D2227,消耗中转!$O$17:$O$1000,消耗中转!$Y$17:$Y$1000,"[]")</f>
        <v>[{"ItemId":50004,"Num":329957}]</v>
      </c>
      <c r="F2227" s="19" t="str">
        <f>_xlfn.XLOOKUP($D2227,养成中转!$D$17:$D$1000,_xlfn.XLOOKUP($C2227,养成中转!$W$16:$AC$16,养成中转!$W$17:$AC$1000),"{}")</f>
        <v>{"Hp":725210,"Atk":37987}</v>
      </c>
      <c r="G2227" s="19" t="str">
        <f>IF(B2227=4,_xlfn.XLOOKUP($D2227,养成中转!$D$17:$D$1000,养成中转!$AP$17:$AP$1000,"{}"),_xlfn.XLOOKUP($D2227,养成中转!$D$17:$D$1000,养成中转!$AG$17:$AG$1000,"{}"))</f>
        <v>{"CardMulti":91.48,"CostReduce":6}</v>
      </c>
    </row>
    <row r="2228" spans="1:7">
      <c r="A2228" s="19">
        <v>2224</v>
      </c>
      <c r="B2228" s="21">
        <v>1</v>
      </c>
      <c r="C2228" s="19">
        <v>3</v>
      </c>
      <c r="D2228" s="19">
        <v>224</v>
      </c>
      <c r="E2228" s="19" t="str">
        <f>_xlfn.XLOOKUP($D2228,消耗中转!$O$17:$O$1000,消耗中转!$Y$17:$Y$1000,"[]")</f>
        <v>[{"ItemId":50004,"Num":344955}]</v>
      </c>
      <c r="F2228" s="19" t="str">
        <f>_xlfn.XLOOKUP($D2228,养成中转!$D$17:$D$1000,_xlfn.XLOOKUP($C2228,养成中转!$W$16:$AC$16,养成中转!$W$17:$AC$1000),"{}")</f>
        <v>{"Hp":730674,"Atk":38273}</v>
      </c>
      <c r="G2228" s="19" t="str">
        <f>IF(B2228=4,_xlfn.XLOOKUP($D2228,养成中转!$D$17:$D$1000,养成中转!$AP$17:$AP$1000,"{}"),_xlfn.XLOOKUP($D2228,养成中转!$D$17:$D$1000,养成中转!$AG$17:$AG$1000,"{}"))</f>
        <v>{"CardMulti":92.07,"CostReduce":6}</v>
      </c>
    </row>
    <row r="2229" spans="1:7">
      <c r="A2229" s="19">
        <v>2225</v>
      </c>
      <c r="B2229" s="19">
        <v>1</v>
      </c>
      <c r="C2229" s="19">
        <v>3</v>
      </c>
      <c r="D2229" s="19">
        <v>225</v>
      </c>
      <c r="E2229" s="19" t="str">
        <f>_xlfn.XLOOKUP($D2229,消耗中转!$O$17:$O$1000,消耗中转!$Y$17:$Y$1000,"[]")</f>
        <v>[{"ItemId":50004,"Num":359953}]</v>
      </c>
      <c r="F2229" s="19" t="str">
        <f>_xlfn.XLOOKUP($D2229,养成中转!$D$17:$D$1000,_xlfn.XLOOKUP($C2229,养成中转!$W$16:$AC$16,养成中转!$W$17:$AC$1000),"{}")</f>
        <v>{"Hp":736180,"Atk":38561}</v>
      </c>
      <c r="G2229" s="19" t="str">
        <f>IF(B2229=4,_xlfn.XLOOKUP($D2229,养成中转!$D$17:$D$1000,养成中转!$AP$17:$AP$1000,"{}"),_xlfn.XLOOKUP($D2229,养成中转!$D$17:$D$1000,养成中转!$AG$17:$AG$1000,"{}"))</f>
        <v>{"CardMulti":93.66,"CostReduce":7}</v>
      </c>
    </row>
    <row r="2230" spans="1:7">
      <c r="A2230" s="19">
        <v>2226</v>
      </c>
      <c r="B2230" s="21">
        <v>1</v>
      </c>
      <c r="C2230" s="19">
        <v>3</v>
      </c>
      <c r="D2230" s="19">
        <v>226</v>
      </c>
      <c r="E2230" s="19" t="str">
        <f>_xlfn.XLOOKUP($D2230,消耗中转!$O$17:$O$1000,消耗中转!$Y$17:$Y$1000,"[]")</f>
        <v>[{"ItemId":50004,"Num":374952}]</v>
      </c>
      <c r="F2230" s="19" t="str">
        <f>_xlfn.XLOOKUP($D2230,养成中转!$D$17:$D$1000,_xlfn.XLOOKUP($C2230,养成中转!$W$16:$AC$16,养成中转!$W$17:$AC$1000),"{}")</f>
        <v>{"Hp":741730,"Atk":38852}</v>
      </c>
      <c r="G2230" s="19" t="str">
        <f>IF(B2230=4,_xlfn.XLOOKUP($D2230,养成中转!$D$17:$D$1000,养成中转!$AP$17:$AP$1000,"{}"),_xlfn.XLOOKUP($D2230,养成中转!$D$17:$D$1000,养成中转!$AG$17:$AG$1000,"{}"))</f>
        <v>{"CardMulti":94.25,"CostReduce":7}</v>
      </c>
    </row>
    <row r="2231" spans="1:7">
      <c r="A2231" s="19">
        <v>2227</v>
      </c>
      <c r="B2231" s="19">
        <v>1</v>
      </c>
      <c r="C2231" s="19">
        <v>3</v>
      </c>
      <c r="D2231" s="19">
        <v>227</v>
      </c>
      <c r="E2231" s="19" t="str">
        <f>_xlfn.XLOOKUP($D2231,消耗中转!$O$17:$O$1000,消耗中转!$Y$17:$Y$1000,"[]")</f>
        <v>[{"ItemId":50004,"Num":389950}]</v>
      </c>
      <c r="F2231" s="19" t="str">
        <f>_xlfn.XLOOKUP($D2231,养成中转!$D$17:$D$1000,_xlfn.XLOOKUP($C2231,养成中转!$W$16:$AC$16,养成中转!$W$17:$AC$1000),"{}")</f>
        <v>{"Hp":747322,"Atk":39145}</v>
      </c>
      <c r="G2231" s="19" t="str">
        <f>IF(B2231=4,_xlfn.XLOOKUP($D2231,养成中转!$D$17:$D$1000,养成中转!$AP$17:$AP$1000,"{}"),_xlfn.XLOOKUP($D2231,养成中转!$D$17:$D$1000,养成中转!$AG$17:$AG$1000,"{}"))</f>
        <v>{"CardMulti":94.84,"CostReduce":7}</v>
      </c>
    </row>
    <row r="2232" spans="1:7">
      <c r="A2232" s="19">
        <v>2228</v>
      </c>
      <c r="B2232" s="19">
        <v>1</v>
      </c>
      <c r="C2232" s="19">
        <v>3</v>
      </c>
      <c r="D2232" s="19">
        <v>228</v>
      </c>
      <c r="E2232" s="19" t="str">
        <f>_xlfn.XLOOKUP($D2232,消耗中转!$O$17:$O$1000,消耗中转!$Y$17:$Y$1000,"[]")</f>
        <v>[{"ItemId":50004,"Num":404948}]</v>
      </c>
      <c r="F2232" s="19" t="str">
        <f>_xlfn.XLOOKUP($D2232,养成中转!$D$17:$D$1000,_xlfn.XLOOKUP($C2232,养成中转!$W$16:$AC$16,养成中转!$W$17:$AC$1000),"{}")</f>
        <v>{"Hp":752960,"Atk":39440}</v>
      </c>
      <c r="G2232" s="19" t="str">
        <f>IF(B2232=4,_xlfn.XLOOKUP($D2232,养成中转!$D$17:$D$1000,养成中转!$AP$17:$AP$1000,"{}"),_xlfn.XLOOKUP($D2232,养成中转!$D$17:$D$1000,养成中转!$AG$17:$AG$1000,"{}"))</f>
        <v>{"CardMulti":95.43,"CostReduce":7}</v>
      </c>
    </row>
    <row r="2233" spans="1:7">
      <c r="A2233" s="19">
        <v>2229</v>
      </c>
      <c r="B2233" s="21">
        <v>1</v>
      </c>
      <c r="C2233" s="19">
        <v>3</v>
      </c>
      <c r="D2233" s="19">
        <v>229</v>
      </c>
      <c r="E2233" s="19" t="str">
        <f>_xlfn.XLOOKUP($D2233,消耗中转!$O$17:$O$1000,消耗中转!$Y$17:$Y$1000,"[]")</f>
        <v>[{"ItemId":50004,"Num":419946}]</v>
      </c>
      <c r="F2233" s="19" t="str">
        <f>_xlfn.XLOOKUP($D2233,养成中转!$D$17:$D$1000,_xlfn.XLOOKUP($C2233,养成中转!$W$16:$AC$16,养成中转!$W$17:$AC$1000),"{}")</f>
        <v>{"Hp":758640,"Atk":39738}</v>
      </c>
      <c r="G2233" s="19" t="str">
        <f>IF(B2233=4,_xlfn.XLOOKUP($D2233,养成中转!$D$17:$D$1000,养成中转!$AP$17:$AP$1000,"{}"),_xlfn.XLOOKUP($D2233,养成中转!$D$17:$D$1000,养成中转!$AG$17:$AG$1000,"{}"))</f>
        <v>{"CardMulti":96.02,"CostReduce":7}</v>
      </c>
    </row>
    <row r="2234" spans="1:7">
      <c r="A2234" s="19">
        <v>2230</v>
      </c>
      <c r="B2234" s="19">
        <v>1</v>
      </c>
      <c r="C2234" s="19">
        <v>3</v>
      </c>
      <c r="D2234" s="19">
        <v>230</v>
      </c>
      <c r="E2234" s="19" t="str">
        <f>_xlfn.XLOOKUP($D2234,消耗中转!$O$17:$O$1000,消耗中转!$Y$17:$Y$1000,"[]")</f>
        <v>[{"ItemId":50004,"Num":434944},{"ItemId":50005,"Num":3632}]</v>
      </c>
      <c r="F2234" s="19" t="str">
        <f>_xlfn.XLOOKUP($D2234,养成中转!$D$17:$D$1000,_xlfn.XLOOKUP($C2234,养成中转!$W$16:$AC$16,养成中转!$W$17:$AC$1000),"{}")</f>
        <v>{"Hp":764365,"Atk":40037}</v>
      </c>
      <c r="G2234" s="19" t="str">
        <f>IF(B2234=4,_xlfn.XLOOKUP($D2234,养成中转!$D$17:$D$1000,养成中转!$AP$17:$AP$1000,"{}"),_xlfn.XLOOKUP($D2234,养成中转!$D$17:$D$1000,养成中转!$AG$17:$AG$1000,"{}"))</f>
        <v>{"CardMulti":96.61,"CostReduce":7}</v>
      </c>
    </row>
    <row r="2235" spans="1:7">
      <c r="A2235" s="19">
        <v>2231</v>
      </c>
      <c r="B2235" s="21">
        <v>1</v>
      </c>
      <c r="C2235" s="19">
        <v>3</v>
      </c>
      <c r="D2235" s="19">
        <v>231</v>
      </c>
      <c r="E2235" s="19" t="str">
        <f>_xlfn.XLOOKUP($D2235,消耗中转!$O$17:$O$1000,消耗中转!$Y$17:$Y$1000,"[]")</f>
        <v>[{"ItemId":50004,"Num":310067}]</v>
      </c>
      <c r="F2235" s="19" t="str">
        <f>_xlfn.XLOOKUP($D2235,养成中转!$D$17:$D$1000,_xlfn.XLOOKUP($C2235,养成中转!$W$16:$AC$16,养成中转!$W$17:$AC$1000),"{}")</f>
        <v>{"Hp":804744,"Atk":42153}</v>
      </c>
      <c r="G2235" s="19" t="str">
        <f>IF(B2235=4,_xlfn.XLOOKUP($D2235,养成中转!$D$17:$D$1000,养成中转!$AP$17:$AP$1000,"{}"),_xlfn.XLOOKUP($D2235,养成中转!$D$17:$D$1000,养成中转!$AG$17:$AG$1000,"{}"))</f>
        <v>{"CardMulti":98.31,"CostReduce":7}</v>
      </c>
    </row>
    <row r="2236" spans="1:7">
      <c r="A2236" s="19">
        <v>2232</v>
      </c>
      <c r="B2236" s="19">
        <v>1</v>
      </c>
      <c r="C2236" s="19">
        <v>3</v>
      </c>
      <c r="D2236" s="19">
        <v>232</v>
      </c>
      <c r="E2236" s="19" t="str">
        <f>_xlfn.XLOOKUP($D2236,消耗中转!$O$17:$O$1000,消耗中转!$Y$17:$Y$1000,"[]")</f>
        <v>[{"ItemId":50004,"Num":325571}]</v>
      </c>
      <c r="F2236" s="19" t="str">
        <f>_xlfn.XLOOKUP($D2236,养成中转!$D$17:$D$1000,_xlfn.XLOOKUP($C2236,养成中转!$W$16:$AC$16,养成中转!$W$17:$AC$1000),"{}")</f>
        <v>{"Hp":810556,"Atk":42457}</v>
      </c>
      <c r="G2236" s="19" t="str">
        <f>IF(B2236=4,_xlfn.XLOOKUP($D2236,养成中转!$D$17:$D$1000,养成中转!$AP$17:$AP$1000,"{}"),_xlfn.XLOOKUP($D2236,养成中转!$D$17:$D$1000,养成中转!$AG$17:$AG$1000,"{}"))</f>
        <v>{"CardMulti":98.94,"CostReduce":7}</v>
      </c>
    </row>
    <row r="2237" spans="1:7">
      <c r="A2237" s="19">
        <v>2233</v>
      </c>
      <c r="B2237" s="21">
        <v>1</v>
      </c>
      <c r="C2237" s="19">
        <v>3</v>
      </c>
      <c r="D2237" s="19">
        <v>233</v>
      </c>
      <c r="E2237" s="19" t="str">
        <f>_xlfn.XLOOKUP($D2237,消耗中转!$O$17:$O$1000,消耗中转!$Y$17:$Y$1000,"[]")</f>
        <v>[{"ItemId":50004,"Num":341074}]</v>
      </c>
      <c r="F2237" s="19" t="str">
        <f>_xlfn.XLOOKUP($D2237,养成中转!$D$17:$D$1000,_xlfn.XLOOKUP($C2237,养成中转!$W$16:$AC$16,养成中转!$W$17:$AC$1000),"{}")</f>
        <v>{"Hp":816413,"Atk":42764}</v>
      </c>
      <c r="G2237" s="19" t="str">
        <f>IF(B2237=4,_xlfn.XLOOKUP($D2237,养成中转!$D$17:$D$1000,养成中转!$AP$17:$AP$1000,"{}"),_xlfn.XLOOKUP($D2237,养成中转!$D$17:$D$1000,养成中转!$AG$17:$AG$1000,"{}"))</f>
        <v>{"CardMulti":99.57,"CostReduce":7}</v>
      </c>
    </row>
    <row r="2238" spans="1:7">
      <c r="A2238" s="19">
        <v>2234</v>
      </c>
      <c r="B2238" s="19">
        <v>1</v>
      </c>
      <c r="C2238" s="19">
        <v>3</v>
      </c>
      <c r="D2238" s="19">
        <v>234</v>
      </c>
      <c r="E2238" s="19" t="str">
        <f>_xlfn.XLOOKUP($D2238,消耗中转!$O$17:$O$1000,消耗中转!$Y$17:$Y$1000,"[]")</f>
        <v>[{"ItemId":50004,"Num":356577}]</v>
      </c>
      <c r="F2238" s="19" t="str">
        <f>_xlfn.XLOOKUP($D2238,养成中转!$D$17:$D$1000,_xlfn.XLOOKUP($C2238,养成中转!$W$16:$AC$16,养成中转!$W$17:$AC$1000),"{}")</f>
        <v>{"Hp":822315,"Atk":43073}</v>
      </c>
      <c r="G2238" s="19" t="str">
        <f>IF(B2238=4,_xlfn.XLOOKUP($D2238,养成中转!$D$17:$D$1000,养成中转!$AP$17:$AP$1000,"{}"),_xlfn.XLOOKUP($D2238,养成中转!$D$17:$D$1000,养成中转!$AG$17:$AG$1000,"{}"))</f>
        <v>{"CardMulti":100.2,"CostReduce":7}</v>
      </c>
    </row>
    <row r="2239" spans="1:7">
      <c r="A2239" s="19">
        <v>2235</v>
      </c>
      <c r="B2239" s="21">
        <v>1</v>
      </c>
      <c r="C2239" s="19">
        <v>3</v>
      </c>
      <c r="D2239" s="19">
        <v>235</v>
      </c>
      <c r="E2239" s="19" t="str">
        <f>_xlfn.XLOOKUP($D2239,消耗中转!$O$17:$O$1000,消耗中转!$Y$17:$Y$1000,"[]")</f>
        <v>[{"ItemId":50004,"Num":372081}]</v>
      </c>
      <c r="F2239" s="19" t="str">
        <f>_xlfn.XLOOKUP($D2239,养成中转!$D$17:$D$1000,_xlfn.XLOOKUP($C2239,养成中转!$W$16:$AC$16,养成中转!$W$17:$AC$1000),"{}")</f>
        <v>{"Hp":828262,"Atk":43385}</v>
      </c>
      <c r="G2239" s="19" t="str">
        <f>IF(B2239=4,_xlfn.XLOOKUP($D2239,养成中转!$D$17:$D$1000,养成中转!$AP$17:$AP$1000,"{}"),_xlfn.XLOOKUP($D2239,养成中转!$D$17:$D$1000,养成中转!$AG$17:$AG$1000,"{}"))</f>
        <v>{"CardMulti":100.83,"CostReduce":7}</v>
      </c>
    </row>
    <row r="2240" spans="1:7">
      <c r="A2240" s="19">
        <v>2236</v>
      </c>
      <c r="B2240" s="19">
        <v>1</v>
      </c>
      <c r="C2240" s="19">
        <v>3</v>
      </c>
      <c r="D2240" s="19">
        <v>236</v>
      </c>
      <c r="E2240" s="19" t="str">
        <f>_xlfn.XLOOKUP($D2240,消耗中转!$O$17:$O$1000,消耗中转!$Y$17:$Y$1000,"[]")</f>
        <v>[{"ItemId":50004,"Num":387584}]</v>
      </c>
      <c r="F2240" s="19" t="str">
        <f>_xlfn.XLOOKUP($D2240,养成中转!$D$17:$D$1000,_xlfn.XLOOKUP($C2240,养成中转!$W$16:$AC$16,养成中转!$W$17:$AC$1000),"{}")</f>
        <v>{"Hp":834253,"Atk":43698}</v>
      </c>
      <c r="G2240" s="19" t="str">
        <f>IF(B2240=4,_xlfn.XLOOKUP($D2240,养成中转!$D$17:$D$1000,养成中转!$AP$17:$AP$1000,"{}"),_xlfn.XLOOKUP($D2240,养成中转!$D$17:$D$1000,养成中转!$AG$17:$AG$1000,"{}"))</f>
        <v>{"CardMulti":101.46,"CostReduce":7}</v>
      </c>
    </row>
    <row r="2241" spans="1:7">
      <c r="A2241" s="19">
        <v>2237</v>
      </c>
      <c r="B2241" s="21">
        <v>1</v>
      </c>
      <c r="C2241" s="19">
        <v>3</v>
      </c>
      <c r="D2241" s="19">
        <v>237</v>
      </c>
      <c r="E2241" s="19" t="str">
        <f>_xlfn.XLOOKUP($D2241,消耗中转!$O$17:$O$1000,消耗中转!$Y$17:$Y$1000,"[]")</f>
        <v>[{"ItemId":50004,"Num":403088}]</v>
      </c>
      <c r="F2241" s="19" t="str">
        <f>_xlfn.XLOOKUP($D2241,养成中转!$D$17:$D$1000,_xlfn.XLOOKUP($C2241,养成中转!$W$16:$AC$16,养成中转!$W$17:$AC$1000),"{}")</f>
        <v>{"Hp":840289,"Atk":44015}</v>
      </c>
      <c r="G2241" s="19" t="str">
        <f>IF(B2241=4,_xlfn.XLOOKUP($D2241,养成中转!$D$17:$D$1000,养成中转!$AP$17:$AP$1000,"{}"),_xlfn.XLOOKUP($D2241,养成中转!$D$17:$D$1000,养成中转!$AG$17:$AG$1000,"{}"))</f>
        <v>{"CardMulti":102.09,"CostReduce":7}</v>
      </c>
    </row>
    <row r="2242" spans="1:7">
      <c r="A2242" s="19">
        <v>2238</v>
      </c>
      <c r="B2242" s="19">
        <v>1</v>
      </c>
      <c r="C2242" s="19">
        <v>3</v>
      </c>
      <c r="D2242" s="19">
        <v>238</v>
      </c>
      <c r="E2242" s="19" t="str">
        <f>_xlfn.XLOOKUP($D2242,消耗中转!$O$17:$O$1000,消耗中转!$Y$17:$Y$1000,"[]")</f>
        <v>[{"ItemId":50004,"Num":418591}]</v>
      </c>
      <c r="F2242" s="19" t="str">
        <f>_xlfn.XLOOKUP($D2242,养成中转!$D$17:$D$1000,_xlfn.XLOOKUP($C2242,养成中转!$W$16:$AC$16,养成中转!$W$17:$AC$1000),"{}")</f>
        <v>{"Hp":846371,"Atk":44333}</v>
      </c>
      <c r="G2242" s="19" t="str">
        <f>IF(B2242=4,_xlfn.XLOOKUP($D2242,养成中转!$D$17:$D$1000,养成中转!$AP$17:$AP$1000,"{}"),_xlfn.XLOOKUP($D2242,养成中转!$D$17:$D$1000,养成中转!$AG$17:$AG$1000,"{}"))</f>
        <v>{"CardMulti":102.72,"CostReduce":7}</v>
      </c>
    </row>
    <row r="2243" spans="1:7">
      <c r="A2243" s="19">
        <v>2239</v>
      </c>
      <c r="B2243" s="21">
        <v>1</v>
      </c>
      <c r="C2243" s="19">
        <v>3</v>
      </c>
      <c r="D2243" s="19">
        <v>239</v>
      </c>
      <c r="E2243" s="19" t="str">
        <f>_xlfn.XLOOKUP($D2243,消耗中转!$O$17:$O$1000,消耗中转!$Y$17:$Y$1000,"[]")</f>
        <v>[{"ItemId":50004,"Num":434094}]</v>
      </c>
      <c r="F2243" s="19" t="str">
        <f>_xlfn.XLOOKUP($D2243,养成中转!$D$17:$D$1000,_xlfn.XLOOKUP($C2243,养成中转!$W$16:$AC$16,养成中转!$W$17:$AC$1000),"{}")</f>
        <v>{"Hp":852497,"Atk":44654}</v>
      </c>
      <c r="G2243" s="19" t="str">
        <f>IF(B2243=4,_xlfn.XLOOKUP($D2243,养成中转!$D$17:$D$1000,养成中转!$AP$17:$AP$1000,"{}"),_xlfn.XLOOKUP($D2243,养成中转!$D$17:$D$1000,养成中转!$AG$17:$AG$1000,"{}"))</f>
        <v>{"CardMulti":103.35,"CostReduce":7}</v>
      </c>
    </row>
    <row r="2244" spans="1:7">
      <c r="A2244" s="19">
        <v>2240</v>
      </c>
      <c r="B2244" s="19">
        <v>1</v>
      </c>
      <c r="C2244" s="19">
        <v>3</v>
      </c>
      <c r="D2244" s="19">
        <v>240</v>
      </c>
      <c r="E2244" s="19" t="str">
        <f>_xlfn.XLOOKUP($D2244,消耗中转!$O$17:$O$1000,消耗中转!$Y$17:$Y$1000,"[]")</f>
        <v>[{"ItemId":50004,"Num":449598},{"ItemId":50005,"Num":3827}]</v>
      </c>
      <c r="F2244" s="19" t="str">
        <f>_xlfn.XLOOKUP($D2244,养成中转!$D$17:$D$1000,_xlfn.XLOOKUP($C2244,养成中转!$W$16:$AC$16,养成中转!$W$17:$AC$1000),"{}")</f>
        <v>{"Hp":858669,"Atk":44977}</v>
      </c>
      <c r="G2244" s="19" t="str">
        <f>IF(B2244=4,_xlfn.XLOOKUP($D2244,养成中转!$D$17:$D$1000,养成中转!$AP$17:$AP$1000,"{}"),_xlfn.XLOOKUP($D2244,养成中转!$D$17:$D$1000,养成中转!$AG$17:$AG$1000,"{}"))</f>
        <v>{"CardMulti":103.98,"CostReduce":7}</v>
      </c>
    </row>
    <row r="2245" spans="1:7">
      <c r="A2245" s="19">
        <v>2241</v>
      </c>
      <c r="B2245" s="21">
        <v>1</v>
      </c>
      <c r="C2245" s="19">
        <v>3</v>
      </c>
      <c r="D2245" s="19">
        <v>241</v>
      </c>
      <c r="E2245" s="19" t="str">
        <f>_xlfn.XLOOKUP($D2245,消耗中转!$O$17:$O$1000,消耗中转!$Y$17:$Y$1000,"[]")</f>
        <v>[{"ItemId":50004,"Num":329501}]</v>
      </c>
      <c r="F2245" s="19" t="str">
        <f>_xlfn.XLOOKUP($D2245,养成中转!$D$17:$D$1000,_xlfn.XLOOKUP($C2245,养成中转!$W$16:$AC$16,养成中转!$W$17:$AC$1000),"{}")</f>
        <v>{"Hp":902192,"Atk":47258}</v>
      </c>
      <c r="G2245" s="19" t="str">
        <f>IF(B2245=4,_xlfn.XLOOKUP($D2245,养成中转!$D$17:$D$1000,养成中转!$AP$17:$AP$1000,"{}"),_xlfn.XLOOKUP($D2245,养成中转!$D$17:$D$1000,养成中转!$AG$17:$AG$1000,"{}"))</f>
        <v>{"CardMulti":105.73,"CostReduce":7}</v>
      </c>
    </row>
    <row r="2246" spans="1:7">
      <c r="A2246" s="19">
        <v>2242</v>
      </c>
      <c r="B2246" s="19">
        <v>1</v>
      </c>
      <c r="C2246" s="19">
        <v>3</v>
      </c>
      <c r="D2246" s="19">
        <v>242</v>
      </c>
      <c r="E2246" s="19" t="str">
        <f>_xlfn.XLOOKUP($D2246,消耗中转!$O$17:$O$1000,消耗中转!$Y$17:$Y$1000,"[]")</f>
        <v>[{"ItemId":50004,"Num":345976}]</v>
      </c>
      <c r="F2246" s="19" t="str">
        <f>_xlfn.XLOOKUP($D2246,养成中转!$D$17:$D$1000,_xlfn.XLOOKUP($C2246,养成中转!$W$16:$AC$16,养成中转!$W$17:$AC$1000),"{}")</f>
        <v>{"Hp":908455,"Atk":47586}</v>
      </c>
      <c r="G2246" s="19" t="str">
        <f>IF(B2246=4,_xlfn.XLOOKUP($D2246,养成中转!$D$17:$D$1000,养成中转!$AP$17:$AP$1000,"{}"),_xlfn.XLOOKUP($D2246,养成中转!$D$17:$D$1000,养成中转!$AG$17:$AG$1000,"{}"))</f>
        <v>{"CardMulti":106.4,"CostReduce":7}</v>
      </c>
    </row>
    <row r="2247" spans="1:7">
      <c r="A2247" s="19">
        <v>2243</v>
      </c>
      <c r="B2247" s="21">
        <v>1</v>
      </c>
      <c r="C2247" s="19">
        <v>3</v>
      </c>
      <c r="D2247" s="19">
        <v>243</v>
      </c>
      <c r="E2247" s="19" t="str">
        <f>_xlfn.XLOOKUP($D2247,消耗中转!$O$17:$O$1000,消耗中转!$Y$17:$Y$1000,"[]")</f>
        <v>[{"ItemId":50004,"Num":362451}]</v>
      </c>
      <c r="F2247" s="19" t="str">
        <f>_xlfn.XLOOKUP($D2247,养成中转!$D$17:$D$1000,_xlfn.XLOOKUP($C2247,养成中转!$W$16:$AC$16,养成中转!$W$17:$AC$1000),"{}")</f>
        <v>{"Hp":914765,"Atk":47916}</v>
      </c>
      <c r="G2247" s="19" t="str">
        <f>IF(B2247=4,_xlfn.XLOOKUP($D2247,养成中转!$D$17:$D$1000,养成中转!$AP$17:$AP$1000,"{}"),_xlfn.XLOOKUP($D2247,养成中转!$D$17:$D$1000,养成中转!$AG$17:$AG$1000,"{}"))</f>
        <v>{"CardMulti":107.07,"CostReduce":7}</v>
      </c>
    </row>
    <row r="2248" spans="1:7">
      <c r="A2248" s="19">
        <v>2244</v>
      </c>
      <c r="B2248" s="19">
        <v>1</v>
      </c>
      <c r="C2248" s="19">
        <v>3</v>
      </c>
      <c r="D2248" s="19">
        <v>244</v>
      </c>
      <c r="E2248" s="19" t="str">
        <f>_xlfn.XLOOKUP($D2248,消耗中转!$O$17:$O$1000,消耗中转!$Y$17:$Y$1000,"[]")</f>
        <v>[{"ItemId":50004,"Num":378926}]</v>
      </c>
      <c r="F2248" s="19" t="str">
        <f>_xlfn.XLOOKUP($D2248,养成中转!$D$17:$D$1000,_xlfn.XLOOKUP($C2248,养成中转!$W$16:$AC$16,养成中转!$W$17:$AC$1000),"{}")</f>
        <v>{"Hp":921120,"Atk":48249}</v>
      </c>
      <c r="G2248" s="19" t="str">
        <f>IF(B2248=4,_xlfn.XLOOKUP($D2248,养成中转!$D$17:$D$1000,养成中转!$AP$17:$AP$1000,"{}"),_xlfn.XLOOKUP($D2248,养成中转!$D$17:$D$1000,养成中转!$AG$17:$AG$1000,"{}"))</f>
        <v>{"CardMulti":107.74,"CostReduce":7}</v>
      </c>
    </row>
    <row r="2249" spans="1:7">
      <c r="A2249" s="19">
        <v>2245</v>
      </c>
      <c r="B2249" s="21">
        <v>1</v>
      </c>
      <c r="C2249" s="19">
        <v>3</v>
      </c>
      <c r="D2249" s="19">
        <v>245</v>
      </c>
      <c r="E2249" s="19" t="str">
        <f>_xlfn.XLOOKUP($D2249,消耗中转!$O$17:$O$1000,消耗中转!$Y$17:$Y$1000,"[]")</f>
        <v>[{"ItemId":50004,"Num":395401}]</v>
      </c>
      <c r="F2249" s="19" t="str">
        <f>_xlfn.XLOOKUP($D2249,养成中转!$D$17:$D$1000,_xlfn.XLOOKUP($C2249,养成中转!$W$16:$AC$16,养成中转!$W$17:$AC$1000),"{}")</f>
        <v>{"Hp":927522,"Atk":48584}</v>
      </c>
      <c r="G2249" s="19" t="str">
        <f>IF(B2249=4,_xlfn.XLOOKUP($D2249,养成中转!$D$17:$D$1000,养成中转!$AP$17:$AP$1000,"{}"),_xlfn.XLOOKUP($D2249,养成中转!$D$17:$D$1000,养成中转!$AG$17:$AG$1000,"{}"))</f>
        <v>{"CardMulti":108.41,"CostReduce":7}</v>
      </c>
    </row>
    <row r="2250" spans="1:7">
      <c r="A2250" s="19">
        <v>2246</v>
      </c>
      <c r="B2250" s="19">
        <v>1</v>
      </c>
      <c r="C2250" s="19">
        <v>3</v>
      </c>
      <c r="D2250" s="19">
        <v>246</v>
      </c>
      <c r="E2250" s="19" t="str">
        <f>_xlfn.XLOOKUP($D2250,消耗中转!$O$17:$O$1000,消耗中转!$Y$17:$Y$1000,"[]")</f>
        <v>[{"ItemId":50004,"Num":411876}]</v>
      </c>
      <c r="F2250" s="19" t="str">
        <f>_xlfn.XLOOKUP($D2250,养成中转!$D$17:$D$1000,_xlfn.XLOOKUP($C2250,养成中转!$W$16:$AC$16,养成中转!$W$17:$AC$1000),"{}")</f>
        <v>{"Hp":933969,"Atk":48922}</v>
      </c>
      <c r="G2250" s="19" t="str">
        <f>IF(B2250=4,_xlfn.XLOOKUP($D2250,养成中转!$D$17:$D$1000,养成中转!$AP$17:$AP$1000,"{}"),_xlfn.XLOOKUP($D2250,养成中转!$D$17:$D$1000,养成中转!$AG$17:$AG$1000,"{}"))</f>
        <v>{"CardMulti":109.08,"CostReduce":7}</v>
      </c>
    </row>
    <row r="2251" spans="1:7">
      <c r="A2251" s="19">
        <v>2247</v>
      </c>
      <c r="B2251" s="21">
        <v>1</v>
      </c>
      <c r="C2251" s="19">
        <v>3</v>
      </c>
      <c r="D2251" s="19">
        <v>247</v>
      </c>
      <c r="E2251" s="19" t="str">
        <f>_xlfn.XLOOKUP($D2251,消耗中转!$O$17:$O$1000,消耗中转!$Y$17:$Y$1000,"[]")</f>
        <v>[{"ItemId":50004,"Num":428351}]</v>
      </c>
      <c r="F2251" s="19" t="str">
        <f>_xlfn.XLOOKUP($D2251,养成中转!$D$17:$D$1000,_xlfn.XLOOKUP($C2251,养成中转!$W$16:$AC$16,养成中转!$W$17:$AC$1000),"{}")</f>
        <v>{"Hp":940465,"Atk":49262}</v>
      </c>
      <c r="G2251" s="19" t="str">
        <f>IF(B2251=4,_xlfn.XLOOKUP($D2251,养成中转!$D$17:$D$1000,养成中转!$AP$17:$AP$1000,"{}"),_xlfn.XLOOKUP($D2251,养成中转!$D$17:$D$1000,养成中转!$AG$17:$AG$1000,"{}"))</f>
        <v>{"CardMulti":109.75,"CostReduce":7}</v>
      </c>
    </row>
    <row r="2252" spans="1:7">
      <c r="A2252" s="19">
        <v>2248</v>
      </c>
      <c r="B2252" s="19">
        <v>1</v>
      </c>
      <c r="C2252" s="19">
        <v>3</v>
      </c>
      <c r="D2252" s="19">
        <v>248</v>
      </c>
      <c r="E2252" s="19" t="str">
        <f>_xlfn.XLOOKUP($D2252,消耗中转!$O$17:$O$1000,消耗中转!$Y$17:$Y$1000,"[]")</f>
        <v>[{"ItemId":50004,"Num":444826}]</v>
      </c>
      <c r="F2252" s="19" t="str">
        <f>_xlfn.XLOOKUP($D2252,养成中转!$D$17:$D$1000,_xlfn.XLOOKUP($C2252,养成中转!$W$16:$AC$16,养成中转!$W$17:$AC$1000),"{}")</f>
        <v>{"Hp":947005,"Atk":49605}</v>
      </c>
      <c r="G2252" s="19" t="str">
        <f>IF(B2252=4,_xlfn.XLOOKUP($D2252,养成中转!$D$17:$D$1000,养成中转!$AP$17:$AP$1000,"{}"),_xlfn.XLOOKUP($D2252,养成中转!$D$17:$D$1000,养成中转!$AG$17:$AG$1000,"{}"))</f>
        <v>{"CardMulti":110.42,"CostReduce":7}</v>
      </c>
    </row>
    <row r="2253" spans="1:7">
      <c r="A2253" s="19">
        <v>2249</v>
      </c>
      <c r="B2253" s="21">
        <v>1</v>
      </c>
      <c r="C2253" s="19">
        <v>3</v>
      </c>
      <c r="D2253" s="19">
        <v>249</v>
      </c>
      <c r="E2253" s="19" t="str">
        <f>_xlfn.XLOOKUP($D2253,消耗中转!$O$17:$O$1000,消耗中转!$Y$17:$Y$1000,"[]")</f>
        <v>[{"ItemId":50004,"Num":461301}]</v>
      </c>
      <c r="F2253" s="19" t="str">
        <f>_xlfn.XLOOKUP($D2253,养成中转!$D$17:$D$1000,_xlfn.XLOOKUP($C2253,养成中转!$W$16:$AC$16,养成中转!$W$17:$AC$1000),"{}")</f>
        <v>{"Hp":953593,"Atk":49949}</v>
      </c>
      <c r="G2253" s="19" t="str">
        <f>IF(B2253=4,_xlfn.XLOOKUP($D2253,养成中转!$D$17:$D$1000,养成中转!$AP$17:$AP$1000,"{}"),_xlfn.XLOOKUP($D2253,养成中转!$D$17:$D$1000,养成中转!$AG$17:$AG$1000,"{}"))</f>
        <v>{"CardMulti":111.09,"CostReduce":7}</v>
      </c>
    </row>
    <row r="2254" spans="1:7">
      <c r="A2254" s="19">
        <v>2250</v>
      </c>
      <c r="B2254" s="19">
        <v>1</v>
      </c>
      <c r="C2254" s="19">
        <v>3</v>
      </c>
      <c r="D2254" s="19">
        <v>250</v>
      </c>
      <c r="E2254" s="19" t="str">
        <f>_xlfn.XLOOKUP($D2254,消耗中转!$O$17:$O$1000,消耗中转!$Y$17:$Y$1000,"[]")</f>
        <v>[]</v>
      </c>
      <c r="F2254" s="19" t="str">
        <f>_xlfn.XLOOKUP($D2254,养成中转!$D$17:$D$1000,_xlfn.XLOOKUP($C2254,养成中转!$W$16:$AC$16,养成中转!$W$17:$AC$1000),"{}")</f>
        <v>{"Hp":960228,"Atk":50297}</v>
      </c>
      <c r="G2254" s="19" t="str">
        <f>IF(B2254=4,_xlfn.XLOOKUP($D2254,养成中转!$D$17:$D$1000,养成中转!$AP$17:$AP$1000,"{}"),_xlfn.XLOOKUP($D2254,养成中转!$D$17:$D$1000,养成中转!$AG$17:$AG$1000,"{}"))</f>
        <v>{"CardMulti":111.76,"CostReduce":7}</v>
      </c>
    </row>
    <row r="2255" spans="1:7">
      <c r="A2255" s="19">
        <v>2251</v>
      </c>
      <c r="B2255" s="21">
        <f t="shared" ref="B2255:B2318" si="58">B2005+1</f>
        <v>2</v>
      </c>
      <c r="C2255" s="19">
        <v>3</v>
      </c>
      <c r="D2255" s="19">
        <f t="shared" ref="D2255:D2318" si="59">D2005</f>
        <v>1</v>
      </c>
      <c r="E2255" s="19" t="str">
        <f>_xlfn.XLOOKUP($D2255,消耗中转!$O$17:$O$1000,消耗中转!$Y$17:$Y$1000,"[]")</f>
        <v>[{"ItemId":50004,"Num":5}]</v>
      </c>
      <c r="F2255" s="19" t="str">
        <f>_xlfn.XLOOKUP($D2255,养成中转!$D$17:$D$1000,_xlfn.XLOOKUP($C2255,养成中转!$W$16:$AC$16,养成中转!$W$17:$AC$1000),"{}")</f>
        <v>{"Hp":1076,"Atk":56}</v>
      </c>
      <c r="G2255" s="19" t="str">
        <f>IF(B2255=4,_xlfn.XLOOKUP($D2255,养成中转!$D$17:$D$1000,养成中转!$AP$17:$AP$1000,"{}"),_xlfn.XLOOKUP($D2255,养成中转!$D$17:$D$1000,养成中转!$AG$17:$AG$1000,"{}"))</f>
        <v>{"CardMulti":0.6,"CostReduce":0}</v>
      </c>
    </row>
    <row r="2256" spans="1:7">
      <c r="A2256" s="19">
        <v>2252</v>
      </c>
      <c r="B2256" s="21">
        <f t="shared" si="58"/>
        <v>2</v>
      </c>
      <c r="C2256" s="19">
        <v>3</v>
      </c>
      <c r="D2256" s="19">
        <f t="shared" si="59"/>
        <v>2</v>
      </c>
      <c r="E2256" s="19" t="str">
        <f>_xlfn.XLOOKUP($D2256,消耗中转!$O$17:$O$1000,消耗中转!$Y$17:$Y$1000,"[]")</f>
        <v>[{"ItemId":50004,"Num":85}]</v>
      </c>
      <c r="F2256" s="19" t="str">
        <f>_xlfn.XLOOKUP($D2256,养成中转!$D$17:$D$1000,_xlfn.XLOOKUP($C2256,养成中转!$W$16:$AC$16,养成中转!$W$17:$AC$1000),"{}")</f>
        <v>{"Hp":1144,"Atk":60}</v>
      </c>
      <c r="G2256" s="19" t="str">
        <f>IF(B2256=4,_xlfn.XLOOKUP($D2256,养成中转!$D$17:$D$1000,养成中转!$AP$17:$AP$1000,"{}"),_xlfn.XLOOKUP($D2256,养成中转!$D$17:$D$1000,养成中转!$AG$17:$AG$1000,"{}"))</f>
        <v>{"CardMulti":1.25,"CostReduce":0}</v>
      </c>
    </row>
    <row r="2257" spans="1:7">
      <c r="A2257" s="19">
        <v>2253</v>
      </c>
      <c r="B2257" s="21">
        <f t="shared" si="58"/>
        <v>2</v>
      </c>
      <c r="C2257" s="19">
        <v>3</v>
      </c>
      <c r="D2257" s="19">
        <f t="shared" si="59"/>
        <v>3</v>
      </c>
      <c r="E2257" s="19" t="str">
        <f>_xlfn.XLOOKUP($D2257,消耗中转!$O$17:$O$1000,消耗中转!$Y$17:$Y$1000,"[]")</f>
        <v>[{"ItemId":50004,"Num":89}]</v>
      </c>
      <c r="F2257" s="19" t="str">
        <f>_xlfn.XLOOKUP($D2257,养成中转!$D$17:$D$1000,_xlfn.XLOOKUP($C2257,养成中转!$W$16:$AC$16,养成中转!$W$17:$AC$1000),"{}")</f>
        <v>{"Hp":1218,"Atk":63}</v>
      </c>
      <c r="G2257" s="19" t="str">
        <f>IF(B2257=4,_xlfn.XLOOKUP($D2257,养成中转!$D$17:$D$1000,养成中转!$AP$17:$AP$1000,"{}"),_xlfn.XLOOKUP($D2257,养成中转!$D$17:$D$1000,养成中转!$AG$17:$AG$1000,"{}"))</f>
        <v>{"CardMulti":1.9,"CostReduce":0}</v>
      </c>
    </row>
    <row r="2258" spans="1:7">
      <c r="A2258" s="19">
        <v>2254</v>
      </c>
      <c r="B2258" s="21">
        <f t="shared" si="58"/>
        <v>2</v>
      </c>
      <c r="C2258" s="19">
        <v>3</v>
      </c>
      <c r="D2258" s="19">
        <f t="shared" si="59"/>
        <v>4</v>
      </c>
      <c r="E2258" s="19" t="str">
        <f>_xlfn.XLOOKUP($D2258,消耗中转!$O$17:$O$1000,消耗中转!$Y$17:$Y$1000,"[]")</f>
        <v>[{"ItemId":50004,"Num":93}]</v>
      </c>
      <c r="F2258" s="19" t="str">
        <f>_xlfn.XLOOKUP($D2258,养成中转!$D$17:$D$1000,_xlfn.XLOOKUP($C2258,养成中转!$W$16:$AC$16,养成中转!$W$17:$AC$1000),"{}")</f>
        <v>{"Hp":1293,"Atk":68}</v>
      </c>
      <c r="G2258" s="19" t="str">
        <f>IF(B2258=4,_xlfn.XLOOKUP($D2258,养成中转!$D$17:$D$1000,养成中转!$AP$17:$AP$1000,"{}"),_xlfn.XLOOKUP($D2258,养成中转!$D$17:$D$1000,养成中转!$AG$17:$AG$1000,"{}"))</f>
        <v>{"CardMulti":2.55,"CostReduce":0}</v>
      </c>
    </row>
    <row r="2259" spans="1:7">
      <c r="A2259" s="19">
        <v>2255</v>
      </c>
      <c r="B2259" s="21">
        <f t="shared" si="58"/>
        <v>2</v>
      </c>
      <c r="C2259" s="19">
        <v>3</v>
      </c>
      <c r="D2259" s="19">
        <f t="shared" si="59"/>
        <v>5</v>
      </c>
      <c r="E2259" s="19" t="str">
        <f>_xlfn.XLOOKUP($D2259,消耗中转!$O$17:$O$1000,消耗中转!$Y$17:$Y$1000,"[]")</f>
        <v>[{"ItemId":50004,"Num":97}]</v>
      </c>
      <c r="F2259" s="19" t="str">
        <f>_xlfn.XLOOKUP($D2259,养成中转!$D$17:$D$1000,_xlfn.XLOOKUP($C2259,养成中转!$W$16:$AC$16,养成中转!$W$17:$AC$1000),"{}")</f>
        <v>{"Hp":1373,"Atk":71}</v>
      </c>
      <c r="G2259" s="19" t="str">
        <f>IF(B2259=4,_xlfn.XLOOKUP($D2259,养成中转!$D$17:$D$1000,养成中转!$AP$17:$AP$1000,"{}"),_xlfn.XLOOKUP($D2259,养成中转!$D$17:$D$1000,养成中转!$AG$17:$AG$1000,"{}"))</f>
        <v>{"CardMulti":3.2,"CostReduce":0}</v>
      </c>
    </row>
    <row r="2260" spans="1:7">
      <c r="A2260" s="19">
        <v>2256</v>
      </c>
      <c r="B2260" s="21">
        <f t="shared" si="58"/>
        <v>2</v>
      </c>
      <c r="C2260" s="19">
        <v>3</v>
      </c>
      <c r="D2260" s="19">
        <f t="shared" si="59"/>
        <v>6</v>
      </c>
      <c r="E2260" s="19" t="str">
        <f>_xlfn.XLOOKUP($D2260,消耗中转!$O$17:$O$1000,消耗中转!$Y$17:$Y$1000,"[]")</f>
        <v>[{"ItemId":50004,"Num":102}]</v>
      </c>
      <c r="F2260" s="19" t="str">
        <f>_xlfn.XLOOKUP($D2260,养成中转!$D$17:$D$1000,_xlfn.XLOOKUP($C2260,养成中转!$W$16:$AC$16,养成中转!$W$17:$AC$1000),"{}")</f>
        <v>{"Hp":1456,"Atk":75}</v>
      </c>
      <c r="G2260" s="19" t="str">
        <f>IF(B2260=4,_xlfn.XLOOKUP($D2260,养成中转!$D$17:$D$1000,养成中转!$AP$17:$AP$1000,"{}"),_xlfn.XLOOKUP($D2260,养成中转!$D$17:$D$1000,养成中转!$AG$17:$AG$1000,"{}"))</f>
        <v>{"CardMulti":3.85,"CostReduce":0}</v>
      </c>
    </row>
    <row r="2261" spans="1:7">
      <c r="A2261" s="19">
        <v>2257</v>
      </c>
      <c r="B2261" s="21">
        <f t="shared" si="58"/>
        <v>2</v>
      </c>
      <c r="C2261" s="19">
        <v>3</v>
      </c>
      <c r="D2261" s="19">
        <f t="shared" si="59"/>
        <v>7</v>
      </c>
      <c r="E2261" s="19" t="str">
        <f>_xlfn.XLOOKUP($D2261,消耗中转!$O$17:$O$1000,消耗中转!$Y$17:$Y$1000,"[]")</f>
        <v>[{"ItemId":50004,"Num":106}]</v>
      </c>
      <c r="F2261" s="19" t="str">
        <f>_xlfn.XLOOKUP($D2261,养成中转!$D$17:$D$1000,_xlfn.XLOOKUP($C2261,养成中转!$W$16:$AC$16,养成中转!$W$17:$AC$1000),"{}")</f>
        <v>{"Hp":1543,"Atk":81}</v>
      </c>
      <c r="G2261" s="19" t="str">
        <f>IF(B2261=4,_xlfn.XLOOKUP($D2261,养成中转!$D$17:$D$1000,养成中转!$AP$17:$AP$1000,"{}"),_xlfn.XLOOKUP($D2261,养成中转!$D$17:$D$1000,养成中转!$AG$17:$AG$1000,"{}"))</f>
        <v>{"CardMulti":4.5,"CostReduce":0}</v>
      </c>
    </row>
    <row r="2262" spans="1:7">
      <c r="A2262" s="19">
        <v>2258</v>
      </c>
      <c r="B2262" s="21">
        <f t="shared" si="58"/>
        <v>2</v>
      </c>
      <c r="C2262" s="19">
        <v>3</v>
      </c>
      <c r="D2262" s="19">
        <f t="shared" si="59"/>
        <v>8</v>
      </c>
      <c r="E2262" s="19" t="str">
        <f>_xlfn.XLOOKUP($D2262,消耗中转!$O$17:$O$1000,消耗中转!$Y$17:$Y$1000,"[]")</f>
        <v>[{"ItemId":50004,"Num":110}]</v>
      </c>
      <c r="F2262" s="19" t="str">
        <f>_xlfn.XLOOKUP($D2262,养成中转!$D$17:$D$1000,_xlfn.XLOOKUP($C2262,养成中转!$W$16:$AC$16,养成中转!$W$17:$AC$1000),"{}")</f>
        <v>{"Hp":1634,"Atk":85}</v>
      </c>
      <c r="G2262" s="19" t="str">
        <f>IF(B2262=4,_xlfn.XLOOKUP($D2262,养成中转!$D$17:$D$1000,养成中转!$AP$17:$AP$1000,"{}"),_xlfn.XLOOKUP($D2262,养成中转!$D$17:$D$1000,养成中转!$AG$17:$AG$1000,"{}"))</f>
        <v>{"CardMulti":5.15,"CostReduce":0}</v>
      </c>
    </row>
    <row r="2263" spans="1:7">
      <c r="A2263" s="19">
        <v>2259</v>
      </c>
      <c r="B2263" s="21">
        <f t="shared" si="58"/>
        <v>2</v>
      </c>
      <c r="C2263" s="19">
        <v>3</v>
      </c>
      <c r="D2263" s="19">
        <f t="shared" si="59"/>
        <v>9</v>
      </c>
      <c r="E2263" s="19" t="str">
        <f>_xlfn.XLOOKUP($D2263,消耗中转!$O$17:$O$1000,消耗中转!$Y$17:$Y$1000,"[]")</f>
        <v>[{"ItemId":50004,"Num":114}]</v>
      </c>
      <c r="F2263" s="19" t="str">
        <f>_xlfn.XLOOKUP($D2263,养成中转!$D$17:$D$1000,_xlfn.XLOOKUP($C2263,养成中转!$W$16:$AC$16,养成中转!$W$17:$AC$1000),"{}")</f>
        <v>{"Hp":1729,"Atk":90}</v>
      </c>
      <c r="G2263" s="19" t="str">
        <f>IF(B2263=4,_xlfn.XLOOKUP($D2263,养成中转!$D$17:$D$1000,养成中转!$AP$17:$AP$1000,"{}"),_xlfn.XLOOKUP($D2263,养成中转!$D$17:$D$1000,养成中转!$AG$17:$AG$1000,"{}"))</f>
        <v>{"CardMulti":5.8,"CostReduce":0}</v>
      </c>
    </row>
    <row r="2264" spans="1:7">
      <c r="A2264" s="19">
        <v>2260</v>
      </c>
      <c r="B2264" s="21">
        <f t="shared" si="58"/>
        <v>2</v>
      </c>
      <c r="C2264" s="19">
        <v>3</v>
      </c>
      <c r="D2264" s="19">
        <f t="shared" si="59"/>
        <v>10</v>
      </c>
      <c r="E2264" s="19" t="str">
        <f>_xlfn.XLOOKUP($D2264,消耗中转!$O$17:$O$1000,消耗中转!$Y$17:$Y$1000,"[]")</f>
        <v>[{"ItemId":50004,"Num":118},{"ItemId":50005,"Num":10}]</v>
      </c>
      <c r="F2264" s="19" t="str">
        <f>_xlfn.XLOOKUP($D2264,养成中转!$D$17:$D$1000,_xlfn.XLOOKUP($C2264,养成中转!$W$16:$AC$16,养成中转!$W$17:$AC$1000),"{}")</f>
        <v>{"Hp":1829,"Atk":95}</v>
      </c>
      <c r="G2264" s="19" t="str">
        <f>IF(B2264=4,_xlfn.XLOOKUP($D2264,养成中转!$D$17:$D$1000,养成中转!$AP$17:$AP$1000,"{}"),_xlfn.XLOOKUP($D2264,养成中转!$D$17:$D$1000,养成中转!$AG$17:$AG$1000,"{}"))</f>
        <v>{"CardMulti":6.45,"CostReduce":0}</v>
      </c>
    </row>
    <row r="2265" spans="1:7">
      <c r="A2265" s="19">
        <v>2261</v>
      </c>
      <c r="B2265" s="21">
        <f t="shared" si="58"/>
        <v>2</v>
      </c>
      <c r="C2265" s="19">
        <v>3</v>
      </c>
      <c r="D2265" s="19">
        <f t="shared" si="59"/>
        <v>11</v>
      </c>
      <c r="E2265" s="19" t="str">
        <f>_xlfn.XLOOKUP($D2265,消耗中转!$O$17:$O$1000,消耗中转!$Y$17:$Y$1000,"[]")</f>
        <v>[{"ItemId":50004,"Num":1224}]</v>
      </c>
      <c r="F2265" s="19" t="str">
        <f>_xlfn.XLOOKUP($D2265,养成中转!$D$17:$D$1000,_xlfn.XLOOKUP($C2265,养成中转!$W$16:$AC$16,养成中转!$W$17:$AC$1000),"{}")</f>
        <v>{"Hp":2554,"Atk":134}</v>
      </c>
      <c r="G2265" s="19" t="str">
        <f>IF(B2265=4,_xlfn.XLOOKUP($D2265,养成中转!$D$17:$D$1000,养成中转!$AP$17:$AP$1000,"{}"),_xlfn.XLOOKUP($D2265,养成中转!$D$17:$D$1000,养成中转!$AG$17:$AG$1000,"{}"))</f>
        <v>{"CardMulti":7.05,"CostReduce":0}</v>
      </c>
    </row>
    <row r="2266" spans="1:7">
      <c r="A2266" s="19">
        <v>2262</v>
      </c>
      <c r="B2266" s="21">
        <f t="shared" si="58"/>
        <v>2</v>
      </c>
      <c r="C2266" s="19">
        <v>3</v>
      </c>
      <c r="D2266" s="19">
        <f t="shared" si="59"/>
        <v>12</v>
      </c>
      <c r="E2266" s="19" t="str">
        <f>_xlfn.XLOOKUP($D2266,消耗中转!$O$17:$O$1000,消耗中转!$Y$17:$Y$1000,"[]")</f>
        <v>[{"ItemId":50004,"Num":1285}]</v>
      </c>
      <c r="F2266" s="19" t="str">
        <f>_xlfn.XLOOKUP($D2266,养成中转!$D$17:$D$1000,_xlfn.XLOOKUP($C2266,养成中转!$W$16:$AC$16,养成中转!$W$17:$AC$1000),"{}")</f>
        <v>{"Hp":2662,"Atk":139}</v>
      </c>
      <c r="G2266" s="19" t="str">
        <f>IF(B2266=4,_xlfn.XLOOKUP($D2266,养成中转!$D$17:$D$1000,养成中转!$AP$17:$AP$1000,"{}"),_xlfn.XLOOKUP($D2266,养成中转!$D$17:$D$1000,养成中转!$AG$17:$AG$1000,"{}"))</f>
        <v>{"CardMulti":7.3,"CostReduce":0}</v>
      </c>
    </row>
    <row r="2267" spans="1:7">
      <c r="A2267" s="19">
        <v>2263</v>
      </c>
      <c r="B2267" s="21">
        <f t="shared" si="58"/>
        <v>2</v>
      </c>
      <c r="C2267" s="19">
        <v>3</v>
      </c>
      <c r="D2267" s="19">
        <f t="shared" si="59"/>
        <v>13</v>
      </c>
      <c r="E2267" s="19" t="str">
        <f>_xlfn.XLOOKUP($D2267,消耗中转!$O$17:$O$1000,消耗中转!$Y$17:$Y$1000,"[]")</f>
        <v>[{"ItemId":50004,"Num":1346}]</v>
      </c>
      <c r="F2267" s="19" t="str">
        <f>_xlfn.XLOOKUP($D2267,养成中转!$D$17:$D$1000,_xlfn.XLOOKUP($C2267,养成中转!$W$16:$AC$16,养成中转!$W$17:$AC$1000),"{}")</f>
        <v>{"Hp":2776,"Atk":145}</v>
      </c>
      <c r="G2267" s="19" t="str">
        <f>IF(B2267=4,_xlfn.XLOOKUP($D2267,养成中转!$D$17:$D$1000,养成中转!$AP$17:$AP$1000,"{}"),_xlfn.XLOOKUP($D2267,养成中转!$D$17:$D$1000,养成中转!$AG$17:$AG$1000,"{}"))</f>
        <v>{"CardMulti":7.55,"CostReduce":0}</v>
      </c>
    </row>
    <row r="2268" spans="1:7">
      <c r="A2268" s="19">
        <v>2264</v>
      </c>
      <c r="B2268" s="21">
        <f t="shared" si="58"/>
        <v>2</v>
      </c>
      <c r="C2268" s="19">
        <v>3</v>
      </c>
      <c r="D2268" s="19">
        <f t="shared" si="59"/>
        <v>14</v>
      </c>
      <c r="E2268" s="19" t="str">
        <f>_xlfn.XLOOKUP($D2268,消耗中转!$O$17:$O$1000,消耗中转!$Y$17:$Y$1000,"[]")</f>
        <v>[{"ItemId":50004,"Num":1408}]</v>
      </c>
      <c r="F2268" s="19" t="str">
        <f>_xlfn.XLOOKUP($D2268,养成中转!$D$17:$D$1000,_xlfn.XLOOKUP($C2268,养成中转!$W$16:$AC$16,养成中转!$W$17:$AC$1000),"{}")</f>
        <v>{"Hp":2894,"Atk":151}</v>
      </c>
      <c r="G2268" s="19" t="str">
        <f>IF(B2268=4,_xlfn.XLOOKUP($D2268,养成中转!$D$17:$D$1000,养成中转!$AP$17:$AP$1000,"{}"),_xlfn.XLOOKUP($D2268,养成中转!$D$17:$D$1000,养成中转!$AG$17:$AG$1000,"{}"))</f>
        <v>{"CardMulti":7.8,"CostReduce":0}</v>
      </c>
    </row>
    <row r="2269" spans="1:7">
      <c r="A2269" s="19">
        <v>2265</v>
      </c>
      <c r="B2269" s="21">
        <f t="shared" si="58"/>
        <v>2</v>
      </c>
      <c r="C2269" s="19">
        <v>3</v>
      </c>
      <c r="D2269" s="19">
        <f t="shared" si="59"/>
        <v>15</v>
      </c>
      <c r="E2269" s="19" t="str">
        <f>_xlfn.XLOOKUP($D2269,消耗中转!$O$17:$O$1000,消耗中转!$Y$17:$Y$1000,"[]")</f>
        <v>[{"ItemId":50004,"Num":1469}]</v>
      </c>
      <c r="F2269" s="19" t="str">
        <f>_xlfn.XLOOKUP($D2269,养成中转!$D$17:$D$1000,_xlfn.XLOOKUP($C2269,养成中转!$W$16:$AC$16,养成中转!$W$17:$AC$1000),"{}")</f>
        <v>{"Hp":3018,"Atk":158}</v>
      </c>
      <c r="G2269" s="19" t="str">
        <f>IF(B2269=4,_xlfn.XLOOKUP($D2269,养成中转!$D$17:$D$1000,养成中转!$AP$17:$AP$1000,"{}"),_xlfn.XLOOKUP($D2269,养成中转!$D$17:$D$1000,养成中转!$AG$17:$AG$1000,"{}"))</f>
        <v>{"CardMulti":8.05,"CostReduce":0}</v>
      </c>
    </row>
    <row r="2270" spans="1:7">
      <c r="A2270" s="19">
        <v>2266</v>
      </c>
      <c r="B2270" s="21">
        <f t="shared" si="58"/>
        <v>2</v>
      </c>
      <c r="C2270" s="19">
        <v>3</v>
      </c>
      <c r="D2270" s="19">
        <f t="shared" si="59"/>
        <v>16</v>
      </c>
      <c r="E2270" s="19" t="str">
        <f>_xlfn.XLOOKUP($D2270,消耗中转!$O$17:$O$1000,消耗中转!$Y$17:$Y$1000,"[]")</f>
        <v>[{"ItemId":50004,"Num":1530}]</v>
      </c>
      <c r="F2270" s="19" t="str">
        <f>_xlfn.XLOOKUP($D2270,养成中转!$D$17:$D$1000,_xlfn.XLOOKUP($C2270,养成中转!$W$16:$AC$16,养成中转!$W$17:$AC$1000),"{}")</f>
        <v>{"Hp":3147,"Atk":165}</v>
      </c>
      <c r="G2270" s="19" t="str">
        <f>IF(B2270=4,_xlfn.XLOOKUP($D2270,养成中转!$D$17:$D$1000,养成中转!$AP$17:$AP$1000,"{}"),_xlfn.XLOOKUP($D2270,养成中转!$D$17:$D$1000,养成中转!$AG$17:$AG$1000,"{}"))</f>
        <v>{"CardMulti":8.3,"CostReduce":0}</v>
      </c>
    </row>
    <row r="2271" spans="1:7">
      <c r="A2271" s="19">
        <v>2267</v>
      </c>
      <c r="B2271" s="21">
        <f t="shared" si="58"/>
        <v>2</v>
      </c>
      <c r="C2271" s="19">
        <v>3</v>
      </c>
      <c r="D2271" s="19">
        <f t="shared" si="59"/>
        <v>17</v>
      </c>
      <c r="E2271" s="19" t="str">
        <f>_xlfn.XLOOKUP($D2271,消耗中转!$O$17:$O$1000,消耗中转!$Y$17:$Y$1000,"[]")</f>
        <v>[{"ItemId":50004,"Num":1591}]</v>
      </c>
      <c r="F2271" s="19" t="str">
        <f>_xlfn.XLOOKUP($D2271,养成中转!$D$17:$D$1000,_xlfn.XLOOKUP($C2271,养成中转!$W$16:$AC$16,养成中转!$W$17:$AC$1000),"{}")</f>
        <v>{"Hp":3283,"Atk":171}</v>
      </c>
      <c r="G2271" s="19" t="str">
        <f>IF(B2271=4,_xlfn.XLOOKUP($D2271,养成中转!$D$17:$D$1000,养成中转!$AP$17:$AP$1000,"{}"),_xlfn.XLOOKUP($D2271,养成中转!$D$17:$D$1000,养成中转!$AG$17:$AG$1000,"{}"))</f>
        <v>{"CardMulti":8.55,"CostReduce":0}</v>
      </c>
    </row>
    <row r="2272" spans="1:7">
      <c r="A2272" s="19">
        <v>2268</v>
      </c>
      <c r="B2272" s="21">
        <f t="shared" si="58"/>
        <v>2</v>
      </c>
      <c r="C2272" s="19">
        <v>3</v>
      </c>
      <c r="D2272" s="19">
        <f t="shared" si="59"/>
        <v>18</v>
      </c>
      <c r="E2272" s="19" t="str">
        <f>_xlfn.XLOOKUP($D2272,消耗中转!$O$17:$O$1000,消耗中转!$Y$17:$Y$1000,"[]")</f>
        <v>[{"ItemId":50004,"Num":1653}]</v>
      </c>
      <c r="F2272" s="19" t="str">
        <f>_xlfn.XLOOKUP($D2272,养成中转!$D$17:$D$1000,_xlfn.XLOOKUP($C2272,养成中转!$W$16:$AC$16,养成中转!$W$17:$AC$1000),"{}")</f>
        <v>{"Hp":3424,"Atk":179}</v>
      </c>
      <c r="G2272" s="19" t="str">
        <f>IF(B2272=4,_xlfn.XLOOKUP($D2272,养成中转!$D$17:$D$1000,养成中转!$AP$17:$AP$1000,"{}"),_xlfn.XLOOKUP($D2272,养成中转!$D$17:$D$1000,养成中转!$AG$17:$AG$1000,"{}"))</f>
        <v>{"CardMulti":8.8,"CostReduce":0}</v>
      </c>
    </row>
    <row r="2273" spans="1:7">
      <c r="A2273" s="19">
        <v>2269</v>
      </c>
      <c r="B2273" s="21">
        <f t="shared" si="58"/>
        <v>2</v>
      </c>
      <c r="C2273" s="19">
        <v>3</v>
      </c>
      <c r="D2273" s="19">
        <f t="shared" si="59"/>
        <v>19</v>
      </c>
      <c r="E2273" s="19" t="str">
        <f>_xlfn.XLOOKUP($D2273,消耗中转!$O$17:$O$1000,消耗中转!$Y$17:$Y$1000,"[]")</f>
        <v>[{"ItemId":50004,"Num":1714}]</v>
      </c>
      <c r="F2273" s="19" t="str">
        <f>_xlfn.XLOOKUP($D2273,养成中转!$D$17:$D$1000,_xlfn.XLOOKUP($C2273,养成中转!$W$16:$AC$16,养成中转!$W$17:$AC$1000),"{}")</f>
        <v>{"Hp":3572,"Atk":187}</v>
      </c>
      <c r="G2273" s="19" t="str">
        <f>IF(B2273=4,_xlfn.XLOOKUP($D2273,养成中转!$D$17:$D$1000,养成中转!$AP$17:$AP$1000,"{}"),_xlfn.XLOOKUP($D2273,养成中转!$D$17:$D$1000,养成中转!$AG$17:$AG$1000,"{}"))</f>
        <v>{"CardMulti":9.05,"CostReduce":0}</v>
      </c>
    </row>
    <row r="2274" spans="1:7">
      <c r="A2274" s="19">
        <v>2270</v>
      </c>
      <c r="B2274" s="21">
        <f t="shared" si="58"/>
        <v>2</v>
      </c>
      <c r="C2274" s="19">
        <v>3</v>
      </c>
      <c r="D2274" s="19">
        <f t="shared" si="59"/>
        <v>20</v>
      </c>
      <c r="E2274" s="19" t="str">
        <f>_xlfn.XLOOKUP($D2274,消耗中转!$O$17:$O$1000,消耗中转!$Y$17:$Y$1000,"[]")</f>
        <v>[{"ItemId":50004,"Num":1775},{"ItemId":50005,"Num":30}]</v>
      </c>
      <c r="F2274" s="19" t="str">
        <f>_xlfn.XLOOKUP($D2274,养成中转!$D$17:$D$1000,_xlfn.XLOOKUP($C2274,养成中转!$W$16:$AC$16,养成中转!$W$17:$AC$1000),"{}")</f>
        <v>{"Hp":3726,"Atk":194}</v>
      </c>
      <c r="G2274" s="19" t="str">
        <f>IF(B2274=4,_xlfn.XLOOKUP($D2274,养成中转!$D$17:$D$1000,养成中转!$AP$17:$AP$1000,"{}"),_xlfn.XLOOKUP($D2274,养成中转!$D$17:$D$1000,养成中转!$AG$17:$AG$1000,"{}"))</f>
        <v>{"CardMulti":9.3,"CostReduce":0}</v>
      </c>
    </row>
    <row r="2275" spans="1:7">
      <c r="A2275" s="19">
        <v>2271</v>
      </c>
      <c r="B2275" s="21">
        <f t="shared" si="58"/>
        <v>2</v>
      </c>
      <c r="C2275" s="19">
        <v>3</v>
      </c>
      <c r="D2275" s="19">
        <f t="shared" si="59"/>
        <v>21</v>
      </c>
      <c r="E2275" s="19" t="str">
        <f>_xlfn.XLOOKUP($D2275,消耗中转!$O$17:$O$1000,消耗中转!$Y$17:$Y$1000,"[]")</f>
        <v>[{"ItemId":50004,"Num":2448}]</v>
      </c>
      <c r="F2275" s="19" t="str">
        <f>_xlfn.XLOOKUP($D2275,养成中转!$D$17:$D$1000,_xlfn.XLOOKUP($C2275,养成中转!$W$16:$AC$16,养成中转!$W$17:$AC$1000),"{}")</f>
        <v>{"Hp":4853,"Atk":254}</v>
      </c>
      <c r="G2275" s="19" t="str">
        <f>IF(B2275=4,_xlfn.XLOOKUP($D2275,养成中转!$D$17:$D$1000,养成中转!$AP$17:$AP$1000,"{}"),_xlfn.XLOOKUP($D2275,养成中转!$D$17:$D$1000,养成中转!$AG$17:$AG$1000,"{}"))</f>
        <v>{"CardMulti":9.95,"CostReduce":0}</v>
      </c>
    </row>
    <row r="2276" spans="1:7">
      <c r="A2276" s="19">
        <v>2272</v>
      </c>
      <c r="B2276" s="21">
        <f t="shared" si="58"/>
        <v>2</v>
      </c>
      <c r="C2276" s="19">
        <v>3</v>
      </c>
      <c r="D2276" s="19">
        <f t="shared" si="59"/>
        <v>22</v>
      </c>
      <c r="E2276" s="19" t="str">
        <f>_xlfn.XLOOKUP($D2276,消耗中转!$O$17:$O$1000,消耗中转!$Y$17:$Y$1000,"[]")</f>
        <v>[{"ItemId":50004,"Num":2571}]</v>
      </c>
      <c r="F2276" s="19" t="str">
        <f>_xlfn.XLOOKUP($D2276,养成中转!$D$17:$D$1000,_xlfn.XLOOKUP($C2276,养成中转!$W$16:$AC$16,养成中转!$W$17:$AC$1000),"{}")</f>
        <v>{"Hp":5021,"Atk":262}</v>
      </c>
      <c r="G2276" s="19" t="str">
        <f>IF(B2276=4,_xlfn.XLOOKUP($D2276,养成中转!$D$17:$D$1000,养成中转!$AP$17:$AP$1000,"{}"),_xlfn.XLOOKUP($D2276,养成中转!$D$17:$D$1000,养成中转!$AG$17:$AG$1000,"{}"))</f>
        <v>{"CardMulti":10.19,"CostReduce":0}</v>
      </c>
    </row>
    <row r="2277" spans="1:7">
      <c r="A2277" s="19">
        <v>2273</v>
      </c>
      <c r="B2277" s="21">
        <f t="shared" si="58"/>
        <v>2</v>
      </c>
      <c r="C2277" s="19">
        <v>3</v>
      </c>
      <c r="D2277" s="19">
        <f t="shared" si="59"/>
        <v>23</v>
      </c>
      <c r="E2277" s="19" t="str">
        <f>_xlfn.XLOOKUP($D2277,消耗中转!$O$17:$O$1000,消耗中转!$Y$17:$Y$1000,"[]")</f>
        <v>[{"ItemId":50004,"Num":2693}]</v>
      </c>
      <c r="F2277" s="19" t="str">
        <f>_xlfn.XLOOKUP($D2277,养成中转!$D$17:$D$1000,_xlfn.XLOOKUP($C2277,养成中转!$W$16:$AC$16,养成中转!$W$17:$AC$1000),"{}")</f>
        <v>{"Hp":5196,"Atk":271}</v>
      </c>
      <c r="G2277" s="19" t="str">
        <f>IF(B2277=4,_xlfn.XLOOKUP($D2277,养成中转!$D$17:$D$1000,养成中转!$AP$17:$AP$1000,"{}"),_xlfn.XLOOKUP($D2277,养成中转!$D$17:$D$1000,养成中转!$AG$17:$AG$1000,"{}"))</f>
        <v>{"CardMulti":10.43,"CostReduce":0}</v>
      </c>
    </row>
    <row r="2278" spans="1:7">
      <c r="A2278" s="19">
        <v>2274</v>
      </c>
      <c r="B2278" s="21">
        <f t="shared" si="58"/>
        <v>2</v>
      </c>
      <c r="C2278" s="19">
        <v>3</v>
      </c>
      <c r="D2278" s="19">
        <f t="shared" si="59"/>
        <v>24</v>
      </c>
      <c r="E2278" s="19" t="str">
        <f>_xlfn.XLOOKUP($D2278,消耗中转!$O$17:$O$1000,消耗中转!$Y$17:$Y$1000,"[]")</f>
        <v>[{"ItemId":50004,"Num":2816}]</v>
      </c>
      <c r="F2278" s="19" t="str">
        <f>_xlfn.XLOOKUP($D2278,养成中转!$D$17:$D$1000,_xlfn.XLOOKUP($C2278,养成中转!$W$16:$AC$16,养成中转!$W$17:$AC$1000),"{}")</f>
        <v>{"Hp":5379,"Atk":281}</v>
      </c>
      <c r="G2278" s="19" t="str">
        <f>IF(B2278=4,_xlfn.XLOOKUP($D2278,养成中转!$D$17:$D$1000,养成中转!$AP$17:$AP$1000,"{}"),_xlfn.XLOOKUP($D2278,养成中转!$D$17:$D$1000,养成中转!$AG$17:$AG$1000,"{}"))</f>
        <v>{"CardMulti":10.67,"CostReduce":0}</v>
      </c>
    </row>
    <row r="2279" spans="1:7">
      <c r="A2279" s="19">
        <v>2275</v>
      </c>
      <c r="B2279" s="21">
        <f t="shared" si="58"/>
        <v>2</v>
      </c>
      <c r="C2279" s="19">
        <v>3</v>
      </c>
      <c r="D2279" s="19">
        <f t="shared" si="59"/>
        <v>25</v>
      </c>
      <c r="E2279" s="19" t="str">
        <f>_xlfn.XLOOKUP($D2279,消耗中转!$O$17:$O$1000,消耗中转!$Y$17:$Y$1000,"[]")</f>
        <v>[{"ItemId":50004,"Num":2938}]</v>
      </c>
      <c r="F2279" s="19" t="str">
        <f>_xlfn.XLOOKUP($D2279,养成中转!$D$17:$D$1000,_xlfn.XLOOKUP($C2279,养成中转!$W$16:$AC$16,养成中转!$W$17:$AC$1000),"{}")</f>
        <v>{"Hp":5569,"Atk":291}</v>
      </c>
      <c r="G2279" s="19" t="str">
        <f>IF(B2279=4,_xlfn.XLOOKUP($D2279,养成中转!$D$17:$D$1000,养成中转!$AP$17:$AP$1000,"{}"),_xlfn.XLOOKUP($D2279,养成中转!$D$17:$D$1000,养成中转!$AG$17:$AG$1000,"{}"))</f>
        <v>{"CardMulti":11.91,"CostReduce":1}</v>
      </c>
    </row>
    <row r="2280" spans="1:7">
      <c r="A2280" s="19">
        <v>2276</v>
      </c>
      <c r="B2280" s="21">
        <f t="shared" si="58"/>
        <v>2</v>
      </c>
      <c r="C2280" s="19">
        <v>3</v>
      </c>
      <c r="D2280" s="19">
        <f t="shared" si="59"/>
        <v>26</v>
      </c>
      <c r="E2280" s="19" t="str">
        <f>_xlfn.XLOOKUP($D2280,消耗中转!$O$17:$O$1000,消耗中转!$Y$17:$Y$1000,"[]")</f>
        <v>[{"ItemId":50004,"Num":3061}]</v>
      </c>
      <c r="F2280" s="19" t="str">
        <f>_xlfn.XLOOKUP($D2280,养成中转!$D$17:$D$1000,_xlfn.XLOOKUP($C2280,养成中转!$W$16:$AC$16,养成中转!$W$17:$AC$1000),"{}")</f>
        <v>{"Hp":5767,"Atk":302}</v>
      </c>
      <c r="G2280" s="19" t="str">
        <f>IF(B2280=4,_xlfn.XLOOKUP($D2280,养成中转!$D$17:$D$1000,养成中转!$AP$17:$AP$1000,"{}"),_xlfn.XLOOKUP($D2280,养成中转!$D$17:$D$1000,养成中转!$AG$17:$AG$1000,"{}"))</f>
        <v>{"CardMulti":12.15,"CostReduce":1}</v>
      </c>
    </row>
    <row r="2281" spans="1:7">
      <c r="A2281" s="19">
        <v>2277</v>
      </c>
      <c r="B2281" s="21">
        <f t="shared" si="58"/>
        <v>2</v>
      </c>
      <c r="C2281" s="19">
        <v>3</v>
      </c>
      <c r="D2281" s="19">
        <f t="shared" si="59"/>
        <v>27</v>
      </c>
      <c r="E2281" s="19" t="str">
        <f>_xlfn.XLOOKUP($D2281,消耗中转!$O$17:$O$1000,消耗中转!$Y$17:$Y$1000,"[]")</f>
        <v>[{"ItemId":50004,"Num":3183}]</v>
      </c>
      <c r="F2281" s="19" t="str">
        <f>_xlfn.XLOOKUP($D2281,养成中转!$D$17:$D$1000,_xlfn.XLOOKUP($C2281,养成中转!$W$16:$AC$16,养成中转!$W$17:$AC$1000),"{}")</f>
        <v>{"Hp":5974,"Atk":312}</v>
      </c>
      <c r="G2281" s="19" t="str">
        <f>IF(B2281=4,_xlfn.XLOOKUP($D2281,养成中转!$D$17:$D$1000,养成中转!$AP$17:$AP$1000,"{}"),_xlfn.XLOOKUP($D2281,养成中转!$D$17:$D$1000,养成中转!$AG$17:$AG$1000,"{}"))</f>
        <v>{"CardMulti":12.39,"CostReduce":1}</v>
      </c>
    </row>
    <row r="2282" spans="1:7">
      <c r="A2282" s="19">
        <v>2278</v>
      </c>
      <c r="B2282" s="21">
        <f t="shared" si="58"/>
        <v>2</v>
      </c>
      <c r="C2282" s="19">
        <v>3</v>
      </c>
      <c r="D2282" s="19">
        <f t="shared" si="59"/>
        <v>28</v>
      </c>
      <c r="E2282" s="19" t="str">
        <f>_xlfn.XLOOKUP($D2282,消耗中转!$O$17:$O$1000,消耗中转!$Y$17:$Y$1000,"[]")</f>
        <v>[{"ItemId":50004,"Num":3306}]</v>
      </c>
      <c r="F2282" s="19" t="str">
        <f>_xlfn.XLOOKUP($D2282,养成中转!$D$17:$D$1000,_xlfn.XLOOKUP($C2282,养成中转!$W$16:$AC$16,养成中转!$W$17:$AC$1000),"{}")</f>
        <v>{"Hp":6188,"Atk":324}</v>
      </c>
      <c r="G2282" s="19" t="str">
        <f>IF(B2282=4,_xlfn.XLOOKUP($D2282,养成中转!$D$17:$D$1000,养成中转!$AP$17:$AP$1000,"{}"),_xlfn.XLOOKUP($D2282,养成中转!$D$17:$D$1000,养成中转!$AG$17:$AG$1000,"{}"))</f>
        <v>{"CardMulti":12.63,"CostReduce":1}</v>
      </c>
    </row>
    <row r="2283" spans="1:7">
      <c r="A2283" s="19">
        <v>2279</v>
      </c>
      <c r="B2283" s="21">
        <f t="shared" si="58"/>
        <v>2</v>
      </c>
      <c r="C2283" s="19">
        <v>3</v>
      </c>
      <c r="D2283" s="19">
        <f t="shared" si="59"/>
        <v>29</v>
      </c>
      <c r="E2283" s="19" t="str">
        <f>_xlfn.XLOOKUP($D2283,消耗中转!$O$17:$O$1000,消耗中转!$Y$17:$Y$1000,"[]")</f>
        <v>[{"ItemId":50004,"Num":3428}]</v>
      </c>
      <c r="F2283" s="19" t="str">
        <f>_xlfn.XLOOKUP($D2283,养成中转!$D$17:$D$1000,_xlfn.XLOOKUP($C2283,养成中转!$W$16:$AC$16,养成中转!$W$17:$AC$1000),"{}")</f>
        <v>{"Hp":6412,"Atk":335}</v>
      </c>
      <c r="G2283" s="19" t="str">
        <f>IF(B2283=4,_xlfn.XLOOKUP($D2283,养成中转!$D$17:$D$1000,养成中转!$AP$17:$AP$1000,"{}"),_xlfn.XLOOKUP($D2283,养成中转!$D$17:$D$1000,养成中转!$AG$17:$AG$1000,"{}"))</f>
        <v>{"CardMulti":12.87,"CostReduce":1}</v>
      </c>
    </row>
    <row r="2284" spans="1:7">
      <c r="A2284" s="19">
        <v>2280</v>
      </c>
      <c r="B2284" s="21">
        <f t="shared" si="58"/>
        <v>2</v>
      </c>
      <c r="C2284" s="19">
        <v>3</v>
      </c>
      <c r="D2284" s="19">
        <f t="shared" si="59"/>
        <v>30</v>
      </c>
      <c r="E2284" s="19" t="str">
        <f>_xlfn.XLOOKUP($D2284,消耗中转!$O$17:$O$1000,消耗中转!$Y$17:$Y$1000,"[]")</f>
        <v>[{"ItemId":50004,"Num":3551},{"ItemId":50005,"Num":130}]</v>
      </c>
      <c r="F2284" s="19" t="str">
        <f>_xlfn.XLOOKUP($D2284,养成中转!$D$17:$D$1000,_xlfn.XLOOKUP($C2284,养成中转!$W$16:$AC$16,养成中转!$W$17:$AC$1000),"{}")</f>
        <v>{"Hp":6644,"Atk":347}</v>
      </c>
      <c r="G2284" s="19" t="str">
        <f>IF(B2284=4,_xlfn.XLOOKUP($D2284,养成中转!$D$17:$D$1000,养成中转!$AP$17:$AP$1000,"{}"),_xlfn.XLOOKUP($D2284,养成中转!$D$17:$D$1000,养成中转!$AG$17:$AG$1000,"{}"))</f>
        <v>{"CardMulti":13.11,"CostReduce":1}</v>
      </c>
    </row>
    <row r="2285" spans="1:7">
      <c r="A2285" s="19">
        <v>2281</v>
      </c>
      <c r="B2285" s="21">
        <f t="shared" si="58"/>
        <v>2</v>
      </c>
      <c r="C2285" s="19">
        <v>3</v>
      </c>
      <c r="D2285" s="19">
        <f t="shared" si="59"/>
        <v>31</v>
      </c>
      <c r="E2285" s="19" t="str">
        <f>_xlfn.XLOOKUP($D2285,消耗中转!$O$17:$O$1000,消耗中转!$Y$17:$Y$1000,"[]")</f>
        <v>[{"ItemId":50004,"Num":7347}]</v>
      </c>
      <c r="F2285" s="19" t="str">
        <f>_xlfn.XLOOKUP($D2285,养成中转!$D$17:$D$1000,_xlfn.XLOOKUP($C2285,养成中转!$W$16:$AC$16,养成中转!$W$17:$AC$1000),"{}")</f>
        <v>{"Hp":8331,"Atk":436}</v>
      </c>
      <c r="G2285" s="19" t="str">
        <f>IF(B2285=4,_xlfn.XLOOKUP($D2285,养成中转!$D$17:$D$1000,养成中转!$AP$17:$AP$1000,"{}"),_xlfn.XLOOKUP($D2285,养成中转!$D$17:$D$1000,养成中转!$AG$17:$AG$1000,"{}"))</f>
        <v>{"CardMulti":13.81,"CostReduce":1}</v>
      </c>
    </row>
    <row r="2286" spans="1:7">
      <c r="A2286" s="19">
        <v>2282</v>
      </c>
      <c r="B2286" s="21">
        <f t="shared" si="58"/>
        <v>2</v>
      </c>
      <c r="C2286" s="19">
        <v>3</v>
      </c>
      <c r="D2286" s="19">
        <f t="shared" si="59"/>
        <v>32</v>
      </c>
      <c r="E2286" s="19" t="str">
        <f>_xlfn.XLOOKUP($D2286,消耗中转!$O$17:$O$1000,消耗中转!$Y$17:$Y$1000,"[]")</f>
        <v>[{"ItemId":50004,"Num":7715}]</v>
      </c>
      <c r="F2286" s="19" t="str">
        <f>_xlfn.XLOOKUP($D2286,养成中转!$D$17:$D$1000,_xlfn.XLOOKUP($C2286,养成中转!$W$16:$AC$16,养成中转!$W$17:$AC$1000),"{}")</f>
        <v>{"Hp":8582,"Atk":449}</v>
      </c>
      <c r="G2286" s="19" t="str">
        <f>IF(B2286=4,_xlfn.XLOOKUP($D2286,养成中转!$D$17:$D$1000,养成中转!$AP$17:$AP$1000,"{}"),_xlfn.XLOOKUP($D2286,养成中转!$D$17:$D$1000,养成中转!$AG$17:$AG$1000,"{}"))</f>
        <v>{"CardMulti":14.04,"CostReduce":1}</v>
      </c>
    </row>
    <row r="2287" spans="1:7">
      <c r="A2287" s="19">
        <v>2283</v>
      </c>
      <c r="B2287" s="21">
        <f t="shared" si="58"/>
        <v>2</v>
      </c>
      <c r="C2287" s="19">
        <v>3</v>
      </c>
      <c r="D2287" s="19">
        <f t="shared" si="59"/>
        <v>33</v>
      </c>
      <c r="E2287" s="19" t="str">
        <f>_xlfn.XLOOKUP($D2287,消耗中转!$O$17:$O$1000,消耗中转!$Y$17:$Y$1000,"[]")</f>
        <v>[{"ItemId":50004,"Num":8082}]</v>
      </c>
      <c r="F2287" s="19" t="str">
        <f>_xlfn.XLOOKUP($D2287,养成中转!$D$17:$D$1000,_xlfn.XLOOKUP($C2287,养成中转!$W$16:$AC$16,养成中转!$W$17:$AC$1000),"{}")</f>
        <v>{"Hp":8842,"Atk":463}</v>
      </c>
      <c r="G2287" s="19" t="str">
        <f>IF(B2287=4,_xlfn.XLOOKUP($D2287,养成中转!$D$17:$D$1000,养成中转!$AP$17:$AP$1000,"{}"),_xlfn.XLOOKUP($D2287,养成中转!$D$17:$D$1000,养成中转!$AG$17:$AG$1000,"{}"))</f>
        <v>{"CardMulti":14.27,"CostReduce":1}</v>
      </c>
    </row>
    <row r="2288" spans="1:7">
      <c r="A2288" s="19">
        <v>2284</v>
      </c>
      <c r="B2288" s="21">
        <f t="shared" si="58"/>
        <v>2</v>
      </c>
      <c r="C2288" s="19">
        <v>3</v>
      </c>
      <c r="D2288" s="19">
        <f t="shared" si="59"/>
        <v>34</v>
      </c>
      <c r="E2288" s="19" t="str">
        <f>_xlfn.XLOOKUP($D2288,消耗中转!$O$17:$O$1000,消耗中转!$Y$17:$Y$1000,"[]")</f>
        <v>[{"ItemId":50004,"Num":8449}]</v>
      </c>
      <c r="F2288" s="19" t="str">
        <f>_xlfn.XLOOKUP($D2288,养成中转!$D$17:$D$1000,_xlfn.XLOOKUP($C2288,养成中转!$W$16:$AC$16,养成中转!$W$17:$AC$1000),"{}")</f>
        <v>{"Hp":9111,"Atk":477}</v>
      </c>
      <c r="G2288" s="19" t="str">
        <f>IF(B2288=4,_xlfn.XLOOKUP($D2288,养成中转!$D$17:$D$1000,养成中转!$AP$17:$AP$1000,"{}"),_xlfn.XLOOKUP($D2288,养成中转!$D$17:$D$1000,养成中转!$AG$17:$AG$1000,"{}"))</f>
        <v>{"CardMulti":14.5,"CostReduce":1}</v>
      </c>
    </row>
    <row r="2289" spans="1:7">
      <c r="A2289" s="19">
        <v>2285</v>
      </c>
      <c r="B2289" s="21">
        <f t="shared" si="58"/>
        <v>2</v>
      </c>
      <c r="C2289" s="19">
        <v>3</v>
      </c>
      <c r="D2289" s="19">
        <f t="shared" si="59"/>
        <v>35</v>
      </c>
      <c r="E2289" s="19" t="str">
        <f>_xlfn.XLOOKUP($D2289,消耗中转!$O$17:$O$1000,消耗中转!$Y$17:$Y$1000,"[]")</f>
        <v>[{"ItemId":50004,"Num":8817}]</v>
      </c>
      <c r="F2289" s="19" t="str">
        <f>_xlfn.XLOOKUP($D2289,养成中转!$D$17:$D$1000,_xlfn.XLOOKUP($C2289,养成中转!$W$16:$AC$16,养成中转!$W$17:$AC$1000),"{}")</f>
        <v>{"Hp":9391,"Atk":491}</v>
      </c>
      <c r="G2289" s="19" t="str">
        <f>IF(B2289=4,_xlfn.XLOOKUP($D2289,养成中转!$D$17:$D$1000,养成中转!$AP$17:$AP$1000,"{}"),_xlfn.XLOOKUP($D2289,养成中转!$D$17:$D$1000,养成中转!$AG$17:$AG$1000,"{}"))</f>
        <v>{"CardMulti":14.73,"CostReduce":1}</v>
      </c>
    </row>
    <row r="2290" spans="1:7">
      <c r="A2290" s="19">
        <v>2286</v>
      </c>
      <c r="B2290" s="21">
        <f t="shared" si="58"/>
        <v>2</v>
      </c>
      <c r="C2290" s="19">
        <v>3</v>
      </c>
      <c r="D2290" s="19">
        <f t="shared" si="59"/>
        <v>36</v>
      </c>
      <c r="E2290" s="19" t="str">
        <f>_xlfn.XLOOKUP($D2290,消耗中转!$O$17:$O$1000,消耗中转!$Y$17:$Y$1000,"[]")</f>
        <v>[{"ItemId":50004,"Num":9184}]</v>
      </c>
      <c r="F2290" s="19" t="str">
        <f>_xlfn.XLOOKUP($D2290,养成中转!$D$17:$D$1000,_xlfn.XLOOKUP($C2290,养成中转!$W$16:$AC$16,养成中转!$W$17:$AC$1000),"{}")</f>
        <v>{"Hp":9681,"Atk":507}</v>
      </c>
      <c r="G2290" s="19" t="str">
        <f>IF(B2290=4,_xlfn.XLOOKUP($D2290,养成中转!$D$17:$D$1000,养成中转!$AP$17:$AP$1000,"{}"),_xlfn.XLOOKUP($D2290,养成中转!$D$17:$D$1000,养成中转!$AG$17:$AG$1000,"{}"))</f>
        <v>{"CardMulti":14.96,"CostReduce":1}</v>
      </c>
    </row>
    <row r="2291" spans="1:7">
      <c r="A2291" s="19">
        <v>2287</v>
      </c>
      <c r="B2291" s="21">
        <f t="shared" si="58"/>
        <v>2</v>
      </c>
      <c r="C2291" s="19">
        <v>3</v>
      </c>
      <c r="D2291" s="19">
        <f t="shared" si="59"/>
        <v>37</v>
      </c>
      <c r="E2291" s="19" t="str">
        <f>_xlfn.XLOOKUP($D2291,消耗中转!$O$17:$O$1000,消耗中转!$Y$17:$Y$1000,"[]")</f>
        <v>[{"ItemId":50004,"Num":9552}]</v>
      </c>
      <c r="F2291" s="19" t="str">
        <f>_xlfn.XLOOKUP($D2291,养成中转!$D$17:$D$1000,_xlfn.XLOOKUP($C2291,养成中转!$W$16:$AC$16,养成中转!$W$17:$AC$1000),"{}")</f>
        <v>{"Hp":9980,"Atk":522}</v>
      </c>
      <c r="G2291" s="19" t="str">
        <f>IF(B2291=4,_xlfn.XLOOKUP($D2291,养成中转!$D$17:$D$1000,养成中转!$AP$17:$AP$1000,"{}"),_xlfn.XLOOKUP($D2291,养成中转!$D$17:$D$1000,养成中转!$AG$17:$AG$1000,"{}"))</f>
        <v>{"CardMulti":15.19,"CostReduce":1}</v>
      </c>
    </row>
    <row r="2292" spans="1:7">
      <c r="A2292" s="19">
        <v>2288</v>
      </c>
      <c r="B2292" s="21">
        <f t="shared" si="58"/>
        <v>2</v>
      </c>
      <c r="C2292" s="19">
        <v>3</v>
      </c>
      <c r="D2292" s="19">
        <f t="shared" si="59"/>
        <v>38</v>
      </c>
      <c r="E2292" s="19" t="str">
        <f>_xlfn.XLOOKUP($D2292,消耗中转!$O$17:$O$1000,消耗中转!$Y$17:$Y$1000,"[]")</f>
        <v>[{"ItemId":50004,"Num":9919}]</v>
      </c>
      <c r="F2292" s="19" t="str">
        <f>_xlfn.XLOOKUP($D2292,养成中转!$D$17:$D$1000,_xlfn.XLOOKUP($C2292,养成中转!$W$16:$AC$16,养成中转!$W$17:$AC$1000),"{}")</f>
        <v>{"Hp":10291,"Atk":539}</v>
      </c>
      <c r="G2292" s="19" t="str">
        <f>IF(B2292=4,_xlfn.XLOOKUP($D2292,养成中转!$D$17:$D$1000,养成中转!$AP$17:$AP$1000,"{}"),_xlfn.XLOOKUP($D2292,养成中转!$D$17:$D$1000,养成中转!$AG$17:$AG$1000,"{}"))</f>
        <v>{"CardMulti":15.42,"CostReduce":1}</v>
      </c>
    </row>
    <row r="2293" spans="1:7">
      <c r="A2293" s="19">
        <v>2289</v>
      </c>
      <c r="B2293" s="21">
        <f t="shared" si="58"/>
        <v>2</v>
      </c>
      <c r="C2293" s="19">
        <v>3</v>
      </c>
      <c r="D2293" s="19">
        <f t="shared" si="59"/>
        <v>39</v>
      </c>
      <c r="E2293" s="19" t="str">
        <f>_xlfn.XLOOKUP($D2293,消耗中转!$O$17:$O$1000,消耗中转!$Y$17:$Y$1000,"[]")</f>
        <v>[{"ItemId":50004,"Num":10286}]</v>
      </c>
      <c r="F2293" s="19" t="str">
        <f>_xlfn.XLOOKUP($D2293,养成中转!$D$17:$D$1000,_xlfn.XLOOKUP($C2293,养成中转!$W$16:$AC$16,养成中转!$W$17:$AC$1000),"{}")</f>
        <v>{"Hp":10612,"Atk":555}</v>
      </c>
      <c r="G2293" s="19" t="str">
        <f>IF(B2293=4,_xlfn.XLOOKUP($D2293,养成中转!$D$17:$D$1000,养成中转!$AP$17:$AP$1000,"{}"),_xlfn.XLOOKUP($D2293,养成中转!$D$17:$D$1000,养成中转!$AG$17:$AG$1000,"{}"))</f>
        <v>{"CardMulti":15.65,"CostReduce":1}</v>
      </c>
    </row>
    <row r="2294" spans="1:7">
      <c r="A2294" s="19">
        <v>2290</v>
      </c>
      <c r="B2294" s="21">
        <f t="shared" si="58"/>
        <v>2</v>
      </c>
      <c r="C2294" s="19">
        <v>3</v>
      </c>
      <c r="D2294" s="19">
        <f t="shared" si="59"/>
        <v>40</v>
      </c>
      <c r="E2294" s="19" t="str">
        <f>_xlfn.XLOOKUP($D2294,消耗中转!$O$17:$O$1000,消耗中转!$Y$17:$Y$1000,"[]")</f>
        <v>[{"ItemId":50004,"Num":10654},{"ItemId":50005,"Num":200}]</v>
      </c>
      <c r="F2294" s="19" t="str">
        <f>_xlfn.XLOOKUP($D2294,养成中转!$D$17:$D$1000,_xlfn.XLOOKUP($C2294,养成中转!$W$16:$AC$16,养成中转!$W$17:$AC$1000),"{}")</f>
        <v>{"Hp":10944,"Atk":573}</v>
      </c>
      <c r="G2294" s="19" t="str">
        <f>IF(B2294=4,_xlfn.XLOOKUP($D2294,养成中转!$D$17:$D$1000,养成中转!$AP$17:$AP$1000,"{}"),_xlfn.XLOOKUP($D2294,养成中转!$D$17:$D$1000,养成中转!$AG$17:$AG$1000,"{}"))</f>
        <v>{"CardMulti":15.88,"CostReduce":1}</v>
      </c>
    </row>
    <row r="2295" spans="1:7">
      <c r="A2295" s="19">
        <v>2291</v>
      </c>
      <c r="B2295" s="21">
        <f t="shared" si="58"/>
        <v>2</v>
      </c>
      <c r="C2295" s="19">
        <v>3</v>
      </c>
      <c r="D2295" s="19">
        <f t="shared" si="59"/>
        <v>41</v>
      </c>
      <c r="E2295" s="19" t="str">
        <f>_xlfn.XLOOKUP($D2295,消耗中转!$O$17:$O$1000,消耗中转!$Y$17:$Y$1000,"[]")</f>
        <v>[{"ItemId":50004,"Num":16426}]</v>
      </c>
      <c r="F2295" s="19" t="str">
        <f>_xlfn.XLOOKUP($D2295,养成中转!$D$17:$D$1000,_xlfn.XLOOKUP($C2295,养成中转!$W$16:$AC$16,养成中转!$W$17:$AC$1000),"{}")</f>
        <v>{"Hp":13347,"Atk":699}</v>
      </c>
      <c r="G2295" s="19" t="str">
        <f>IF(B2295=4,_xlfn.XLOOKUP($D2295,养成中转!$D$17:$D$1000,养成中转!$AP$17:$AP$1000,"{}"),_xlfn.XLOOKUP($D2295,养成中转!$D$17:$D$1000,养成中转!$AG$17:$AG$1000,"{}"))</f>
        <v>{"CardMulti":16.63,"CostReduce":1}</v>
      </c>
    </row>
    <row r="2296" spans="1:7">
      <c r="A2296" s="19">
        <v>2292</v>
      </c>
      <c r="B2296" s="21">
        <f t="shared" si="58"/>
        <v>2</v>
      </c>
      <c r="C2296" s="19">
        <v>3</v>
      </c>
      <c r="D2296" s="19">
        <f t="shared" si="59"/>
        <v>42</v>
      </c>
      <c r="E2296" s="19" t="str">
        <f>_xlfn.XLOOKUP($D2296,消耗中转!$O$17:$O$1000,消耗中转!$Y$17:$Y$1000,"[]")</f>
        <v>[{"ItemId":50004,"Num":17248}]</v>
      </c>
      <c r="F2296" s="19" t="str">
        <f>_xlfn.XLOOKUP($D2296,养成中转!$D$17:$D$1000,_xlfn.XLOOKUP($C2296,养成中转!$W$16:$AC$16,养成中转!$W$17:$AC$1000),"{}")</f>
        <v>{"Hp":13701,"Atk":717}</v>
      </c>
      <c r="G2296" s="19" t="str">
        <f>IF(B2296=4,_xlfn.XLOOKUP($D2296,养成中转!$D$17:$D$1000,养成中转!$AP$17:$AP$1000,"{}"),_xlfn.XLOOKUP($D2296,养成中转!$D$17:$D$1000,养成中转!$AG$17:$AG$1000,"{}"))</f>
        <v>{"CardMulti":16.85,"CostReduce":1}</v>
      </c>
    </row>
    <row r="2297" spans="1:7">
      <c r="A2297" s="19">
        <v>2293</v>
      </c>
      <c r="B2297" s="21">
        <f t="shared" si="58"/>
        <v>2</v>
      </c>
      <c r="C2297" s="19">
        <v>3</v>
      </c>
      <c r="D2297" s="19">
        <f t="shared" si="59"/>
        <v>43</v>
      </c>
      <c r="E2297" s="19" t="str">
        <f>_xlfn.XLOOKUP($D2297,消耗中转!$O$17:$O$1000,消耗中转!$Y$17:$Y$1000,"[]")</f>
        <v>[{"ItemId":50004,"Num":18069}]</v>
      </c>
      <c r="F2297" s="19" t="str">
        <f>_xlfn.XLOOKUP($D2297,养成中转!$D$17:$D$1000,_xlfn.XLOOKUP($C2297,养成中转!$W$16:$AC$16,养成中转!$W$17:$AC$1000),"{}")</f>
        <v>{"Hp":14067,"Atk":737}</v>
      </c>
      <c r="G2297" s="19" t="str">
        <f>IF(B2297=4,_xlfn.XLOOKUP($D2297,养成中转!$D$17:$D$1000,养成中转!$AP$17:$AP$1000,"{}"),_xlfn.XLOOKUP($D2297,养成中转!$D$17:$D$1000,养成中转!$AG$17:$AG$1000,"{}"))</f>
        <v>{"CardMulti":17.07,"CostReduce":1}</v>
      </c>
    </row>
    <row r="2298" spans="1:7">
      <c r="A2298" s="19">
        <v>2294</v>
      </c>
      <c r="B2298" s="21">
        <f t="shared" si="58"/>
        <v>2</v>
      </c>
      <c r="C2298" s="19">
        <v>3</v>
      </c>
      <c r="D2298" s="19">
        <f t="shared" si="59"/>
        <v>44</v>
      </c>
      <c r="E2298" s="19" t="str">
        <f>_xlfn.XLOOKUP($D2298,消耗中转!$O$17:$O$1000,消耗中转!$Y$17:$Y$1000,"[]")</f>
        <v>[{"ItemId":50004,"Num":18890}]</v>
      </c>
      <c r="F2298" s="19" t="str">
        <f>_xlfn.XLOOKUP($D2298,养成中转!$D$17:$D$1000,_xlfn.XLOOKUP($C2298,养成中转!$W$16:$AC$16,养成中转!$W$17:$AC$1000),"{}")</f>
        <v>{"Hp":14445,"Atk":756}</v>
      </c>
      <c r="G2298" s="19" t="str">
        <f>IF(B2298=4,_xlfn.XLOOKUP($D2298,养成中转!$D$17:$D$1000,养成中转!$AP$17:$AP$1000,"{}"),_xlfn.XLOOKUP($D2298,养成中转!$D$17:$D$1000,养成中转!$AG$17:$AG$1000,"{}"))</f>
        <v>{"CardMulti":17.29,"CostReduce":1}</v>
      </c>
    </row>
    <row r="2299" spans="1:7">
      <c r="A2299" s="19">
        <v>2295</v>
      </c>
      <c r="B2299" s="21">
        <f t="shared" si="58"/>
        <v>2</v>
      </c>
      <c r="C2299" s="19">
        <v>3</v>
      </c>
      <c r="D2299" s="19">
        <f t="shared" si="59"/>
        <v>45</v>
      </c>
      <c r="E2299" s="19" t="str">
        <f>_xlfn.XLOOKUP($D2299,消耗中转!$O$17:$O$1000,消耗中转!$Y$17:$Y$1000,"[]")</f>
        <v>[{"ItemId":50004,"Num":19712}]</v>
      </c>
      <c r="F2299" s="19" t="str">
        <f>_xlfn.XLOOKUP($D2299,养成中转!$D$17:$D$1000,_xlfn.XLOOKUP($C2299,养成中转!$W$16:$AC$16,养成中转!$W$17:$AC$1000),"{}")</f>
        <v>{"Hp":14836,"Atk":776}</v>
      </c>
      <c r="G2299" s="19" t="str">
        <f>IF(B2299=4,_xlfn.XLOOKUP($D2299,养成中转!$D$17:$D$1000,养成中转!$AP$17:$AP$1000,"{}"),_xlfn.XLOOKUP($D2299,养成中转!$D$17:$D$1000,养成中转!$AG$17:$AG$1000,"{}"))</f>
        <v>{"CardMulti":17.51,"CostReduce":1}</v>
      </c>
    </row>
    <row r="2300" spans="1:7">
      <c r="A2300" s="19">
        <v>2296</v>
      </c>
      <c r="B2300" s="21">
        <f t="shared" si="58"/>
        <v>2</v>
      </c>
      <c r="C2300" s="19">
        <v>3</v>
      </c>
      <c r="D2300" s="19">
        <f t="shared" si="59"/>
        <v>46</v>
      </c>
      <c r="E2300" s="19" t="str">
        <f>_xlfn.XLOOKUP($D2300,消耗中转!$O$17:$O$1000,消耗中转!$Y$17:$Y$1000,"[]")</f>
        <v>[{"ItemId":50004,"Num":20533}]</v>
      </c>
      <c r="F2300" s="19" t="str">
        <f>_xlfn.XLOOKUP($D2300,养成中转!$D$17:$D$1000,_xlfn.XLOOKUP($C2300,养成中转!$W$16:$AC$16,养成中转!$W$17:$AC$1000),"{}")</f>
        <v>{"Hp":15238,"Atk":798}</v>
      </c>
      <c r="G2300" s="19" t="str">
        <f>IF(B2300=4,_xlfn.XLOOKUP($D2300,养成中转!$D$17:$D$1000,养成中转!$AP$17:$AP$1000,"{}"),_xlfn.XLOOKUP($D2300,养成中转!$D$17:$D$1000,养成中转!$AG$17:$AG$1000,"{}"))</f>
        <v>{"CardMulti":17.73,"CostReduce":1}</v>
      </c>
    </row>
    <row r="2301" spans="1:7">
      <c r="A2301" s="19">
        <v>2297</v>
      </c>
      <c r="B2301" s="21">
        <f t="shared" si="58"/>
        <v>2</v>
      </c>
      <c r="C2301" s="19">
        <v>3</v>
      </c>
      <c r="D2301" s="19">
        <f t="shared" si="59"/>
        <v>47</v>
      </c>
      <c r="E2301" s="19" t="str">
        <f>_xlfn.XLOOKUP($D2301,消耗中转!$O$17:$O$1000,消耗中转!$Y$17:$Y$1000,"[]")</f>
        <v>[{"ItemId":50004,"Num":21355}]</v>
      </c>
      <c r="F2301" s="19" t="str">
        <f>_xlfn.XLOOKUP($D2301,养成中转!$D$17:$D$1000,_xlfn.XLOOKUP($C2301,养成中转!$W$16:$AC$16,养成中转!$W$17:$AC$1000),"{}")</f>
        <v>{"Hp":15653,"Atk":819}</v>
      </c>
      <c r="G2301" s="19" t="str">
        <f>IF(B2301=4,_xlfn.XLOOKUP($D2301,养成中转!$D$17:$D$1000,养成中转!$AP$17:$AP$1000,"{}"),_xlfn.XLOOKUP($D2301,养成中转!$D$17:$D$1000,养成中转!$AG$17:$AG$1000,"{}"))</f>
        <v>{"CardMulti":17.95,"CostReduce":1}</v>
      </c>
    </row>
    <row r="2302" spans="1:7">
      <c r="A2302" s="19">
        <v>2298</v>
      </c>
      <c r="B2302" s="21">
        <f t="shared" si="58"/>
        <v>2</v>
      </c>
      <c r="C2302" s="19">
        <v>3</v>
      </c>
      <c r="D2302" s="19">
        <f t="shared" si="59"/>
        <v>48</v>
      </c>
      <c r="E2302" s="19" t="str">
        <f>_xlfn.XLOOKUP($D2302,消耗中转!$O$17:$O$1000,消耗中转!$Y$17:$Y$1000,"[]")</f>
        <v>[{"ItemId":50004,"Num":22176}]</v>
      </c>
      <c r="F2302" s="19" t="str">
        <f>_xlfn.XLOOKUP($D2302,养成中转!$D$17:$D$1000,_xlfn.XLOOKUP($C2302,养成中转!$W$16:$AC$16,养成中转!$W$17:$AC$1000),"{}")</f>
        <v>{"Hp":16080,"Atk":842}</v>
      </c>
      <c r="G2302" s="19" t="str">
        <f>IF(B2302=4,_xlfn.XLOOKUP($D2302,养成中转!$D$17:$D$1000,养成中转!$AP$17:$AP$1000,"{}"),_xlfn.XLOOKUP($D2302,养成中转!$D$17:$D$1000,养成中转!$AG$17:$AG$1000,"{}"))</f>
        <v>{"CardMulti":18.17,"CostReduce":1}</v>
      </c>
    </row>
    <row r="2303" spans="1:7">
      <c r="A2303" s="19">
        <v>2299</v>
      </c>
      <c r="B2303" s="21">
        <f t="shared" si="58"/>
        <v>2</v>
      </c>
      <c r="C2303" s="19">
        <v>3</v>
      </c>
      <c r="D2303" s="19">
        <f t="shared" si="59"/>
        <v>49</v>
      </c>
      <c r="E2303" s="19" t="str">
        <f>_xlfn.XLOOKUP($D2303,消耗中转!$O$17:$O$1000,消耗中转!$Y$17:$Y$1000,"[]")</f>
        <v>[{"ItemId":50004,"Num":22997}]</v>
      </c>
      <c r="F2303" s="19" t="str">
        <f>_xlfn.XLOOKUP($D2303,养成中转!$D$17:$D$1000,_xlfn.XLOOKUP($C2303,养成中转!$W$16:$AC$16,养成中转!$W$17:$AC$1000),"{}")</f>
        <v>{"Hp":16520,"Atk":865}</v>
      </c>
      <c r="G2303" s="19" t="str">
        <f>IF(B2303=4,_xlfn.XLOOKUP($D2303,养成中转!$D$17:$D$1000,养成中转!$AP$17:$AP$1000,"{}"),_xlfn.XLOOKUP($D2303,养成中转!$D$17:$D$1000,养成中转!$AG$17:$AG$1000,"{}"))</f>
        <v>{"CardMulti":18.39,"CostReduce":1}</v>
      </c>
    </row>
    <row r="2304" spans="1:7">
      <c r="A2304" s="19">
        <v>2300</v>
      </c>
      <c r="B2304" s="21">
        <f t="shared" si="58"/>
        <v>2</v>
      </c>
      <c r="C2304" s="19">
        <v>3</v>
      </c>
      <c r="D2304" s="19">
        <f t="shared" si="59"/>
        <v>50</v>
      </c>
      <c r="E2304" s="19" t="str">
        <f>_xlfn.XLOOKUP($D2304,消耗中转!$O$17:$O$1000,消耗中转!$Y$17:$Y$1000,"[]")</f>
        <v>[{"ItemId":50004,"Num":23819},{"ItemId":50005,"Num":300}]</v>
      </c>
      <c r="F2304" s="19" t="str">
        <f>_xlfn.XLOOKUP($D2304,养成中转!$D$17:$D$1000,_xlfn.XLOOKUP($C2304,养成中转!$W$16:$AC$16,养成中转!$W$17:$AC$1000),"{}")</f>
        <v>{"Hp":16974,"Atk":888}</v>
      </c>
      <c r="G2304" s="19" t="str">
        <f>IF(B2304=4,_xlfn.XLOOKUP($D2304,养成中转!$D$17:$D$1000,养成中转!$AP$17:$AP$1000,"{}"),_xlfn.XLOOKUP($D2304,养成中转!$D$17:$D$1000,养成中转!$AG$17:$AG$1000,"{}"))</f>
        <v>{"CardMulti":18.61,"CostReduce":1}</v>
      </c>
    </row>
    <row r="2305" spans="1:7">
      <c r="A2305" s="19">
        <v>2301</v>
      </c>
      <c r="B2305" s="21">
        <f t="shared" si="58"/>
        <v>2</v>
      </c>
      <c r="C2305" s="19">
        <v>3</v>
      </c>
      <c r="D2305" s="19">
        <f t="shared" si="59"/>
        <v>51</v>
      </c>
      <c r="E2305" s="19" t="str">
        <f>_xlfn.XLOOKUP($D2305,消耗中转!$O$17:$O$1000,消耗中转!$Y$17:$Y$1000,"[]")</f>
        <v>[{"ItemId":50004,"Num":29796}]</v>
      </c>
      <c r="F2305" s="19" t="str">
        <f>_xlfn.XLOOKUP($D2305,养成中转!$D$17:$D$1000,_xlfn.XLOOKUP($C2305,养成中转!$W$16:$AC$16,养成中转!$W$17:$AC$1000),"{}")</f>
        <v>{"Hp":20239,"Atk":1060}</v>
      </c>
      <c r="G2305" s="19" t="str">
        <f>IF(B2305=4,_xlfn.XLOOKUP($D2305,养成中转!$D$17:$D$1000,养成中转!$AP$17:$AP$1000,"{}"),_xlfn.XLOOKUP($D2305,养成中转!$D$17:$D$1000,养成中转!$AG$17:$AG$1000,"{}"))</f>
        <v>{"CardMulti":19.41,"CostReduce":1}</v>
      </c>
    </row>
    <row r="2306" spans="1:7">
      <c r="A2306" s="19">
        <v>2302</v>
      </c>
      <c r="B2306" s="21">
        <f t="shared" si="58"/>
        <v>2</v>
      </c>
      <c r="C2306" s="19">
        <v>3</v>
      </c>
      <c r="D2306" s="19">
        <f t="shared" si="59"/>
        <v>52</v>
      </c>
      <c r="E2306" s="19" t="str">
        <f>_xlfn.XLOOKUP($D2306,消耗中转!$O$17:$O$1000,消耗中转!$Y$17:$Y$1000,"[]")</f>
        <v>[{"ItemId":50004,"Num":31286}]</v>
      </c>
      <c r="F2306" s="19" t="str">
        <f>_xlfn.XLOOKUP($D2306,养成中转!$D$17:$D$1000,_xlfn.XLOOKUP($C2306,养成中转!$W$16:$AC$16,养成中转!$W$17:$AC$1000),"{}")</f>
        <v>{"Hp":20720,"Atk":1085}</v>
      </c>
      <c r="G2306" s="19" t="str">
        <f>IF(B2306=4,_xlfn.XLOOKUP($D2306,养成中转!$D$17:$D$1000,养成中转!$AP$17:$AP$1000,"{}"),_xlfn.XLOOKUP($D2306,养成中转!$D$17:$D$1000,养成中转!$AG$17:$AG$1000,"{}"))</f>
        <v>{"CardMulti":19.62,"CostReduce":1}</v>
      </c>
    </row>
    <row r="2307" spans="1:7">
      <c r="A2307" s="19">
        <v>2303</v>
      </c>
      <c r="B2307" s="21">
        <f t="shared" si="58"/>
        <v>2</v>
      </c>
      <c r="C2307" s="19">
        <v>3</v>
      </c>
      <c r="D2307" s="19">
        <f t="shared" si="59"/>
        <v>53</v>
      </c>
      <c r="E2307" s="19" t="str">
        <f>_xlfn.XLOOKUP($D2307,消耗中转!$O$17:$O$1000,消耗中转!$Y$17:$Y$1000,"[]")</f>
        <v>[{"ItemId":50004,"Num":32776}]</v>
      </c>
      <c r="F2307" s="19" t="str">
        <f>_xlfn.XLOOKUP($D2307,养成中转!$D$17:$D$1000,_xlfn.XLOOKUP($C2307,养成中转!$W$16:$AC$16,养成中转!$W$17:$AC$1000),"{}")</f>
        <v>{"Hp":21214,"Atk":1111}</v>
      </c>
      <c r="G2307" s="19" t="str">
        <f>IF(B2307=4,_xlfn.XLOOKUP($D2307,养成中转!$D$17:$D$1000,养成中转!$AP$17:$AP$1000,"{}"),_xlfn.XLOOKUP($D2307,养成中转!$D$17:$D$1000,养成中转!$AG$17:$AG$1000,"{}"))</f>
        <v>{"CardMulti":19.83,"CostReduce":1}</v>
      </c>
    </row>
    <row r="2308" spans="1:7">
      <c r="A2308" s="19">
        <v>2304</v>
      </c>
      <c r="B2308" s="21">
        <f t="shared" si="58"/>
        <v>2</v>
      </c>
      <c r="C2308" s="19">
        <v>3</v>
      </c>
      <c r="D2308" s="19">
        <f t="shared" si="59"/>
        <v>54</v>
      </c>
      <c r="E2308" s="19" t="str">
        <f>_xlfn.XLOOKUP($D2308,消耗中转!$O$17:$O$1000,消耗中转!$Y$17:$Y$1000,"[]")</f>
        <v>[{"ItemId":50004,"Num":34266}]</v>
      </c>
      <c r="F2308" s="19" t="str">
        <f>_xlfn.XLOOKUP($D2308,养成中转!$D$17:$D$1000,_xlfn.XLOOKUP($C2308,养成中转!$W$16:$AC$16,养成中转!$W$17:$AC$1000),"{}")</f>
        <v>{"Hp":21721,"Atk":1137}</v>
      </c>
      <c r="G2308" s="19" t="str">
        <f>IF(B2308=4,_xlfn.XLOOKUP($D2308,养成中转!$D$17:$D$1000,养成中转!$AP$17:$AP$1000,"{}"),_xlfn.XLOOKUP($D2308,养成中转!$D$17:$D$1000,养成中转!$AG$17:$AG$1000,"{}"))</f>
        <v>{"CardMulti":20.04,"CostReduce":1}</v>
      </c>
    </row>
    <row r="2309" spans="1:7">
      <c r="A2309" s="19">
        <v>2305</v>
      </c>
      <c r="B2309" s="21">
        <f t="shared" si="58"/>
        <v>2</v>
      </c>
      <c r="C2309" s="19">
        <v>3</v>
      </c>
      <c r="D2309" s="19">
        <f t="shared" si="59"/>
        <v>55</v>
      </c>
      <c r="E2309" s="19" t="str">
        <f>_xlfn.XLOOKUP($D2309,消耗中转!$O$17:$O$1000,消耗中转!$Y$17:$Y$1000,"[]")</f>
        <v>[{"ItemId":50004,"Num":35756}]</v>
      </c>
      <c r="F2309" s="19" t="str">
        <f>_xlfn.XLOOKUP($D2309,养成中转!$D$17:$D$1000,_xlfn.XLOOKUP($C2309,养成中转!$W$16:$AC$16,养成中转!$W$17:$AC$1000),"{}")</f>
        <v>{"Hp":22243,"Atk":1164}</v>
      </c>
      <c r="G2309" s="19" t="str">
        <f>IF(B2309=4,_xlfn.XLOOKUP($D2309,养成中转!$D$17:$D$1000,养成中转!$AP$17:$AP$1000,"{}"),_xlfn.XLOOKUP($D2309,养成中转!$D$17:$D$1000,养成中转!$AG$17:$AG$1000,"{}"))</f>
        <v>{"CardMulti":20.25,"CostReduce":1}</v>
      </c>
    </row>
    <row r="2310" spans="1:7">
      <c r="A2310" s="19">
        <v>2306</v>
      </c>
      <c r="B2310" s="21">
        <f t="shared" si="58"/>
        <v>2</v>
      </c>
      <c r="C2310" s="19">
        <v>3</v>
      </c>
      <c r="D2310" s="19">
        <f t="shared" si="59"/>
        <v>56</v>
      </c>
      <c r="E2310" s="19" t="str">
        <f>_xlfn.XLOOKUP($D2310,消耗中转!$O$17:$O$1000,消耗中转!$Y$17:$Y$1000,"[]")</f>
        <v>[{"ItemId":50004,"Num":37245}]</v>
      </c>
      <c r="F2310" s="19" t="str">
        <f>_xlfn.XLOOKUP($D2310,养成中转!$D$17:$D$1000,_xlfn.XLOOKUP($C2310,养成中转!$W$16:$AC$16,养成中转!$W$17:$AC$1000),"{}")</f>
        <v>{"Hp":22778,"Atk":1193}</v>
      </c>
      <c r="G2310" s="19" t="str">
        <f>IF(B2310=4,_xlfn.XLOOKUP($D2310,养成中转!$D$17:$D$1000,养成中转!$AP$17:$AP$1000,"{}"),_xlfn.XLOOKUP($D2310,养成中转!$D$17:$D$1000,养成中转!$AG$17:$AG$1000,"{}"))</f>
        <v>{"CardMulti":20.46,"CostReduce":1}</v>
      </c>
    </row>
    <row r="2311" spans="1:7">
      <c r="A2311" s="19">
        <v>2307</v>
      </c>
      <c r="B2311" s="21">
        <f t="shared" si="58"/>
        <v>2</v>
      </c>
      <c r="C2311" s="19">
        <v>3</v>
      </c>
      <c r="D2311" s="19">
        <f t="shared" si="59"/>
        <v>57</v>
      </c>
      <c r="E2311" s="19" t="str">
        <f>_xlfn.XLOOKUP($D2311,消耗中转!$O$17:$O$1000,消耗中转!$Y$17:$Y$1000,"[]")</f>
        <v>[{"ItemId":50004,"Num":38735}]</v>
      </c>
      <c r="F2311" s="19" t="str">
        <f>_xlfn.XLOOKUP($D2311,养成中转!$D$17:$D$1000,_xlfn.XLOOKUP($C2311,养成中转!$W$16:$AC$16,养成中转!$W$17:$AC$1000),"{}")</f>
        <v>{"Hp":23328,"Atk":1222}</v>
      </c>
      <c r="G2311" s="19" t="str">
        <f>IF(B2311=4,_xlfn.XLOOKUP($D2311,养成中转!$D$17:$D$1000,养成中转!$AP$17:$AP$1000,"{}"),_xlfn.XLOOKUP($D2311,养成中转!$D$17:$D$1000,养成中转!$AG$17:$AG$1000,"{}"))</f>
        <v>{"CardMulti":20.67,"CostReduce":1}</v>
      </c>
    </row>
    <row r="2312" spans="1:7">
      <c r="A2312" s="19">
        <v>2308</v>
      </c>
      <c r="B2312" s="21">
        <f t="shared" si="58"/>
        <v>2</v>
      </c>
      <c r="C2312" s="19">
        <v>3</v>
      </c>
      <c r="D2312" s="19">
        <f t="shared" si="59"/>
        <v>58</v>
      </c>
      <c r="E2312" s="19" t="str">
        <f>_xlfn.XLOOKUP($D2312,消耗中转!$O$17:$O$1000,消耗中转!$Y$17:$Y$1000,"[]")</f>
        <v>[{"ItemId":50004,"Num":40225}]</v>
      </c>
      <c r="F2312" s="19" t="str">
        <f>_xlfn.XLOOKUP($D2312,养成中转!$D$17:$D$1000,_xlfn.XLOOKUP($C2312,养成中转!$W$16:$AC$16,养成中转!$W$17:$AC$1000),"{}")</f>
        <v>{"Hp":23893,"Atk":1251}</v>
      </c>
      <c r="G2312" s="19" t="str">
        <f>IF(B2312=4,_xlfn.XLOOKUP($D2312,养成中转!$D$17:$D$1000,养成中转!$AP$17:$AP$1000,"{}"),_xlfn.XLOOKUP($D2312,养成中转!$D$17:$D$1000,养成中转!$AG$17:$AG$1000,"{}"))</f>
        <v>{"CardMulti":20.88,"CostReduce":1}</v>
      </c>
    </row>
    <row r="2313" spans="1:7">
      <c r="A2313" s="19">
        <v>2309</v>
      </c>
      <c r="B2313" s="21">
        <f t="shared" si="58"/>
        <v>2</v>
      </c>
      <c r="C2313" s="19">
        <v>3</v>
      </c>
      <c r="D2313" s="19">
        <f t="shared" si="59"/>
        <v>59</v>
      </c>
      <c r="E2313" s="19" t="str">
        <f>_xlfn.XLOOKUP($D2313,消耗中转!$O$17:$O$1000,消耗中转!$Y$17:$Y$1000,"[]")</f>
        <v>[{"ItemId":50004,"Num":41715}]</v>
      </c>
      <c r="F2313" s="19" t="str">
        <f>_xlfn.XLOOKUP($D2313,养成中转!$D$17:$D$1000,_xlfn.XLOOKUP($C2313,养成中转!$W$16:$AC$16,养成中转!$W$17:$AC$1000),"{}")</f>
        <v>{"Hp":24473,"Atk":1281}</v>
      </c>
      <c r="G2313" s="19" t="str">
        <f>IF(B2313=4,_xlfn.XLOOKUP($D2313,养成中转!$D$17:$D$1000,养成中转!$AP$17:$AP$1000,"{}"),_xlfn.XLOOKUP($D2313,养成中转!$D$17:$D$1000,养成中转!$AG$17:$AG$1000,"{}"))</f>
        <v>{"CardMulti":21.09,"CostReduce":1}</v>
      </c>
    </row>
    <row r="2314" spans="1:7">
      <c r="A2314" s="19">
        <v>2310</v>
      </c>
      <c r="B2314" s="21">
        <f t="shared" si="58"/>
        <v>2</v>
      </c>
      <c r="C2314" s="19">
        <v>3</v>
      </c>
      <c r="D2314" s="19">
        <f t="shared" si="59"/>
        <v>60</v>
      </c>
      <c r="E2314" s="19" t="str">
        <f>_xlfn.XLOOKUP($D2314,消耗中转!$O$17:$O$1000,消耗中转!$Y$17:$Y$1000,"[]")</f>
        <v>[{"ItemId":50004,"Num":43205},{"ItemId":50005,"Num":420}]</v>
      </c>
      <c r="F2314" s="19" t="str">
        <f>_xlfn.XLOOKUP($D2314,养成中转!$D$17:$D$1000,_xlfn.XLOOKUP($C2314,养成中转!$W$16:$AC$16,养成中转!$W$17:$AC$1000),"{}")</f>
        <v>{"Hp":25068,"Atk":1313}</v>
      </c>
      <c r="G2314" s="19" t="str">
        <f>IF(B2314=4,_xlfn.XLOOKUP($D2314,养成中转!$D$17:$D$1000,养成中转!$AP$17:$AP$1000,"{}"),_xlfn.XLOOKUP($D2314,养成中转!$D$17:$D$1000,养成中转!$AG$17:$AG$1000,"{}"))</f>
        <v>{"CardMulti":21.3,"CostReduce":1}</v>
      </c>
    </row>
    <row r="2315" spans="1:7">
      <c r="A2315" s="19">
        <v>2311</v>
      </c>
      <c r="B2315" s="21">
        <f t="shared" si="58"/>
        <v>2</v>
      </c>
      <c r="C2315" s="19">
        <v>3</v>
      </c>
      <c r="D2315" s="19">
        <f t="shared" si="59"/>
        <v>61</v>
      </c>
      <c r="E2315" s="19" t="str">
        <f>_xlfn.XLOOKUP($D2315,消耗中转!$O$17:$O$1000,消耗中转!$Y$17:$Y$1000,"[]")</f>
        <v>[{"ItemId":50004,"Num":47233}]</v>
      </c>
      <c r="F2315" s="19" t="str">
        <f>_xlfn.XLOOKUP($D2315,养成中转!$D$17:$D$1000,_xlfn.XLOOKUP($C2315,养成中转!$W$16:$AC$16,养成中转!$W$17:$AC$1000),"{}")</f>
        <v>{"Hp":29340,"Atk":1536}</v>
      </c>
      <c r="G2315" s="19" t="str">
        <f>IF(B2315=4,_xlfn.XLOOKUP($D2315,养成中转!$D$17:$D$1000,养成中转!$AP$17:$AP$1000,"{}"),_xlfn.XLOOKUP($D2315,养成中转!$D$17:$D$1000,养成中转!$AG$17:$AG$1000,"{}"))</f>
        <v>{"CardMulti":22.15,"CostReduce":1}</v>
      </c>
    </row>
    <row r="2316" spans="1:7">
      <c r="A2316" s="19">
        <v>2312</v>
      </c>
      <c r="B2316" s="21">
        <f t="shared" si="58"/>
        <v>2</v>
      </c>
      <c r="C2316" s="19">
        <v>3</v>
      </c>
      <c r="D2316" s="19">
        <f t="shared" si="59"/>
        <v>62</v>
      </c>
      <c r="E2316" s="19" t="str">
        <f>_xlfn.XLOOKUP($D2316,消耗中转!$O$17:$O$1000,消耗中转!$Y$17:$Y$1000,"[]")</f>
        <v>[{"ItemId":50004,"Num":49595}]</v>
      </c>
      <c r="F2316" s="19" t="str">
        <f>_xlfn.XLOOKUP($D2316,养成中转!$D$17:$D$1000,_xlfn.XLOOKUP($C2316,养成中转!$W$16:$AC$16,养成中转!$W$17:$AC$1000),"{}")</f>
        <v>{"Hp":29964,"Atk":1569}</v>
      </c>
      <c r="G2316" s="19" t="str">
        <f>IF(B2316=4,_xlfn.XLOOKUP($D2316,养成中转!$D$17:$D$1000,养成中转!$AP$17:$AP$1000,"{}"),_xlfn.XLOOKUP($D2316,养成中转!$D$17:$D$1000,养成中转!$AG$17:$AG$1000,"{}"))</f>
        <v>{"CardMulti":22.35,"CostReduce":1}</v>
      </c>
    </row>
    <row r="2317" spans="1:7">
      <c r="A2317" s="19">
        <v>2313</v>
      </c>
      <c r="B2317" s="21">
        <f t="shared" si="58"/>
        <v>2</v>
      </c>
      <c r="C2317" s="19">
        <v>3</v>
      </c>
      <c r="D2317" s="19">
        <f t="shared" si="59"/>
        <v>63</v>
      </c>
      <c r="E2317" s="19" t="str">
        <f>_xlfn.XLOOKUP($D2317,消耗中转!$O$17:$O$1000,消耗中转!$Y$17:$Y$1000,"[]")</f>
        <v>[{"ItemId":50004,"Num":51956}]</v>
      </c>
      <c r="F2317" s="19" t="str">
        <f>_xlfn.XLOOKUP($D2317,养成中转!$D$17:$D$1000,_xlfn.XLOOKUP($C2317,养成中转!$W$16:$AC$16,养成中转!$W$17:$AC$1000),"{}")</f>
        <v>{"Hp":30606,"Atk":1602}</v>
      </c>
      <c r="G2317" s="19" t="str">
        <f>IF(B2317=4,_xlfn.XLOOKUP($D2317,养成中转!$D$17:$D$1000,养成中转!$AP$17:$AP$1000,"{}"),_xlfn.XLOOKUP($D2317,养成中转!$D$17:$D$1000,养成中转!$AG$17:$AG$1000,"{}"))</f>
        <v>{"CardMulti":22.55,"CostReduce":1}</v>
      </c>
    </row>
    <row r="2318" spans="1:7">
      <c r="A2318" s="19">
        <v>2314</v>
      </c>
      <c r="B2318" s="21">
        <f t="shared" si="58"/>
        <v>2</v>
      </c>
      <c r="C2318" s="19">
        <v>3</v>
      </c>
      <c r="D2318" s="19">
        <f t="shared" si="59"/>
        <v>64</v>
      </c>
      <c r="E2318" s="19" t="str">
        <f>_xlfn.XLOOKUP($D2318,消耗中转!$O$17:$O$1000,消耗中转!$Y$17:$Y$1000,"[]")</f>
        <v>[{"ItemId":50004,"Num":54318}]</v>
      </c>
      <c r="F2318" s="19" t="str">
        <f>_xlfn.XLOOKUP($D2318,养成中转!$D$17:$D$1000,_xlfn.XLOOKUP($C2318,养成中转!$W$16:$AC$16,养成中转!$W$17:$AC$1000),"{}")</f>
        <v>{"Hp":31263,"Atk":1637}</v>
      </c>
      <c r="G2318" s="19" t="str">
        <f>IF(B2318=4,_xlfn.XLOOKUP($D2318,养成中转!$D$17:$D$1000,养成中转!$AP$17:$AP$1000,"{}"),_xlfn.XLOOKUP($D2318,养成中转!$D$17:$D$1000,养成中转!$AG$17:$AG$1000,"{}"))</f>
        <v>{"CardMulti":22.75,"CostReduce":1}</v>
      </c>
    </row>
    <row r="2319" spans="1:7">
      <c r="A2319" s="19">
        <v>2315</v>
      </c>
      <c r="B2319" s="21">
        <f t="shared" ref="B2319:B2382" si="60">B2069+1</f>
        <v>2</v>
      </c>
      <c r="C2319" s="19">
        <v>3</v>
      </c>
      <c r="D2319" s="19">
        <f t="shared" ref="D2319:D2382" si="61">D2069</f>
        <v>65</v>
      </c>
      <c r="E2319" s="19" t="str">
        <f>_xlfn.XLOOKUP($D2319,消耗中转!$O$17:$O$1000,消耗中转!$Y$17:$Y$1000,"[]")</f>
        <v>[{"ItemId":50004,"Num":56680}]</v>
      </c>
      <c r="F2319" s="19" t="str">
        <f>_xlfn.XLOOKUP($D2319,养成中转!$D$17:$D$1000,_xlfn.XLOOKUP($C2319,养成中转!$W$16:$AC$16,养成中转!$W$17:$AC$1000),"{}")</f>
        <v>{"Hp":31936,"Atk":1673}</v>
      </c>
      <c r="G2319" s="19" t="str">
        <f>IF(B2319=4,_xlfn.XLOOKUP($D2319,养成中转!$D$17:$D$1000,养成中转!$AP$17:$AP$1000,"{}"),_xlfn.XLOOKUP($D2319,养成中转!$D$17:$D$1000,养成中转!$AG$17:$AG$1000,"{}"))</f>
        <v>{"CardMulti":22.95,"CostReduce":1}</v>
      </c>
    </row>
    <row r="2320" spans="1:7">
      <c r="A2320" s="19">
        <v>2316</v>
      </c>
      <c r="B2320" s="21">
        <f t="shared" si="60"/>
        <v>2</v>
      </c>
      <c r="C2320" s="19">
        <v>3</v>
      </c>
      <c r="D2320" s="19">
        <f t="shared" si="61"/>
        <v>66</v>
      </c>
      <c r="E2320" s="19" t="str">
        <f>_xlfn.XLOOKUP($D2320,消耗中转!$O$17:$O$1000,消耗中转!$Y$17:$Y$1000,"[]")</f>
        <v>[{"ItemId":50004,"Num":59041}]</v>
      </c>
      <c r="F2320" s="19" t="str">
        <f>_xlfn.XLOOKUP($D2320,养成中转!$D$17:$D$1000,_xlfn.XLOOKUP($C2320,养成中转!$W$16:$AC$16,养成中转!$W$17:$AC$1000),"{}")</f>
        <v>{"Hp":32626,"Atk":1709}</v>
      </c>
      <c r="G2320" s="19" t="str">
        <f>IF(B2320=4,_xlfn.XLOOKUP($D2320,养成中转!$D$17:$D$1000,养成中转!$AP$17:$AP$1000,"{}"),_xlfn.XLOOKUP($D2320,养成中转!$D$17:$D$1000,养成中转!$AG$17:$AG$1000,"{}"))</f>
        <v>{"CardMulti":23.15,"CostReduce":1}</v>
      </c>
    </row>
    <row r="2321" spans="1:7">
      <c r="A2321" s="19">
        <v>2317</v>
      </c>
      <c r="B2321" s="21">
        <f t="shared" si="60"/>
        <v>2</v>
      </c>
      <c r="C2321" s="19">
        <v>3</v>
      </c>
      <c r="D2321" s="19">
        <f t="shared" si="61"/>
        <v>67</v>
      </c>
      <c r="E2321" s="19" t="str">
        <f>_xlfn.XLOOKUP($D2321,消耗中转!$O$17:$O$1000,消耗中转!$Y$17:$Y$1000,"[]")</f>
        <v>[{"ItemId":50004,"Num":61403}]</v>
      </c>
      <c r="F2321" s="19" t="str">
        <f>_xlfn.XLOOKUP($D2321,养成中转!$D$17:$D$1000,_xlfn.XLOOKUP($C2321,养成中转!$W$16:$AC$16,养成中转!$W$17:$AC$1000),"{}")</f>
        <v>{"Hp":33332,"Atk":1745}</v>
      </c>
      <c r="G2321" s="19" t="str">
        <f>IF(B2321=4,_xlfn.XLOOKUP($D2321,养成中转!$D$17:$D$1000,养成中转!$AP$17:$AP$1000,"{}"),_xlfn.XLOOKUP($D2321,养成中转!$D$17:$D$1000,养成中转!$AG$17:$AG$1000,"{}"))</f>
        <v>{"CardMulti":23.35,"CostReduce":1}</v>
      </c>
    </row>
    <row r="2322" spans="1:7">
      <c r="A2322" s="19">
        <v>2318</v>
      </c>
      <c r="B2322" s="21">
        <f t="shared" si="60"/>
        <v>2</v>
      </c>
      <c r="C2322" s="19">
        <v>3</v>
      </c>
      <c r="D2322" s="19">
        <f t="shared" si="61"/>
        <v>68</v>
      </c>
      <c r="E2322" s="19" t="str">
        <f>_xlfn.XLOOKUP($D2322,消耗中转!$O$17:$O$1000,消耗中转!$Y$17:$Y$1000,"[]")</f>
        <v>[{"ItemId":50004,"Num":63765}]</v>
      </c>
      <c r="F2322" s="19" t="str">
        <f>_xlfn.XLOOKUP($D2322,养成中转!$D$17:$D$1000,_xlfn.XLOOKUP($C2322,养成中转!$W$16:$AC$16,养成中转!$W$17:$AC$1000),"{}")</f>
        <v>{"Hp":34054,"Atk":1784}</v>
      </c>
      <c r="G2322" s="19" t="str">
        <f>IF(B2322=4,_xlfn.XLOOKUP($D2322,养成中转!$D$17:$D$1000,养成中转!$AP$17:$AP$1000,"{}"),_xlfn.XLOOKUP($D2322,养成中转!$D$17:$D$1000,养成中转!$AG$17:$AG$1000,"{}"))</f>
        <v>{"CardMulti":23.55,"CostReduce":1}</v>
      </c>
    </row>
    <row r="2323" spans="1:7">
      <c r="A2323" s="19">
        <v>2319</v>
      </c>
      <c r="B2323" s="21">
        <f t="shared" si="60"/>
        <v>2</v>
      </c>
      <c r="C2323" s="19">
        <v>3</v>
      </c>
      <c r="D2323" s="19">
        <f t="shared" si="61"/>
        <v>69</v>
      </c>
      <c r="E2323" s="19" t="str">
        <f>_xlfn.XLOOKUP($D2323,消耗中转!$O$17:$O$1000,消耗中转!$Y$17:$Y$1000,"[]")</f>
        <v>[{"ItemId":50004,"Num":66126}]</v>
      </c>
      <c r="F2323" s="19" t="str">
        <f>_xlfn.XLOOKUP($D2323,养成中转!$D$17:$D$1000,_xlfn.XLOOKUP($C2323,养成中转!$W$16:$AC$16,养成中转!$W$17:$AC$1000),"{}")</f>
        <v>{"Hp":34793,"Atk":1822}</v>
      </c>
      <c r="G2323" s="19" t="str">
        <f>IF(B2323=4,_xlfn.XLOOKUP($D2323,养成中转!$D$17:$D$1000,养成中转!$AP$17:$AP$1000,"{}"),_xlfn.XLOOKUP($D2323,养成中转!$D$17:$D$1000,养成中转!$AG$17:$AG$1000,"{}"))</f>
        <v>{"CardMulti":23.75,"CostReduce":1}</v>
      </c>
    </row>
    <row r="2324" spans="1:7">
      <c r="A2324" s="19">
        <v>2320</v>
      </c>
      <c r="B2324" s="21">
        <f t="shared" si="60"/>
        <v>2</v>
      </c>
      <c r="C2324" s="19">
        <v>3</v>
      </c>
      <c r="D2324" s="19">
        <f t="shared" si="61"/>
        <v>70</v>
      </c>
      <c r="E2324" s="19" t="str">
        <f>_xlfn.XLOOKUP($D2324,消耗中转!$O$17:$O$1000,消耗中转!$Y$17:$Y$1000,"[]")</f>
        <v>[{"ItemId":50004,"Num":68488},{"ItemId":50005,"Num":602}]</v>
      </c>
      <c r="F2324" s="19" t="str">
        <f>_xlfn.XLOOKUP($D2324,养成中转!$D$17:$D$1000,_xlfn.XLOOKUP($C2324,养成中转!$W$16:$AC$16,养成中转!$W$17:$AC$1000),"{}")</f>
        <v>{"Hp":35549,"Atk":1862}</v>
      </c>
      <c r="G2324" s="19" t="str">
        <f>IF(B2324=4,_xlfn.XLOOKUP($D2324,养成中转!$D$17:$D$1000,养成中转!$AP$17:$AP$1000,"{}"),_xlfn.XLOOKUP($D2324,养成中转!$D$17:$D$1000,养成中转!$AG$17:$AG$1000,"{}"))</f>
        <v>{"CardMulti":23.95,"CostReduce":1}</v>
      </c>
    </row>
    <row r="2325" spans="1:7">
      <c r="A2325" s="19">
        <v>2321</v>
      </c>
      <c r="B2325" s="21">
        <f t="shared" si="60"/>
        <v>2</v>
      </c>
      <c r="C2325" s="19">
        <v>3</v>
      </c>
      <c r="D2325" s="19">
        <f t="shared" si="61"/>
        <v>71</v>
      </c>
      <c r="E2325" s="19" t="str">
        <f>_xlfn.XLOOKUP($D2325,消耗中转!$O$17:$O$1000,消耗中转!$Y$17:$Y$1000,"[]")</f>
        <v>[{"ItemId":50004,"Num":68232}]</v>
      </c>
      <c r="F2325" s="19" t="str">
        <f>_xlfn.XLOOKUP($D2325,养成中转!$D$17:$D$1000,_xlfn.XLOOKUP($C2325,养成中转!$W$16:$AC$16,养成中转!$W$17:$AC$1000),"{}")</f>
        <v>{"Hp":40964,"Atk":2146}</v>
      </c>
      <c r="G2325" s="19" t="str">
        <f>IF(B2325=4,_xlfn.XLOOKUP($D2325,养成中转!$D$17:$D$1000,养成中转!$AP$17:$AP$1000,"{}"),_xlfn.XLOOKUP($D2325,养成中转!$D$17:$D$1000,养成中转!$AG$17:$AG$1000,"{}"))</f>
        <v>{"CardMulti":24.85,"CostReduce":1}</v>
      </c>
    </row>
    <row r="2326" spans="1:7">
      <c r="A2326" s="19">
        <v>2322</v>
      </c>
      <c r="B2326" s="21">
        <f t="shared" si="60"/>
        <v>2</v>
      </c>
      <c r="C2326" s="19">
        <v>3</v>
      </c>
      <c r="D2326" s="19">
        <f t="shared" si="61"/>
        <v>72</v>
      </c>
      <c r="E2326" s="19" t="str">
        <f>_xlfn.XLOOKUP($D2326,消耗中转!$O$17:$O$1000,消耗中转!$Y$17:$Y$1000,"[]")</f>
        <v>[{"ItemId":50004,"Num":71644}]</v>
      </c>
      <c r="F2326" s="19" t="str">
        <f>_xlfn.XLOOKUP($D2326,养成中转!$D$17:$D$1000,_xlfn.XLOOKUP($C2326,养成中转!$W$16:$AC$16,养成中转!$W$17:$AC$1000),"{}")</f>
        <v>{"Hp":41755,"Atk":2186}</v>
      </c>
      <c r="G2326" s="19" t="str">
        <f>IF(B2326=4,_xlfn.XLOOKUP($D2326,养成中转!$D$17:$D$1000,养成中转!$AP$17:$AP$1000,"{}"),_xlfn.XLOOKUP($D2326,养成中转!$D$17:$D$1000,养成中转!$AG$17:$AG$1000,"{}"))</f>
        <v>{"CardMulti":25.04,"CostReduce":1}</v>
      </c>
    </row>
    <row r="2327" spans="1:7">
      <c r="A2327" s="19">
        <v>2323</v>
      </c>
      <c r="B2327" s="21">
        <f t="shared" si="60"/>
        <v>2</v>
      </c>
      <c r="C2327" s="19">
        <v>3</v>
      </c>
      <c r="D2327" s="19">
        <f t="shared" si="61"/>
        <v>73</v>
      </c>
      <c r="E2327" s="19" t="str">
        <f>_xlfn.XLOOKUP($D2327,消耗中转!$O$17:$O$1000,消耗中转!$Y$17:$Y$1000,"[]")</f>
        <v>[{"ItemId":50004,"Num":75055}]</v>
      </c>
      <c r="F2327" s="19" t="str">
        <f>_xlfn.XLOOKUP($D2327,养成中转!$D$17:$D$1000,_xlfn.XLOOKUP($C2327,养成中转!$W$16:$AC$16,养成中转!$W$17:$AC$1000),"{}")</f>
        <v>{"Hp":42563,"Atk":2229}</v>
      </c>
      <c r="G2327" s="19" t="str">
        <f>IF(B2327=4,_xlfn.XLOOKUP($D2327,养成中转!$D$17:$D$1000,养成中转!$AP$17:$AP$1000,"{}"),_xlfn.XLOOKUP($D2327,养成中转!$D$17:$D$1000,养成中转!$AG$17:$AG$1000,"{}"))</f>
        <v>{"CardMulti":25.23,"CostReduce":1}</v>
      </c>
    </row>
    <row r="2328" spans="1:7">
      <c r="A2328" s="19">
        <v>2324</v>
      </c>
      <c r="B2328" s="21">
        <f t="shared" si="60"/>
        <v>2</v>
      </c>
      <c r="C2328" s="19">
        <v>3</v>
      </c>
      <c r="D2328" s="19">
        <f t="shared" si="61"/>
        <v>74</v>
      </c>
      <c r="E2328" s="19" t="str">
        <f>_xlfn.XLOOKUP($D2328,消耗中转!$O$17:$O$1000,消耗中转!$Y$17:$Y$1000,"[]")</f>
        <v>[{"ItemId":50004,"Num":78467}]</v>
      </c>
      <c r="F2328" s="19" t="str">
        <f>_xlfn.XLOOKUP($D2328,养成中转!$D$17:$D$1000,_xlfn.XLOOKUP($C2328,养成中转!$W$16:$AC$16,养成中转!$W$17:$AC$1000),"{}")</f>
        <v>{"Hp":43390,"Atk":2272}</v>
      </c>
      <c r="G2328" s="19" t="str">
        <f>IF(B2328=4,_xlfn.XLOOKUP($D2328,养成中转!$D$17:$D$1000,养成中转!$AP$17:$AP$1000,"{}"),_xlfn.XLOOKUP($D2328,养成中转!$D$17:$D$1000,养成中转!$AG$17:$AG$1000,"{}"))</f>
        <v>{"CardMulti":25.42,"CostReduce":1}</v>
      </c>
    </row>
    <row r="2329" spans="1:7">
      <c r="A2329" s="19">
        <v>2325</v>
      </c>
      <c r="B2329" s="21">
        <f t="shared" si="60"/>
        <v>2</v>
      </c>
      <c r="C2329" s="19">
        <v>3</v>
      </c>
      <c r="D2329" s="19">
        <f t="shared" si="61"/>
        <v>75</v>
      </c>
      <c r="E2329" s="19" t="str">
        <f>_xlfn.XLOOKUP($D2329,消耗中转!$O$17:$O$1000,消耗中转!$Y$17:$Y$1000,"[]")</f>
        <v>[{"ItemId":50004,"Num":81879}]</v>
      </c>
      <c r="F2329" s="19" t="str">
        <f>_xlfn.XLOOKUP($D2329,养成中转!$D$17:$D$1000,_xlfn.XLOOKUP($C2329,养成中转!$W$16:$AC$16,养成中转!$W$17:$AC$1000),"{}")</f>
        <v>{"Hp":44234,"Atk":2316}</v>
      </c>
      <c r="G2329" s="19" t="str">
        <f>IF(B2329=4,_xlfn.XLOOKUP($D2329,养成中转!$D$17:$D$1000,养成中转!$AP$17:$AP$1000,"{}"),_xlfn.XLOOKUP($D2329,养成中转!$D$17:$D$1000,养成中转!$AG$17:$AG$1000,"{}"))</f>
        <v>{"CardMulti":27.61,"CostReduce":3}</v>
      </c>
    </row>
    <row r="2330" spans="1:7">
      <c r="A2330" s="19">
        <v>2326</v>
      </c>
      <c r="B2330" s="21">
        <f t="shared" si="60"/>
        <v>2</v>
      </c>
      <c r="C2330" s="19">
        <v>3</v>
      </c>
      <c r="D2330" s="19">
        <f t="shared" si="61"/>
        <v>76</v>
      </c>
      <c r="E2330" s="19" t="str">
        <f>_xlfn.XLOOKUP($D2330,消耗中转!$O$17:$O$1000,消耗中转!$Y$17:$Y$1000,"[]")</f>
        <v>[{"ItemId":50004,"Num":85290}]</v>
      </c>
      <c r="F2330" s="19" t="str">
        <f>_xlfn.XLOOKUP($D2330,养成中转!$D$17:$D$1000,_xlfn.XLOOKUP($C2330,养成中转!$W$16:$AC$16,养成中转!$W$17:$AC$1000),"{}")</f>
        <v>{"Hp":45096,"Atk":2361}</v>
      </c>
      <c r="G2330" s="19" t="str">
        <f>IF(B2330=4,_xlfn.XLOOKUP($D2330,养成中转!$D$17:$D$1000,养成中转!$AP$17:$AP$1000,"{}"),_xlfn.XLOOKUP($D2330,养成中转!$D$17:$D$1000,养成中转!$AG$17:$AG$1000,"{}"))</f>
        <v>{"CardMulti":27.8,"CostReduce":3}</v>
      </c>
    </row>
    <row r="2331" spans="1:7">
      <c r="A2331" s="19">
        <v>2327</v>
      </c>
      <c r="B2331" s="21">
        <f t="shared" si="60"/>
        <v>2</v>
      </c>
      <c r="C2331" s="19">
        <v>3</v>
      </c>
      <c r="D2331" s="19">
        <f t="shared" si="61"/>
        <v>77</v>
      </c>
      <c r="E2331" s="19" t="str">
        <f>_xlfn.XLOOKUP($D2331,消耗中转!$O$17:$O$1000,消耗中转!$Y$17:$Y$1000,"[]")</f>
        <v>[{"ItemId":50004,"Num":88702}]</v>
      </c>
      <c r="F2331" s="19" t="str">
        <f>_xlfn.XLOOKUP($D2331,养成中转!$D$17:$D$1000,_xlfn.XLOOKUP($C2331,养成中转!$W$16:$AC$16,养成中转!$W$17:$AC$1000),"{}")</f>
        <v>{"Hp":45977,"Atk":2407}</v>
      </c>
      <c r="G2331" s="19" t="str">
        <f>IF(B2331=4,_xlfn.XLOOKUP($D2331,养成中转!$D$17:$D$1000,养成中转!$AP$17:$AP$1000,"{}"),_xlfn.XLOOKUP($D2331,养成中转!$D$17:$D$1000,养成中转!$AG$17:$AG$1000,"{}"))</f>
        <v>{"CardMulti":27.99,"CostReduce":3}</v>
      </c>
    </row>
    <row r="2332" spans="1:7">
      <c r="A2332" s="19">
        <v>2328</v>
      </c>
      <c r="B2332" s="21">
        <f t="shared" si="60"/>
        <v>2</v>
      </c>
      <c r="C2332" s="19">
        <v>3</v>
      </c>
      <c r="D2332" s="19">
        <f t="shared" si="61"/>
        <v>78</v>
      </c>
      <c r="E2332" s="19" t="str">
        <f>_xlfn.XLOOKUP($D2332,消耗中转!$O$17:$O$1000,消耗中转!$Y$17:$Y$1000,"[]")</f>
        <v>[{"ItemId":50004,"Num":92114}]</v>
      </c>
      <c r="F2332" s="19" t="str">
        <f>_xlfn.XLOOKUP($D2332,养成中转!$D$17:$D$1000,_xlfn.XLOOKUP($C2332,养成中转!$W$16:$AC$16,养成中转!$W$17:$AC$1000),"{}")</f>
        <v>{"Hp":46876,"Atk":2455}</v>
      </c>
      <c r="G2332" s="19" t="str">
        <f>IF(B2332=4,_xlfn.XLOOKUP($D2332,养成中转!$D$17:$D$1000,养成中转!$AP$17:$AP$1000,"{}"),_xlfn.XLOOKUP($D2332,养成中转!$D$17:$D$1000,养成中转!$AG$17:$AG$1000,"{}"))</f>
        <v>{"CardMulti":28.18,"CostReduce":3}</v>
      </c>
    </row>
    <row r="2333" spans="1:7">
      <c r="A2333" s="19">
        <v>2329</v>
      </c>
      <c r="B2333" s="21">
        <f t="shared" si="60"/>
        <v>2</v>
      </c>
      <c r="C2333" s="19">
        <v>3</v>
      </c>
      <c r="D2333" s="19">
        <f t="shared" si="61"/>
        <v>79</v>
      </c>
      <c r="E2333" s="19" t="str">
        <f>_xlfn.XLOOKUP($D2333,消耗中转!$O$17:$O$1000,消耗中转!$Y$17:$Y$1000,"[]")</f>
        <v>[{"ItemId":50004,"Num":95525}]</v>
      </c>
      <c r="F2333" s="19" t="str">
        <f>_xlfn.XLOOKUP($D2333,养成中转!$D$17:$D$1000,_xlfn.XLOOKUP($C2333,养成中转!$W$16:$AC$16,养成中转!$W$17:$AC$1000),"{}")</f>
        <v>{"Hp":47793,"Atk":2503}</v>
      </c>
      <c r="G2333" s="19" t="str">
        <f>IF(B2333=4,_xlfn.XLOOKUP($D2333,养成中转!$D$17:$D$1000,养成中转!$AP$17:$AP$1000,"{}"),_xlfn.XLOOKUP($D2333,养成中转!$D$17:$D$1000,养成中转!$AG$17:$AG$1000,"{}"))</f>
        <v>{"CardMulti":28.37,"CostReduce":3}</v>
      </c>
    </row>
    <row r="2334" spans="1:7">
      <c r="A2334" s="19">
        <v>2330</v>
      </c>
      <c r="B2334" s="21">
        <f t="shared" si="60"/>
        <v>2</v>
      </c>
      <c r="C2334" s="19">
        <v>3</v>
      </c>
      <c r="D2334" s="19">
        <f t="shared" si="61"/>
        <v>80</v>
      </c>
      <c r="E2334" s="19" t="str">
        <f>_xlfn.XLOOKUP($D2334,消耗中转!$O$17:$O$1000,消耗中转!$Y$17:$Y$1000,"[]")</f>
        <v>[{"ItemId":50004,"Num":98937},{"ItemId":50005,"Num":785}]</v>
      </c>
      <c r="F2334" s="19" t="str">
        <f>_xlfn.XLOOKUP($D2334,养成中转!$D$17:$D$1000,_xlfn.XLOOKUP($C2334,养成中转!$W$16:$AC$16,养成中转!$W$17:$AC$1000),"{}")</f>
        <v>{"Hp":48731,"Atk":2553}</v>
      </c>
      <c r="G2334" s="19" t="str">
        <f>IF(B2334=4,_xlfn.XLOOKUP($D2334,养成中转!$D$17:$D$1000,养成中转!$AP$17:$AP$1000,"{}"),_xlfn.XLOOKUP($D2334,养成中转!$D$17:$D$1000,养成中转!$AG$17:$AG$1000,"{}"))</f>
        <v>{"CardMulti":28.56,"CostReduce":3}</v>
      </c>
    </row>
    <row r="2335" spans="1:7">
      <c r="A2335" s="19">
        <v>2331</v>
      </c>
      <c r="B2335" s="21">
        <f t="shared" si="60"/>
        <v>2</v>
      </c>
      <c r="C2335" s="19">
        <v>3</v>
      </c>
      <c r="D2335" s="19">
        <f t="shared" si="61"/>
        <v>81</v>
      </c>
      <c r="E2335" s="19" t="str">
        <f>_xlfn.XLOOKUP($D2335,消耗中转!$O$17:$O$1000,消耗中转!$Y$17:$Y$1000,"[]")</f>
        <v>[{"ItemId":50004,"Num":92071}]</v>
      </c>
      <c r="F2335" s="19" t="str">
        <f>_xlfn.XLOOKUP($D2335,养成中转!$D$17:$D$1000,_xlfn.XLOOKUP($C2335,养成中转!$W$16:$AC$16,养成中转!$W$17:$AC$1000),"{}")</f>
        <v>{"Hp":55423,"Atk":2902}</v>
      </c>
      <c r="G2335" s="19" t="str">
        <f>IF(B2335=4,_xlfn.XLOOKUP($D2335,养成中转!$D$17:$D$1000,养成中转!$AP$17:$AP$1000,"{}"),_xlfn.XLOOKUP($D2335,养成中转!$D$17:$D$1000,养成中转!$AG$17:$AG$1000,"{}"))</f>
        <v>{"CardMulti":29.51,"CostReduce":3}</v>
      </c>
    </row>
    <row r="2336" spans="1:7">
      <c r="A2336" s="19">
        <v>2332</v>
      </c>
      <c r="B2336" s="21">
        <f t="shared" si="60"/>
        <v>2</v>
      </c>
      <c r="C2336" s="19">
        <v>3</v>
      </c>
      <c r="D2336" s="19">
        <f t="shared" si="61"/>
        <v>82</v>
      </c>
      <c r="E2336" s="19" t="str">
        <f>_xlfn.XLOOKUP($D2336,消耗中转!$O$17:$O$1000,消耗中转!$Y$17:$Y$1000,"[]")</f>
        <v>[{"ItemId":50004,"Num":96675}]</v>
      </c>
      <c r="F2336" s="19" t="str">
        <f>_xlfn.XLOOKUP($D2336,养成中转!$D$17:$D$1000,_xlfn.XLOOKUP($C2336,养成中转!$W$16:$AC$16,养成中转!$W$17:$AC$1000),"{}")</f>
        <v>{"Hp":56397,"Atk":2954}</v>
      </c>
      <c r="G2336" s="19" t="str">
        <f>IF(B2336=4,_xlfn.XLOOKUP($D2336,养成中转!$D$17:$D$1000,养成中转!$AP$17:$AP$1000,"{}"),_xlfn.XLOOKUP($D2336,养成中转!$D$17:$D$1000,养成中转!$AG$17:$AG$1000,"{}"))</f>
        <v>{"CardMulti":29.69,"CostReduce":3}</v>
      </c>
    </row>
    <row r="2337" spans="1:7">
      <c r="A2337" s="19">
        <v>2333</v>
      </c>
      <c r="B2337" s="21">
        <f t="shared" si="60"/>
        <v>2</v>
      </c>
      <c r="C2337" s="19">
        <v>3</v>
      </c>
      <c r="D2337" s="19">
        <f t="shared" si="61"/>
        <v>83</v>
      </c>
      <c r="E2337" s="19" t="str">
        <f>_xlfn.XLOOKUP($D2337,消耗中转!$O$17:$O$1000,消耗中转!$Y$17:$Y$1000,"[]")</f>
        <v>[{"ItemId":50004,"Num":101279}]</v>
      </c>
      <c r="F2337" s="19" t="str">
        <f>_xlfn.XLOOKUP($D2337,养成中转!$D$17:$D$1000,_xlfn.XLOOKUP($C2337,养成中转!$W$16:$AC$16,养成中转!$W$17:$AC$1000),"{}")</f>
        <v>{"Hp":57393,"Atk":3006}</v>
      </c>
      <c r="G2337" s="19" t="str">
        <f>IF(B2337=4,_xlfn.XLOOKUP($D2337,养成中转!$D$17:$D$1000,养成中转!$AP$17:$AP$1000,"{}"),_xlfn.XLOOKUP($D2337,养成中转!$D$17:$D$1000,养成中转!$AG$17:$AG$1000,"{}"))</f>
        <v>{"CardMulti":29.87,"CostReduce":3}</v>
      </c>
    </row>
    <row r="2338" spans="1:7">
      <c r="A2338" s="19">
        <v>2334</v>
      </c>
      <c r="B2338" s="21">
        <f t="shared" si="60"/>
        <v>2</v>
      </c>
      <c r="C2338" s="19">
        <v>3</v>
      </c>
      <c r="D2338" s="19">
        <f t="shared" si="61"/>
        <v>84</v>
      </c>
      <c r="E2338" s="19" t="str">
        <f>_xlfn.XLOOKUP($D2338,消耗中转!$O$17:$O$1000,消耗中转!$Y$17:$Y$1000,"[]")</f>
        <v>[{"ItemId":50004,"Num":105882}]</v>
      </c>
      <c r="F2338" s="19" t="str">
        <f>_xlfn.XLOOKUP($D2338,养成中转!$D$17:$D$1000,_xlfn.XLOOKUP($C2338,养成中转!$W$16:$AC$16,养成中转!$W$17:$AC$1000),"{}")</f>
        <v>{"Hp":58407,"Atk":3059}</v>
      </c>
      <c r="G2338" s="19" t="str">
        <f>IF(B2338=4,_xlfn.XLOOKUP($D2338,养成中转!$D$17:$D$1000,养成中转!$AP$17:$AP$1000,"{}"),_xlfn.XLOOKUP($D2338,养成中转!$D$17:$D$1000,养成中转!$AG$17:$AG$1000,"{}"))</f>
        <v>{"CardMulti":30.05,"CostReduce":3}</v>
      </c>
    </row>
    <row r="2339" spans="1:7">
      <c r="A2339" s="19">
        <v>2335</v>
      </c>
      <c r="B2339" s="21">
        <f t="shared" si="60"/>
        <v>2</v>
      </c>
      <c r="C2339" s="19">
        <v>3</v>
      </c>
      <c r="D2339" s="19">
        <f t="shared" si="61"/>
        <v>85</v>
      </c>
      <c r="E2339" s="19" t="str">
        <f>_xlfn.XLOOKUP($D2339,消耗中转!$O$17:$O$1000,消耗中转!$Y$17:$Y$1000,"[]")</f>
        <v>[{"ItemId":50004,"Num":110486}]</v>
      </c>
      <c r="F2339" s="19" t="str">
        <f>_xlfn.XLOOKUP($D2339,养成中转!$D$17:$D$1000,_xlfn.XLOOKUP($C2339,养成中转!$W$16:$AC$16,养成中转!$W$17:$AC$1000),"{}")</f>
        <v>{"Hp":59441,"Atk":3114}</v>
      </c>
      <c r="G2339" s="19" t="str">
        <f>IF(B2339=4,_xlfn.XLOOKUP($D2339,养成中转!$D$17:$D$1000,养成中转!$AP$17:$AP$1000,"{}"),_xlfn.XLOOKUP($D2339,养成中转!$D$17:$D$1000,养成中转!$AG$17:$AG$1000,"{}"))</f>
        <v>{"CardMulti":30.23,"CostReduce":3}</v>
      </c>
    </row>
    <row r="2340" spans="1:7">
      <c r="A2340" s="19">
        <v>2336</v>
      </c>
      <c r="B2340" s="21">
        <f t="shared" si="60"/>
        <v>2</v>
      </c>
      <c r="C2340" s="19">
        <v>3</v>
      </c>
      <c r="D2340" s="19">
        <f t="shared" si="61"/>
        <v>86</v>
      </c>
      <c r="E2340" s="19" t="str">
        <f>_xlfn.XLOOKUP($D2340,消耗中转!$O$17:$O$1000,消耗中转!$Y$17:$Y$1000,"[]")</f>
        <v>[{"ItemId":50004,"Num":115089}]</v>
      </c>
      <c r="F2340" s="19" t="str">
        <f>_xlfn.XLOOKUP($D2340,养成中转!$D$17:$D$1000,_xlfn.XLOOKUP($C2340,养成中转!$W$16:$AC$16,养成中转!$W$17:$AC$1000),"{}")</f>
        <v>{"Hp":60495,"Atk":3169}</v>
      </c>
      <c r="G2340" s="19" t="str">
        <f>IF(B2340=4,_xlfn.XLOOKUP($D2340,养成中转!$D$17:$D$1000,养成中转!$AP$17:$AP$1000,"{}"),_xlfn.XLOOKUP($D2340,养成中转!$D$17:$D$1000,养成中转!$AG$17:$AG$1000,"{}"))</f>
        <v>{"CardMulti":30.41,"CostReduce":3}</v>
      </c>
    </row>
    <row r="2341" spans="1:7">
      <c r="A2341" s="19">
        <v>2337</v>
      </c>
      <c r="B2341" s="21">
        <f t="shared" si="60"/>
        <v>2</v>
      </c>
      <c r="C2341" s="19">
        <v>3</v>
      </c>
      <c r="D2341" s="19">
        <f t="shared" si="61"/>
        <v>87</v>
      </c>
      <c r="E2341" s="19" t="str">
        <f>_xlfn.XLOOKUP($D2341,消耗中转!$O$17:$O$1000,消耗中转!$Y$17:$Y$1000,"[]")</f>
        <v>[{"ItemId":50004,"Num":119693}]</v>
      </c>
      <c r="F2341" s="19" t="str">
        <f>_xlfn.XLOOKUP($D2341,养成中转!$D$17:$D$1000,_xlfn.XLOOKUP($C2341,养成中转!$W$16:$AC$16,养成中转!$W$17:$AC$1000),"{}")</f>
        <v>{"Hp":61569,"Atk":3225}</v>
      </c>
      <c r="G2341" s="19" t="str">
        <f>IF(B2341=4,_xlfn.XLOOKUP($D2341,养成中转!$D$17:$D$1000,养成中转!$AP$17:$AP$1000,"{}"),_xlfn.XLOOKUP($D2341,养成中转!$D$17:$D$1000,养成中转!$AG$17:$AG$1000,"{}"))</f>
        <v>{"CardMulti":30.59,"CostReduce":3}</v>
      </c>
    </row>
    <row r="2342" spans="1:7">
      <c r="A2342" s="19">
        <v>2338</v>
      </c>
      <c r="B2342" s="21">
        <f t="shared" si="60"/>
        <v>2</v>
      </c>
      <c r="C2342" s="19">
        <v>3</v>
      </c>
      <c r="D2342" s="19">
        <f t="shared" si="61"/>
        <v>88</v>
      </c>
      <c r="E2342" s="19" t="str">
        <f>_xlfn.XLOOKUP($D2342,消耗中转!$O$17:$O$1000,消耗中转!$Y$17:$Y$1000,"[]")</f>
        <v>[{"ItemId":50004,"Num":124296}]</v>
      </c>
      <c r="F2342" s="19" t="str">
        <f>_xlfn.XLOOKUP($D2342,养成中转!$D$17:$D$1000,_xlfn.XLOOKUP($C2342,养成中转!$W$16:$AC$16,养成中转!$W$17:$AC$1000),"{}")</f>
        <v>{"Hp":62665,"Atk":3282}</v>
      </c>
      <c r="G2342" s="19" t="str">
        <f>IF(B2342=4,_xlfn.XLOOKUP($D2342,养成中转!$D$17:$D$1000,养成中转!$AP$17:$AP$1000,"{}"),_xlfn.XLOOKUP($D2342,养成中转!$D$17:$D$1000,养成中转!$AG$17:$AG$1000,"{}"))</f>
        <v>{"CardMulti":30.77,"CostReduce":3}</v>
      </c>
    </row>
    <row r="2343" spans="1:7">
      <c r="A2343" s="19">
        <v>2339</v>
      </c>
      <c r="B2343" s="21">
        <f t="shared" si="60"/>
        <v>2</v>
      </c>
      <c r="C2343" s="19">
        <v>3</v>
      </c>
      <c r="D2343" s="19">
        <f t="shared" si="61"/>
        <v>89</v>
      </c>
      <c r="E2343" s="19" t="str">
        <f>_xlfn.XLOOKUP($D2343,消耗中转!$O$17:$O$1000,消耗中转!$Y$17:$Y$1000,"[]")</f>
        <v>[{"ItemId":50004,"Num":128900}]</v>
      </c>
      <c r="F2343" s="19" t="str">
        <f>_xlfn.XLOOKUP($D2343,养成中转!$D$17:$D$1000,_xlfn.XLOOKUP($C2343,养成中转!$W$16:$AC$16,养成中转!$W$17:$AC$1000),"{}")</f>
        <v>{"Hp":63780,"Atk":3340}</v>
      </c>
      <c r="G2343" s="19" t="str">
        <f>IF(B2343=4,_xlfn.XLOOKUP($D2343,养成中转!$D$17:$D$1000,养成中转!$AP$17:$AP$1000,"{}"),_xlfn.XLOOKUP($D2343,养成中转!$D$17:$D$1000,养成中转!$AG$17:$AG$1000,"{}"))</f>
        <v>{"CardMulti":30.95,"CostReduce":3}</v>
      </c>
    </row>
    <row r="2344" spans="1:7">
      <c r="A2344" s="19">
        <v>2340</v>
      </c>
      <c r="B2344" s="21">
        <f t="shared" si="60"/>
        <v>2</v>
      </c>
      <c r="C2344" s="19">
        <v>3</v>
      </c>
      <c r="D2344" s="19">
        <f t="shared" si="61"/>
        <v>90</v>
      </c>
      <c r="E2344" s="19" t="str">
        <f>_xlfn.XLOOKUP($D2344,消耗中转!$O$17:$O$1000,消耗中转!$Y$17:$Y$1000,"[]")</f>
        <v>[{"ItemId":50004,"Num":133504},{"ItemId":50005,"Num":970}]</v>
      </c>
      <c r="F2344" s="19" t="str">
        <f>_xlfn.XLOOKUP($D2344,养成中转!$D$17:$D$1000,_xlfn.XLOOKUP($C2344,养成中转!$W$16:$AC$16,养成中转!$W$17:$AC$1000),"{}")</f>
        <v>{"Hp":64916,"Atk":3400}</v>
      </c>
      <c r="G2344" s="19" t="str">
        <f>IF(B2344=4,_xlfn.XLOOKUP($D2344,养成中转!$D$17:$D$1000,养成中转!$AP$17:$AP$1000,"{}"),_xlfn.XLOOKUP($D2344,养成中转!$D$17:$D$1000,养成中转!$AG$17:$AG$1000,"{}"))</f>
        <v>{"CardMulti":31.13,"CostReduce":3}</v>
      </c>
    </row>
    <row r="2345" spans="1:7">
      <c r="A2345" s="19">
        <v>2341</v>
      </c>
      <c r="B2345" s="21">
        <f t="shared" si="60"/>
        <v>2</v>
      </c>
      <c r="C2345" s="19">
        <v>3</v>
      </c>
      <c r="D2345" s="19">
        <f t="shared" si="61"/>
        <v>91</v>
      </c>
      <c r="E2345" s="19" t="str">
        <f>_xlfn.XLOOKUP($D2345,消耗中转!$O$17:$O$1000,消耗中转!$Y$17:$Y$1000,"[]")</f>
        <v>[{"ItemId":50004,"Num":117866}]</v>
      </c>
      <c r="F2345" s="19" t="str">
        <f>_xlfn.XLOOKUP($D2345,养成中转!$D$17:$D$1000,_xlfn.XLOOKUP($C2345,养成中转!$W$16:$AC$16,养成中转!$W$17:$AC$1000),"{}")</f>
        <v>{"Hp":73017,"Atk":3824}</v>
      </c>
      <c r="G2345" s="19" t="str">
        <f>IF(B2345=4,_xlfn.XLOOKUP($D2345,养成中转!$D$17:$D$1000,养成中转!$AP$17:$AP$1000,"{}"),_xlfn.XLOOKUP($D2345,养成中转!$D$17:$D$1000,养成中转!$AG$17:$AG$1000,"{}"))</f>
        <v>{"CardMulti":32.13,"CostReduce":3}</v>
      </c>
    </row>
    <row r="2346" spans="1:7">
      <c r="A2346" s="19">
        <v>2342</v>
      </c>
      <c r="B2346" s="21">
        <f t="shared" si="60"/>
        <v>2</v>
      </c>
      <c r="C2346" s="19">
        <v>3</v>
      </c>
      <c r="D2346" s="19">
        <f t="shared" si="61"/>
        <v>92</v>
      </c>
      <c r="E2346" s="19" t="str">
        <f>_xlfn.XLOOKUP($D2346,消耗中转!$O$17:$O$1000,消耗中转!$Y$17:$Y$1000,"[]")</f>
        <v>[{"ItemId":50004,"Num":123760}]</v>
      </c>
      <c r="F2346" s="19" t="str">
        <f>_xlfn.XLOOKUP($D2346,养成中转!$D$17:$D$1000,_xlfn.XLOOKUP($C2346,养成中转!$W$16:$AC$16,养成中转!$W$17:$AC$1000),"{}")</f>
        <v>{"Hp":74195,"Atk":3886}</v>
      </c>
      <c r="G2346" s="19" t="str">
        <f>IF(B2346=4,_xlfn.XLOOKUP($D2346,养成中转!$D$17:$D$1000,养成中转!$AP$17:$AP$1000,"{}"),_xlfn.XLOOKUP($D2346,养成中转!$D$17:$D$1000,养成中转!$AG$17:$AG$1000,"{}"))</f>
        <v>{"CardMulti":32.3,"CostReduce":3}</v>
      </c>
    </row>
    <row r="2347" spans="1:7">
      <c r="A2347" s="19">
        <v>2343</v>
      </c>
      <c r="B2347" s="21">
        <f t="shared" si="60"/>
        <v>2</v>
      </c>
      <c r="C2347" s="19">
        <v>3</v>
      </c>
      <c r="D2347" s="19">
        <f t="shared" si="61"/>
        <v>93</v>
      </c>
      <c r="E2347" s="19" t="str">
        <f>_xlfn.XLOOKUP($D2347,消耗中转!$O$17:$O$1000,消耗中转!$Y$17:$Y$1000,"[]")</f>
        <v>[{"ItemId":50004,"Num":129653}]</v>
      </c>
      <c r="F2347" s="19" t="str">
        <f>_xlfn.XLOOKUP($D2347,养成中转!$D$17:$D$1000,_xlfn.XLOOKUP($C2347,养成中转!$W$16:$AC$16,养成中转!$W$17:$AC$1000),"{}")</f>
        <v>{"Hp":75394,"Atk":3949}</v>
      </c>
      <c r="G2347" s="19" t="str">
        <f>IF(B2347=4,_xlfn.XLOOKUP($D2347,养成中转!$D$17:$D$1000,养成中转!$AP$17:$AP$1000,"{}"),_xlfn.XLOOKUP($D2347,养成中转!$D$17:$D$1000,养成中转!$AG$17:$AG$1000,"{}"))</f>
        <v>{"CardMulti":32.47,"CostReduce":3}</v>
      </c>
    </row>
    <row r="2348" spans="1:7">
      <c r="A2348" s="19">
        <v>2344</v>
      </c>
      <c r="B2348" s="21">
        <f t="shared" si="60"/>
        <v>2</v>
      </c>
      <c r="C2348" s="19">
        <v>3</v>
      </c>
      <c r="D2348" s="19">
        <f t="shared" si="61"/>
        <v>94</v>
      </c>
      <c r="E2348" s="19" t="str">
        <f>_xlfn.XLOOKUP($D2348,消耗中转!$O$17:$O$1000,消耗中转!$Y$17:$Y$1000,"[]")</f>
        <v>[{"ItemId":50004,"Num":135546}]</v>
      </c>
      <c r="F2348" s="19" t="str">
        <f>_xlfn.XLOOKUP($D2348,养成中转!$D$17:$D$1000,_xlfn.XLOOKUP($C2348,养成中转!$W$16:$AC$16,养成中转!$W$17:$AC$1000),"{}")</f>
        <v>{"Hp":76615,"Atk":4012}</v>
      </c>
      <c r="G2348" s="19" t="str">
        <f>IF(B2348=4,_xlfn.XLOOKUP($D2348,养成中转!$D$17:$D$1000,养成中转!$AP$17:$AP$1000,"{}"),_xlfn.XLOOKUP($D2348,养成中转!$D$17:$D$1000,养成中转!$AG$17:$AG$1000,"{}"))</f>
        <v>{"CardMulti":32.64,"CostReduce":3}</v>
      </c>
    </row>
    <row r="2349" spans="1:7">
      <c r="A2349" s="19">
        <v>2345</v>
      </c>
      <c r="B2349" s="21">
        <f t="shared" si="60"/>
        <v>2</v>
      </c>
      <c r="C2349" s="19">
        <v>3</v>
      </c>
      <c r="D2349" s="19">
        <f t="shared" si="61"/>
        <v>95</v>
      </c>
      <c r="E2349" s="19" t="str">
        <f>_xlfn.XLOOKUP($D2349,消耗中转!$O$17:$O$1000,消耗中转!$Y$17:$Y$1000,"[]")</f>
        <v>[{"ItemId":50004,"Num":141440}]</v>
      </c>
      <c r="F2349" s="19" t="str">
        <f>_xlfn.XLOOKUP($D2349,养成中转!$D$17:$D$1000,_xlfn.XLOOKUP($C2349,养成中转!$W$16:$AC$16,养成中转!$W$17:$AC$1000),"{}")</f>
        <v>{"Hp":77858,"Atk":4078}</v>
      </c>
      <c r="G2349" s="19" t="str">
        <f>IF(B2349=4,_xlfn.XLOOKUP($D2349,养成中转!$D$17:$D$1000,养成中转!$AP$17:$AP$1000,"{}"),_xlfn.XLOOKUP($D2349,养成中转!$D$17:$D$1000,养成中转!$AG$17:$AG$1000,"{}"))</f>
        <v>{"CardMulti":32.81,"CostReduce":3}</v>
      </c>
    </row>
    <row r="2350" spans="1:7">
      <c r="A2350" s="19">
        <v>2346</v>
      </c>
      <c r="B2350" s="21">
        <f t="shared" si="60"/>
        <v>2</v>
      </c>
      <c r="C2350" s="19">
        <v>3</v>
      </c>
      <c r="D2350" s="19">
        <f t="shared" si="61"/>
        <v>96</v>
      </c>
      <c r="E2350" s="19" t="str">
        <f>_xlfn.XLOOKUP($D2350,消耗中转!$O$17:$O$1000,消耗中转!$Y$17:$Y$1000,"[]")</f>
        <v>[{"ItemId":50004,"Num":147333}]</v>
      </c>
      <c r="F2350" s="19" t="str">
        <f>_xlfn.XLOOKUP($D2350,养成中转!$D$17:$D$1000,_xlfn.XLOOKUP($C2350,养成中转!$W$16:$AC$16,养成中转!$W$17:$AC$1000),"{}")</f>
        <v>{"Hp":79122,"Atk":4144}</v>
      </c>
      <c r="G2350" s="19" t="str">
        <f>IF(B2350=4,_xlfn.XLOOKUP($D2350,养成中转!$D$17:$D$1000,养成中转!$AP$17:$AP$1000,"{}"),_xlfn.XLOOKUP($D2350,养成中转!$D$17:$D$1000,养成中转!$AG$17:$AG$1000,"{}"))</f>
        <v>{"CardMulti":32.98,"CostReduce":3}</v>
      </c>
    </row>
    <row r="2351" spans="1:7">
      <c r="A2351" s="19">
        <v>2347</v>
      </c>
      <c r="B2351" s="21">
        <f t="shared" si="60"/>
        <v>2</v>
      </c>
      <c r="C2351" s="19">
        <v>3</v>
      </c>
      <c r="D2351" s="19">
        <f t="shared" si="61"/>
        <v>97</v>
      </c>
      <c r="E2351" s="19" t="str">
        <f>_xlfn.XLOOKUP($D2351,消耗中转!$O$17:$O$1000,消耗中转!$Y$17:$Y$1000,"[]")</f>
        <v>[{"ItemId":50004,"Num":153227}]</v>
      </c>
      <c r="F2351" s="19" t="str">
        <f>_xlfn.XLOOKUP($D2351,养成中转!$D$17:$D$1000,_xlfn.XLOOKUP($C2351,养成中转!$W$16:$AC$16,养成中转!$W$17:$AC$1000),"{}")</f>
        <v>{"Hp":80410,"Atk":4211}</v>
      </c>
      <c r="G2351" s="19" t="str">
        <f>IF(B2351=4,_xlfn.XLOOKUP($D2351,养成中转!$D$17:$D$1000,养成中转!$AP$17:$AP$1000,"{}"),_xlfn.XLOOKUP($D2351,养成中转!$D$17:$D$1000,养成中转!$AG$17:$AG$1000,"{}"))</f>
        <v>{"CardMulti":33.15,"CostReduce":3}</v>
      </c>
    </row>
    <row r="2352" spans="1:7">
      <c r="A2352" s="19">
        <v>2348</v>
      </c>
      <c r="B2352" s="21">
        <f t="shared" si="60"/>
        <v>2</v>
      </c>
      <c r="C2352" s="19">
        <v>3</v>
      </c>
      <c r="D2352" s="19">
        <f t="shared" si="61"/>
        <v>98</v>
      </c>
      <c r="E2352" s="19" t="str">
        <f>_xlfn.XLOOKUP($D2352,消耗中转!$O$17:$O$1000,消耗中转!$Y$17:$Y$1000,"[]")</f>
        <v>[{"ItemId":50004,"Num":159120}]</v>
      </c>
      <c r="F2352" s="19" t="str">
        <f>_xlfn.XLOOKUP($D2352,养成中转!$D$17:$D$1000,_xlfn.XLOOKUP($C2352,养成中转!$W$16:$AC$16,养成中转!$W$17:$AC$1000),"{}")</f>
        <v>{"Hp":81718,"Atk":4280}</v>
      </c>
      <c r="G2352" s="19" t="str">
        <f>IF(B2352=4,_xlfn.XLOOKUP($D2352,养成中转!$D$17:$D$1000,养成中转!$AP$17:$AP$1000,"{}"),_xlfn.XLOOKUP($D2352,养成中转!$D$17:$D$1000,养成中转!$AG$17:$AG$1000,"{}"))</f>
        <v>{"CardMulti":33.32,"CostReduce":3}</v>
      </c>
    </row>
    <row r="2353" spans="1:7">
      <c r="A2353" s="19">
        <v>2349</v>
      </c>
      <c r="B2353" s="21">
        <f t="shared" si="60"/>
        <v>2</v>
      </c>
      <c r="C2353" s="19">
        <v>3</v>
      </c>
      <c r="D2353" s="19">
        <f t="shared" si="61"/>
        <v>99</v>
      </c>
      <c r="E2353" s="19" t="str">
        <f>_xlfn.XLOOKUP($D2353,消耗中转!$O$17:$O$1000,消耗中转!$Y$17:$Y$1000,"[]")</f>
        <v>[{"ItemId":50004,"Num":165013}]</v>
      </c>
      <c r="F2353" s="19" t="str">
        <f>_xlfn.XLOOKUP($D2353,养成中转!$D$17:$D$1000,_xlfn.XLOOKUP($C2353,养成中转!$W$16:$AC$16,养成中转!$W$17:$AC$1000),"{}")</f>
        <v>{"Hp":83049,"Atk":4350}</v>
      </c>
      <c r="G2353" s="19" t="str">
        <f>IF(B2353=4,_xlfn.XLOOKUP($D2353,养成中转!$D$17:$D$1000,养成中转!$AP$17:$AP$1000,"{}"),_xlfn.XLOOKUP($D2353,养成中转!$D$17:$D$1000,养成中转!$AG$17:$AG$1000,"{}"))</f>
        <v>{"CardMulti":33.49,"CostReduce":3}</v>
      </c>
    </row>
    <row r="2354" spans="1:7">
      <c r="A2354" s="19">
        <v>2350</v>
      </c>
      <c r="B2354" s="21">
        <f t="shared" si="60"/>
        <v>2</v>
      </c>
      <c r="C2354" s="19">
        <v>3</v>
      </c>
      <c r="D2354" s="19">
        <f t="shared" si="61"/>
        <v>100</v>
      </c>
      <c r="E2354" s="19" t="str">
        <f>_xlfn.XLOOKUP($D2354,消耗中转!$O$17:$O$1000,消耗中转!$Y$17:$Y$1000,"[]")</f>
        <v>[{"ItemId":50004,"Num":170907},{"ItemId":50005,"Num":1155}]</v>
      </c>
      <c r="F2354" s="19" t="str">
        <f>_xlfn.XLOOKUP($D2354,养成中转!$D$17:$D$1000,_xlfn.XLOOKUP($C2354,养成中转!$W$16:$AC$16,养成中转!$W$17:$AC$1000),"{}")</f>
        <v>{"Hp":84404,"Atk":4420}</v>
      </c>
      <c r="G2354" s="19" t="str">
        <f>IF(B2354=4,_xlfn.XLOOKUP($D2354,养成中转!$D$17:$D$1000,养成中转!$AP$17:$AP$1000,"{}"),_xlfn.XLOOKUP($D2354,养成中转!$D$17:$D$1000,养成中转!$AG$17:$AG$1000,"{}"))</f>
        <v>{"CardMulti":33.66,"CostReduce":3}</v>
      </c>
    </row>
    <row r="2355" spans="1:7">
      <c r="A2355" s="19">
        <v>2351</v>
      </c>
      <c r="B2355" s="21">
        <f t="shared" si="60"/>
        <v>2</v>
      </c>
      <c r="C2355" s="19">
        <v>3</v>
      </c>
      <c r="D2355" s="19">
        <f t="shared" si="61"/>
        <v>101</v>
      </c>
      <c r="E2355" s="19" t="str">
        <f>_xlfn.XLOOKUP($D2355,消耗中转!$O$17:$O$1000,消耗中转!$Y$17:$Y$1000,"[]")</f>
        <v>[{"ItemId":50004,"Num":144633}]</v>
      </c>
      <c r="F2355" s="19" t="str">
        <f>_xlfn.XLOOKUP($D2355,养成中转!$D$17:$D$1000,_xlfn.XLOOKUP($C2355,养成中转!$W$16:$AC$16,养成中转!$W$17:$AC$1000),"{}")</f>
        <v>{"Hp":94040,"Atk":4925}</v>
      </c>
      <c r="G2355" s="19" t="str">
        <f>IF(B2355=4,_xlfn.XLOOKUP($D2355,养成中转!$D$17:$D$1000,养成中转!$AP$17:$AP$1000,"{}"),_xlfn.XLOOKUP($D2355,养成中转!$D$17:$D$1000,养成中转!$AG$17:$AG$1000,"{}"))</f>
        <v>{"CardMulti":34.71,"CostReduce":3}</v>
      </c>
    </row>
    <row r="2356" spans="1:7">
      <c r="A2356" s="19">
        <v>2352</v>
      </c>
      <c r="B2356" s="21">
        <f t="shared" si="60"/>
        <v>2</v>
      </c>
      <c r="C2356" s="19">
        <v>3</v>
      </c>
      <c r="D2356" s="19">
        <f t="shared" si="61"/>
        <v>102</v>
      </c>
      <c r="E2356" s="19" t="str">
        <f>_xlfn.XLOOKUP($D2356,消耗中转!$O$17:$O$1000,消耗中转!$Y$17:$Y$1000,"[]")</f>
        <v>[{"ItemId":50004,"Num":151865}]</v>
      </c>
      <c r="F2356" s="19" t="str">
        <f>_xlfn.XLOOKUP($D2356,养成中转!$D$17:$D$1000,_xlfn.XLOOKUP($C2356,养成中转!$W$16:$AC$16,养成中转!$W$17:$AC$1000),"{}")</f>
        <v>{"Hp":95439,"Atk":4999}</v>
      </c>
      <c r="G2356" s="19" t="str">
        <f>IF(B2356=4,_xlfn.XLOOKUP($D2356,养成中转!$D$17:$D$1000,养成中转!$AP$17:$AP$1000,"{}"),_xlfn.XLOOKUP($D2356,养成中转!$D$17:$D$1000,养成中转!$AG$17:$AG$1000,"{}"))</f>
        <v>{"CardMulti":34.87,"CostReduce":3}</v>
      </c>
    </row>
    <row r="2357" spans="1:7">
      <c r="A2357" s="19">
        <v>2353</v>
      </c>
      <c r="B2357" s="21">
        <f t="shared" si="60"/>
        <v>2</v>
      </c>
      <c r="C2357" s="19">
        <v>3</v>
      </c>
      <c r="D2357" s="19">
        <f t="shared" si="61"/>
        <v>103</v>
      </c>
      <c r="E2357" s="19" t="str">
        <f>_xlfn.XLOOKUP($D2357,消耗中转!$O$17:$O$1000,消耗中转!$Y$17:$Y$1000,"[]")</f>
        <v>[{"ItemId":50004,"Num":159096}]</v>
      </c>
      <c r="F2357" s="19" t="str">
        <f>_xlfn.XLOOKUP($D2357,养成中转!$D$17:$D$1000,_xlfn.XLOOKUP($C2357,养成中转!$W$16:$AC$16,养成中转!$W$17:$AC$1000),"{}")</f>
        <v>{"Hp":96862,"Atk":5074}</v>
      </c>
      <c r="G2357" s="19" t="str">
        <f>IF(B2357=4,_xlfn.XLOOKUP($D2357,养成中转!$D$17:$D$1000,养成中转!$AP$17:$AP$1000,"{}"),_xlfn.XLOOKUP($D2357,养成中转!$D$17:$D$1000,养成中转!$AG$17:$AG$1000,"{}"))</f>
        <v>{"CardMulti":35.03,"CostReduce":3}</v>
      </c>
    </row>
    <row r="2358" spans="1:7">
      <c r="A2358" s="19">
        <v>2354</v>
      </c>
      <c r="B2358" s="21">
        <f t="shared" si="60"/>
        <v>2</v>
      </c>
      <c r="C2358" s="19">
        <v>3</v>
      </c>
      <c r="D2358" s="19">
        <f t="shared" si="61"/>
        <v>104</v>
      </c>
      <c r="E2358" s="19" t="str">
        <f>_xlfn.XLOOKUP($D2358,消耗中转!$O$17:$O$1000,消耗中转!$Y$17:$Y$1000,"[]")</f>
        <v>[{"ItemId":50004,"Num":166328}]</v>
      </c>
      <c r="F2358" s="19" t="str">
        <f>_xlfn.XLOOKUP($D2358,养成中转!$D$17:$D$1000,_xlfn.XLOOKUP($C2358,养成中转!$W$16:$AC$16,养成中转!$W$17:$AC$1000),"{}")</f>
        <v>{"Hp":98308,"Atk":5149}</v>
      </c>
      <c r="G2358" s="19" t="str">
        <f>IF(B2358=4,_xlfn.XLOOKUP($D2358,养成中转!$D$17:$D$1000,养成中转!$AP$17:$AP$1000,"{}"),_xlfn.XLOOKUP($D2358,养成中转!$D$17:$D$1000,养成中转!$AG$17:$AG$1000,"{}"))</f>
        <v>{"CardMulti":35.19,"CostReduce":3}</v>
      </c>
    </row>
    <row r="2359" spans="1:7">
      <c r="A2359" s="19">
        <v>2355</v>
      </c>
      <c r="B2359" s="21">
        <f t="shared" si="60"/>
        <v>2</v>
      </c>
      <c r="C2359" s="19">
        <v>3</v>
      </c>
      <c r="D2359" s="19">
        <f t="shared" si="61"/>
        <v>105</v>
      </c>
      <c r="E2359" s="19" t="str">
        <f>_xlfn.XLOOKUP($D2359,消耗中转!$O$17:$O$1000,消耗中转!$Y$17:$Y$1000,"[]")</f>
        <v>[{"ItemId":50004,"Num":173560}]</v>
      </c>
      <c r="F2359" s="19" t="str">
        <f>_xlfn.XLOOKUP($D2359,养成中转!$D$17:$D$1000,_xlfn.XLOOKUP($C2359,养成中转!$W$16:$AC$16,养成中转!$W$17:$AC$1000),"{}")</f>
        <v>{"Hp":99778,"Atk":5226}</v>
      </c>
      <c r="G2359" s="19" t="str">
        <f>IF(B2359=4,_xlfn.XLOOKUP($D2359,养成中转!$D$17:$D$1000,养成中转!$AP$17:$AP$1000,"{}"),_xlfn.XLOOKUP($D2359,养成中转!$D$17:$D$1000,养成中转!$AG$17:$AG$1000,"{}"))</f>
        <v>{"CardMulti":35.35,"CostReduce":3}</v>
      </c>
    </row>
    <row r="2360" spans="1:7">
      <c r="A2360" s="19">
        <v>2356</v>
      </c>
      <c r="B2360" s="21">
        <f t="shared" si="60"/>
        <v>2</v>
      </c>
      <c r="C2360" s="19">
        <v>3</v>
      </c>
      <c r="D2360" s="19">
        <f t="shared" si="61"/>
        <v>106</v>
      </c>
      <c r="E2360" s="19" t="str">
        <f>_xlfn.XLOOKUP($D2360,消耗中转!$O$17:$O$1000,消耗中转!$Y$17:$Y$1000,"[]")</f>
        <v>[{"ItemId":50004,"Num":180791}]</v>
      </c>
      <c r="F2360" s="19" t="str">
        <f>_xlfn.XLOOKUP($D2360,养成中转!$D$17:$D$1000,_xlfn.XLOOKUP($C2360,养成中转!$W$16:$AC$16,养成中转!$W$17:$AC$1000),"{}")</f>
        <v>{"Hp":101271,"Atk":5304}</v>
      </c>
      <c r="G2360" s="19" t="str">
        <f>IF(B2360=4,_xlfn.XLOOKUP($D2360,养成中转!$D$17:$D$1000,养成中转!$AP$17:$AP$1000,"{}"),_xlfn.XLOOKUP($D2360,养成中转!$D$17:$D$1000,养成中转!$AG$17:$AG$1000,"{}"))</f>
        <v>{"CardMulti":35.51,"CostReduce":3}</v>
      </c>
    </row>
    <row r="2361" spans="1:7">
      <c r="A2361" s="19">
        <v>2357</v>
      </c>
      <c r="B2361" s="21">
        <f t="shared" si="60"/>
        <v>2</v>
      </c>
      <c r="C2361" s="19">
        <v>3</v>
      </c>
      <c r="D2361" s="19">
        <f t="shared" si="61"/>
        <v>107</v>
      </c>
      <c r="E2361" s="19" t="str">
        <f>_xlfn.XLOOKUP($D2361,消耗中转!$O$17:$O$1000,消耗中转!$Y$17:$Y$1000,"[]")</f>
        <v>[{"ItemId":50004,"Num":188023}]</v>
      </c>
      <c r="F2361" s="19" t="str">
        <f>_xlfn.XLOOKUP($D2361,养成中转!$D$17:$D$1000,_xlfn.XLOOKUP($C2361,养成中转!$W$16:$AC$16,养成中转!$W$17:$AC$1000),"{}")</f>
        <v>{"Hp":102788,"Atk":5384}</v>
      </c>
      <c r="G2361" s="19" t="str">
        <f>IF(B2361=4,_xlfn.XLOOKUP($D2361,养成中转!$D$17:$D$1000,养成中转!$AP$17:$AP$1000,"{}"),_xlfn.XLOOKUP($D2361,养成中转!$D$17:$D$1000,养成中转!$AG$17:$AG$1000,"{}"))</f>
        <v>{"CardMulti":35.67,"CostReduce":3}</v>
      </c>
    </row>
    <row r="2362" spans="1:7">
      <c r="A2362" s="19">
        <v>2358</v>
      </c>
      <c r="B2362" s="21">
        <f t="shared" si="60"/>
        <v>2</v>
      </c>
      <c r="C2362" s="19">
        <v>3</v>
      </c>
      <c r="D2362" s="19">
        <f t="shared" si="61"/>
        <v>108</v>
      </c>
      <c r="E2362" s="19" t="str">
        <f>_xlfn.XLOOKUP($D2362,消耗中转!$O$17:$O$1000,消耗中转!$Y$17:$Y$1000,"[]")</f>
        <v>[{"ItemId":50004,"Num":195255}]</v>
      </c>
      <c r="F2362" s="19" t="str">
        <f>_xlfn.XLOOKUP($D2362,养成中转!$D$17:$D$1000,_xlfn.XLOOKUP($C2362,养成中转!$W$16:$AC$16,养成中转!$W$17:$AC$1000),"{}")</f>
        <v>{"Hp":104329,"Atk":5464}</v>
      </c>
      <c r="G2362" s="19" t="str">
        <f>IF(B2362=4,_xlfn.XLOOKUP($D2362,养成中转!$D$17:$D$1000,养成中转!$AP$17:$AP$1000,"{}"),_xlfn.XLOOKUP($D2362,养成中转!$D$17:$D$1000,养成中转!$AG$17:$AG$1000,"{}"))</f>
        <v>{"CardMulti":35.83,"CostReduce":3}</v>
      </c>
    </row>
    <row r="2363" spans="1:7">
      <c r="A2363" s="19">
        <v>2359</v>
      </c>
      <c r="B2363" s="21">
        <f t="shared" si="60"/>
        <v>2</v>
      </c>
      <c r="C2363" s="19">
        <v>3</v>
      </c>
      <c r="D2363" s="19">
        <f t="shared" si="61"/>
        <v>109</v>
      </c>
      <c r="E2363" s="19" t="str">
        <f>_xlfn.XLOOKUP($D2363,消耗中转!$O$17:$O$1000,消耗中转!$Y$17:$Y$1000,"[]")</f>
        <v>[{"ItemId":50004,"Num":202486}]</v>
      </c>
      <c r="F2363" s="19" t="str">
        <f>_xlfn.XLOOKUP($D2363,养成中转!$D$17:$D$1000,_xlfn.XLOOKUP($C2363,养成中转!$W$16:$AC$16,养成中转!$W$17:$AC$1000),"{}")</f>
        <v>{"Hp":105894,"Atk":5547}</v>
      </c>
      <c r="G2363" s="19" t="str">
        <f>IF(B2363=4,_xlfn.XLOOKUP($D2363,养成中转!$D$17:$D$1000,养成中转!$AP$17:$AP$1000,"{}"),_xlfn.XLOOKUP($D2363,养成中转!$D$17:$D$1000,养成中转!$AG$17:$AG$1000,"{}"))</f>
        <v>{"CardMulti":35.99,"CostReduce":3}</v>
      </c>
    </row>
    <row r="2364" spans="1:7">
      <c r="A2364" s="19">
        <v>2360</v>
      </c>
      <c r="B2364" s="21">
        <f t="shared" si="60"/>
        <v>2</v>
      </c>
      <c r="C2364" s="19">
        <v>3</v>
      </c>
      <c r="D2364" s="19">
        <f t="shared" si="61"/>
        <v>110</v>
      </c>
      <c r="E2364" s="19" t="str">
        <f>_xlfn.XLOOKUP($D2364,消耗中转!$O$17:$O$1000,消耗中转!$Y$17:$Y$1000,"[]")</f>
        <v>[{"ItemId":50004,"Num":209718},{"ItemId":50005,"Num":1342}]</v>
      </c>
      <c r="F2364" s="19" t="str">
        <f>_xlfn.XLOOKUP($D2364,养成中转!$D$17:$D$1000,_xlfn.XLOOKUP($C2364,养成中转!$W$16:$AC$16,养成中转!$W$17:$AC$1000),"{}")</f>
        <v>{"Hp":107484,"Atk":5629}</v>
      </c>
      <c r="G2364" s="19" t="str">
        <f>IF(B2364=4,_xlfn.XLOOKUP($D2364,养成中转!$D$17:$D$1000,养成中转!$AP$17:$AP$1000,"{}"),_xlfn.XLOOKUP($D2364,养成中转!$D$17:$D$1000,养成中转!$AG$17:$AG$1000,"{}"))</f>
        <v>{"CardMulti":36.15,"CostReduce":3}</v>
      </c>
    </row>
    <row r="2365" spans="1:7">
      <c r="A2365" s="19">
        <v>2361</v>
      </c>
      <c r="B2365" s="21">
        <f t="shared" si="60"/>
        <v>2</v>
      </c>
      <c r="C2365" s="19">
        <v>3</v>
      </c>
      <c r="D2365" s="19">
        <f t="shared" si="61"/>
        <v>111</v>
      </c>
      <c r="E2365" s="19" t="str">
        <f>_xlfn.XLOOKUP($D2365,消耗中转!$O$17:$O$1000,消耗中转!$Y$17:$Y$1000,"[]")</f>
        <v>[{"ItemId":50004,"Num":171342}]</v>
      </c>
      <c r="F2365" s="19" t="str">
        <f>_xlfn.XLOOKUP($D2365,养成中转!$D$17:$D$1000,_xlfn.XLOOKUP($C2365,养成中转!$W$16:$AC$16,养成中转!$W$17:$AC$1000),"{}")</f>
        <v>{"Hp":118782,"Atk":6221}</v>
      </c>
      <c r="G2365" s="19" t="str">
        <f>IF(B2365=4,_xlfn.XLOOKUP($D2365,养成中转!$D$17:$D$1000,养成中转!$AP$17:$AP$1000,"{}"),_xlfn.XLOOKUP($D2365,养成中转!$D$17:$D$1000,养成中转!$AG$17:$AG$1000,"{}"))</f>
        <v>{"CardMulti":37.25,"CostReduce":3}</v>
      </c>
    </row>
    <row r="2366" spans="1:7">
      <c r="A2366" s="19">
        <v>2362</v>
      </c>
      <c r="B2366" s="21">
        <f t="shared" si="60"/>
        <v>2</v>
      </c>
      <c r="C2366" s="19">
        <v>3</v>
      </c>
      <c r="D2366" s="19">
        <f t="shared" si="61"/>
        <v>112</v>
      </c>
      <c r="E2366" s="19" t="str">
        <f>_xlfn.XLOOKUP($D2366,消耗中转!$O$17:$O$1000,消耗中转!$Y$17:$Y$1000,"[]")</f>
        <v>[{"ItemId":50004,"Num":179909}]</v>
      </c>
      <c r="F2366" s="19" t="str">
        <f>_xlfn.XLOOKUP($D2366,养成中转!$D$17:$D$1000,_xlfn.XLOOKUP($C2366,养成中转!$W$16:$AC$16,养成中转!$W$17:$AC$1000),"{}")</f>
        <v>{"Hp":120421,"Atk":6307}</v>
      </c>
      <c r="G2366" s="19" t="str">
        <f>IF(B2366=4,_xlfn.XLOOKUP($D2366,养成中转!$D$17:$D$1000,养成中转!$AP$17:$AP$1000,"{}"),_xlfn.XLOOKUP($D2366,养成中转!$D$17:$D$1000,养成中转!$AG$17:$AG$1000,"{}"))</f>
        <v>{"CardMulti":37.4,"CostReduce":3}</v>
      </c>
    </row>
    <row r="2367" spans="1:7">
      <c r="A2367" s="19">
        <v>2363</v>
      </c>
      <c r="B2367" s="21">
        <f t="shared" si="60"/>
        <v>2</v>
      </c>
      <c r="C2367" s="19">
        <v>3</v>
      </c>
      <c r="D2367" s="19">
        <f t="shared" si="61"/>
        <v>113</v>
      </c>
      <c r="E2367" s="19" t="str">
        <f>_xlfn.XLOOKUP($D2367,消耗中转!$O$17:$O$1000,消耗中转!$Y$17:$Y$1000,"[]")</f>
        <v>[{"ItemId":50004,"Num":188476}]</v>
      </c>
      <c r="F2367" s="19" t="str">
        <f>_xlfn.XLOOKUP($D2367,养成中转!$D$17:$D$1000,_xlfn.XLOOKUP($C2367,养成中转!$W$16:$AC$16,养成中转!$W$17:$AC$1000),"{}")</f>
        <v>{"Hp":122084,"Atk":6395}</v>
      </c>
      <c r="G2367" s="19" t="str">
        <f>IF(B2367=4,_xlfn.XLOOKUP($D2367,养成中转!$D$17:$D$1000,养成中转!$AP$17:$AP$1000,"{}"),_xlfn.XLOOKUP($D2367,养成中转!$D$17:$D$1000,养成中转!$AG$17:$AG$1000,"{}"))</f>
        <v>{"CardMulti":37.55,"CostReduce":3}</v>
      </c>
    </row>
    <row r="2368" spans="1:7">
      <c r="A2368" s="19">
        <v>2364</v>
      </c>
      <c r="B2368" s="21">
        <f t="shared" si="60"/>
        <v>2</v>
      </c>
      <c r="C2368" s="19">
        <v>3</v>
      </c>
      <c r="D2368" s="19">
        <f t="shared" si="61"/>
        <v>114</v>
      </c>
      <c r="E2368" s="19" t="str">
        <f>_xlfn.XLOOKUP($D2368,消耗中转!$O$17:$O$1000,消耗中转!$Y$17:$Y$1000,"[]")</f>
        <v>[{"ItemId":50004,"Num":197043}]</v>
      </c>
      <c r="F2368" s="19" t="str">
        <f>_xlfn.XLOOKUP($D2368,养成中转!$D$17:$D$1000,_xlfn.XLOOKUP($C2368,养成中转!$W$16:$AC$16,养成中转!$W$17:$AC$1000),"{}")</f>
        <v>{"Hp":123774,"Atk":6483}</v>
      </c>
      <c r="G2368" s="19" t="str">
        <f>IF(B2368=4,_xlfn.XLOOKUP($D2368,养成中转!$D$17:$D$1000,养成中转!$AP$17:$AP$1000,"{}"),_xlfn.XLOOKUP($D2368,养成中转!$D$17:$D$1000,养成中转!$AG$17:$AG$1000,"{}"))</f>
        <v>{"CardMulti":37.7,"CostReduce":3}</v>
      </c>
    </row>
    <row r="2369" spans="1:7">
      <c r="A2369" s="19">
        <v>2365</v>
      </c>
      <c r="B2369" s="21">
        <f t="shared" si="60"/>
        <v>2</v>
      </c>
      <c r="C2369" s="19">
        <v>3</v>
      </c>
      <c r="D2369" s="19">
        <f t="shared" si="61"/>
        <v>115</v>
      </c>
      <c r="E2369" s="19" t="str">
        <f>_xlfn.XLOOKUP($D2369,消耗中转!$O$17:$O$1000,消耗中转!$Y$17:$Y$1000,"[]")</f>
        <v>[{"ItemId":50004,"Num":205610}]</v>
      </c>
      <c r="F2369" s="19" t="str">
        <f>_xlfn.XLOOKUP($D2369,养成中转!$D$17:$D$1000,_xlfn.XLOOKUP($C2369,养成中转!$W$16:$AC$16,养成中转!$W$17:$AC$1000),"{}")</f>
        <v>{"Hp":125487,"Atk":6573}</v>
      </c>
      <c r="G2369" s="19" t="str">
        <f>IF(B2369=4,_xlfn.XLOOKUP($D2369,养成中转!$D$17:$D$1000,养成中转!$AP$17:$AP$1000,"{}"),_xlfn.XLOOKUP($D2369,养成中转!$D$17:$D$1000,养成中转!$AG$17:$AG$1000,"{}"))</f>
        <v>{"CardMulti":37.85,"CostReduce":3}</v>
      </c>
    </row>
    <row r="2370" spans="1:7">
      <c r="A2370" s="19">
        <v>2366</v>
      </c>
      <c r="B2370" s="21">
        <f t="shared" si="60"/>
        <v>2</v>
      </c>
      <c r="C2370" s="19">
        <v>3</v>
      </c>
      <c r="D2370" s="19">
        <f t="shared" si="61"/>
        <v>116</v>
      </c>
      <c r="E2370" s="19" t="str">
        <f>_xlfn.XLOOKUP($D2370,消耗中转!$O$17:$O$1000,消耗中转!$Y$17:$Y$1000,"[]")</f>
        <v>[{"ItemId":50004,"Num":214177}]</v>
      </c>
      <c r="F2370" s="19" t="str">
        <f>_xlfn.XLOOKUP($D2370,养成中转!$D$17:$D$1000,_xlfn.XLOOKUP($C2370,养成中转!$W$16:$AC$16,养成中转!$W$17:$AC$1000),"{}")</f>
        <v>{"Hp":127227,"Atk":6663}</v>
      </c>
      <c r="G2370" s="19" t="str">
        <f>IF(B2370=4,_xlfn.XLOOKUP($D2370,养成中转!$D$17:$D$1000,养成中转!$AP$17:$AP$1000,"{}"),_xlfn.XLOOKUP($D2370,养成中转!$D$17:$D$1000,养成中转!$AG$17:$AG$1000,"{}"))</f>
        <v>{"CardMulti":38,"CostReduce":3}</v>
      </c>
    </row>
    <row r="2371" spans="1:7">
      <c r="A2371" s="19">
        <v>2367</v>
      </c>
      <c r="B2371" s="21">
        <f t="shared" si="60"/>
        <v>2</v>
      </c>
      <c r="C2371" s="19">
        <v>3</v>
      </c>
      <c r="D2371" s="19">
        <f t="shared" si="61"/>
        <v>117</v>
      </c>
      <c r="E2371" s="19" t="str">
        <f>_xlfn.XLOOKUP($D2371,消耗中转!$O$17:$O$1000,消耗中转!$Y$17:$Y$1000,"[]")</f>
        <v>[{"ItemId":50004,"Num":222744}]</v>
      </c>
      <c r="F2371" s="19" t="str">
        <f>_xlfn.XLOOKUP($D2371,养成中转!$D$17:$D$1000,_xlfn.XLOOKUP($C2371,养成中转!$W$16:$AC$16,养成中转!$W$17:$AC$1000),"{}")</f>
        <v>{"Hp":128992,"Atk":6756}</v>
      </c>
      <c r="G2371" s="19" t="str">
        <f>IF(B2371=4,_xlfn.XLOOKUP($D2371,养成中转!$D$17:$D$1000,养成中转!$AP$17:$AP$1000,"{}"),_xlfn.XLOOKUP($D2371,养成中转!$D$17:$D$1000,养成中转!$AG$17:$AG$1000,"{}"))</f>
        <v>{"CardMulti":38.15,"CostReduce":3}</v>
      </c>
    </row>
    <row r="2372" spans="1:7">
      <c r="A2372" s="19">
        <v>2368</v>
      </c>
      <c r="B2372" s="21">
        <f t="shared" si="60"/>
        <v>2</v>
      </c>
      <c r="C2372" s="19">
        <v>3</v>
      </c>
      <c r="D2372" s="19">
        <f t="shared" si="61"/>
        <v>118</v>
      </c>
      <c r="E2372" s="19" t="str">
        <f>_xlfn.XLOOKUP($D2372,消耗中转!$O$17:$O$1000,消耗中转!$Y$17:$Y$1000,"[]")</f>
        <v>[{"ItemId":50004,"Num":231311}]</v>
      </c>
      <c r="F2372" s="19" t="str">
        <f>_xlfn.XLOOKUP($D2372,养成中转!$D$17:$D$1000,_xlfn.XLOOKUP($C2372,养成中转!$W$16:$AC$16,养成中转!$W$17:$AC$1000),"{}")</f>
        <v>{"Hp":130782,"Atk":6850}</v>
      </c>
      <c r="G2372" s="19" t="str">
        <f>IF(B2372=4,_xlfn.XLOOKUP($D2372,养成中转!$D$17:$D$1000,养成中转!$AP$17:$AP$1000,"{}"),_xlfn.XLOOKUP($D2372,养成中转!$D$17:$D$1000,养成中转!$AG$17:$AG$1000,"{}"))</f>
        <v>{"CardMulti":38.3,"CostReduce":3}</v>
      </c>
    </row>
    <row r="2373" spans="1:7">
      <c r="A2373" s="19">
        <v>2369</v>
      </c>
      <c r="B2373" s="21">
        <f t="shared" si="60"/>
        <v>2</v>
      </c>
      <c r="C2373" s="19">
        <v>3</v>
      </c>
      <c r="D2373" s="19">
        <f t="shared" si="61"/>
        <v>119</v>
      </c>
      <c r="E2373" s="19" t="str">
        <f>_xlfn.XLOOKUP($D2373,消耗中转!$O$17:$O$1000,消耗中转!$Y$17:$Y$1000,"[]")</f>
        <v>[{"ItemId":50004,"Num":239878}]</v>
      </c>
      <c r="F2373" s="19" t="str">
        <f>_xlfn.XLOOKUP($D2373,养成中转!$D$17:$D$1000,_xlfn.XLOOKUP($C2373,养成中转!$W$16:$AC$16,养成中转!$W$17:$AC$1000),"{}")</f>
        <v>{"Hp":132599,"Atk":6945}</v>
      </c>
      <c r="G2373" s="19" t="str">
        <f>IF(B2373=4,_xlfn.XLOOKUP($D2373,养成中转!$D$17:$D$1000,养成中转!$AP$17:$AP$1000,"{}"),_xlfn.XLOOKUP($D2373,养成中转!$D$17:$D$1000,养成中转!$AG$17:$AG$1000,"{}"))</f>
        <v>{"CardMulti":38.45,"CostReduce":3}</v>
      </c>
    </row>
    <row r="2374" spans="1:7">
      <c r="A2374" s="19">
        <v>2370</v>
      </c>
      <c r="B2374" s="21">
        <f t="shared" si="60"/>
        <v>2</v>
      </c>
      <c r="C2374" s="19">
        <v>3</v>
      </c>
      <c r="D2374" s="19">
        <f t="shared" si="61"/>
        <v>120</v>
      </c>
      <c r="E2374" s="19" t="str">
        <f>_xlfn.XLOOKUP($D2374,消耗中转!$O$17:$O$1000,消耗中转!$Y$17:$Y$1000,"[]")</f>
        <v>[{"ItemId":50004,"Num":248445},{"ItemId":50005,"Num":1529}]</v>
      </c>
      <c r="F2374" s="19" t="str">
        <f>_xlfn.XLOOKUP($D2374,养成中转!$D$17:$D$1000,_xlfn.XLOOKUP($C2374,养成中转!$W$16:$AC$16,养成中转!$W$17:$AC$1000),"{}")</f>
        <v>{"Hp":134442,"Atk":7042}</v>
      </c>
      <c r="G2374" s="19" t="str">
        <f>IF(B2374=4,_xlfn.XLOOKUP($D2374,养成中转!$D$17:$D$1000,养成中转!$AP$17:$AP$1000,"{}"),_xlfn.XLOOKUP($D2374,养成中转!$D$17:$D$1000,养成中转!$AG$17:$AG$1000,"{}"))</f>
        <v>{"CardMulti":38.6,"CostReduce":3}</v>
      </c>
    </row>
    <row r="2375" spans="1:7">
      <c r="A2375" s="19">
        <v>2371</v>
      </c>
      <c r="B2375" s="21">
        <f t="shared" si="60"/>
        <v>2</v>
      </c>
      <c r="C2375" s="19">
        <v>3</v>
      </c>
      <c r="D2375" s="19">
        <f t="shared" si="61"/>
        <v>121</v>
      </c>
      <c r="E2375" s="19" t="str">
        <f>_xlfn.XLOOKUP($D2375,消耗中转!$O$17:$O$1000,消耗中转!$Y$17:$Y$1000,"[]")</f>
        <v>[{"ItemId":50004,"Num":196978}]</v>
      </c>
      <c r="F2375" s="19" t="str">
        <f>_xlfn.XLOOKUP($D2375,养成中转!$D$17:$D$1000,_xlfn.XLOOKUP($C2375,养成中转!$W$16:$AC$16,养成中转!$W$17:$AC$1000),"{}")</f>
        <v>{"Hp":147526,"Atk":7727}</v>
      </c>
      <c r="G2375" s="19" t="str">
        <f>IF(B2375=4,_xlfn.XLOOKUP($D2375,养成中转!$D$17:$D$1000,养成中转!$AP$17:$AP$1000,"{}"),_xlfn.XLOOKUP($D2375,养成中转!$D$17:$D$1000,养成中转!$AG$17:$AG$1000,"{}"))</f>
        <v>{"CardMulti":39.75,"CostReduce":3}</v>
      </c>
    </row>
    <row r="2376" spans="1:7">
      <c r="A2376" s="19">
        <v>2372</v>
      </c>
      <c r="B2376" s="21">
        <f t="shared" si="60"/>
        <v>2</v>
      </c>
      <c r="C2376" s="19">
        <v>3</v>
      </c>
      <c r="D2376" s="19">
        <f t="shared" si="61"/>
        <v>122</v>
      </c>
      <c r="E2376" s="19" t="str">
        <f>_xlfn.XLOOKUP($D2376,消耗中转!$O$17:$O$1000,消耗中转!$Y$17:$Y$1000,"[]")</f>
        <v>[{"ItemId":50004,"Num":206827}]</v>
      </c>
      <c r="F2376" s="19" t="str">
        <f>_xlfn.XLOOKUP($D2376,养成中转!$D$17:$D$1000,_xlfn.XLOOKUP($C2376,养成中转!$W$16:$AC$16,养成中转!$W$17:$AC$1000),"{}")</f>
        <v>{"Hp":149422,"Atk":7826}</v>
      </c>
      <c r="G2376" s="19" t="str">
        <f>IF(B2376=4,_xlfn.XLOOKUP($D2376,养成中转!$D$17:$D$1000,养成中转!$AP$17:$AP$1000,"{}"),_xlfn.XLOOKUP($D2376,养成中转!$D$17:$D$1000,养成中转!$AG$17:$AG$1000,"{}"))</f>
        <v>{"CardMulti":39.94,"CostReduce":3}</v>
      </c>
    </row>
    <row r="2377" spans="1:7">
      <c r="A2377" s="19">
        <v>2373</v>
      </c>
      <c r="B2377" s="21">
        <f t="shared" si="60"/>
        <v>2</v>
      </c>
      <c r="C2377" s="19">
        <v>3</v>
      </c>
      <c r="D2377" s="19">
        <f t="shared" si="61"/>
        <v>123</v>
      </c>
      <c r="E2377" s="19" t="str">
        <f>_xlfn.XLOOKUP($D2377,消耗中转!$O$17:$O$1000,消耗中转!$Y$17:$Y$1000,"[]")</f>
        <v>[{"ItemId":50004,"Num":216676}]</v>
      </c>
      <c r="F2377" s="19" t="str">
        <f>_xlfn.XLOOKUP($D2377,养成中转!$D$17:$D$1000,_xlfn.XLOOKUP($C2377,养成中转!$W$16:$AC$16,养成中转!$W$17:$AC$1000),"{}")</f>
        <v>{"Hp":151343,"Atk":7927}</v>
      </c>
      <c r="G2377" s="19" t="str">
        <f>IF(B2377=4,_xlfn.XLOOKUP($D2377,养成中转!$D$17:$D$1000,养成中转!$AP$17:$AP$1000,"{}"),_xlfn.XLOOKUP($D2377,养成中转!$D$17:$D$1000,养成中转!$AG$17:$AG$1000,"{}"))</f>
        <v>{"CardMulti":40.13,"CostReduce":3}</v>
      </c>
    </row>
    <row r="2378" spans="1:7">
      <c r="A2378" s="19">
        <v>2374</v>
      </c>
      <c r="B2378" s="21">
        <f t="shared" si="60"/>
        <v>2</v>
      </c>
      <c r="C2378" s="19">
        <v>3</v>
      </c>
      <c r="D2378" s="19">
        <f t="shared" si="61"/>
        <v>124</v>
      </c>
      <c r="E2378" s="19" t="str">
        <f>_xlfn.XLOOKUP($D2378,消耗中转!$O$17:$O$1000,消耗中转!$Y$17:$Y$1000,"[]")</f>
        <v>[{"ItemId":50004,"Num":226525}]</v>
      </c>
      <c r="F2378" s="19" t="str">
        <f>_xlfn.XLOOKUP($D2378,养成中转!$D$17:$D$1000,_xlfn.XLOOKUP($C2378,养成中转!$W$16:$AC$16,养成中转!$W$17:$AC$1000),"{}")</f>
        <v>{"Hp":153293,"Atk":8030}</v>
      </c>
      <c r="G2378" s="19" t="str">
        <f>IF(B2378=4,_xlfn.XLOOKUP($D2378,养成中转!$D$17:$D$1000,养成中转!$AP$17:$AP$1000,"{}"),_xlfn.XLOOKUP($D2378,养成中转!$D$17:$D$1000,养成中转!$AG$17:$AG$1000,"{}"))</f>
        <v>{"CardMulti":40.32,"CostReduce":3}</v>
      </c>
    </row>
    <row r="2379" spans="1:7">
      <c r="A2379" s="19">
        <v>2375</v>
      </c>
      <c r="B2379" s="21">
        <f t="shared" si="60"/>
        <v>2</v>
      </c>
      <c r="C2379" s="19">
        <v>3</v>
      </c>
      <c r="D2379" s="19">
        <f t="shared" si="61"/>
        <v>125</v>
      </c>
      <c r="E2379" s="19" t="str">
        <f>_xlfn.XLOOKUP($D2379,消耗中转!$O$17:$O$1000,消耗中转!$Y$17:$Y$1000,"[]")</f>
        <v>[{"ItemId":50004,"Num":236374}]</v>
      </c>
      <c r="F2379" s="19" t="str">
        <f>_xlfn.XLOOKUP($D2379,养成中转!$D$17:$D$1000,_xlfn.XLOOKUP($C2379,养成中转!$W$16:$AC$16,养成中转!$W$17:$AC$1000),"{}")</f>
        <v>{"Hp":155268,"Atk":8133}</v>
      </c>
      <c r="G2379" s="19" t="str">
        <f>IF(B2379=4,_xlfn.XLOOKUP($D2379,养成中转!$D$17:$D$1000,养成中转!$AP$17:$AP$1000,"{}"),_xlfn.XLOOKUP($D2379,养成中转!$D$17:$D$1000,养成中转!$AG$17:$AG$1000,"{}"))</f>
        <v>{"CardMulti":42.51,"CostReduce":5}</v>
      </c>
    </row>
    <row r="2380" spans="1:7">
      <c r="A2380" s="19">
        <v>2376</v>
      </c>
      <c r="B2380" s="21">
        <f t="shared" si="60"/>
        <v>2</v>
      </c>
      <c r="C2380" s="19">
        <v>3</v>
      </c>
      <c r="D2380" s="19">
        <f t="shared" si="61"/>
        <v>126</v>
      </c>
      <c r="E2380" s="19" t="str">
        <f>_xlfn.XLOOKUP($D2380,消耗中转!$O$17:$O$1000,消耗中转!$Y$17:$Y$1000,"[]")</f>
        <v>[{"ItemId":50004,"Num":246223}]</v>
      </c>
      <c r="F2380" s="19" t="str">
        <f>_xlfn.XLOOKUP($D2380,养成中转!$D$17:$D$1000,_xlfn.XLOOKUP($C2380,养成中转!$W$16:$AC$16,养成中转!$W$17:$AC$1000),"{}")</f>
        <v>{"Hp":157272,"Atk":8237}</v>
      </c>
      <c r="G2380" s="19" t="str">
        <f>IF(B2380=4,_xlfn.XLOOKUP($D2380,养成中转!$D$17:$D$1000,养成中转!$AP$17:$AP$1000,"{}"),_xlfn.XLOOKUP($D2380,养成中转!$D$17:$D$1000,养成中转!$AG$17:$AG$1000,"{}"))</f>
        <v>{"CardMulti":42.7,"CostReduce":5}</v>
      </c>
    </row>
    <row r="2381" spans="1:7">
      <c r="A2381" s="19">
        <v>2377</v>
      </c>
      <c r="B2381" s="21">
        <f t="shared" si="60"/>
        <v>2</v>
      </c>
      <c r="C2381" s="19">
        <v>3</v>
      </c>
      <c r="D2381" s="19">
        <f t="shared" si="61"/>
        <v>127</v>
      </c>
      <c r="E2381" s="19" t="str">
        <f>_xlfn.XLOOKUP($D2381,消耗中转!$O$17:$O$1000,消耗中转!$Y$17:$Y$1000,"[]")</f>
        <v>[{"ItemId":50004,"Num":256072}]</v>
      </c>
      <c r="F2381" s="19" t="str">
        <f>_xlfn.XLOOKUP($D2381,养成中转!$D$17:$D$1000,_xlfn.XLOOKUP($C2381,养成中转!$W$16:$AC$16,养成中转!$W$17:$AC$1000),"{}")</f>
        <v>{"Hp":159302,"Atk":8344}</v>
      </c>
      <c r="G2381" s="19" t="str">
        <f>IF(B2381=4,_xlfn.XLOOKUP($D2381,养成中转!$D$17:$D$1000,养成中转!$AP$17:$AP$1000,"{}"),_xlfn.XLOOKUP($D2381,养成中转!$D$17:$D$1000,养成中转!$AG$17:$AG$1000,"{}"))</f>
        <v>{"CardMulti":42.89,"CostReduce":5}</v>
      </c>
    </row>
    <row r="2382" spans="1:7">
      <c r="A2382" s="19">
        <v>2378</v>
      </c>
      <c r="B2382" s="21">
        <f t="shared" si="60"/>
        <v>2</v>
      </c>
      <c r="C2382" s="19">
        <v>3</v>
      </c>
      <c r="D2382" s="19">
        <f t="shared" si="61"/>
        <v>128</v>
      </c>
      <c r="E2382" s="19" t="str">
        <f>_xlfn.XLOOKUP($D2382,消耗中转!$O$17:$O$1000,消耗中转!$Y$17:$Y$1000,"[]")</f>
        <v>[{"ItemId":50004,"Num":265921}]</v>
      </c>
      <c r="F2382" s="19" t="str">
        <f>_xlfn.XLOOKUP($D2382,养成中转!$D$17:$D$1000,_xlfn.XLOOKUP($C2382,养成中转!$W$16:$AC$16,养成中转!$W$17:$AC$1000),"{}")</f>
        <v>{"Hp":161360,"Atk":8452}</v>
      </c>
      <c r="G2382" s="19" t="str">
        <f>IF(B2382=4,_xlfn.XLOOKUP($D2382,养成中转!$D$17:$D$1000,养成中转!$AP$17:$AP$1000,"{}"),_xlfn.XLOOKUP($D2382,养成中转!$D$17:$D$1000,养成中转!$AG$17:$AG$1000,"{}"))</f>
        <v>{"CardMulti":43.08,"CostReduce":5}</v>
      </c>
    </row>
    <row r="2383" spans="1:7">
      <c r="A2383" s="19">
        <v>2379</v>
      </c>
      <c r="B2383" s="21">
        <f t="shared" ref="B2383:B2446" si="62">B2133+1</f>
        <v>2</v>
      </c>
      <c r="C2383" s="19">
        <v>3</v>
      </c>
      <c r="D2383" s="19">
        <f t="shared" ref="D2383:D2446" si="63">D2133</f>
        <v>129</v>
      </c>
      <c r="E2383" s="19" t="str">
        <f>_xlfn.XLOOKUP($D2383,消耗中转!$O$17:$O$1000,消耗中转!$Y$17:$Y$1000,"[]")</f>
        <v>[{"ItemId":50004,"Num":275770}]</v>
      </c>
      <c r="F2383" s="19" t="str">
        <f>_xlfn.XLOOKUP($D2383,养成中转!$D$17:$D$1000,_xlfn.XLOOKUP($C2383,养成中转!$W$16:$AC$16,养成中转!$W$17:$AC$1000),"{}")</f>
        <v>{"Hp":163446,"Atk":8561}</v>
      </c>
      <c r="G2383" s="19" t="str">
        <f>IF(B2383=4,_xlfn.XLOOKUP($D2383,养成中转!$D$17:$D$1000,养成中转!$AP$17:$AP$1000,"{}"),_xlfn.XLOOKUP($D2383,养成中转!$D$17:$D$1000,养成中转!$AG$17:$AG$1000,"{}"))</f>
        <v>{"CardMulti":43.27,"CostReduce":5}</v>
      </c>
    </row>
    <row r="2384" spans="1:7">
      <c r="A2384" s="19">
        <v>2380</v>
      </c>
      <c r="B2384" s="21">
        <f t="shared" si="62"/>
        <v>2</v>
      </c>
      <c r="C2384" s="19">
        <v>3</v>
      </c>
      <c r="D2384" s="19">
        <f t="shared" si="63"/>
        <v>130</v>
      </c>
      <c r="E2384" s="19" t="str">
        <f>_xlfn.XLOOKUP($D2384,消耗中转!$O$17:$O$1000,消耗中转!$Y$17:$Y$1000,"[]")</f>
        <v>[{"ItemId":50004,"Num":285619},{"ItemId":50005,"Num":1717}]</v>
      </c>
      <c r="F2384" s="19" t="str">
        <f>_xlfn.XLOOKUP($D2384,养成中转!$D$17:$D$1000,_xlfn.XLOOKUP($C2384,养成中转!$W$16:$AC$16,养成中转!$W$17:$AC$1000),"{}")</f>
        <v>{"Hp":165559,"Atk":8672}</v>
      </c>
      <c r="G2384" s="19" t="str">
        <f>IF(B2384=4,_xlfn.XLOOKUP($D2384,养成中转!$D$17:$D$1000,养成中转!$AP$17:$AP$1000,"{}"),_xlfn.XLOOKUP($D2384,养成中转!$D$17:$D$1000,养成中转!$AG$17:$AG$1000,"{}"))</f>
        <v>{"CardMulti":43.46,"CostReduce":5}</v>
      </c>
    </row>
    <row r="2385" spans="1:7">
      <c r="A2385" s="19">
        <v>2381</v>
      </c>
      <c r="B2385" s="21">
        <f t="shared" si="62"/>
        <v>2</v>
      </c>
      <c r="C2385" s="19">
        <v>3</v>
      </c>
      <c r="D2385" s="19">
        <f t="shared" si="63"/>
        <v>131</v>
      </c>
      <c r="E2385" s="19" t="str">
        <f>_xlfn.XLOOKUP($D2385,消耗中转!$O$17:$O$1000,消耗中转!$Y$17:$Y$1000,"[]")</f>
        <v>[{"ItemId":50004,"Num":220605}]</v>
      </c>
      <c r="F2385" s="19" t="str">
        <f>_xlfn.XLOOKUP($D2385,养成中转!$D$17:$D$1000,_xlfn.XLOOKUP($C2385,养成中转!$W$16:$AC$16,养成中转!$W$17:$AC$1000),"{}")</f>
        <v>{"Hp":180550,"Atk":9457}</v>
      </c>
      <c r="G2385" s="19" t="str">
        <f>IF(B2385=4,_xlfn.XLOOKUP($D2385,养成中转!$D$17:$D$1000,养成中转!$AP$17:$AP$1000,"{}"),_xlfn.XLOOKUP($D2385,养成中转!$D$17:$D$1000,养成中转!$AG$17:$AG$1000,"{}"))</f>
        <v>{"CardMulti":44.66,"CostReduce":5}</v>
      </c>
    </row>
    <row r="2386" spans="1:7">
      <c r="A2386" s="19">
        <v>2382</v>
      </c>
      <c r="B2386" s="21">
        <f t="shared" si="62"/>
        <v>2</v>
      </c>
      <c r="C2386" s="19">
        <v>3</v>
      </c>
      <c r="D2386" s="19">
        <f t="shared" si="63"/>
        <v>132</v>
      </c>
      <c r="E2386" s="19" t="str">
        <f>_xlfn.XLOOKUP($D2386,消耗中转!$O$17:$O$1000,消耗中转!$Y$17:$Y$1000,"[]")</f>
        <v>[{"ItemId":50004,"Num":231636}]</v>
      </c>
      <c r="F2386" s="19" t="str">
        <f>_xlfn.XLOOKUP($D2386,养成中转!$D$17:$D$1000,_xlfn.XLOOKUP($C2386,养成中转!$W$16:$AC$16,养成中转!$W$17:$AC$1000),"{}")</f>
        <v>{"Hp":182719,"Atk":9571}</v>
      </c>
      <c r="G2386" s="19" t="str">
        <f>IF(B2386=4,_xlfn.XLOOKUP($D2386,养成中转!$D$17:$D$1000,养成中转!$AP$17:$AP$1000,"{}"),_xlfn.XLOOKUP($D2386,养成中转!$D$17:$D$1000,养成中转!$AG$17:$AG$1000,"{}"))</f>
        <v>{"CardMulti":44.89,"CostReduce":5}</v>
      </c>
    </row>
    <row r="2387" spans="1:7">
      <c r="A2387" s="19">
        <v>2383</v>
      </c>
      <c r="B2387" s="21">
        <f t="shared" si="62"/>
        <v>2</v>
      </c>
      <c r="C2387" s="19">
        <v>3</v>
      </c>
      <c r="D2387" s="19">
        <f t="shared" si="63"/>
        <v>133</v>
      </c>
      <c r="E2387" s="19" t="str">
        <f>_xlfn.XLOOKUP($D2387,消耗中转!$O$17:$O$1000,消耗中转!$Y$17:$Y$1000,"[]")</f>
        <v>[{"ItemId":50004,"Num":242666}]</v>
      </c>
      <c r="F2387" s="19" t="str">
        <f>_xlfn.XLOOKUP($D2387,养成中转!$D$17:$D$1000,_xlfn.XLOOKUP($C2387,养成中转!$W$16:$AC$16,养成中转!$W$17:$AC$1000),"{}")</f>
        <v>{"Hp":184918,"Atk":9686}</v>
      </c>
      <c r="G2387" s="19" t="str">
        <f>IF(B2387=4,_xlfn.XLOOKUP($D2387,养成中转!$D$17:$D$1000,养成中转!$AP$17:$AP$1000,"{}"),_xlfn.XLOOKUP($D2387,养成中转!$D$17:$D$1000,养成中转!$AG$17:$AG$1000,"{}"))</f>
        <v>{"CardMulti":45.12,"CostReduce":5}</v>
      </c>
    </row>
    <row r="2388" spans="1:7">
      <c r="A2388" s="19">
        <v>2384</v>
      </c>
      <c r="B2388" s="21">
        <f t="shared" si="62"/>
        <v>2</v>
      </c>
      <c r="C2388" s="19">
        <v>3</v>
      </c>
      <c r="D2388" s="19">
        <f t="shared" si="63"/>
        <v>134</v>
      </c>
      <c r="E2388" s="19" t="str">
        <f>_xlfn.XLOOKUP($D2388,消耗中转!$O$17:$O$1000,消耗中转!$Y$17:$Y$1000,"[]")</f>
        <v>[{"ItemId":50004,"Num":253696}]</v>
      </c>
      <c r="F2388" s="19" t="str">
        <f>_xlfn.XLOOKUP($D2388,养成中转!$D$17:$D$1000,_xlfn.XLOOKUP($C2388,养成中转!$W$16:$AC$16,养成中转!$W$17:$AC$1000),"{}")</f>
        <v>{"Hp":187144,"Atk":9803}</v>
      </c>
      <c r="G2388" s="19" t="str">
        <f>IF(B2388=4,_xlfn.XLOOKUP($D2388,养成中转!$D$17:$D$1000,养成中转!$AP$17:$AP$1000,"{}"),_xlfn.XLOOKUP($D2388,养成中转!$D$17:$D$1000,养成中转!$AG$17:$AG$1000,"{}"))</f>
        <v>{"CardMulti":45.35,"CostReduce":5}</v>
      </c>
    </row>
    <row r="2389" spans="1:7">
      <c r="A2389" s="19">
        <v>2385</v>
      </c>
      <c r="B2389" s="21">
        <f t="shared" si="62"/>
        <v>2</v>
      </c>
      <c r="C2389" s="19">
        <v>3</v>
      </c>
      <c r="D2389" s="19">
        <f t="shared" si="63"/>
        <v>135</v>
      </c>
      <c r="E2389" s="19" t="str">
        <f>_xlfn.XLOOKUP($D2389,消耗中转!$O$17:$O$1000,消耗中转!$Y$17:$Y$1000,"[]")</f>
        <v>[{"ItemId":50004,"Num":264726}]</v>
      </c>
      <c r="F2389" s="19" t="str">
        <f>_xlfn.XLOOKUP($D2389,养成中转!$D$17:$D$1000,_xlfn.XLOOKUP($C2389,养成中转!$W$16:$AC$16,养成中转!$W$17:$AC$1000),"{}")</f>
        <v>{"Hp":189400,"Atk":9920}</v>
      </c>
      <c r="G2389" s="19" t="str">
        <f>IF(B2389=4,_xlfn.XLOOKUP($D2389,养成中转!$D$17:$D$1000,养成中转!$AP$17:$AP$1000,"{}"),_xlfn.XLOOKUP($D2389,养成中转!$D$17:$D$1000,养成中转!$AG$17:$AG$1000,"{}"))</f>
        <v>{"CardMulti":45.58,"CostReduce":5}</v>
      </c>
    </row>
    <row r="2390" spans="1:7">
      <c r="A2390" s="19">
        <v>2386</v>
      </c>
      <c r="B2390" s="21">
        <f t="shared" si="62"/>
        <v>2</v>
      </c>
      <c r="C2390" s="19">
        <v>3</v>
      </c>
      <c r="D2390" s="19">
        <f t="shared" si="63"/>
        <v>136</v>
      </c>
      <c r="E2390" s="19" t="str">
        <f>_xlfn.XLOOKUP($D2390,消耗中转!$O$17:$O$1000,消耗中转!$Y$17:$Y$1000,"[]")</f>
        <v>[{"ItemId":50004,"Num":275757}]</v>
      </c>
      <c r="F2390" s="19" t="str">
        <f>_xlfn.XLOOKUP($D2390,养成中转!$D$17:$D$1000,_xlfn.XLOOKUP($C2390,养成中转!$W$16:$AC$16,养成中转!$W$17:$AC$1000),"{}")</f>
        <v>{"Hp":191683,"Atk":10040}</v>
      </c>
      <c r="G2390" s="19" t="str">
        <f>IF(B2390=4,_xlfn.XLOOKUP($D2390,养成中转!$D$17:$D$1000,养成中转!$AP$17:$AP$1000,"{}"),_xlfn.XLOOKUP($D2390,养成中转!$D$17:$D$1000,养成中转!$AG$17:$AG$1000,"{}"))</f>
        <v>{"CardMulti":45.81,"CostReduce":5}</v>
      </c>
    </row>
    <row r="2391" spans="1:7">
      <c r="A2391" s="19">
        <v>2387</v>
      </c>
      <c r="B2391" s="21">
        <f t="shared" si="62"/>
        <v>2</v>
      </c>
      <c r="C2391" s="19">
        <v>3</v>
      </c>
      <c r="D2391" s="19">
        <f t="shared" si="63"/>
        <v>137</v>
      </c>
      <c r="E2391" s="19" t="str">
        <f>_xlfn.XLOOKUP($D2391,消耗中转!$O$17:$O$1000,消耗中转!$Y$17:$Y$1000,"[]")</f>
        <v>[{"ItemId":50004,"Num":286787}]</v>
      </c>
      <c r="F2391" s="19" t="str">
        <f>_xlfn.XLOOKUP($D2391,养成中转!$D$17:$D$1000,_xlfn.XLOOKUP($C2391,养成中转!$W$16:$AC$16,养成中转!$W$17:$AC$1000),"{}")</f>
        <v>{"Hp":193996,"Atk":10161}</v>
      </c>
      <c r="G2391" s="19" t="str">
        <f>IF(B2391=4,_xlfn.XLOOKUP($D2391,养成中转!$D$17:$D$1000,养成中转!$AP$17:$AP$1000,"{}"),_xlfn.XLOOKUP($D2391,养成中转!$D$17:$D$1000,养成中转!$AG$17:$AG$1000,"{}"))</f>
        <v>{"CardMulti":46.04,"CostReduce":5}</v>
      </c>
    </row>
    <row r="2392" spans="1:7">
      <c r="A2392" s="19">
        <v>2388</v>
      </c>
      <c r="B2392" s="21">
        <f t="shared" si="62"/>
        <v>2</v>
      </c>
      <c r="C2392" s="19">
        <v>3</v>
      </c>
      <c r="D2392" s="19">
        <f t="shared" si="63"/>
        <v>138</v>
      </c>
      <c r="E2392" s="19" t="str">
        <f>_xlfn.XLOOKUP($D2392,消耗中转!$O$17:$O$1000,消耗中转!$Y$17:$Y$1000,"[]")</f>
        <v>[{"ItemId":50004,"Num":297817}]</v>
      </c>
      <c r="F2392" s="19" t="str">
        <f>_xlfn.XLOOKUP($D2392,养成中转!$D$17:$D$1000,_xlfn.XLOOKUP($C2392,养成中转!$W$16:$AC$16,养成中转!$W$17:$AC$1000),"{}")</f>
        <v>{"Hp":196339,"Atk":10283}</v>
      </c>
      <c r="G2392" s="19" t="str">
        <f>IF(B2392=4,_xlfn.XLOOKUP($D2392,养成中转!$D$17:$D$1000,养成中转!$AP$17:$AP$1000,"{}"),_xlfn.XLOOKUP($D2392,养成中转!$D$17:$D$1000,养成中转!$AG$17:$AG$1000,"{}"))</f>
        <v>{"CardMulti":46.27,"CostReduce":5}</v>
      </c>
    </row>
    <row r="2393" spans="1:7">
      <c r="A2393" s="19">
        <v>2389</v>
      </c>
      <c r="B2393" s="21">
        <f t="shared" si="62"/>
        <v>2</v>
      </c>
      <c r="C2393" s="19">
        <v>3</v>
      </c>
      <c r="D2393" s="19">
        <f t="shared" si="63"/>
        <v>139</v>
      </c>
      <c r="E2393" s="19" t="str">
        <f>_xlfn.XLOOKUP($D2393,消耗中转!$O$17:$O$1000,消耗中转!$Y$17:$Y$1000,"[]")</f>
        <v>[{"ItemId":50004,"Num":308848}]</v>
      </c>
      <c r="F2393" s="19" t="str">
        <f>_xlfn.XLOOKUP($D2393,养成中转!$D$17:$D$1000,_xlfn.XLOOKUP($C2393,养成中转!$W$16:$AC$16,养成中转!$W$17:$AC$1000),"{}")</f>
        <v>{"Hp":198711,"Atk":10408}</v>
      </c>
      <c r="G2393" s="19" t="str">
        <f>IF(B2393=4,_xlfn.XLOOKUP($D2393,养成中转!$D$17:$D$1000,养成中转!$AP$17:$AP$1000,"{}"),_xlfn.XLOOKUP($D2393,养成中转!$D$17:$D$1000,养成中转!$AG$17:$AG$1000,"{}"))</f>
        <v>{"CardMulti":46.5,"CostReduce":5}</v>
      </c>
    </row>
    <row r="2394" spans="1:7">
      <c r="A2394" s="19">
        <v>2390</v>
      </c>
      <c r="B2394" s="21">
        <f t="shared" si="62"/>
        <v>2</v>
      </c>
      <c r="C2394" s="19">
        <v>3</v>
      </c>
      <c r="D2394" s="19">
        <f t="shared" si="63"/>
        <v>140</v>
      </c>
      <c r="E2394" s="19" t="str">
        <f>_xlfn.XLOOKUP($D2394,消耗中转!$O$17:$O$1000,消耗中转!$Y$17:$Y$1000,"[]")</f>
        <v>[{"ItemId":50004,"Num":319878},{"ItemId":50005,"Num":1906}]</v>
      </c>
      <c r="F2394" s="19" t="str">
        <f>_xlfn.XLOOKUP($D2394,养成中转!$D$17:$D$1000,_xlfn.XLOOKUP($C2394,养成中转!$W$16:$AC$16,养成中转!$W$17:$AC$1000),"{}")</f>
        <v>{"Hp":201112,"Atk":10534}</v>
      </c>
      <c r="G2394" s="19" t="str">
        <f>IF(B2394=4,_xlfn.XLOOKUP($D2394,养成中转!$D$17:$D$1000,养成中转!$AP$17:$AP$1000,"{}"),_xlfn.XLOOKUP($D2394,养成中转!$D$17:$D$1000,养成中转!$AG$17:$AG$1000,"{}"))</f>
        <v>{"CardMulti":46.73,"CostReduce":5}</v>
      </c>
    </row>
    <row r="2395" spans="1:7">
      <c r="A2395" s="19">
        <v>2391</v>
      </c>
      <c r="B2395" s="21">
        <f t="shared" si="62"/>
        <v>2</v>
      </c>
      <c r="C2395" s="19">
        <v>3</v>
      </c>
      <c r="D2395" s="19">
        <f t="shared" si="63"/>
        <v>141</v>
      </c>
      <c r="E2395" s="19" t="str">
        <f>_xlfn.XLOOKUP($D2395,消耗中转!$O$17:$O$1000,消耗中转!$Y$17:$Y$1000,"[]")</f>
        <v>[{"ItemId":50004,"Num":241414}]</v>
      </c>
      <c r="F2395" s="19" t="str">
        <f>_xlfn.XLOOKUP($D2395,养成中转!$D$17:$D$1000,_xlfn.XLOOKUP($C2395,养成中转!$W$16:$AC$16,养成中转!$W$17:$AC$1000),"{}")</f>
        <v>{"Hp":218129,"Atk":11425}</v>
      </c>
      <c r="G2395" s="19" t="str">
        <f>IF(B2395=4,_xlfn.XLOOKUP($D2395,养成中转!$D$17:$D$1000,养成中转!$AP$17:$AP$1000,"{}"),_xlfn.XLOOKUP($D2395,养成中转!$D$17:$D$1000,养成中转!$AG$17:$AG$1000,"{}"))</f>
        <v>{"CardMulti":47.98,"CostReduce":5}</v>
      </c>
    </row>
    <row r="2396" spans="1:7">
      <c r="A2396" s="19">
        <v>2392</v>
      </c>
      <c r="B2396" s="21">
        <f t="shared" si="62"/>
        <v>2</v>
      </c>
      <c r="C2396" s="19">
        <v>3</v>
      </c>
      <c r="D2396" s="19">
        <f t="shared" si="63"/>
        <v>142</v>
      </c>
      <c r="E2396" s="19" t="str">
        <f>_xlfn.XLOOKUP($D2396,消耗中转!$O$17:$O$1000,消耗中转!$Y$17:$Y$1000,"[]")</f>
        <v>[{"ItemId":50004,"Num":253485}]</v>
      </c>
      <c r="F2396" s="19" t="str">
        <f>_xlfn.XLOOKUP($D2396,养成中转!$D$17:$D$1000,_xlfn.XLOOKUP($C2396,养成中转!$W$16:$AC$16,养成中转!$W$17:$AC$1000),"{}")</f>
        <v>{"Hp":220589,"Atk":11554}</v>
      </c>
      <c r="G2396" s="19" t="str">
        <f>IF(B2396=4,_xlfn.XLOOKUP($D2396,养成中转!$D$17:$D$1000,养成中转!$AP$17:$AP$1000,"{}"),_xlfn.XLOOKUP($D2396,养成中转!$D$17:$D$1000,养成中转!$AG$17:$AG$1000,"{}"))</f>
        <v>{"CardMulti":48.25,"CostReduce":5}</v>
      </c>
    </row>
    <row r="2397" spans="1:7">
      <c r="A2397" s="19">
        <v>2393</v>
      </c>
      <c r="B2397" s="21">
        <f t="shared" si="62"/>
        <v>2</v>
      </c>
      <c r="C2397" s="19">
        <v>3</v>
      </c>
      <c r="D2397" s="19">
        <f t="shared" si="63"/>
        <v>143</v>
      </c>
      <c r="E2397" s="19" t="str">
        <f>_xlfn.XLOOKUP($D2397,消耗中转!$O$17:$O$1000,消耗中转!$Y$17:$Y$1000,"[]")</f>
        <v>[{"ItemId":50004,"Num":265556}]</v>
      </c>
      <c r="F2397" s="19" t="str">
        <f>_xlfn.XLOOKUP($D2397,养成中转!$D$17:$D$1000,_xlfn.XLOOKUP($C2397,养成中转!$W$16:$AC$16,养成中转!$W$17:$AC$1000),"{}")</f>
        <v>{"Hp":223080,"Atk":11685}</v>
      </c>
      <c r="G2397" s="19" t="str">
        <f>IF(B2397=4,_xlfn.XLOOKUP($D2397,养成中转!$D$17:$D$1000,养成中转!$AP$17:$AP$1000,"{}"),_xlfn.XLOOKUP($D2397,养成中转!$D$17:$D$1000,养成中转!$AG$17:$AG$1000,"{}"))</f>
        <v>{"CardMulti":48.52,"CostReduce":5}</v>
      </c>
    </row>
    <row r="2398" spans="1:7">
      <c r="A2398" s="19">
        <v>2394</v>
      </c>
      <c r="B2398" s="21">
        <f t="shared" si="62"/>
        <v>2</v>
      </c>
      <c r="C2398" s="19">
        <v>3</v>
      </c>
      <c r="D2398" s="19">
        <f t="shared" si="63"/>
        <v>144</v>
      </c>
      <c r="E2398" s="19" t="str">
        <f>_xlfn.XLOOKUP($D2398,消耗中转!$O$17:$O$1000,消耗中转!$Y$17:$Y$1000,"[]")</f>
        <v>[{"ItemId":50004,"Num":277626}]</v>
      </c>
      <c r="F2398" s="19" t="str">
        <f>_xlfn.XLOOKUP($D2398,养成中转!$D$17:$D$1000,_xlfn.XLOOKUP($C2398,养成中转!$W$16:$AC$16,养成中转!$W$17:$AC$1000),"{}")</f>
        <v>{"Hp":225601,"Atk":11817}</v>
      </c>
      <c r="G2398" s="19" t="str">
        <f>IF(B2398=4,_xlfn.XLOOKUP($D2398,养成中转!$D$17:$D$1000,养成中转!$AP$17:$AP$1000,"{}"),_xlfn.XLOOKUP($D2398,养成中转!$D$17:$D$1000,养成中转!$AG$17:$AG$1000,"{}"))</f>
        <v>{"CardMulti":48.79,"CostReduce":5}</v>
      </c>
    </row>
    <row r="2399" spans="1:7">
      <c r="A2399" s="19">
        <v>2395</v>
      </c>
      <c r="B2399" s="21">
        <f t="shared" si="62"/>
        <v>2</v>
      </c>
      <c r="C2399" s="19">
        <v>3</v>
      </c>
      <c r="D2399" s="19">
        <f t="shared" si="63"/>
        <v>145</v>
      </c>
      <c r="E2399" s="19" t="str">
        <f>_xlfn.XLOOKUP($D2399,消耗中转!$O$17:$O$1000,消耗中转!$Y$17:$Y$1000,"[]")</f>
        <v>[{"ItemId":50004,"Num":289697}]</v>
      </c>
      <c r="F2399" s="19" t="str">
        <f>_xlfn.XLOOKUP($D2399,养成中转!$D$17:$D$1000,_xlfn.XLOOKUP($C2399,养成中转!$W$16:$AC$16,养成中转!$W$17:$AC$1000),"{}")</f>
        <v>{"Hp":228152,"Atk":11950}</v>
      </c>
      <c r="G2399" s="19" t="str">
        <f>IF(B2399=4,_xlfn.XLOOKUP($D2399,养成中转!$D$17:$D$1000,养成中转!$AP$17:$AP$1000,"{}"),_xlfn.XLOOKUP($D2399,养成中转!$D$17:$D$1000,养成中转!$AG$17:$AG$1000,"{}"))</f>
        <v>{"CardMulti":49.06,"CostReduce":5}</v>
      </c>
    </row>
    <row r="2400" spans="1:7">
      <c r="A2400" s="19">
        <v>2396</v>
      </c>
      <c r="B2400" s="21">
        <f t="shared" si="62"/>
        <v>2</v>
      </c>
      <c r="C2400" s="19">
        <v>3</v>
      </c>
      <c r="D2400" s="19">
        <f t="shared" si="63"/>
        <v>146</v>
      </c>
      <c r="E2400" s="19" t="str">
        <f>_xlfn.XLOOKUP($D2400,消耗中转!$O$17:$O$1000,消耗中转!$Y$17:$Y$1000,"[]")</f>
        <v>[{"ItemId":50004,"Num":301768}]</v>
      </c>
      <c r="F2400" s="19" t="str">
        <f>_xlfn.XLOOKUP($D2400,养成中转!$D$17:$D$1000,_xlfn.XLOOKUP($C2400,养成中转!$W$16:$AC$16,养成中转!$W$17:$AC$1000),"{}")</f>
        <v>{"Hp":230734,"Atk":12085}</v>
      </c>
      <c r="G2400" s="19" t="str">
        <f>IF(B2400=4,_xlfn.XLOOKUP($D2400,养成中转!$D$17:$D$1000,养成中转!$AP$17:$AP$1000,"{}"),_xlfn.XLOOKUP($D2400,养成中转!$D$17:$D$1000,养成中转!$AG$17:$AG$1000,"{}"))</f>
        <v>{"CardMulti":49.33,"CostReduce":5}</v>
      </c>
    </row>
    <row r="2401" spans="1:7">
      <c r="A2401" s="19">
        <v>2397</v>
      </c>
      <c r="B2401" s="21">
        <f t="shared" si="62"/>
        <v>2</v>
      </c>
      <c r="C2401" s="19">
        <v>3</v>
      </c>
      <c r="D2401" s="19">
        <f t="shared" si="63"/>
        <v>147</v>
      </c>
      <c r="E2401" s="19" t="str">
        <f>_xlfn.XLOOKUP($D2401,消耗中转!$O$17:$O$1000,消耗中转!$Y$17:$Y$1000,"[]")</f>
        <v>[{"ItemId":50004,"Num":313839}]</v>
      </c>
      <c r="F2401" s="19" t="str">
        <f>_xlfn.XLOOKUP($D2401,养成中转!$D$17:$D$1000,_xlfn.XLOOKUP($C2401,养成中转!$W$16:$AC$16,养成中转!$W$17:$AC$1000),"{}")</f>
        <v>{"Hp":233347,"Atk":12223}</v>
      </c>
      <c r="G2401" s="19" t="str">
        <f>IF(B2401=4,_xlfn.XLOOKUP($D2401,养成中转!$D$17:$D$1000,养成中转!$AP$17:$AP$1000,"{}"),_xlfn.XLOOKUP($D2401,养成中转!$D$17:$D$1000,养成中转!$AG$17:$AG$1000,"{}"))</f>
        <v>{"CardMulti":49.6,"CostReduce":5}</v>
      </c>
    </row>
    <row r="2402" spans="1:7">
      <c r="A2402" s="19">
        <v>2398</v>
      </c>
      <c r="B2402" s="21">
        <f t="shared" si="62"/>
        <v>2</v>
      </c>
      <c r="C2402" s="19">
        <v>3</v>
      </c>
      <c r="D2402" s="19">
        <f t="shared" si="63"/>
        <v>148</v>
      </c>
      <c r="E2402" s="19" t="str">
        <f>_xlfn.XLOOKUP($D2402,消耗中转!$O$17:$O$1000,消耗中转!$Y$17:$Y$1000,"[]")</f>
        <v>[{"ItemId":50004,"Num":325909}]</v>
      </c>
      <c r="F2402" s="19" t="str">
        <f>_xlfn.XLOOKUP($D2402,养成中转!$D$17:$D$1000,_xlfn.XLOOKUP($C2402,养成中转!$W$16:$AC$16,养成中转!$W$17:$AC$1000),"{}")</f>
        <v>{"Hp":235990,"Atk":12361}</v>
      </c>
      <c r="G2402" s="19" t="str">
        <f>IF(B2402=4,_xlfn.XLOOKUP($D2402,养成中转!$D$17:$D$1000,养成中转!$AP$17:$AP$1000,"{}"),_xlfn.XLOOKUP($D2402,养成中转!$D$17:$D$1000,养成中转!$AG$17:$AG$1000,"{}"))</f>
        <v>{"CardMulti":49.87,"CostReduce":5}</v>
      </c>
    </row>
    <row r="2403" spans="1:7">
      <c r="A2403" s="19">
        <v>2399</v>
      </c>
      <c r="B2403" s="21">
        <f t="shared" si="62"/>
        <v>2</v>
      </c>
      <c r="C2403" s="19">
        <v>3</v>
      </c>
      <c r="D2403" s="19">
        <f t="shared" si="63"/>
        <v>149</v>
      </c>
      <c r="E2403" s="19" t="str">
        <f>_xlfn.XLOOKUP($D2403,消耗中转!$O$17:$O$1000,消耗中转!$Y$17:$Y$1000,"[]")</f>
        <v>[{"ItemId":50004,"Num":337980}]</v>
      </c>
      <c r="F2403" s="19" t="str">
        <f>_xlfn.XLOOKUP($D2403,养成中转!$D$17:$D$1000,_xlfn.XLOOKUP($C2403,养成中转!$W$16:$AC$16,养成中转!$W$17:$AC$1000),"{}")</f>
        <v>{"Hp":238666,"Atk":12501}</v>
      </c>
      <c r="G2403" s="19" t="str">
        <f>IF(B2403=4,_xlfn.XLOOKUP($D2403,养成中转!$D$17:$D$1000,养成中转!$AP$17:$AP$1000,"{}"),_xlfn.XLOOKUP($D2403,养成中转!$D$17:$D$1000,养成中转!$AG$17:$AG$1000,"{}"))</f>
        <v>{"CardMulti":50.14,"CostReduce":5}</v>
      </c>
    </row>
    <row r="2404" spans="1:7">
      <c r="A2404" s="19">
        <v>2400</v>
      </c>
      <c r="B2404" s="21">
        <f t="shared" si="62"/>
        <v>2</v>
      </c>
      <c r="C2404" s="19">
        <v>3</v>
      </c>
      <c r="D2404" s="19">
        <f t="shared" si="63"/>
        <v>150</v>
      </c>
      <c r="E2404" s="19" t="str">
        <f>_xlfn.XLOOKUP($D2404,消耗中转!$O$17:$O$1000,消耗中转!$Y$17:$Y$1000,"[]")</f>
        <v>[{"ItemId":50004,"Num":350051},{"ItemId":50005,"Num":2095}]</v>
      </c>
      <c r="F2404" s="19" t="str">
        <f>_xlfn.XLOOKUP($D2404,养成中转!$D$17:$D$1000,_xlfn.XLOOKUP($C2404,养成中转!$W$16:$AC$16,养成中转!$W$17:$AC$1000),"{}")</f>
        <v>{"Hp":241371,"Atk":12643}</v>
      </c>
      <c r="G2404" s="19" t="str">
        <f>IF(B2404=4,_xlfn.XLOOKUP($D2404,养成中转!$D$17:$D$1000,养成中转!$AP$17:$AP$1000,"{}"),_xlfn.XLOOKUP($D2404,养成中转!$D$17:$D$1000,养成中转!$AG$17:$AG$1000,"{}"))</f>
        <v>{"CardMulti":50.41,"CostReduce":5}</v>
      </c>
    </row>
    <row r="2405" spans="1:7">
      <c r="A2405" s="19">
        <v>2401</v>
      </c>
      <c r="B2405" s="21">
        <f t="shared" si="62"/>
        <v>2</v>
      </c>
      <c r="C2405" s="19">
        <v>3</v>
      </c>
      <c r="D2405" s="19">
        <f t="shared" si="63"/>
        <v>151</v>
      </c>
      <c r="E2405" s="19" t="str">
        <f>_xlfn.XLOOKUP($D2405,消耗中转!$O$17:$O$1000,消耗中转!$Y$17:$Y$1000,"[]")</f>
        <v>[{"ItemId":50004,"Num":258792}]</v>
      </c>
      <c r="F2405" s="19" t="str">
        <f>_xlfn.XLOOKUP($D2405,养成中转!$D$17:$D$1000,_xlfn.XLOOKUP($C2405,养成中转!$W$16:$AC$16,养成中转!$W$17:$AC$1000),"{}")</f>
        <v>{"Hp":260531,"Atk":13646}</v>
      </c>
      <c r="G2405" s="19" t="str">
        <f>IF(B2405=4,_xlfn.XLOOKUP($D2405,养成中转!$D$17:$D$1000,养成中转!$AP$17:$AP$1000,"{}"),_xlfn.XLOOKUP($D2405,养成中转!$D$17:$D$1000,养成中转!$AG$17:$AG$1000,"{}"))</f>
        <v>{"CardMulti":51.71,"CostReduce":5}</v>
      </c>
    </row>
    <row r="2406" spans="1:7">
      <c r="A2406" s="19">
        <v>2402</v>
      </c>
      <c r="B2406" s="21">
        <f t="shared" si="62"/>
        <v>2</v>
      </c>
      <c r="C2406" s="19">
        <v>3</v>
      </c>
      <c r="D2406" s="19">
        <f t="shared" si="63"/>
        <v>152</v>
      </c>
      <c r="E2406" s="19" t="str">
        <f>_xlfn.XLOOKUP($D2406,消耗中转!$O$17:$O$1000,消耗中转!$Y$17:$Y$1000,"[]")</f>
        <v>[{"ItemId":50004,"Num":271732}]</v>
      </c>
      <c r="F2406" s="19" t="str">
        <f>_xlfn.XLOOKUP($D2406,养成中转!$D$17:$D$1000,_xlfn.XLOOKUP($C2406,养成中转!$W$16:$AC$16,养成中转!$W$17:$AC$1000),"{}")</f>
        <v>{"Hp":263300,"Atk":13791}</v>
      </c>
      <c r="G2406" s="19" t="str">
        <f>IF(B2406=4,_xlfn.XLOOKUP($D2406,养成中转!$D$17:$D$1000,养成中转!$AP$17:$AP$1000,"{}"),_xlfn.XLOOKUP($D2406,养成中转!$D$17:$D$1000,养成中转!$AG$17:$AG$1000,"{}"))</f>
        <v>{"CardMulti":52.02,"CostReduce":5}</v>
      </c>
    </row>
    <row r="2407" spans="1:7">
      <c r="A2407" s="19">
        <v>2403</v>
      </c>
      <c r="B2407" s="21">
        <f t="shared" si="62"/>
        <v>2</v>
      </c>
      <c r="C2407" s="19">
        <v>3</v>
      </c>
      <c r="D2407" s="19">
        <f t="shared" si="63"/>
        <v>153</v>
      </c>
      <c r="E2407" s="19" t="str">
        <f>_xlfn.XLOOKUP($D2407,消耗中转!$O$17:$O$1000,消耗中转!$Y$17:$Y$1000,"[]")</f>
        <v>[{"ItemId":50004,"Num":284671}]</v>
      </c>
      <c r="F2407" s="19" t="str">
        <f>_xlfn.XLOOKUP($D2407,养成中转!$D$17:$D$1000,_xlfn.XLOOKUP($C2407,养成中转!$W$16:$AC$16,养成中转!$W$17:$AC$1000),"{}")</f>
        <v>{"Hp":266100,"Atk":13938}</v>
      </c>
      <c r="G2407" s="19" t="str">
        <f>IF(B2407=4,_xlfn.XLOOKUP($D2407,养成中转!$D$17:$D$1000,养成中转!$AP$17:$AP$1000,"{}"),_xlfn.XLOOKUP($D2407,养成中转!$D$17:$D$1000,养成中转!$AG$17:$AG$1000,"{}"))</f>
        <v>{"CardMulti":52.33,"CostReduce":5}</v>
      </c>
    </row>
    <row r="2408" spans="1:7">
      <c r="A2408" s="19">
        <v>2404</v>
      </c>
      <c r="B2408" s="21">
        <f t="shared" si="62"/>
        <v>2</v>
      </c>
      <c r="C2408" s="19">
        <v>3</v>
      </c>
      <c r="D2408" s="19">
        <f t="shared" si="63"/>
        <v>154</v>
      </c>
      <c r="E2408" s="19" t="str">
        <f>_xlfn.XLOOKUP($D2408,消耗中转!$O$17:$O$1000,消耗中转!$Y$17:$Y$1000,"[]")</f>
        <v>[{"ItemId":50004,"Num":297611}]</v>
      </c>
      <c r="F2408" s="19" t="str">
        <f>_xlfn.XLOOKUP($D2408,养成中转!$D$17:$D$1000,_xlfn.XLOOKUP($C2408,养成中转!$W$16:$AC$16,养成中转!$W$17:$AC$1000),"{}")</f>
        <v>{"Hp":268933,"Atk":14086}</v>
      </c>
      <c r="G2408" s="19" t="str">
        <f>IF(B2408=4,_xlfn.XLOOKUP($D2408,养成中转!$D$17:$D$1000,养成中转!$AP$17:$AP$1000,"{}"),_xlfn.XLOOKUP($D2408,养成中转!$D$17:$D$1000,养成中转!$AG$17:$AG$1000,"{}"))</f>
        <v>{"CardMulti":52.64,"CostReduce":5}</v>
      </c>
    </row>
    <row r="2409" spans="1:7">
      <c r="A2409" s="19">
        <v>2405</v>
      </c>
      <c r="B2409" s="21">
        <f t="shared" si="62"/>
        <v>2</v>
      </c>
      <c r="C2409" s="19">
        <v>3</v>
      </c>
      <c r="D2409" s="19">
        <f t="shared" si="63"/>
        <v>155</v>
      </c>
      <c r="E2409" s="19" t="str">
        <f>_xlfn.XLOOKUP($D2409,消耗中转!$O$17:$O$1000,消耗中转!$Y$17:$Y$1000,"[]")</f>
        <v>[{"ItemId":50004,"Num":310551}]</v>
      </c>
      <c r="F2409" s="19" t="str">
        <f>_xlfn.XLOOKUP($D2409,养成中转!$D$17:$D$1000,_xlfn.XLOOKUP($C2409,养成中转!$W$16:$AC$16,养成中转!$W$17:$AC$1000),"{}")</f>
        <v>{"Hp":271796,"Atk":14237}</v>
      </c>
      <c r="G2409" s="19" t="str">
        <f>IF(B2409=4,_xlfn.XLOOKUP($D2409,养成中转!$D$17:$D$1000,养成中转!$AP$17:$AP$1000,"{}"),_xlfn.XLOOKUP($D2409,养成中转!$D$17:$D$1000,养成中转!$AG$17:$AG$1000,"{}"))</f>
        <v>{"CardMulti":52.95,"CostReduce":5}</v>
      </c>
    </row>
    <row r="2410" spans="1:7">
      <c r="A2410" s="19">
        <v>2406</v>
      </c>
      <c r="B2410" s="21">
        <f t="shared" si="62"/>
        <v>2</v>
      </c>
      <c r="C2410" s="19">
        <v>3</v>
      </c>
      <c r="D2410" s="19">
        <f t="shared" si="63"/>
        <v>156</v>
      </c>
      <c r="E2410" s="19" t="str">
        <f>_xlfn.XLOOKUP($D2410,消耗中转!$O$17:$O$1000,消耗中转!$Y$17:$Y$1000,"[]")</f>
        <v>[{"ItemId":50004,"Num":323490}]</v>
      </c>
      <c r="F2410" s="19" t="str">
        <f>_xlfn.XLOOKUP($D2410,养成中转!$D$17:$D$1000,_xlfn.XLOOKUP($C2410,养成中转!$W$16:$AC$16,养成中转!$W$17:$AC$1000),"{}")</f>
        <v>{"Hp":274693,"Atk":14389}</v>
      </c>
      <c r="G2410" s="19" t="str">
        <f>IF(B2410=4,_xlfn.XLOOKUP($D2410,养成中转!$D$17:$D$1000,养成中转!$AP$17:$AP$1000,"{}"),_xlfn.XLOOKUP($D2410,养成中转!$D$17:$D$1000,养成中转!$AG$17:$AG$1000,"{}"))</f>
        <v>{"CardMulti":53.26,"CostReduce":5}</v>
      </c>
    </row>
    <row r="2411" spans="1:7">
      <c r="A2411" s="19">
        <v>2407</v>
      </c>
      <c r="B2411" s="21">
        <f t="shared" si="62"/>
        <v>2</v>
      </c>
      <c r="C2411" s="19">
        <v>3</v>
      </c>
      <c r="D2411" s="19">
        <f t="shared" si="63"/>
        <v>157</v>
      </c>
      <c r="E2411" s="19" t="str">
        <f>_xlfn.XLOOKUP($D2411,消耗中转!$O$17:$O$1000,消耗中转!$Y$17:$Y$1000,"[]")</f>
        <v>[{"ItemId":50004,"Num":336430}]</v>
      </c>
      <c r="F2411" s="19" t="str">
        <f>_xlfn.XLOOKUP($D2411,养成中转!$D$17:$D$1000,_xlfn.XLOOKUP($C2411,养成中转!$W$16:$AC$16,养成中转!$W$17:$AC$1000),"{}")</f>
        <v>{"Hp":277622,"Atk":14542}</v>
      </c>
      <c r="G2411" s="19" t="str">
        <f>IF(B2411=4,_xlfn.XLOOKUP($D2411,养成中转!$D$17:$D$1000,养成中转!$AP$17:$AP$1000,"{}"),_xlfn.XLOOKUP($D2411,养成中转!$D$17:$D$1000,养成中转!$AG$17:$AG$1000,"{}"))</f>
        <v>{"CardMulti":53.57,"CostReduce":5}</v>
      </c>
    </row>
    <row r="2412" spans="1:7">
      <c r="A2412" s="19">
        <v>2408</v>
      </c>
      <c r="B2412" s="21">
        <f t="shared" si="62"/>
        <v>2</v>
      </c>
      <c r="C2412" s="19">
        <v>3</v>
      </c>
      <c r="D2412" s="19">
        <f t="shared" si="63"/>
        <v>158</v>
      </c>
      <c r="E2412" s="19" t="str">
        <f>_xlfn.XLOOKUP($D2412,消耗中转!$O$17:$O$1000,消耗中转!$Y$17:$Y$1000,"[]")</f>
        <v>[{"ItemId":50004,"Num":349370}]</v>
      </c>
      <c r="F2412" s="19" t="str">
        <f>_xlfn.XLOOKUP($D2412,养成中转!$D$17:$D$1000,_xlfn.XLOOKUP($C2412,养成中转!$W$16:$AC$16,养成中转!$W$17:$AC$1000),"{}")</f>
        <v>{"Hp":280584,"Atk":14697}</v>
      </c>
      <c r="G2412" s="19" t="str">
        <f>IF(B2412=4,_xlfn.XLOOKUP($D2412,养成中转!$D$17:$D$1000,养成中转!$AP$17:$AP$1000,"{}"),_xlfn.XLOOKUP($D2412,养成中转!$D$17:$D$1000,养成中转!$AG$17:$AG$1000,"{}"))</f>
        <v>{"CardMulti":53.88,"CostReduce":5}</v>
      </c>
    </row>
    <row r="2413" spans="1:7">
      <c r="A2413" s="19">
        <v>2409</v>
      </c>
      <c r="B2413" s="21">
        <f t="shared" si="62"/>
        <v>2</v>
      </c>
      <c r="C2413" s="19">
        <v>3</v>
      </c>
      <c r="D2413" s="19">
        <f t="shared" si="63"/>
        <v>159</v>
      </c>
      <c r="E2413" s="19" t="str">
        <f>_xlfn.XLOOKUP($D2413,消耗中转!$O$17:$O$1000,消耗中转!$Y$17:$Y$1000,"[]")</f>
        <v>[{"ItemId":50004,"Num":362309}]</v>
      </c>
      <c r="F2413" s="19" t="str">
        <f>_xlfn.XLOOKUP($D2413,养成中转!$D$17:$D$1000,_xlfn.XLOOKUP($C2413,养成中转!$W$16:$AC$16,养成中转!$W$17:$AC$1000),"{}")</f>
        <v>{"Hp":283577,"Atk":14854}</v>
      </c>
      <c r="G2413" s="19" t="str">
        <f>IF(B2413=4,_xlfn.XLOOKUP($D2413,养成中转!$D$17:$D$1000,养成中转!$AP$17:$AP$1000,"{}"),_xlfn.XLOOKUP($D2413,养成中转!$D$17:$D$1000,养成中转!$AG$17:$AG$1000,"{}"))</f>
        <v>{"CardMulti":54.19,"CostReduce":5}</v>
      </c>
    </row>
    <row r="2414" spans="1:7">
      <c r="A2414" s="19">
        <v>2410</v>
      </c>
      <c r="B2414" s="21">
        <f t="shared" si="62"/>
        <v>2</v>
      </c>
      <c r="C2414" s="19">
        <v>3</v>
      </c>
      <c r="D2414" s="19">
        <f t="shared" si="63"/>
        <v>160</v>
      </c>
      <c r="E2414" s="19" t="str">
        <f>_xlfn.XLOOKUP($D2414,消耗中转!$O$17:$O$1000,消耗中转!$Y$17:$Y$1000,"[]")</f>
        <v>[{"ItemId":50004,"Num":375249},{"ItemId":50005,"Num":2286}]</v>
      </c>
      <c r="F2414" s="19" t="str">
        <f>_xlfn.XLOOKUP($D2414,养成中转!$D$17:$D$1000,_xlfn.XLOOKUP($C2414,养成中转!$W$16:$AC$16,养成中转!$W$17:$AC$1000),"{}")</f>
        <v>{"Hp":286604,"Atk":15012}</v>
      </c>
      <c r="G2414" s="19" t="str">
        <f>IF(B2414=4,_xlfn.XLOOKUP($D2414,养成中转!$D$17:$D$1000,养成中转!$AP$17:$AP$1000,"{}"),_xlfn.XLOOKUP($D2414,养成中转!$D$17:$D$1000,养成中转!$AG$17:$AG$1000,"{}"))</f>
        <v>{"CardMulti":54.5,"CostReduce":5}</v>
      </c>
    </row>
    <row r="2415" spans="1:7">
      <c r="A2415" s="19">
        <v>2411</v>
      </c>
      <c r="B2415" s="21">
        <f t="shared" si="62"/>
        <v>2</v>
      </c>
      <c r="C2415" s="19">
        <v>3</v>
      </c>
      <c r="D2415" s="19">
        <f t="shared" si="63"/>
        <v>161</v>
      </c>
      <c r="E2415" s="19" t="str">
        <f>_xlfn.XLOOKUP($D2415,消耗中转!$O$17:$O$1000,消耗中转!$Y$17:$Y$1000,"[]")</f>
        <v>[{"ItemId":50004,"Num":272372}]</v>
      </c>
      <c r="F2415" s="19" t="str">
        <f>_xlfn.XLOOKUP($D2415,养成中转!$D$17:$D$1000,_xlfn.XLOOKUP($C2415,养成中转!$W$16:$AC$16,养成中转!$W$17:$AC$1000),"{}")</f>
        <v>{"Hp":308024,"Atk":16134}</v>
      </c>
      <c r="G2415" s="19" t="str">
        <f>IF(B2415=4,_xlfn.XLOOKUP($D2415,养成中转!$D$17:$D$1000,养成中转!$AP$17:$AP$1000,"{}"),_xlfn.XLOOKUP($D2415,养成中转!$D$17:$D$1000,养成中转!$AG$17:$AG$1000,"{}"))</f>
        <v>{"CardMulti":55.85,"CostReduce":5}</v>
      </c>
    </row>
    <row r="2416" spans="1:7">
      <c r="A2416" s="19">
        <v>2412</v>
      </c>
      <c r="B2416" s="21">
        <f t="shared" si="62"/>
        <v>2</v>
      </c>
      <c r="C2416" s="19">
        <v>3</v>
      </c>
      <c r="D2416" s="19">
        <f t="shared" si="63"/>
        <v>162</v>
      </c>
      <c r="E2416" s="19" t="str">
        <f>_xlfn.XLOOKUP($D2416,消耗中转!$O$17:$O$1000,消耗中转!$Y$17:$Y$1000,"[]")</f>
        <v>[{"ItemId":50004,"Num":285990}]</v>
      </c>
      <c r="F2416" s="19" t="str">
        <f>_xlfn.XLOOKUP($D2416,养成中转!$D$17:$D$1000,_xlfn.XLOOKUP($C2416,养成中转!$W$16:$AC$16,养成中转!$W$17:$AC$1000),"{}")</f>
        <v>{"Hp":311118,"Atk":16296}</v>
      </c>
      <c r="G2416" s="19" t="str">
        <f>IF(B2416=4,_xlfn.XLOOKUP($D2416,养成中转!$D$17:$D$1000,养成中转!$AP$17:$AP$1000,"{}"),_xlfn.XLOOKUP($D2416,养成中转!$D$17:$D$1000,养成中转!$AG$17:$AG$1000,"{}"))</f>
        <v>{"CardMulti":56.2,"CostReduce":5}</v>
      </c>
    </row>
    <row r="2417" spans="1:7">
      <c r="A2417" s="19">
        <v>2413</v>
      </c>
      <c r="B2417" s="21">
        <f t="shared" si="62"/>
        <v>2</v>
      </c>
      <c r="C2417" s="19">
        <v>3</v>
      </c>
      <c r="D2417" s="19">
        <f t="shared" si="63"/>
        <v>163</v>
      </c>
      <c r="E2417" s="19" t="str">
        <f>_xlfn.XLOOKUP($D2417,消耗中转!$O$17:$O$1000,消耗中转!$Y$17:$Y$1000,"[]")</f>
        <v>[{"ItemId":50004,"Num":299609}]</v>
      </c>
      <c r="F2417" s="19" t="str">
        <f>_xlfn.XLOOKUP($D2417,养成中转!$D$17:$D$1000,_xlfn.XLOOKUP($C2417,养成中转!$W$16:$AC$16,养成中转!$W$17:$AC$1000),"{}")</f>
        <v>{"Hp":314245,"Atk":16460}</v>
      </c>
      <c r="G2417" s="19" t="str">
        <f>IF(B2417=4,_xlfn.XLOOKUP($D2417,养成中转!$D$17:$D$1000,养成中转!$AP$17:$AP$1000,"{}"),_xlfn.XLOOKUP($D2417,养成中转!$D$17:$D$1000,养成中转!$AG$17:$AG$1000,"{}"))</f>
        <v>{"CardMulti":56.55,"CostReduce":5}</v>
      </c>
    </row>
    <row r="2418" spans="1:7">
      <c r="A2418" s="19">
        <v>2414</v>
      </c>
      <c r="B2418" s="21">
        <f t="shared" si="62"/>
        <v>2</v>
      </c>
      <c r="C2418" s="19">
        <v>3</v>
      </c>
      <c r="D2418" s="19">
        <f t="shared" si="63"/>
        <v>164</v>
      </c>
      <c r="E2418" s="19" t="str">
        <f>_xlfn.XLOOKUP($D2418,消耗中转!$O$17:$O$1000,消耗中转!$Y$17:$Y$1000,"[]")</f>
        <v>[{"ItemId":50004,"Num":313228}]</v>
      </c>
      <c r="F2418" s="19" t="str">
        <f>_xlfn.XLOOKUP($D2418,养成中转!$D$17:$D$1000,_xlfn.XLOOKUP($C2418,养成中转!$W$16:$AC$16,养成中转!$W$17:$AC$1000),"{}")</f>
        <v>{"Hp":317404,"Atk":16626}</v>
      </c>
      <c r="G2418" s="19" t="str">
        <f>IF(B2418=4,_xlfn.XLOOKUP($D2418,养成中转!$D$17:$D$1000,养成中转!$AP$17:$AP$1000,"{}"),_xlfn.XLOOKUP($D2418,养成中转!$D$17:$D$1000,养成中转!$AG$17:$AG$1000,"{}"))</f>
        <v>{"CardMulti":56.9,"CostReduce":5}</v>
      </c>
    </row>
    <row r="2419" spans="1:7">
      <c r="A2419" s="19">
        <v>2415</v>
      </c>
      <c r="B2419" s="21">
        <f t="shared" si="62"/>
        <v>2</v>
      </c>
      <c r="C2419" s="19">
        <v>3</v>
      </c>
      <c r="D2419" s="19">
        <f t="shared" si="63"/>
        <v>165</v>
      </c>
      <c r="E2419" s="19" t="str">
        <f>_xlfn.XLOOKUP($D2419,消耗中转!$O$17:$O$1000,消耗中转!$Y$17:$Y$1000,"[]")</f>
        <v>[{"ItemId":50004,"Num":326846}]</v>
      </c>
      <c r="F2419" s="19" t="str">
        <f>_xlfn.XLOOKUP($D2419,养成中转!$D$17:$D$1000,_xlfn.XLOOKUP($C2419,养成中转!$W$16:$AC$16,养成中转!$W$17:$AC$1000),"{}")</f>
        <v>{"Hp":320598,"Atk":16793}</v>
      </c>
      <c r="G2419" s="19" t="str">
        <f>IF(B2419=4,_xlfn.XLOOKUP($D2419,养成中转!$D$17:$D$1000,养成中转!$AP$17:$AP$1000,"{}"),_xlfn.XLOOKUP($D2419,养成中转!$D$17:$D$1000,养成中转!$AG$17:$AG$1000,"{}"))</f>
        <v>{"CardMulti":57.25,"CostReduce":5}</v>
      </c>
    </row>
    <row r="2420" spans="1:7">
      <c r="A2420" s="19">
        <v>2416</v>
      </c>
      <c r="B2420" s="21">
        <f t="shared" si="62"/>
        <v>2</v>
      </c>
      <c r="C2420" s="19">
        <v>3</v>
      </c>
      <c r="D2420" s="19">
        <f t="shared" si="63"/>
        <v>166</v>
      </c>
      <c r="E2420" s="19" t="str">
        <f>_xlfn.XLOOKUP($D2420,消耗中转!$O$17:$O$1000,消耗中转!$Y$17:$Y$1000,"[]")</f>
        <v>[{"ItemId":50004,"Num":340465}]</v>
      </c>
      <c r="F2420" s="19" t="str">
        <f>_xlfn.XLOOKUP($D2420,养成中转!$D$17:$D$1000,_xlfn.XLOOKUP($C2420,养成中转!$W$16:$AC$16,养成中转!$W$17:$AC$1000),"{}")</f>
        <v>{"Hp":323826,"Atk":16962}</v>
      </c>
      <c r="G2420" s="19" t="str">
        <f>IF(B2420=4,_xlfn.XLOOKUP($D2420,养成中转!$D$17:$D$1000,养成中转!$AP$17:$AP$1000,"{}"),_xlfn.XLOOKUP($D2420,养成中转!$D$17:$D$1000,养成中转!$AG$17:$AG$1000,"{}"))</f>
        <v>{"CardMulti":57.6,"CostReduce":5}</v>
      </c>
    </row>
    <row r="2421" spans="1:7">
      <c r="A2421" s="19">
        <v>2417</v>
      </c>
      <c r="B2421" s="21">
        <f t="shared" si="62"/>
        <v>2</v>
      </c>
      <c r="C2421" s="19">
        <v>3</v>
      </c>
      <c r="D2421" s="19">
        <f t="shared" si="63"/>
        <v>167</v>
      </c>
      <c r="E2421" s="19" t="str">
        <f>_xlfn.XLOOKUP($D2421,消耗中转!$O$17:$O$1000,消耗中转!$Y$17:$Y$1000,"[]")</f>
        <v>[{"ItemId":50004,"Num":354083}]</v>
      </c>
      <c r="F2421" s="19" t="str">
        <f>_xlfn.XLOOKUP($D2421,养成中转!$D$17:$D$1000,_xlfn.XLOOKUP($C2421,养成中转!$W$16:$AC$16,养成中转!$W$17:$AC$1000),"{}")</f>
        <v>{"Hp":327087,"Atk":17133}</v>
      </c>
      <c r="G2421" s="19" t="str">
        <f>IF(B2421=4,_xlfn.XLOOKUP($D2421,养成中转!$D$17:$D$1000,养成中转!$AP$17:$AP$1000,"{}"),_xlfn.XLOOKUP($D2421,养成中转!$D$17:$D$1000,养成中转!$AG$17:$AG$1000,"{}"))</f>
        <v>{"CardMulti":57.95,"CostReduce":5}</v>
      </c>
    </row>
    <row r="2422" spans="1:7">
      <c r="A2422" s="19">
        <v>2418</v>
      </c>
      <c r="B2422" s="21">
        <f t="shared" si="62"/>
        <v>2</v>
      </c>
      <c r="C2422" s="19">
        <v>3</v>
      </c>
      <c r="D2422" s="19">
        <f t="shared" si="63"/>
        <v>168</v>
      </c>
      <c r="E2422" s="19" t="str">
        <f>_xlfn.XLOOKUP($D2422,消耗中转!$O$17:$O$1000,消耗中转!$Y$17:$Y$1000,"[]")</f>
        <v>[{"ItemId":50004,"Num":367702}]</v>
      </c>
      <c r="F2422" s="19" t="str">
        <f>_xlfn.XLOOKUP($D2422,养成中转!$D$17:$D$1000,_xlfn.XLOOKUP($C2422,养成中转!$W$16:$AC$16,养成中转!$W$17:$AC$1000),"{}")</f>
        <v>{"Hp":330383,"Atk":17306}</v>
      </c>
      <c r="G2422" s="19" t="str">
        <f>IF(B2422=4,_xlfn.XLOOKUP($D2422,养成中转!$D$17:$D$1000,养成中转!$AP$17:$AP$1000,"{}"),_xlfn.XLOOKUP($D2422,养成中转!$D$17:$D$1000,养成中转!$AG$17:$AG$1000,"{}"))</f>
        <v>{"CardMulti":58.3,"CostReduce":5}</v>
      </c>
    </row>
    <row r="2423" spans="1:7">
      <c r="A2423" s="19">
        <v>2419</v>
      </c>
      <c r="B2423" s="21">
        <f t="shared" si="62"/>
        <v>2</v>
      </c>
      <c r="C2423" s="19">
        <v>3</v>
      </c>
      <c r="D2423" s="19">
        <f t="shared" si="63"/>
        <v>169</v>
      </c>
      <c r="E2423" s="19" t="str">
        <f>_xlfn.XLOOKUP($D2423,消耗中转!$O$17:$O$1000,消耗中转!$Y$17:$Y$1000,"[]")</f>
        <v>[{"ItemId":50004,"Num":381321}]</v>
      </c>
      <c r="F2423" s="19" t="str">
        <f>_xlfn.XLOOKUP($D2423,养成中转!$D$17:$D$1000,_xlfn.XLOOKUP($C2423,养成中转!$W$16:$AC$16,养成中转!$W$17:$AC$1000),"{}")</f>
        <v>{"Hp":333713,"Atk":17480}</v>
      </c>
      <c r="G2423" s="19" t="str">
        <f>IF(B2423=4,_xlfn.XLOOKUP($D2423,养成中转!$D$17:$D$1000,养成中转!$AP$17:$AP$1000,"{}"),_xlfn.XLOOKUP($D2423,养成中转!$D$17:$D$1000,养成中转!$AG$17:$AG$1000,"{}"))</f>
        <v>{"CardMulti":58.65,"CostReduce":5}</v>
      </c>
    </row>
    <row r="2424" spans="1:7">
      <c r="A2424" s="19">
        <v>2420</v>
      </c>
      <c r="B2424" s="21">
        <f t="shared" si="62"/>
        <v>2</v>
      </c>
      <c r="C2424" s="19">
        <v>3</v>
      </c>
      <c r="D2424" s="19">
        <f t="shared" si="63"/>
        <v>170</v>
      </c>
      <c r="E2424" s="19" t="str">
        <f>_xlfn.XLOOKUP($D2424,消耗中转!$O$17:$O$1000,消耗中转!$Y$17:$Y$1000,"[]")</f>
        <v>[{"ItemId":50004,"Num":394939},{"ItemId":50005,"Num":2476}]</v>
      </c>
      <c r="F2424" s="19" t="str">
        <f>_xlfn.XLOOKUP($D2424,养成中转!$D$17:$D$1000,_xlfn.XLOOKUP($C2424,养成中转!$W$16:$AC$16,养成中转!$W$17:$AC$1000),"{}")</f>
        <v>{"Hp":337078,"Atk":17656}</v>
      </c>
      <c r="G2424" s="19" t="str">
        <f>IF(B2424=4,_xlfn.XLOOKUP($D2424,养成中转!$D$17:$D$1000,养成中转!$AP$17:$AP$1000,"{}"),_xlfn.XLOOKUP($D2424,养成中转!$D$17:$D$1000,养成中转!$AG$17:$AG$1000,"{}"))</f>
        <v>{"CardMulti":59,"CostReduce":5}</v>
      </c>
    </row>
    <row r="2425" spans="1:7">
      <c r="A2425" s="19">
        <v>2421</v>
      </c>
      <c r="B2425" s="21">
        <f t="shared" si="62"/>
        <v>2</v>
      </c>
      <c r="C2425" s="19">
        <v>3</v>
      </c>
      <c r="D2425" s="19">
        <f t="shared" si="63"/>
        <v>171</v>
      </c>
      <c r="E2425" s="19" t="str">
        <f>_xlfn.XLOOKUP($D2425,消耗中转!$O$17:$O$1000,消耗中转!$Y$17:$Y$1000,"[]")</f>
        <v>[{"ItemId":50004,"Num":282098}]</v>
      </c>
      <c r="F2425" s="19" t="str">
        <f>_xlfn.XLOOKUP($D2425,养成中转!$D$17:$D$1000,_xlfn.XLOOKUP($C2425,养成中转!$W$16:$AC$16,养成中转!$W$17:$AC$1000),"{}")</f>
        <v>{"Hp":360872,"Atk":18902}</v>
      </c>
      <c r="G2425" s="19" t="str">
        <f>IF(B2425=4,_xlfn.XLOOKUP($D2425,养成中转!$D$17:$D$1000,养成中转!$AP$17:$AP$1000,"{}"),_xlfn.XLOOKUP($D2425,养成中转!$D$17:$D$1000,养成中转!$AG$17:$AG$1000,"{}"))</f>
        <v>{"CardMulti":60.4,"CostReduce":5}</v>
      </c>
    </row>
    <row r="2426" spans="1:7">
      <c r="A2426" s="19">
        <v>2422</v>
      </c>
      <c r="B2426" s="21">
        <f t="shared" si="62"/>
        <v>2</v>
      </c>
      <c r="C2426" s="19">
        <v>3</v>
      </c>
      <c r="D2426" s="19">
        <f t="shared" si="63"/>
        <v>172</v>
      </c>
      <c r="E2426" s="19" t="str">
        <f>_xlfn.XLOOKUP($D2426,消耗中转!$O$17:$O$1000,消耗中转!$Y$17:$Y$1000,"[]")</f>
        <v>[{"ItemId":50004,"Num":296203}]</v>
      </c>
      <c r="F2426" s="19" t="str">
        <f>_xlfn.XLOOKUP($D2426,养成中转!$D$17:$D$1000,_xlfn.XLOOKUP($C2426,养成中转!$W$16:$AC$16,养成中转!$W$17:$AC$1000),"{}")</f>
        <v>{"Hp":364305,"Atk":19082}</v>
      </c>
      <c r="G2426" s="19" t="str">
        <f>IF(B2426=4,_xlfn.XLOOKUP($D2426,养成中转!$D$17:$D$1000,养成中转!$AP$17:$AP$1000,"{}"),_xlfn.XLOOKUP($D2426,养成中转!$D$17:$D$1000,养成中转!$AG$17:$AG$1000,"{}"))</f>
        <v>{"CardMulti":60.79,"CostReduce":5}</v>
      </c>
    </row>
    <row r="2427" spans="1:7">
      <c r="A2427" s="19">
        <v>2423</v>
      </c>
      <c r="B2427" s="21">
        <f t="shared" si="62"/>
        <v>2</v>
      </c>
      <c r="C2427" s="19">
        <v>3</v>
      </c>
      <c r="D2427" s="19">
        <f t="shared" si="63"/>
        <v>173</v>
      </c>
      <c r="E2427" s="19" t="str">
        <f>_xlfn.XLOOKUP($D2427,消耗中转!$O$17:$O$1000,消耗中转!$Y$17:$Y$1000,"[]")</f>
        <v>[{"ItemId":50004,"Num":310308}]</v>
      </c>
      <c r="F2427" s="19" t="str">
        <f>_xlfn.XLOOKUP($D2427,养成中转!$D$17:$D$1000,_xlfn.XLOOKUP($C2427,养成中转!$W$16:$AC$16,养成中转!$W$17:$AC$1000),"{}")</f>
        <v>{"Hp":367775,"Atk":19264}</v>
      </c>
      <c r="G2427" s="19" t="str">
        <f>IF(B2427=4,_xlfn.XLOOKUP($D2427,养成中转!$D$17:$D$1000,养成中转!$AP$17:$AP$1000,"{}"),_xlfn.XLOOKUP($D2427,养成中转!$D$17:$D$1000,养成中转!$AG$17:$AG$1000,"{}"))</f>
        <v>{"CardMulti":61.18,"CostReduce":5}</v>
      </c>
    </row>
    <row r="2428" spans="1:7">
      <c r="A2428" s="19">
        <v>2424</v>
      </c>
      <c r="B2428" s="21">
        <f t="shared" si="62"/>
        <v>2</v>
      </c>
      <c r="C2428" s="19">
        <v>3</v>
      </c>
      <c r="D2428" s="19">
        <f t="shared" si="63"/>
        <v>174</v>
      </c>
      <c r="E2428" s="19" t="str">
        <f>_xlfn.XLOOKUP($D2428,消耗中转!$O$17:$O$1000,消耗中转!$Y$17:$Y$1000,"[]")</f>
        <v>[{"ItemId":50004,"Num":324413}]</v>
      </c>
      <c r="F2428" s="19" t="str">
        <f>_xlfn.XLOOKUP($D2428,养成中转!$D$17:$D$1000,_xlfn.XLOOKUP($C2428,养成中转!$W$16:$AC$16,养成中转!$W$17:$AC$1000),"{}")</f>
        <v>{"Hp":371278,"Atk":19448}</v>
      </c>
      <c r="G2428" s="19" t="str">
        <f>IF(B2428=4,_xlfn.XLOOKUP($D2428,养成中转!$D$17:$D$1000,养成中转!$AP$17:$AP$1000,"{}"),_xlfn.XLOOKUP($D2428,养成中转!$D$17:$D$1000,养成中转!$AG$17:$AG$1000,"{}"))</f>
        <v>{"CardMulti":61.57,"CostReduce":5}</v>
      </c>
    </row>
    <row r="2429" spans="1:7">
      <c r="A2429" s="19">
        <v>2425</v>
      </c>
      <c r="B2429" s="21">
        <f t="shared" si="62"/>
        <v>2</v>
      </c>
      <c r="C2429" s="19">
        <v>3</v>
      </c>
      <c r="D2429" s="19">
        <f t="shared" si="63"/>
        <v>175</v>
      </c>
      <c r="E2429" s="19" t="str">
        <f>_xlfn.XLOOKUP($D2429,消耗中转!$O$17:$O$1000,消耗中转!$Y$17:$Y$1000,"[]")</f>
        <v>[{"ItemId":50004,"Num":338518}]</v>
      </c>
      <c r="F2429" s="19" t="str">
        <f>_xlfn.XLOOKUP($D2429,养成中转!$D$17:$D$1000,_xlfn.XLOOKUP($C2429,养成中转!$W$16:$AC$16,养成中转!$W$17:$AC$1000),"{}")</f>
        <v>{"Hp":374818,"Atk":19633}</v>
      </c>
      <c r="G2429" s="19" t="str">
        <f>IF(B2429=4,_xlfn.XLOOKUP($D2429,养成中转!$D$17:$D$1000,养成中转!$AP$17:$AP$1000,"{}"),_xlfn.XLOOKUP($D2429,养成中转!$D$17:$D$1000,养成中转!$AG$17:$AG$1000,"{}"))</f>
        <v>{"CardMulti":62.96,"CostReduce":6}</v>
      </c>
    </row>
    <row r="2430" spans="1:7">
      <c r="A2430" s="19">
        <v>2426</v>
      </c>
      <c r="B2430" s="21">
        <f t="shared" si="62"/>
        <v>2</v>
      </c>
      <c r="C2430" s="19">
        <v>3</v>
      </c>
      <c r="D2430" s="19">
        <f t="shared" si="63"/>
        <v>176</v>
      </c>
      <c r="E2430" s="19" t="str">
        <f>_xlfn.XLOOKUP($D2430,消耗中转!$O$17:$O$1000,消耗中转!$Y$17:$Y$1000,"[]")</f>
        <v>[{"ItemId":50004,"Num":352623}]</v>
      </c>
      <c r="F2430" s="19" t="str">
        <f>_xlfn.XLOOKUP($D2430,养成中转!$D$17:$D$1000,_xlfn.XLOOKUP($C2430,养成中转!$W$16:$AC$16,养成中转!$W$17:$AC$1000),"{}")</f>
        <v>{"Hp":378393,"Atk":19820}</v>
      </c>
      <c r="G2430" s="19" t="str">
        <f>IF(B2430=4,_xlfn.XLOOKUP($D2430,养成中转!$D$17:$D$1000,养成中转!$AP$17:$AP$1000,"{}"),_xlfn.XLOOKUP($D2430,养成中转!$D$17:$D$1000,养成中转!$AG$17:$AG$1000,"{}"))</f>
        <v>{"CardMulti":63.35,"CostReduce":6}</v>
      </c>
    </row>
    <row r="2431" spans="1:7">
      <c r="A2431" s="19">
        <v>2427</v>
      </c>
      <c r="B2431" s="21">
        <f t="shared" si="62"/>
        <v>2</v>
      </c>
      <c r="C2431" s="19">
        <v>3</v>
      </c>
      <c r="D2431" s="19">
        <f t="shared" si="63"/>
        <v>177</v>
      </c>
      <c r="E2431" s="19" t="str">
        <f>_xlfn.XLOOKUP($D2431,消耗中转!$O$17:$O$1000,消耗中转!$Y$17:$Y$1000,"[]")</f>
        <v>[{"ItemId":50004,"Num":366728}]</v>
      </c>
      <c r="F2431" s="19" t="str">
        <f>_xlfn.XLOOKUP($D2431,养成中转!$D$17:$D$1000,_xlfn.XLOOKUP($C2431,养成中转!$W$16:$AC$16,养成中转!$W$17:$AC$1000),"{}")</f>
        <v>{"Hp":382004,"Atk":20010}</v>
      </c>
      <c r="G2431" s="19" t="str">
        <f>IF(B2431=4,_xlfn.XLOOKUP($D2431,养成中转!$D$17:$D$1000,养成中转!$AP$17:$AP$1000,"{}"),_xlfn.XLOOKUP($D2431,养成中转!$D$17:$D$1000,养成中转!$AG$17:$AG$1000,"{}"))</f>
        <v>{"CardMulti":63.74,"CostReduce":6}</v>
      </c>
    </row>
    <row r="2432" spans="1:7">
      <c r="A2432" s="19">
        <v>2428</v>
      </c>
      <c r="B2432" s="21">
        <f t="shared" si="62"/>
        <v>2</v>
      </c>
      <c r="C2432" s="19">
        <v>3</v>
      </c>
      <c r="D2432" s="19">
        <f t="shared" si="63"/>
        <v>178</v>
      </c>
      <c r="E2432" s="19" t="str">
        <f>_xlfn.XLOOKUP($D2432,消耗中转!$O$17:$O$1000,消耗中转!$Y$17:$Y$1000,"[]")</f>
        <v>[{"ItemId":50004,"Num":380833}]</v>
      </c>
      <c r="F2432" s="19" t="str">
        <f>_xlfn.XLOOKUP($D2432,养成中转!$D$17:$D$1000,_xlfn.XLOOKUP($C2432,养成中转!$W$16:$AC$16,养成中转!$W$17:$AC$1000),"{}")</f>
        <v>{"Hp":385650,"Atk":20200}</v>
      </c>
      <c r="G2432" s="19" t="str">
        <f>IF(B2432=4,_xlfn.XLOOKUP($D2432,养成中转!$D$17:$D$1000,养成中转!$AP$17:$AP$1000,"{}"),_xlfn.XLOOKUP($D2432,养成中转!$D$17:$D$1000,养成中转!$AG$17:$AG$1000,"{}"))</f>
        <v>{"CardMulti":64.13,"CostReduce":6}</v>
      </c>
    </row>
    <row r="2433" spans="1:7">
      <c r="A2433" s="19">
        <v>2429</v>
      </c>
      <c r="B2433" s="21">
        <f t="shared" si="62"/>
        <v>2</v>
      </c>
      <c r="C2433" s="19">
        <v>3</v>
      </c>
      <c r="D2433" s="19">
        <f t="shared" si="63"/>
        <v>179</v>
      </c>
      <c r="E2433" s="19" t="str">
        <f>_xlfn.XLOOKUP($D2433,消耗中转!$O$17:$O$1000,消耗中转!$Y$17:$Y$1000,"[]")</f>
        <v>[{"ItemId":50004,"Num":394938}]</v>
      </c>
      <c r="F2433" s="19" t="str">
        <f>_xlfn.XLOOKUP($D2433,养成中转!$D$17:$D$1000,_xlfn.XLOOKUP($C2433,养成中转!$W$16:$AC$16,养成中转!$W$17:$AC$1000),"{}")</f>
        <v>{"Hp":389332,"Atk":20394}</v>
      </c>
      <c r="G2433" s="19" t="str">
        <f>IF(B2433=4,_xlfn.XLOOKUP($D2433,养成中转!$D$17:$D$1000,养成中转!$AP$17:$AP$1000,"{}"),_xlfn.XLOOKUP($D2433,养成中转!$D$17:$D$1000,养成中转!$AG$17:$AG$1000,"{}"))</f>
        <v>{"CardMulti":64.52,"CostReduce":6}</v>
      </c>
    </row>
    <row r="2434" spans="1:7">
      <c r="A2434" s="19">
        <v>2430</v>
      </c>
      <c r="B2434" s="21">
        <f t="shared" si="62"/>
        <v>2</v>
      </c>
      <c r="C2434" s="19">
        <v>3</v>
      </c>
      <c r="D2434" s="19">
        <f t="shared" si="63"/>
        <v>180</v>
      </c>
      <c r="E2434" s="19" t="str">
        <f>_xlfn.XLOOKUP($D2434,消耗中转!$O$17:$O$1000,消耗中转!$Y$17:$Y$1000,"[]")</f>
        <v>[{"ItemId":50004,"Num":409043},{"ItemId":50005,"Num":2668}]</v>
      </c>
      <c r="F2434" s="19" t="str">
        <f>_xlfn.XLOOKUP($D2434,养成中转!$D$17:$D$1000,_xlfn.XLOOKUP($C2434,养成中转!$W$16:$AC$16,养成中转!$W$17:$AC$1000),"{}")</f>
        <v>{"Hp":393050,"Atk":20588}</v>
      </c>
      <c r="G2434" s="19" t="str">
        <f>IF(B2434=4,_xlfn.XLOOKUP($D2434,养成中转!$D$17:$D$1000,养成中转!$AP$17:$AP$1000,"{}"),_xlfn.XLOOKUP($D2434,养成中转!$D$17:$D$1000,养成中转!$AG$17:$AG$1000,"{}"))</f>
        <v>{"CardMulti":64.91,"CostReduce":6}</v>
      </c>
    </row>
    <row r="2435" spans="1:7">
      <c r="A2435" s="19">
        <v>2431</v>
      </c>
      <c r="B2435" s="21">
        <f t="shared" si="62"/>
        <v>2</v>
      </c>
      <c r="C2435" s="19">
        <v>3</v>
      </c>
      <c r="D2435" s="19">
        <f t="shared" si="63"/>
        <v>181</v>
      </c>
      <c r="E2435" s="19" t="str">
        <f>_xlfn.XLOOKUP($D2435,消耗中转!$O$17:$O$1000,消耗中转!$Y$17:$Y$1000,"[]")</f>
        <v>[{"ItemId":50004,"Num":288282}]</v>
      </c>
      <c r="F2435" s="19" t="str">
        <f>_xlfn.XLOOKUP($D2435,养成中转!$D$17:$D$1000,_xlfn.XLOOKUP($C2435,养成中转!$W$16:$AC$16,养成中转!$W$17:$AC$1000),"{}")</f>
        <v>{"Hp":419333,"Atk":21964}</v>
      </c>
      <c r="G2435" s="19" t="str">
        <f>IF(B2435=4,_xlfn.XLOOKUP($D2435,养成中转!$D$17:$D$1000,养成中转!$AP$17:$AP$1000,"{}"),_xlfn.XLOOKUP($D2435,养成中转!$D$17:$D$1000,养成中转!$AG$17:$AG$1000,"{}"))</f>
        <v>{"CardMulti":66.36,"CostReduce":6}</v>
      </c>
    </row>
    <row r="2436" spans="1:7">
      <c r="A2436" s="19">
        <v>2432</v>
      </c>
      <c r="B2436" s="21">
        <f t="shared" si="62"/>
        <v>2</v>
      </c>
      <c r="C2436" s="19">
        <v>3</v>
      </c>
      <c r="D2436" s="19">
        <f t="shared" si="63"/>
        <v>182</v>
      </c>
      <c r="E2436" s="19" t="str">
        <f>_xlfn.XLOOKUP($D2436,消耗中转!$O$17:$O$1000,消耗中转!$Y$17:$Y$1000,"[]")</f>
        <v>[{"ItemId":50004,"Num":302696}]</v>
      </c>
      <c r="F2436" s="19" t="str">
        <f>_xlfn.XLOOKUP($D2436,养成中转!$D$17:$D$1000,_xlfn.XLOOKUP($C2436,养成中转!$W$16:$AC$16,养成中转!$W$17:$AC$1000),"{}")</f>
        <v>{"Hp":423124,"Atk":22163}</v>
      </c>
      <c r="G2436" s="19" t="str">
        <f>IF(B2436=4,_xlfn.XLOOKUP($D2436,养成中转!$D$17:$D$1000,养成中转!$AP$17:$AP$1000,"{}"),_xlfn.XLOOKUP($D2436,养成中转!$D$17:$D$1000,养成中转!$AG$17:$AG$1000,"{}"))</f>
        <v>{"CardMulti":66.79,"CostReduce":6}</v>
      </c>
    </row>
    <row r="2437" spans="1:7">
      <c r="A2437" s="19">
        <v>2433</v>
      </c>
      <c r="B2437" s="21">
        <f t="shared" si="62"/>
        <v>2</v>
      </c>
      <c r="C2437" s="19">
        <v>3</v>
      </c>
      <c r="D2437" s="19">
        <f t="shared" si="63"/>
        <v>183</v>
      </c>
      <c r="E2437" s="19" t="str">
        <f>_xlfn.XLOOKUP($D2437,消耗中转!$O$17:$O$1000,消耗中转!$Y$17:$Y$1000,"[]")</f>
        <v>[{"ItemId":50004,"Num":317110}]</v>
      </c>
      <c r="F2437" s="19" t="str">
        <f>_xlfn.XLOOKUP($D2437,养成中转!$D$17:$D$1000,_xlfn.XLOOKUP($C2437,养成中转!$W$16:$AC$16,养成中转!$W$17:$AC$1000),"{}")</f>
        <v>{"Hp":426952,"Atk":22364}</v>
      </c>
      <c r="G2437" s="19" t="str">
        <f>IF(B2437=4,_xlfn.XLOOKUP($D2437,养成中转!$D$17:$D$1000,养成中转!$AP$17:$AP$1000,"{}"),_xlfn.XLOOKUP($D2437,养成中转!$D$17:$D$1000,养成中转!$AG$17:$AG$1000,"{}"))</f>
        <v>{"CardMulti":67.22,"CostReduce":6}</v>
      </c>
    </row>
    <row r="2438" spans="1:7">
      <c r="A2438" s="19">
        <v>2434</v>
      </c>
      <c r="B2438" s="21">
        <f t="shared" si="62"/>
        <v>2</v>
      </c>
      <c r="C2438" s="19">
        <v>3</v>
      </c>
      <c r="D2438" s="19">
        <f t="shared" si="63"/>
        <v>184</v>
      </c>
      <c r="E2438" s="19" t="str">
        <f>_xlfn.XLOOKUP($D2438,消耗中转!$O$17:$O$1000,消耗中转!$Y$17:$Y$1000,"[]")</f>
        <v>[{"ItemId":50004,"Num":331524}]</v>
      </c>
      <c r="F2438" s="19" t="str">
        <f>_xlfn.XLOOKUP($D2438,养成中转!$D$17:$D$1000,_xlfn.XLOOKUP($C2438,养成中转!$W$16:$AC$16,养成中转!$W$17:$AC$1000),"{}")</f>
        <v>{"Hp":430816,"Atk":22566}</v>
      </c>
      <c r="G2438" s="19" t="str">
        <f>IF(B2438=4,_xlfn.XLOOKUP($D2438,养成中转!$D$17:$D$1000,养成中转!$AP$17:$AP$1000,"{}"),_xlfn.XLOOKUP($D2438,养成中转!$D$17:$D$1000,养成中转!$AG$17:$AG$1000,"{}"))</f>
        <v>{"CardMulti":67.65,"CostReduce":6}</v>
      </c>
    </row>
    <row r="2439" spans="1:7">
      <c r="A2439" s="19">
        <v>2435</v>
      </c>
      <c r="B2439" s="21">
        <f t="shared" si="62"/>
        <v>2</v>
      </c>
      <c r="C2439" s="19">
        <v>3</v>
      </c>
      <c r="D2439" s="19">
        <f t="shared" si="63"/>
        <v>185</v>
      </c>
      <c r="E2439" s="19" t="str">
        <f>_xlfn.XLOOKUP($D2439,消耗中转!$O$17:$O$1000,消耗中转!$Y$17:$Y$1000,"[]")</f>
        <v>[{"ItemId":50004,"Num":345938}]</v>
      </c>
      <c r="F2439" s="19" t="str">
        <f>_xlfn.XLOOKUP($D2439,养成中转!$D$17:$D$1000,_xlfn.XLOOKUP($C2439,养成中转!$W$16:$AC$16,养成中转!$W$17:$AC$1000),"{}")</f>
        <v>{"Hp":434717,"Atk":22771}</v>
      </c>
      <c r="G2439" s="19" t="str">
        <f>IF(B2439=4,_xlfn.XLOOKUP($D2439,养成中转!$D$17:$D$1000,养成中转!$AP$17:$AP$1000,"{}"),_xlfn.XLOOKUP($D2439,养成中转!$D$17:$D$1000,养成中转!$AG$17:$AG$1000,"{}"))</f>
        <v>{"CardMulti":68.08,"CostReduce":6}</v>
      </c>
    </row>
    <row r="2440" spans="1:7">
      <c r="A2440" s="19">
        <v>2436</v>
      </c>
      <c r="B2440" s="21">
        <f t="shared" si="62"/>
        <v>2</v>
      </c>
      <c r="C2440" s="19">
        <v>3</v>
      </c>
      <c r="D2440" s="19">
        <f t="shared" si="63"/>
        <v>186</v>
      </c>
      <c r="E2440" s="19" t="str">
        <f>_xlfn.XLOOKUP($D2440,消耗中转!$O$17:$O$1000,消耗中转!$Y$17:$Y$1000,"[]")</f>
        <v>[{"ItemId":50004,"Num":360353}]</v>
      </c>
      <c r="F2440" s="19" t="str">
        <f>_xlfn.XLOOKUP($D2440,养成中转!$D$17:$D$1000,_xlfn.XLOOKUP($C2440,养成中转!$W$16:$AC$16,养成中转!$W$17:$AC$1000),"{}")</f>
        <v>{"Hp":438656,"Atk":22976}</v>
      </c>
      <c r="G2440" s="19" t="str">
        <f>IF(B2440=4,_xlfn.XLOOKUP($D2440,养成中转!$D$17:$D$1000,养成中转!$AP$17:$AP$1000,"{}"),_xlfn.XLOOKUP($D2440,养成中转!$D$17:$D$1000,养成中转!$AG$17:$AG$1000,"{}"))</f>
        <v>{"CardMulti":68.51,"CostReduce":6}</v>
      </c>
    </row>
    <row r="2441" spans="1:7">
      <c r="A2441" s="19">
        <v>2437</v>
      </c>
      <c r="B2441" s="21">
        <f t="shared" si="62"/>
        <v>2</v>
      </c>
      <c r="C2441" s="19">
        <v>3</v>
      </c>
      <c r="D2441" s="19">
        <f t="shared" si="63"/>
        <v>187</v>
      </c>
      <c r="E2441" s="19" t="str">
        <f>_xlfn.XLOOKUP($D2441,消耗中转!$O$17:$O$1000,消耗中转!$Y$17:$Y$1000,"[]")</f>
        <v>[{"ItemId":50004,"Num":374767}]</v>
      </c>
      <c r="F2441" s="19" t="str">
        <f>_xlfn.XLOOKUP($D2441,养成中转!$D$17:$D$1000,_xlfn.XLOOKUP($C2441,养成中转!$W$16:$AC$16,养成中转!$W$17:$AC$1000),"{}")</f>
        <v>{"Hp":442631,"Atk":23185}</v>
      </c>
      <c r="G2441" s="19" t="str">
        <f>IF(B2441=4,_xlfn.XLOOKUP($D2441,养成中转!$D$17:$D$1000,养成中转!$AP$17:$AP$1000,"{}"),_xlfn.XLOOKUP($D2441,养成中转!$D$17:$D$1000,养成中转!$AG$17:$AG$1000,"{}"))</f>
        <v>{"CardMulti":68.94,"CostReduce":6}</v>
      </c>
    </row>
    <row r="2442" spans="1:7">
      <c r="A2442" s="19">
        <v>2438</v>
      </c>
      <c r="B2442" s="21">
        <f t="shared" si="62"/>
        <v>2</v>
      </c>
      <c r="C2442" s="19">
        <v>3</v>
      </c>
      <c r="D2442" s="19">
        <f t="shared" si="63"/>
        <v>188</v>
      </c>
      <c r="E2442" s="19" t="str">
        <f>_xlfn.XLOOKUP($D2442,消耗中转!$O$17:$O$1000,消耗中转!$Y$17:$Y$1000,"[]")</f>
        <v>[{"ItemId":50004,"Num":389181}]</v>
      </c>
      <c r="F2442" s="19" t="str">
        <f>_xlfn.XLOOKUP($D2442,养成中转!$D$17:$D$1000,_xlfn.XLOOKUP($C2442,养成中转!$W$16:$AC$16,养成中转!$W$17:$AC$1000),"{}")</f>
        <v>{"Hp":446644,"Atk":23395}</v>
      </c>
      <c r="G2442" s="19" t="str">
        <f>IF(B2442=4,_xlfn.XLOOKUP($D2442,养成中转!$D$17:$D$1000,养成中转!$AP$17:$AP$1000,"{}"),_xlfn.XLOOKUP($D2442,养成中转!$D$17:$D$1000,养成中转!$AG$17:$AG$1000,"{}"))</f>
        <v>{"CardMulti":69.37,"CostReduce":6}</v>
      </c>
    </row>
    <row r="2443" spans="1:7">
      <c r="A2443" s="19">
        <v>2439</v>
      </c>
      <c r="B2443" s="21">
        <f t="shared" si="62"/>
        <v>2</v>
      </c>
      <c r="C2443" s="19">
        <v>3</v>
      </c>
      <c r="D2443" s="19">
        <f t="shared" si="63"/>
        <v>189</v>
      </c>
      <c r="E2443" s="19" t="str">
        <f>_xlfn.XLOOKUP($D2443,消耗中转!$O$17:$O$1000,消耗中转!$Y$17:$Y$1000,"[]")</f>
        <v>[{"ItemId":50004,"Num":403595}]</v>
      </c>
      <c r="F2443" s="19" t="str">
        <f>_xlfn.XLOOKUP($D2443,养成中转!$D$17:$D$1000,_xlfn.XLOOKUP($C2443,养成中转!$W$16:$AC$16,养成中转!$W$17:$AC$1000),"{}")</f>
        <v>{"Hp":450694,"Atk":23608}</v>
      </c>
      <c r="G2443" s="19" t="str">
        <f>IF(B2443=4,_xlfn.XLOOKUP($D2443,养成中转!$D$17:$D$1000,养成中转!$AP$17:$AP$1000,"{}"),_xlfn.XLOOKUP($D2443,养成中转!$D$17:$D$1000,养成中转!$AG$17:$AG$1000,"{}"))</f>
        <v>{"CardMulti":69.8,"CostReduce":6}</v>
      </c>
    </row>
    <row r="2444" spans="1:7">
      <c r="A2444" s="19">
        <v>2440</v>
      </c>
      <c r="B2444" s="21">
        <f t="shared" si="62"/>
        <v>2</v>
      </c>
      <c r="C2444" s="19">
        <v>3</v>
      </c>
      <c r="D2444" s="19">
        <f t="shared" si="63"/>
        <v>190</v>
      </c>
      <c r="E2444" s="19" t="str">
        <f>_xlfn.XLOOKUP($D2444,消耗中转!$O$17:$O$1000,消耗中转!$Y$17:$Y$1000,"[]")</f>
        <v>[{"ItemId":50004,"Num":418009},{"ItemId":50005,"Num":2860}]</v>
      </c>
      <c r="F2444" s="19" t="str">
        <f>_xlfn.XLOOKUP($D2444,养成中转!$D$17:$D$1000,_xlfn.XLOOKUP($C2444,养成中转!$W$16:$AC$16,养成中转!$W$17:$AC$1000),"{}")</f>
        <v>{"Hp":454783,"Atk":23821}</v>
      </c>
      <c r="G2444" s="19" t="str">
        <f>IF(B2444=4,_xlfn.XLOOKUP($D2444,养成中转!$D$17:$D$1000,养成中转!$AP$17:$AP$1000,"{}"),_xlfn.XLOOKUP($D2444,养成中转!$D$17:$D$1000,养成中转!$AG$17:$AG$1000,"{}"))</f>
        <v>{"CardMulti":70.23,"CostReduce":6}</v>
      </c>
    </row>
    <row r="2445" spans="1:7">
      <c r="A2445" s="19">
        <v>2441</v>
      </c>
      <c r="B2445" s="21">
        <f t="shared" si="62"/>
        <v>2</v>
      </c>
      <c r="C2445" s="19">
        <v>3</v>
      </c>
      <c r="D2445" s="19">
        <f t="shared" si="63"/>
        <v>191</v>
      </c>
      <c r="E2445" s="19" t="str">
        <f>_xlfn.XLOOKUP($D2445,消耗中转!$O$17:$O$1000,消耗中转!$Y$17:$Y$1000,"[]")</f>
        <v>[{"ItemId":50004,"Num":291660}]</v>
      </c>
      <c r="F2445" s="19" t="str">
        <f>_xlfn.XLOOKUP($D2445,养成中转!$D$17:$D$1000,_xlfn.XLOOKUP($C2445,养成中转!$W$16:$AC$16,养成中转!$W$17:$AC$1000),"{}")</f>
        <v>{"Hp":483664,"Atk":25335}</v>
      </c>
      <c r="G2445" s="19" t="str">
        <f>IF(B2445=4,_xlfn.XLOOKUP($D2445,养成中转!$D$17:$D$1000,养成中转!$AP$17:$AP$1000,"{}"),_xlfn.XLOOKUP($D2445,养成中转!$D$17:$D$1000,养成中转!$AG$17:$AG$1000,"{}"))</f>
        <v>{"CardMulti":71.73,"CostReduce":6}</v>
      </c>
    </row>
    <row r="2446" spans="1:7">
      <c r="A2446" s="19">
        <v>2442</v>
      </c>
      <c r="B2446" s="21">
        <f t="shared" si="62"/>
        <v>2</v>
      </c>
      <c r="C2446" s="19">
        <v>3</v>
      </c>
      <c r="D2446" s="19">
        <f t="shared" si="63"/>
        <v>192</v>
      </c>
      <c r="E2446" s="19" t="str">
        <f>_xlfn.XLOOKUP($D2446,消耗中转!$O$17:$O$1000,消耗中转!$Y$17:$Y$1000,"[]")</f>
        <v>[{"ItemId":50004,"Num":306243}]</v>
      </c>
      <c r="F2446" s="19" t="str">
        <f>_xlfn.XLOOKUP($D2446,养成中转!$D$17:$D$1000,_xlfn.XLOOKUP($C2446,养成中转!$W$16:$AC$16,养成中转!$W$17:$AC$1000),"{}")</f>
        <v>{"Hp":487828,"Atk":25553}</v>
      </c>
      <c r="G2446" s="19" t="str">
        <f>IF(B2446=4,_xlfn.XLOOKUP($D2446,养成中转!$D$17:$D$1000,养成中转!$AP$17:$AP$1000,"{}"),_xlfn.XLOOKUP($D2446,养成中转!$D$17:$D$1000,养成中转!$AG$17:$AG$1000,"{}"))</f>
        <v>{"CardMulti":72.2,"CostReduce":6}</v>
      </c>
    </row>
    <row r="2447" spans="1:7">
      <c r="A2447" s="19">
        <v>2443</v>
      </c>
      <c r="B2447" s="21">
        <f t="shared" ref="B2447:B2510" si="64">B2197+1</f>
        <v>2</v>
      </c>
      <c r="C2447" s="19">
        <v>3</v>
      </c>
      <c r="D2447" s="19">
        <f t="shared" ref="D2447:D2510" si="65">D2197</f>
        <v>193</v>
      </c>
      <c r="E2447" s="19" t="str">
        <f>_xlfn.XLOOKUP($D2447,消耗中转!$O$17:$O$1000,消耗中转!$Y$17:$Y$1000,"[]")</f>
        <v>[{"ItemId":50004,"Num":320826}]</v>
      </c>
      <c r="F2447" s="19" t="str">
        <f>_xlfn.XLOOKUP($D2447,养成中转!$D$17:$D$1000,_xlfn.XLOOKUP($C2447,养成中转!$W$16:$AC$16,养成中转!$W$17:$AC$1000),"{}")</f>
        <v>{"Hp":492031,"Atk":25773}</v>
      </c>
      <c r="G2447" s="19" t="str">
        <f>IF(B2447=4,_xlfn.XLOOKUP($D2447,养成中转!$D$17:$D$1000,养成中转!$AP$17:$AP$1000,"{}"),_xlfn.XLOOKUP($D2447,养成中转!$D$17:$D$1000,养成中转!$AG$17:$AG$1000,"{}"))</f>
        <v>{"CardMulti":72.67,"CostReduce":6}</v>
      </c>
    </row>
    <row r="2448" spans="1:7">
      <c r="A2448" s="19">
        <v>2444</v>
      </c>
      <c r="B2448" s="21">
        <f t="shared" si="64"/>
        <v>2</v>
      </c>
      <c r="C2448" s="19">
        <v>3</v>
      </c>
      <c r="D2448" s="19">
        <f t="shared" si="65"/>
        <v>194</v>
      </c>
      <c r="E2448" s="19" t="str">
        <f>_xlfn.XLOOKUP($D2448,消耗中转!$O$17:$O$1000,消耗中转!$Y$17:$Y$1000,"[]")</f>
        <v>[{"ItemId":50004,"Num":335409}]</v>
      </c>
      <c r="F2448" s="19" t="str">
        <f>_xlfn.XLOOKUP($D2448,养成中转!$D$17:$D$1000,_xlfn.XLOOKUP($C2448,养成中转!$W$16:$AC$16,养成中转!$W$17:$AC$1000),"{}")</f>
        <v>{"Hp":496272,"Atk":25995}</v>
      </c>
      <c r="G2448" s="19" t="str">
        <f>IF(B2448=4,_xlfn.XLOOKUP($D2448,养成中转!$D$17:$D$1000,养成中转!$AP$17:$AP$1000,"{}"),_xlfn.XLOOKUP($D2448,养成中转!$D$17:$D$1000,养成中转!$AG$17:$AG$1000,"{}"))</f>
        <v>{"CardMulti":73.14,"CostReduce":6}</v>
      </c>
    </row>
    <row r="2449" spans="1:7">
      <c r="A2449" s="19">
        <v>2445</v>
      </c>
      <c r="B2449" s="21">
        <f t="shared" si="64"/>
        <v>2</v>
      </c>
      <c r="C2449" s="19">
        <v>3</v>
      </c>
      <c r="D2449" s="19">
        <f t="shared" si="65"/>
        <v>195</v>
      </c>
      <c r="E2449" s="19" t="str">
        <f>_xlfn.XLOOKUP($D2449,消耗中转!$O$17:$O$1000,消耗中转!$Y$17:$Y$1000,"[]")</f>
        <v>[{"ItemId":50004,"Num":349992}]</v>
      </c>
      <c r="F2449" s="19" t="str">
        <f>_xlfn.XLOOKUP($D2449,养成中转!$D$17:$D$1000,_xlfn.XLOOKUP($C2449,养成中转!$W$16:$AC$16,养成中转!$W$17:$AC$1000),"{}")</f>
        <v>{"Hp":500550,"Atk":26219}</v>
      </c>
      <c r="G2449" s="19" t="str">
        <f>IF(B2449=4,_xlfn.XLOOKUP($D2449,养成中转!$D$17:$D$1000,养成中转!$AP$17:$AP$1000,"{}"),_xlfn.XLOOKUP($D2449,养成中转!$D$17:$D$1000,养成中转!$AG$17:$AG$1000,"{}"))</f>
        <v>{"CardMulti":73.61,"CostReduce":6}</v>
      </c>
    </row>
    <row r="2450" spans="1:7">
      <c r="A2450" s="19">
        <v>2446</v>
      </c>
      <c r="B2450" s="21">
        <f t="shared" si="64"/>
        <v>2</v>
      </c>
      <c r="C2450" s="19">
        <v>3</v>
      </c>
      <c r="D2450" s="19">
        <f t="shared" si="65"/>
        <v>196</v>
      </c>
      <c r="E2450" s="19" t="str">
        <f>_xlfn.XLOOKUP($D2450,消耗中转!$O$17:$O$1000,消耗中转!$Y$17:$Y$1000,"[]")</f>
        <v>[{"ItemId":50004,"Num":364575}]</v>
      </c>
      <c r="F2450" s="19" t="str">
        <f>_xlfn.XLOOKUP($D2450,养成中转!$D$17:$D$1000,_xlfn.XLOOKUP($C2450,养成中转!$W$16:$AC$16,养成中转!$W$17:$AC$1000),"{}")</f>
        <v>{"Hp":504868,"Atk":26445}</v>
      </c>
      <c r="G2450" s="19" t="str">
        <f>IF(B2450=4,_xlfn.XLOOKUP($D2450,养成中转!$D$17:$D$1000,养成中转!$AP$17:$AP$1000,"{}"),_xlfn.XLOOKUP($D2450,养成中转!$D$17:$D$1000,养成中转!$AG$17:$AG$1000,"{}"))</f>
        <v>{"CardMulti":74.08,"CostReduce":6}</v>
      </c>
    </row>
    <row r="2451" spans="1:7">
      <c r="A2451" s="19">
        <v>2447</v>
      </c>
      <c r="B2451" s="21">
        <f t="shared" si="64"/>
        <v>2</v>
      </c>
      <c r="C2451" s="19">
        <v>3</v>
      </c>
      <c r="D2451" s="19">
        <f t="shared" si="65"/>
        <v>197</v>
      </c>
      <c r="E2451" s="19" t="str">
        <f>_xlfn.XLOOKUP($D2451,消耗中转!$O$17:$O$1000,消耗中转!$Y$17:$Y$1000,"[]")</f>
        <v>[{"ItemId":50004,"Num":379158}]</v>
      </c>
      <c r="F2451" s="19" t="str">
        <f>_xlfn.XLOOKUP($D2451,养成中转!$D$17:$D$1000,_xlfn.XLOOKUP($C2451,养成中转!$W$16:$AC$16,养成中转!$W$17:$AC$1000),"{}")</f>
        <v>{"Hp":509224,"Atk":26673}</v>
      </c>
      <c r="G2451" s="19" t="str">
        <f>IF(B2451=4,_xlfn.XLOOKUP($D2451,养成中转!$D$17:$D$1000,养成中转!$AP$17:$AP$1000,"{}"),_xlfn.XLOOKUP($D2451,养成中转!$D$17:$D$1000,养成中转!$AG$17:$AG$1000,"{}"))</f>
        <v>{"CardMulti":74.55,"CostReduce":6}</v>
      </c>
    </row>
    <row r="2452" spans="1:7">
      <c r="A2452" s="19">
        <v>2448</v>
      </c>
      <c r="B2452" s="21">
        <f t="shared" si="64"/>
        <v>2</v>
      </c>
      <c r="C2452" s="19">
        <v>3</v>
      </c>
      <c r="D2452" s="19">
        <f t="shared" si="65"/>
        <v>198</v>
      </c>
      <c r="E2452" s="19" t="str">
        <f>_xlfn.XLOOKUP($D2452,消耗中转!$O$17:$O$1000,消耗中转!$Y$17:$Y$1000,"[]")</f>
        <v>[{"ItemId":50004,"Num":393741}]</v>
      </c>
      <c r="F2452" s="19" t="str">
        <f>_xlfn.XLOOKUP($D2452,养成中转!$D$17:$D$1000,_xlfn.XLOOKUP($C2452,养成中转!$W$16:$AC$16,养成中转!$W$17:$AC$1000),"{}")</f>
        <v>{"Hp":513620,"Atk":26903}</v>
      </c>
      <c r="G2452" s="19" t="str">
        <f>IF(B2452=4,_xlfn.XLOOKUP($D2452,养成中转!$D$17:$D$1000,养成中转!$AP$17:$AP$1000,"{}"),_xlfn.XLOOKUP($D2452,养成中转!$D$17:$D$1000,养成中转!$AG$17:$AG$1000,"{}"))</f>
        <v>{"CardMulti":75.02,"CostReduce":6}</v>
      </c>
    </row>
    <row r="2453" spans="1:7">
      <c r="A2453" s="19">
        <v>2449</v>
      </c>
      <c r="B2453" s="21">
        <f t="shared" si="64"/>
        <v>2</v>
      </c>
      <c r="C2453" s="19">
        <v>3</v>
      </c>
      <c r="D2453" s="19">
        <f t="shared" si="65"/>
        <v>199</v>
      </c>
      <c r="E2453" s="19" t="str">
        <f>_xlfn.XLOOKUP($D2453,消耗中转!$O$17:$O$1000,消耗中转!$Y$17:$Y$1000,"[]")</f>
        <v>[{"ItemId":50004,"Num":408324}]</v>
      </c>
      <c r="F2453" s="19" t="str">
        <f>_xlfn.XLOOKUP($D2453,养成中转!$D$17:$D$1000,_xlfn.XLOOKUP($C2453,养成中转!$W$16:$AC$16,养成中转!$W$17:$AC$1000),"{}")</f>
        <v>{"Hp":518055,"Atk":27135}</v>
      </c>
      <c r="G2453" s="19" t="str">
        <f>IF(B2453=4,_xlfn.XLOOKUP($D2453,养成中转!$D$17:$D$1000,养成中转!$AP$17:$AP$1000,"{}"),_xlfn.XLOOKUP($D2453,养成中转!$D$17:$D$1000,养成中转!$AG$17:$AG$1000,"{}"))</f>
        <v>{"CardMulti":75.49,"CostReduce":6}</v>
      </c>
    </row>
    <row r="2454" spans="1:7">
      <c r="A2454" s="19">
        <v>2450</v>
      </c>
      <c r="B2454" s="21">
        <f t="shared" si="64"/>
        <v>2</v>
      </c>
      <c r="C2454" s="19">
        <v>3</v>
      </c>
      <c r="D2454" s="19">
        <f t="shared" si="65"/>
        <v>200</v>
      </c>
      <c r="E2454" s="19" t="str">
        <f>_xlfn.XLOOKUP($D2454,消耗中转!$O$17:$O$1000,消耗中转!$Y$17:$Y$1000,"[]")</f>
        <v>[{"ItemId":50004,"Num":422907},{"ItemId":50005,"Num":3052}]</v>
      </c>
      <c r="F2454" s="19" t="str">
        <f>_xlfn.XLOOKUP($D2454,养成中转!$D$17:$D$1000,_xlfn.XLOOKUP($C2454,养成中转!$W$16:$AC$16,养成中转!$W$17:$AC$1000),"{}")</f>
        <v>{"Hp":522528,"Atk":27370}</v>
      </c>
      <c r="G2454" s="19" t="str">
        <f>IF(B2454=4,_xlfn.XLOOKUP($D2454,养成中转!$D$17:$D$1000,养成中转!$AP$17:$AP$1000,"{}"),_xlfn.XLOOKUP($D2454,养成中转!$D$17:$D$1000,养成中转!$AG$17:$AG$1000,"{}"))</f>
        <v>{"CardMulti":75.96,"CostReduce":6}</v>
      </c>
    </row>
    <row r="2455" spans="1:7">
      <c r="A2455" s="19">
        <v>2451</v>
      </c>
      <c r="B2455" s="21">
        <f t="shared" si="64"/>
        <v>2</v>
      </c>
      <c r="C2455" s="19">
        <v>3</v>
      </c>
      <c r="D2455" s="19">
        <f t="shared" si="65"/>
        <v>201</v>
      </c>
      <c r="E2455" s="19" t="str">
        <f>_xlfn.XLOOKUP($D2455,消耗中转!$O$17:$O$1000,消耗中转!$Y$17:$Y$1000,"[]")</f>
        <v>[{"ItemId":50004,"Num":293456}]</v>
      </c>
      <c r="F2455" s="19" t="str">
        <f>_xlfn.XLOOKUP($D2455,养成中转!$D$17:$D$1000,_xlfn.XLOOKUP($C2455,养成中转!$W$16:$AC$16,养成中转!$W$17:$AC$1000),"{}")</f>
        <v>{"Hp":554121,"Atk":29025}</v>
      </c>
      <c r="G2455" s="19" t="str">
        <f>IF(B2455=4,_xlfn.XLOOKUP($D2455,养成中转!$D$17:$D$1000,养成中转!$AP$17:$AP$1000,"{}"),_xlfn.XLOOKUP($D2455,养成中转!$D$17:$D$1000,养成中转!$AG$17:$AG$1000,"{}"))</f>
        <v>{"CardMulti":77.51,"CostReduce":6}</v>
      </c>
    </row>
    <row r="2456" spans="1:7">
      <c r="A2456" s="19">
        <v>2452</v>
      </c>
      <c r="B2456" s="21">
        <f t="shared" si="64"/>
        <v>2</v>
      </c>
      <c r="C2456" s="19">
        <v>3</v>
      </c>
      <c r="D2456" s="19">
        <f t="shared" si="65"/>
        <v>202</v>
      </c>
      <c r="E2456" s="19" t="str">
        <f>_xlfn.XLOOKUP($D2456,消耗中转!$O$17:$O$1000,消耗中转!$Y$17:$Y$1000,"[]")</f>
        <v>[{"ItemId":50004,"Num":308129}]</v>
      </c>
      <c r="F2456" s="19" t="str">
        <f>_xlfn.XLOOKUP($D2456,养成中转!$D$17:$D$1000,_xlfn.XLOOKUP($C2456,养成中转!$W$16:$AC$16,养成中转!$W$17:$AC$1000),"{}")</f>
        <v>{"Hp":558674,"Atk":29264}</v>
      </c>
      <c r="G2456" s="19" t="str">
        <f>IF(B2456=4,_xlfn.XLOOKUP($D2456,养成中转!$D$17:$D$1000,养成中转!$AP$17:$AP$1000,"{}"),_xlfn.XLOOKUP($D2456,养成中转!$D$17:$D$1000,养成中转!$AG$17:$AG$1000,"{}"))</f>
        <v>{"CardMulti":78.02,"CostReduce":6}</v>
      </c>
    </row>
    <row r="2457" spans="1:7">
      <c r="A2457" s="19">
        <v>2453</v>
      </c>
      <c r="B2457" s="21">
        <f t="shared" si="64"/>
        <v>2</v>
      </c>
      <c r="C2457" s="19">
        <v>3</v>
      </c>
      <c r="D2457" s="19">
        <f t="shared" si="65"/>
        <v>203</v>
      </c>
      <c r="E2457" s="19" t="str">
        <f>_xlfn.XLOOKUP($D2457,消耗中转!$O$17:$O$1000,消耗中转!$Y$17:$Y$1000,"[]")</f>
        <v>[{"ItemId":50004,"Num":322801}]</v>
      </c>
      <c r="F2457" s="19" t="str">
        <f>_xlfn.XLOOKUP($D2457,养成中转!$D$17:$D$1000,_xlfn.XLOOKUP($C2457,养成中转!$W$16:$AC$16,养成中转!$W$17:$AC$1000),"{}")</f>
        <v>{"Hp":563267,"Atk":29504}</v>
      </c>
      <c r="G2457" s="19" t="str">
        <f>IF(B2457=4,_xlfn.XLOOKUP($D2457,养成中转!$D$17:$D$1000,养成中转!$AP$17:$AP$1000,"{}"),_xlfn.XLOOKUP($D2457,养成中转!$D$17:$D$1000,养成中转!$AG$17:$AG$1000,"{}"))</f>
        <v>{"CardMulti":78.53,"CostReduce":6}</v>
      </c>
    </row>
    <row r="2458" spans="1:7">
      <c r="A2458" s="19">
        <v>2454</v>
      </c>
      <c r="B2458" s="21">
        <f t="shared" si="64"/>
        <v>2</v>
      </c>
      <c r="C2458" s="19">
        <v>3</v>
      </c>
      <c r="D2458" s="19">
        <f t="shared" si="65"/>
        <v>204</v>
      </c>
      <c r="E2458" s="19" t="str">
        <f>_xlfn.XLOOKUP($D2458,消耗中转!$O$17:$O$1000,消耗中转!$Y$17:$Y$1000,"[]")</f>
        <v>[{"ItemId":50004,"Num":337474}]</v>
      </c>
      <c r="F2458" s="19" t="str">
        <f>_xlfn.XLOOKUP($D2458,养成中转!$D$17:$D$1000,_xlfn.XLOOKUP($C2458,养成中转!$W$16:$AC$16,养成中转!$W$17:$AC$1000),"{}")</f>
        <v>{"Hp":567899,"Atk":29747}</v>
      </c>
      <c r="G2458" s="19" t="str">
        <f>IF(B2458=4,_xlfn.XLOOKUP($D2458,养成中转!$D$17:$D$1000,养成中转!$AP$17:$AP$1000,"{}"),_xlfn.XLOOKUP($D2458,养成中转!$D$17:$D$1000,养成中转!$AG$17:$AG$1000,"{}"))</f>
        <v>{"CardMulti":79.04,"CostReduce":6}</v>
      </c>
    </row>
    <row r="2459" spans="1:7">
      <c r="A2459" s="19">
        <v>2455</v>
      </c>
      <c r="B2459" s="21">
        <f t="shared" si="64"/>
        <v>2</v>
      </c>
      <c r="C2459" s="19">
        <v>3</v>
      </c>
      <c r="D2459" s="19">
        <f t="shared" si="65"/>
        <v>205</v>
      </c>
      <c r="E2459" s="19" t="str">
        <f>_xlfn.XLOOKUP($D2459,消耗中转!$O$17:$O$1000,消耗中转!$Y$17:$Y$1000,"[]")</f>
        <v>[{"ItemId":50004,"Num":352147}]</v>
      </c>
      <c r="F2459" s="19" t="str">
        <f>_xlfn.XLOOKUP($D2459,养成中转!$D$17:$D$1000,_xlfn.XLOOKUP($C2459,养成中转!$W$16:$AC$16,养成中转!$W$17:$AC$1000),"{}")</f>
        <v>{"Hp":572572,"Atk":29991}</v>
      </c>
      <c r="G2459" s="19" t="str">
        <f>IF(B2459=4,_xlfn.XLOOKUP($D2459,养成中转!$D$17:$D$1000,养成中转!$AP$17:$AP$1000,"{}"),_xlfn.XLOOKUP($D2459,养成中转!$D$17:$D$1000,养成中转!$AG$17:$AG$1000,"{}"))</f>
        <v>{"CardMulti":79.55,"CostReduce":6}</v>
      </c>
    </row>
    <row r="2460" spans="1:7">
      <c r="A2460" s="19">
        <v>2456</v>
      </c>
      <c r="B2460" s="21">
        <f t="shared" si="64"/>
        <v>2</v>
      </c>
      <c r="C2460" s="19">
        <v>3</v>
      </c>
      <c r="D2460" s="19">
        <f t="shared" si="65"/>
        <v>206</v>
      </c>
      <c r="E2460" s="19" t="str">
        <f>_xlfn.XLOOKUP($D2460,消耗中转!$O$17:$O$1000,消耗中转!$Y$17:$Y$1000,"[]")</f>
        <v>[{"ItemId":50004,"Num":366820}]</v>
      </c>
      <c r="F2460" s="19" t="str">
        <f>_xlfn.XLOOKUP($D2460,养成中转!$D$17:$D$1000,_xlfn.XLOOKUP($C2460,养成中转!$W$16:$AC$16,养成中转!$W$17:$AC$1000),"{}")</f>
        <v>{"Hp":577284,"Atk":30239}</v>
      </c>
      <c r="G2460" s="19" t="str">
        <f>IF(B2460=4,_xlfn.XLOOKUP($D2460,养成中转!$D$17:$D$1000,养成中转!$AP$17:$AP$1000,"{}"),_xlfn.XLOOKUP($D2460,养成中转!$D$17:$D$1000,养成中转!$AG$17:$AG$1000,"{}"))</f>
        <v>{"CardMulti":80.06,"CostReduce":6}</v>
      </c>
    </row>
    <row r="2461" spans="1:7">
      <c r="A2461" s="19">
        <v>2457</v>
      </c>
      <c r="B2461" s="21">
        <f t="shared" si="64"/>
        <v>2</v>
      </c>
      <c r="C2461" s="19">
        <v>3</v>
      </c>
      <c r="D2461" s="19">
        <f t="shared" si="65"/>
        <v>207</v>
      </c>
      <c r="E2461" s="19" t="str">
        <f>_xlfn.XLOOKUP($D2461,消耗中转!$O$17:$O$1000,消耗中转!$Y$17:$Y$1000,"[]")</f>
        <v>[{"ItemId":50004,"Num":381493}]</v>
      </c>
      <c r="F2461" s="19" t="str">
        <f>_xlfn.XLOOKUP($D2461,养成中转!$D$17:$D$1000,_xlfn.XLOOKUP($C2461,养成中转!$W$16:$AC$16,养成中转!$W$17:$AC$1000),"{}")</f>
        <v>{"Hp":582038,"Atk":30487}</v>
      </c>
      <c r="G2461" s="19" t="str">
        <f>IF(B2461=4,_xlfn.XLOOKUP($D2461,养成中转!$D$17:$D$1000,养成中转!$AP$17:$AP$1000,"{}"),_xlfn.XLOOKUP($D2461,养成中转!$D$17:$D$1000,养成中转!$AG$17:$AG$1000,"{}"))</f>
        <v>{"CardMulti":80.57,"CostReduce":6}</v>
      </c>
    </row>
    <row r="2462" spans="1:7">
      <c r="A2462" s="19">
        <v>2458</v>
      </c>
      <c r="B2462" s="21">
        <f t="shared" si="64"/>
        <v>2</v>
      </c>
      <c r="C2462" s="19">
        <v>3</v>
      </c>
      <c r="D2462" s="19">
        <f t="shared" si="65"/>
        <v>208</v>
      </c>
      <c r="E2462" s="19" t="str">
        <f>_xlfn.XLOOKUP($D2462,消耗中转!$O$17:$O$1000,消耗中转!$Y$17:$Y$1000,"[]")</f>
        <v>[{"ItemId":50004,"Num":396166}]</v>
      </c>
      <c r="F2462" s="19" t="str">
        <f>_xlfn.XLOOKUP($D2462,养成中转!$D$17:$D$1000,_xlfn.XLOOKUP($C2462,养成中转!$W$16:$AC$16,养成中转!$W$17:$AC$1000),"{}")</f>
        <v>{"Hp":586831,"Atk":30738}</v>
      </c>
      <c r="G2462" s="19" t="str">
        <f>IF(B2462=4,_xlfn.XLOOKUP($D2462,养成中转!$D$17:$D$1000,养成中转!$AP$17:$AP$1000,"{}"),_xlfn.XLOOKUP($D2462,养成中转!$D$17:$D$1000,养成中转!$AG$17:$AG$1000,"{}"))</f>
        <v>{"CardMulti":81.08,"CostReduce":6}</v>
      </c>
    </row>
    <row r="2463" spans="1:7">
      <c r="A2463" s="19">
        <v>2459</v>
      </c>
      <c r="B2463" s="21">
        <f t="shared" si="64"/>
        <v>2</v>
      </c>
      <c r="C2463" s="19">
        <v>3</v>
      </c>
      <c r="D2463" s="19">
        <f t="shared" si="65"/>
        <v>209</v>
      </c>
      <c r="E2463" s="19" t="str">
        <f>_xlfn.XLOOKUP($D2463,消耗中转!$O$17:$O$1000,消耗中转!$Y$17:$Y$1000,"[]")</f>
        <v>[{"ItemId":50004,"Num":410838}]</v>
      </c>
      <c r="F2463" s="19" t="str">
        <f>_xlfn.XLOOKUP($D2463,养成中转!$D$17:$D$1000,_xlfn.XLOOKUP($C2463,养成中转!$W$16:$AC$16,养成中转!$W$17:$AC$1000),"{}")</f>
        <v>{"Hp":591665,"Atk":30992}</v>
      </c>
      <c r="G2463" s="19" t="str">
        <f>IF(B2463=4,_xlfn.XLOOKUP($D2463,养成中转!$D$17:$D$1000,养成中转!$AP$17:$AP$1000,"{}"),_xlfn.XLOOKUP($D2463,养成中转!$D$17:$D$1000,养成中转!$AG$17:$AG$1000,"{}"))</f>
        <v>{"CardMulti":81.59,"CostReduce":6}</v>
      </c>
    </row>
    <row r="2464" spans="1:7">
      <c r="A2464" s="19">
        <v>2460</v>
      </c>
      <c r="B2464" s="21">
        <f t="shared" si="64"/>
        <v>2</v>
      </c>
      <c r="C2464" s="19">
        <v>3</v>
      </c>
      <c r="D2464" s="19">
        <f t="shared" si="65"/>
        <v>210</v>
      </c>
      <c r="E2464" s="19" t="str">
        <f>_xlfn.XLOOKUP($D2464,消耗中转!$O$17:$O$1000,消耗中转!$Y$17:$Y$1000,"[]")</f>
        <v>[{"ItemId":50004,"Num":425511},{"ItemId":50005,"Num":3245}]</v>
      </c>
      <c r="F2464" s="19" t="str">
        <f>_xlfn.XLOOKUP($D2464,养成中转!$D$17:$D$1000,_xlfn.XLOOKUP($C2464,养成中转!$W$16:$AC$16,养成中转!$W$17:$AC$1000),"{}")</f>
        <v>{"Hp":596540,"Atk":31247}</v>
      </c>
      <c r="G2464" s="19" t="str">
        <f>IF(B2464=4,_xlfn.XLOOKUP($D2464,养成中转!$D$17:$D$1000,养成中转!$AP$17:$AP$1000,"{}"),_xlfn.XLOOKUP($D2464,养成中转!$D$17:$D$1000,养成中转!$AG$17:$AG$1000,"{}"))</f>
        <v>{"CardMulti":82.1,"CostReduce":6}</v>
      </c>
    </row>
    <row r="2465" spans="1:7">
      <c r="A2465" s="19">
        <v>2461</v>
      </c>
      <c r="B2465" s="21">
        <f t="shared" si="64"/>
        <v>2</v>
      </c>
      <c r="C2465" s="19">
        <v>3</v>
      </c>
      <c r="D2465" s="19">
        <f t="shared" si="65"/>
        <v>211</v>
      </c>
      <c r="E2465" s="19" t="str">
        <f>_xlfn.XLOOKUP($D2465,消耗中转!$O$17:$O$1000,消耗中转!$Y$17:$Y$1000,"[]")</f>
        <v>[{"ItemId":50004,"Num":295433}]</v>
      </c>
      <c r="F2465" s="19" t="str">
        <f>_xlfn.XLOOKUP($D2465,养成中转!$D$17:$D$1000,_xlfn.XLOOKUP($C2465,养成中转!$W$16:$AC$16,养成中转!$W$17:$AC$1000),"{}")</f>
        <v>{"Hp":630954,"Atk":33049}</v>
      </c>
      <c r="G2465" s="19" t="str">
        <f>IF(B2465=4,_xlfn.XLOOKUP($D2465,养成中转!$D$17:$D$1000,养成中转!$AP$17:$AP$1000,"{}"),_xlfn.XLOOKUP($D2465,养成中转!$D$17:$D$1000,养成中转!$AG$17:$AG$1000,"{}"))</f>
        <v>{"CardMulti":83.7,"CostReduce":6}</v>
      </c>
    </row>
    <row r="2466" spans="1:7">
      <c r="A2466" s="19">
        <v>2462</v>
      </c>
      <c r="B2466" s="21">
        <f t="shared" si="64"/>
        <v>2</v>
      </c>
      <c r="C2466" s="19">
        <v>3</v>
      </c>
      <c r="D2466" s="19">
        <f t="shared" si="65"/>
        <v>212</v>
      </c>
      <c r="E2466" s="19" t="str">
        <f>_xlfn.XLOOKUP($D2466,消耗中转!$O$17:$O$1000,消耗中转!$Y$17:$Y$1000,"[]")</f>
        <v>[{"ItemId":50004,"Num":310205}]</v>
      </c>
      <c r="F2466" s="19" t="str">
        <f>_xlfn.XLOOKUP($D2466,养成中转!$D$17:$D$1000,_xlfn.XLOOKUP($C2466,养成中转!$W$16:$AC$16,养成中转!$W$17:$AC$1000),"{}")</f>
        <v>{"Hp":635911,"Atk":33310}</v>
      </c>
      <c r="G2466" s="19" t="str">
        <f>IF(B2466=4,_xlfn.XLOOKUP($D2466,养成中转!$D$17:$D$1000,养成中转!$AP$17:$AP$1000,"{}"),_xlfn.XLOOKUP($D2466,养成中转!$D$17:$D$1000,养成中转!$AG$17:$AG$1000,"{}"))</f>
        <v>{"CardMulti":84.25,"CostReduce":6}</v>
      </c>
    </row>
    <row r="2467" spans="1:7">
      <c r="A2467" s="19">
        <v>2463</v>
      </c>
      <c r="B2467" s="21">
        <f t="shared" si="64"/>
        <v>2</v>
      </c>
      <c r="C2467" s="19">
        <v>3</v>
      </c>
      <c r="D2467" s="19">
        <f t="shared" si="65"/>
        <v>213</v>
      </c>
      <c r="E2467" s="19" t="str">
        <f>_xlfn.XLOOKUP($D2467,消耗中转!$O$17:$O$1000,消耗中转!$Y$17:$Y$1000,"[]")</f>
        <v>[{"ItemId":50004,"Num":324976}]</v>
      </c>
      <c r="F2467" s="19" t="str">
        <f>_xlfn.XLOOKUP($D2467,养成中转!$D$17:$D$1000,_xlfn.XLOOKUP($C2467,养成中转!$W$16:$AC$16,养成中转!$W$17:$AC$1000),"{}")</f>
        <v>{"Hp":640910,"Atk":33572}</v>
      </c>
      <c r="G2467" s="19" t="str">
        <f>IF(B2467=4,_xlfn.XLOOKUP($D2467,养成中转!$D$17:$D$1000,养成中转!$AP$17:$AP$1000,"{}"),_xlfn.XLOOKUP($D2467,养成中转!$D$17:$D$1000,养成中转!$AG$17:$AG$1000,"{}"))</f>
        <v>{"CardMulti":84.8,"CostReduce":6}</v>
      </c>
    </row>
    <row r="2468" spans="1:7">
      <c r="A2468" s="19">
        <v>2464</v>
      </c>
      <c r="B2468" s="21">
        <f t="shared" si="64"/>
        <v>2</v>
      </c>
      <c r="C2468" s="19">
        <v>3</v>
      </c>
      <c r="D2468" s="19">
        <f t="shared" si="65"/>
        <v>214</v>
      </c>
      <c r="E2468" s="19" t="str">
        <f>_xlfn.XLOOKUP($D2468,消耗中转!$O$17:$O$1000,消耗中转!$Y$17:$Y$1000,"[]")</f>
        <v>[{"ItemId":50004,"Num":339748}]</v>
      </c>
      <c r="F2468" s="19" t="str">
        <f>_xlfn.XLOOKUP($D2468,养成中转!$D$17:$D$1000,_xlfn.XLOOKUP($C2468,养成中转!$W$16:$AC$16,养成中转!$W$17:$AC$1000),"{}")</f>
        <v>{"Hp":645950,"Atk":33836}</v>
      </c>
      <c r="G2468" s="19" t="str">
        <f>IF(B2468=4,_xlfn.XLOOKUP($D2468,养成中转!$D$17:$D$1000,养成中转!$AP$17:$AP$1000,"{}"),_xlfn.XLOOKUP($D2468,养成中转!$D$17:$D$1000,养成中转!$AG$17:$AG$1000,"{}"))</f>
        <v>{"CardMulti":85.35,"CostReduce":6}</v>
      </c>
    </row>
    <row r="2469" spans="1:7">
      <c r="A2469" s="19">
        <v>2465</v>
      </c>
      <c r="B2469" s="21">
        <f t="shared" si="64"/>
        <v>2</v>
      </c>
      <c r="C2469" s="19">
        <v>3</v>
      </c>
      <c r="D2469" s="19">
        <f t="shared" si="65"/>
        <v>215</v>
      </c>
      <c r="E2469" s="19" t="str">
        <f>_xlfn.XLOOKUP($D2469,消耗中转!$O$17:$O$1000,消耗中转!$Y$17:$Y$1000,"[]")</f>
        <v>[{"ItemId":50004,"Num":354520}]</v>
      </c>
      <c r="F2469" s="19" t="str">
        <f>_xlfn.XLOOKUP($D2469,养成中转!$D$17:$D$1000,_xlfn.XLOOKUP($C2469,养成中转!$W$16:$AC$16,养成中转!$W$17:$AC$1000),"{}")</f>
        <v>{"Hp":651032,"Atk":34102}</v>
      </c>
      <c r="G2469" s="19" t="str">
        <f>IF(B2469=4,_xlfn.XLOOKUP($D2469,养成中转!$D$17:$D$1000,养成中转!$AP$17:$AP$1000,"{}"),_xlfn.XLOOKUP($D2469,养成中转!$D$17:$D$1000,养成中转!$AG$17:$AG$1000,"{}"))</f>
        <v>{"CardMulti":85.9,"CostReduce":6}</v>
      </c>
    </row>
    <row r="2470" spans="1:7">
      <c r="A2470" s="19">
        <v>2466</v>
      </c>
      <c r="B2470" s="21">
        <f t="shared" si="64"/>
        <v>2</v>
      </c>
      <c r="C2470" s="19">
        <v>3</v>
      </c>
      <c r="D2470" s="19">
        <f t="shared" si="65"/>
        <v>216</v>
      </c>
      <c r="E2470" s="19" t="str">
        <f>_xlfn.XLOOKUP($D2470,消耗中转!$O$17:$O$1000,消耗中转!$Y$17:$Y$1000,"[]")</f>
        <v>[{"ItemId":50004,"Num":369291}]</v>
      </c>
      <c r="F2470" s="19" t="str">
        <f>_xlfn.XLOOKUP($D2470,养成中转!$D$17:$D$1000,_xlfn.XLOOKUP($C2470,养成中转!$W$16:$AC$16,养成中转!$W$17:$AC$1000),"{}")</f>
        <v>{"Hp":656155,"Atk":34370}</v>
      </c>
      <c r="G2470" s="19" t="str">
        <f>IF(B2470=4,_xlfn.XLOOKUP($D2470,养成中转!$D$17:$D$1000,养成中转!$AP$17:$AP$1000,"{}"),_xlfn.XLOOKUP($D2470,养成中转!$D$17:$D$1000,养成中转!$AG$17:$AG$1000,"{}"))</f>
        <v>{"CardMulti":86.45,"CostReduce":6}</v>
      </c>
    </row>
    <row r="2471" spans="1:7">
      <c r="A2471" s="19">
        <v>2467</v>
      </c>
      <c r="B2471" s="21">
        <f t="shared" si="64"/>
        <v>2</v>
      </c>
      <c r="C2471" s="19">
        <v>3</v>
      </c>
      <c r="D2471" s="19">
        <f t="shared" si="65"/>
        <v>217</v>
      </c>
      <c r="E2471" s="19" t="str">
        <f>_xlfn.XLOOKUP($D2471,消耗中转!$O$17:$O$1000,消耗中转!$Y$17:$Y$1000,"[]")</f>
        <v>[{"ItemId":50004,"Num":384063}]</v>
      </c>
      <c r="F2471" s="19" t="str">
        <f>_xlfn.XLOOKUP($D2471,养成中转!$D$17:$D$1000,_xlfn.XLOOKUP($C2471,养成中转!$W$16:$AC$16,养成中转!$W$17:$AC$1000),"{}")</f>
        <v>{"Hp":661321,"Atk":34640}</v>
      </c>
      <c r="G2471" s="19" t="str">
        <f>IF(B2471=4,_xlfn.XLOOKUP($D2471,养成中转!$D$17:$D$1000,养成中转!$AP$17:$AP$1000,"{}"),_xlfn.XLOOKUP($D2471,养成中转!$D$17:$D$1000,养成中转!$AG$17:$AG$1000,"{}"))</f>
        <v>{"CardMulti":87,"CostReduce":6}</v>
      </c>
    </row>
    <row r="2472" spans="1:7">
      <c r="A2472" s="19">
        <v>2468</v>
      </c>
      <c r="B2472" s="21">
        <f t="shared" si="64"/>
        <v>2</v>
      </c>
      <c r="C2472" s="19">
        <v>3</v>
      </c>
      <c r="D2472" s="19">
        <f t="shared" si="65"/>
        <v>218</v>
      </c>
      <c r="E2472" s="19" t="str">
        <f>_xlfn.XLOOKUP($D2472,消耗中转!$O$17:$O$1000,消耗中转!$Y$17:$Y$1000,"[]")</f>
        <v>[{"ItemId":50004,"Num":398835}]</v>
      </c>
      <c r="F2472" s="19" t="str">
        <f>_xlfn.XLOOKUP($D2472,养成中转!$D$17:$D$1000,_xlfn.XLOOKUP($C2472,养成中转!$W$16:$AC$16,养成中转!$W$17:$AC$1000),"{}")</f>
        <v>{"Hp":666528,"Atk":34912}</v>
      </c>
      <c r="G2472" s="19" t="str">
        <f>IF(B2472=4,_xlfn.XLOOKUP($D2472,养成中转!$D$17:$D$1000,养成中转!$AP$17:$AP$1000,"{}"),_xlfn.XLOOKUP($D2472,养成中转!$D$17:$D$1000,养成中转!$AG$17:$AG$1000,"{}"))</f>
        <v>{"CardMulti":87.55,"CostReduce":6}</v>
      </c>
    </row>
    <row r="2473" spans="1:7">
      <c r="A2473" s="19">
        <v>2469</v>
      </c>
      <c r="B2473" s="21">
        <f t="shared" si="64"/>
        <v>2</v>
      </c>
      <c r="C2473" s="19">
        <v>3</v>
      </c>
      <c r="D2473" s="19">
        <f t="shared" si="65"/>
        <v>219</v>
      </c>
      <c r="E2473" s="19" t="str">
        <f>_xlfn.XLOOKUP($D2473,消耗中转!$O$17:$O$1000,消耗中转!$Y$17:$Y$1000,"[]")</f>
        <v>[{"ItemId":50004,"Num":413606}]</v>
      </c>
      <c r="F2473" s="19" t="str">
        <f>_xlfn.XLOOKUP($D2473,养成中转!$D$17:$D$1000,_xlfn.XLOOKUP($C2473,养成中转!$W$16:$AC$16,养成中转!$W$17:$AC$1000),"{}")</f>
        <v>{"Hp":671778,"Atk":35187}</v>
      </c>
      <c r="G2473" s="19" t="str">
        <f>IF(B2473=4,_xlfn.XLOOKUP($D2473,养成中转!$D$17:$D$1000,养成中转!$AP$17:$AP$1000,"{}"),_xlfn.XLOOKUP($D2473,养成中转!$D$17:$D$1000,养成中转!$AG$17:$AG$1000,"{}"))</f>
        <v>{"CardMulti":88.1,"CostReduce":6}</v>
      </c>
    </row>
    <row r="2474" spans="1:7">
      <c r="A2474" s="19">
        <v>2470</v>
      </c>
      <c r="B2474" s="21">
        <f t="shared" si="64"/>
        <v>2</v>
      </c>
      <c r="C2474" s="19">
        <v>3</v>
      </c>
      <c r="D2474" s="19">
        <f t="shared" si="65"/>
        <v>220</v>
      </c>
      <c r="E2474" s="19" t="str">
        <f>_xlfn.XLOOKUP($D2474,消耗中转!$O$17:$O$1000,消耗中转!$Y$17:$Y$1000,"[]")</f>
        <v>[{"ItemId":50004,"Num":428378},{"ItemId":50005,"Num":3438}]</v>
      </c>
      <c r="F2474" s="19" t="str">
        <f>_xlfn.XLOOKUP($D2474,养成中转!$D$17:$D$1000,_xlfn.XLOOKUP($C2474,养成中转!$W$16:$AC$16,养成中转!$W$17:$AC$1000),"{}")</f>
        <v>{"Hp":677070,"Atk":35465}</v>
      </c>
      <c r="G2474" s="19" t="str">
        <f>IF(B2474=4,_xlfn.XLOOKUP($D2474,养成中转!$D$17:$D$1000,养成中转!$AP$17:$AP$1000,"{}"),_xlfn.XLOOKUP($D2474,养成中转!$D$17:$D$1000,养成中转!$AG$17:$AG$1000,"{}"))</f>
        <v>{"CardMulti":88.65,"CostReduce":6}</v>
      </c>
    </row>
    <row r="2475" spans="1:7">
      <c r="A2475" s="19">
        <v>2471</v>
      </c>
      <c r="B2475" s="21">
        <f t="shared" si="64"/>
        <v>2</v>
      </c>
      <c r="C2475" s="19">
        <v>3</v>
      </c>
      <c r="D2475" s="19">
        <f t="shared" si="65"/>
        <v>221</v>
      </c>
      <c r="E2475" s="19" t="str">
        <f>_xlfn.XLOOKUP($D2475,消耗中转!$O$17:$O$1000,消耗中转!$Y$17:$Y$1000,"[]")</f>
        <v>[{"ItemId":50004,"Num":299961}]</v>
      </c>
      <c r="F2475" s="19" t="str">
        <f>_xlfn.XLOOKUP($D2475,养成中转!$D$17:$D$1000,_xlfn.XLOOKUP($C2475,养成中转!$W$16:$AC$16,养成中转!$W$17:$AC$1000),"{}")</f>
        <v>{"Hp":714413,"Atk":37422}</v>
      </c>
      <c r="G2475" s="19" t="str">
        <f>IF(B2475=4,_xlfn.XLOOKUP($D2475,养成中转!$D$17:$D$1000,养成中转!$AP$17:$AP$1000,"{}"),_xlfn.XLOOKUP($D2475,养成中转!$D$17:$D$1000,养成中转!$AG$17:$AG$1000,"{}"))</f>
        <v>{"CardMulti":90.3,"CostReduce":6}</v>
      </c>
    </row>
    <row r="2476" spans="1:7">
      <c r="A2476" s="19">
        <v>2472</v>
      </c>
      <c r="B2476" s="21">
        <f t="shared" si="64"/>
        <v>2</v>
      </c>
      <c r="C2476" s="19">
        <v>3</v>
      </c>
      <c r="D2476" s="19">
        <f t="shared" si="65"/>
        <v>222</v>
      </c>
      <c r="E2476" s="19" t="str">
        <f>_xlfn.XLOOKUP($D2476,消耗中转!$O$17:$O$1000,消耗中转!$Y$17:$Y$1000,"[]")</f>
        <v>[{"ItemId":50004,"Num":314959}]</v>
      </c>
      <c r="F2476" s="19" t="str">
        <f>_xlfn.XLOOKUP($D2476,养成中转!$D$17:$D$1000,_xlfn.XLOOKUP($C2476,养成中转!$W$16:$AC$16,养成中转!$W$17:$AC$1000),"{}")</f>
        <v>{"Hp":719790,"Atk":37703}</v>
      </c>
      <c r="G2476" s="19" t="str">
        <f>IF(B2476=4,_xlfn.XLOOKUP($D2476,养成中转!$D$17:$D$1000,养成中转!$AP$17:$AP$1000,"{}"),_xlfn.XLOOKUP($D2476,养成中转!$D$17:$D$1000,养成中转!$AG$17:$AG$1000,"{}"))</f>
        <v>{"CardMulti":90.89,"CostReduce":6}</v>
      </c>
    </row>
    <row r="2477" spans="1:7">
      <c r="A2477" s="19">
        <v>2473</v>
      </c>
      <c r="B2477" s="21">
        <f t="shared" si="64"/>
        <v>2</v>
      </c>
      <c r="C2477" s="19">
        <v>3</v>
      </c>
      <c r="D2477" s="19">
        <f t="shared" si="65"/>
        <v>223</v>
      </c>
      <c r="E2477" s="19" t="str">
        <f>_xlfn.XLOOKUP($D2477,消耗中转!$O$17:$O$1000,消耗中转!$Y$17:$Y$1000,"[]")</f>
        <v>[{"ItemId":50004,"Num":329957}]</v>
      </c>
      <c r="F2477" s="19" t="str">
        <f>_xlfn.XLOOKUP($D2477,养成中转!$D$17:$D$1000,_xlfn.XLOOKUP($C2477,养成中转!$W$16:$AC$16,养成中转!$W$17:$AC$1000),"{}")</f>
        <v>{"Hp":725210,"Atk":37987}</v>
      </c>
      <c r="G2477" s="19" t="str">
        <f>IF(B2477=4,_xlfn.XLOOKUP($D2477,养成中转!$D$17:$D$1000,养成中转!$AP$17:$AP$1000,"{}"),_xlfn.XLOOKUP($D2477,养成中转!$D$17:$D$1000,养成中转!$AG$17:$AG$1000,"{}"))</f>
        <v>{"CardMulti":91.48,"CostReduce":6}</v>
      </c>
    </row>
    <row r="2478" spans="1:7">
      <c r="A2478" s="19">
        <v>2474</v>
      </c>
      <c r="B2478" s="21">
        <f t="shared" si="64"/>
        <v>2</v>
      </c>
      <c r="C2478" s="19">
        <v>3</v>
      </c>
      <c r="D2478" s="19">
        <f t="shared" si="65"/>
        <v>224</v>
      </c>
      <c r="E2478" s="19" t="str">
        <f>_xlfn.XLOOKUP($D2478,消耗中转!$O$17:$O$1000,消耗中转!$Y$17:$Y$1000,"[]")</f>
        <v>[{"ItemId":50004,"Num":344955}]</v>
      </c>
      <c r="F2478" s="19" t="str">
        <f>_xlfn.XLOOKUP($D2478,养成中转!$D$17:$D$1000,_xlfn.XLOOKUP($C2478,养成中转!$W$16:$AC$16,养成中转!$W$17:$AC$1000),"{}")</f>
        <v>{"Hp":730674,"Atk":38273}</v>
      </c>
      <c r="G2478" s="19" t="str">
        <f>IF(B2478=4,_xlfn.XLOOKUP($D2478,养成中转!$D$17:$D$1000,养成中转!$AP$17:$AP$1000,"{}"),_xlfn.XLOOKUP($D2478,养成中转!$D$17:$D$1000,养成中转!$AG$17:$AG$1000,"{}"))</f>
        <v>{"CardMulti":92.07,"CostReduce":6}</v>
      </c>
    </row>
    <row r="2479" spans="1:7">
      <c r="A2479" s="19">
        <v>2475</v>
      </c>
      <c r="B2479" s="21">
        <f t="shared" si="64"/>
        <v>2</v>
      </c>
      <c r="C2479" s="19">
        <v>3</v>
      </c>
      <c r="D2479" s="19">
        <f t="shared" si="65"/>
        <v>225</v>
      </c>
      <c r="E2479" s="19" t="str">
        <f>_xlfn.XLOOKUP($D2479,消耗中转!$O$17:$O$1000,消耗中转!$Y$17:$Y$1000,"[]")</f>
        <v>[{"ItemId":50004,"Num":359953}]</v>
      </c>
      <c r="F2479" s="19" t="str">
        <f>_xlfn.XLOOKUP($D2479,养成中转!$D$17:$D$1000,_xlfn.XLOOKUP($C2479,养成中转!$W$16:$AC$16,养成中转!$W$17:$AC$1000),"{}")</f>
        <v>{"Hp":736180,"Atk":38561}</v>
      </c>
      <c r="G2479" s="19" t="str">
        <f>IF(B2479=4,_xlfn.XLOOKUP($D2479,养成中转!$D$17:$D$1000,养成中转!$AP$17:$AP$1000,"{}"),_xlfn.XLOOKUP($D2479,养成中转!$D$17:$D$1000,养成中转!$AG$17:$AG$1000,"{}"))</f>
        <v>{"CardMulti":93.66,"CostReduce":7}</v>
      </c>
    </row>
    <row r="2480" spans="1:7">
      <c r="A2480" s="19">
        <v>2476</v>
      </c>
      <c r="B2480" s="21">
        <f t="shared" si="64"/>
        <v>2</v>
      </c>
      <c r="C2480" s="19">
        <v>3</v>
      </c>
      <c r="D2480" s="19">
        <f t="shared" si="65"/>
        <v>226</v>
      </c>
      <c r="E2480" s="19" t="str">
        <f>_xlfn.XLOOKUP($D2480,消耗中转!$O$17:$O$1000,消耗中转!$Y$17:$Y$1000,"[]")</f>
        <v>[{"ItemId":50004,"Num":374952}]</v>
      </c>
      <c r="F2480" s="19" t="str">
        <f>_xlfn.XLOOKUP($D2480,养成中转!$D$17:$D$1000,_xlfn.XLOOKUP($C2480,养成中转!$W$16:$AC$16,养成中转!$W$17:$AC$1000),"{}")</f>
        <v>{"Hp":741730,"Atk":38852}</v>
      </c>
      <c r="G2480" s="19" t="str">
        <f>IF(B2480=4,_xlfn.XLOOKUP($D2480,养成中转!$D$17:$D$1000,养成中转!$AP$17:$AP$1000,"{}"),_xlfn.XLOOKUP($D2480,养成中转!$D$17:$D$1000,养成中转!$AG$17:$AG$1000,"{}"))</f>
        <v>{"CardMulti":94.25,"CostReduce":7}</v>
      </c>
    </row>
    <row r="2481" spans="1:7">
      <c r="A2481" s="19">
        <v>2477</v>
      </c>
      <c r="B2481" s="21">
        <f t="shared" si="64"/>
        <v>2</v>
      </c>
      <c r="C2481" s="19">
        <v>3</v>
      </c>
      <c r="D2481" s="19">
        <f t="shared" si="65"/>
        <v>227</v>
      </c>
      <c r="E2481" s="19" t="str">
        <f>_xlfn.XLOOKUP($D2481,消耗中转!$O$17:$O$1000,消耗中转!$Y$17:$Y$1000,"[]")</f>
        <v>[{"ItemId":50004,"Num":389950}]</v>
      </c>
      <c r="F2481" s="19" t="str">
        <f>_xlfn.XLOOKUP($D2481,养成中转!$D$17:$D$1000,_xlfn.XLOOKUP($C2481,养成中转!$W$16:$AC$16,养成中转!$W$17:$AC$1000),"{}")</f>
        <v>{"Hp":747322,"Atk":39145}</v>
      </c>
      <c r="G2481" s="19" t="str">
        <f>IF(B2481=4,_xlfn.XLOOKUP($D2481,养成中转!$D$17:$D$1000,养成中转!$AP$17:$AP$1000,"{}"),_xlfn.XLOOKUP($D2481,养成中转!$D$17:$D$1000,养成中转!$AG$17:$AG$1000,"{}"))</f>
        <v>{"CardMulti":94.84,"CostReduce":7}</v>
      </c>
    </row>
    <row r="2482" spans="1:7">
      <c r="A2482" s="19">
        <v>2478</v>
      </c>
      <c r="B2482" s="21">
        <f t="shared" si="64"/>
        <v>2</v>
      </c>
      <c r="C2482" s="19">
        <v>3</v>
      </c>
      <c r="D2482" s="19">
        <f t="shared" si="65"/>
        <v>228</v>
      </c>
      <c r="E2482" s="19" t="str">
        <f>_xlfn.XLOOKUP($D2482,消耗中转!$O$17:$O$1000,消耗中转!$Y$17:$Y$1000,"[]")</f>
        <v>[{"ItemId":50004,"Num":404948}]</v>
      </c>
      <c r="F2482" s="19" t="str">
        <f>_xlfn.XLOOKUP($D2482,养成中转!$D$17:$D$1000,_xlfn.XLOOKUP($C2482,养成中转!$W$16:$AC$16,养成中转!$W$17:$AC$1000),"{}")</f>
        <v>{"Hp":752960,"Atk":39440}</v>
      </c>
      <c r="G2482" s="19" t="str">
        <f>IF(B2482=4,_xlfn.XLOOKUP($D2482,养成中转!$D$17:$D$1000,养成中转!$AP$17:$AP$1000,"{}"),_xlfn.XLOOKUP($D2482,养成中转!$D$17:$D$1000,养成中转!$AG$17:$AG$1000,"{}"))</f>
        <v>{"CardMulti":95.43,"CostReduce":7}</v>
      </c>
    </row>
    <row r="2483" spans="1:7">
      <c r="A2483" s="19">
        <v>2479</v>
      </c>
      <c r="B2483" s="21">
        <f t="shared" si="64"/>
        <v>2</v>
      </c>
      <c r="C2483" s="19">
        <v>3</v>
      </c>
      <c r="D2483" s="19">
        <f t="shared" si="65"/>
        <v>229</v>
      </c>
      <c r="E2483" s="19" t="str">
        <f>_xlfn.XLOOKUP($D2483,消耗中转!$O$17:$O$1000,消耗中转!$Y$17:$Y$1000,"[]")</f>
        <v>[{"ItemId":50004,"Num":419946}]</v>
      </c>
      <c r="F2483" s="19" t="str">
        <f>_xlfn.XLOOKUP($D2483,养成中转!$D$17:$D$1000,_xlfn.XLOOKUP($C2483,养成中转!$W$16:$AC$16,养成中转!$W$17:$AC$1000),"{}")</f>
        <v>{"Hp":758640,"Atk":39738}</v>
      </c>
      <c r="G2483" s="19" t="str">
        <f>IF(B2483=4,_xlfn.XLOOKUP($D2483,养成中转!$D$17:$D$1000,养成中转!$AP$17:$AP$1000,"{}"),_xlfn.XLOOKUP($D2483,养成中转!$D$17:$D$1000,养成中转!$AG$17:$AG$1000,"{}"))</f>
        <v>{"CardMulti":96.02,"CostReduce":7}</v>
      </c>
    </row>
    <row r="2484" spans="1:7">
      <c r="A2484" s="19">
        <v>2480</v>
      </c>
      <c r="B2484" s="21">
        <f t="shared" si="64"/>
        <v>2</v>
      </c>
      <c r="C2484" s="19">
        <v>3</v>
      </c>
      <c r="D2484" s="19">
        <f t="shared" si="65"/>
        <v>230</v>
      </c>
      <c r="E2484" s="19" t="str">
        <f>_xlfn.XLOOKUP($D2484,消耗中转!$O$17:$O$1000,消耗中转!$Y$17:$Y$1000,"[]")</f>
        <v>[{"ItemId":50004,"Num":434944},{"ItemId":50005,"Num":3632}]</v>
      </c>
      <c r="F2484" s="19" t="str">
        <f>_xlfn.XLOOKUP($D2484,养成中转!$D$17:$D$1000,_xlfn.XLOOKUP($C2484,养成中转!$W$16:$AC$16,养成中转!$W$17:$AC$1000),"{}")</f>
        <v>{"Hp":764365,"Atk":40037}</v>
      </c>
      <c r="G2484" s="19" t="str">
        <f>IF(B2484=4,_xlfn.XLOOKUP($D2484,养成中转!$D$17:$D$1000,养成中转!$AP$17:$AP$1000,"{}"),_xlfn.XLOOKUP($D2484,养成中转!$D$17:$D$1000,养成中转!$AG$17:$AG$1000,"{}"))</f>
        <v>{"CardMulti":96.61,"CostReduce":7}</v>
      </c>
    </row>
    <row r="2485" spans="1:7">
      <c r="A2485" s="19">
        <v>2481</v>
      </c>
      <c r="B2485" s="21">
        <f t="shared" si="64"/>
        <v>2</v>
      </c>
      <c r="C2485" s="19">
        <v>3</v>
      </c>
      <c r="D2485" s="19">
        <f t="shared" si="65"/>
        <v>231</v>
      </c>
      <c r="E2485" s="19" t="str">
        <f>_xlfn.XLOOKUP($D2485,消耗中转!$O$17:$O$1000,消耗中转!$Y$17:$Y$1000,"[]")</f>
        <v>[{"ItemId":50004,"Num":310067}]</v>
      </c>
      <c r="F2485" s="19" t="str">
        <f>_xlfn.XLOOKUP($D2485,养成中转!$D$17:$D$1000,_xlfn.XLOOKUP($C2485,养成中转!$W$16:$AC$16,养成中转!$W$17:$AC$1000),"{}")</f>
        <v>{"Hp":804744,"Atk":42153}</v>
      </c>
      <c r="G2485" s="19" t="str">
        <f>IF(B2485=4,_xlfn.XLOOKUP($D2485,养成中转!$D$17:$D$1000,养成中转!$AP$17:$AP$1000,"{}"),_xlfn.XLOOKUP($D2485,养成中转!$D$17:$D$1000,养成中转!$AG$17:$AG$1000,"{}"))</f>
        <v>{"CardMulti":98.31,"CostReduce":7}</v>
      </c>
    </row>
    <row r="2486" spans="1:7">
      <c r="A2486" s="19">
        <v>2482</v>
      </c>
      <c r="B2486" s="21">
        <f t="shared" si="64"/>
        <v>2</v>
      </c>
      <c r="C2486" s="19">
        <v>3</v>
      </c>
      <c r="D2486" s="19">
        <f t="shared" si="65"/>
        <v>232</v>
      </c>
      <c r="E2486" s="19" t="str">
        <f>_xlfn.XLOOKUP($D2486,消耗中转!$O$17:$O$1000,消耗中转!$Y$17:$Y$1000,"[]")</f>
        <v>[{"ItemId":50004,"Num":325571}]</v>
      </c>
      <c r="F2486" s="19" t="str">
        <f>_xlfn.XLOOKUP($D2486,养成中转!$D$17:$D$1000,_xlfn.XLOOKUP($C2486,养成中转!$W$16:$AC$16,养成中转!$W$17:$AC$1000),"{}")</f>
        <v>{"Hp":810556,"Atk":42457}</v>
      </c>
      <c r="G2486" s="19" t="str">
        <f>IF(B2486=4,_xlfn.XLOOKUP($D2486,养成中转!$D$17:$D$1000,养成中转!$AP$17:$AP$1000,"{}"),_xlfn.XLOOKUP($D2486,养成中转!$D$17:$D$1000,养成中转!$AG$17:$AG$1000,"{}"))</f>
        <v>{"CardMulti":98.94,"CostReduce":7}</v>
      </c>
    </row>
    <row r="2487" spans="1:7">
      <c r="A2487" s="19">
        <v>2483</v>
      </c>
      <c r="B2487" s="21">
        <f t="shared" si="64"/>
        <v>2</v>
      </c>
      <c r="C2487" s="19">
        <v>3</v>
      </c>
      <c r="D2487" s="19">
        <f t="shared" si="65"/>
        <v>233</v>
      </c>
      <c r="E2487" s="19" t="str">
        <f>_xlfn.XLOOKUP($D2487,消耗中转!$O$17:$O$1000,消耗中转!$Y$17:$Y$1000,"[]")</f>
        <v>[{"ItemId":50004,"Num":341074}]</v>
      </c>
      <c r="F2487" s="19" t="str">
        <f>_xlfn.XLOOKUP($D2487,养成中转!$D$17:$D$1000,_xlfn.XLOOKUP($C2487,养成中转!$W$16:$AC$16,养成中转!$W$17:$AC$1000),"{}")</f>
        <v>{"Hp":816413,"Atk":42764}</v>
      </c>
      <c r="G2487" s="19" t="str">
        <f>IF(B2487=4,_xlfn.XLOOKUP($D2487,养成中转!$D$17:$D$1000,养成中转!$AP$17:$AP$1000,"{}"),_xlfn.XLOOKUP($D2487,养成中转!$D$17:$D$1000,养成中转!$AG$17:$AG$1000,"{}"))</f>
        <v>{"CardMulti":99.57,"CostReduce":7}</v>
      </c>
    </row>
    <row r="2488" spans="1:7">
      <c r="A2488" s="19">
        <v>2484</v>
      </c>
      <c r="B2488" s="21">
        <f t="shared" si="64"/>
        <v>2</v>
      </c>
      <c r="C2488" s="19">
        <v>3</v>
      </c>
      <c r="D2488" s="19">
        <f t="shared" si="65"/>
        <v>234</v>
      </c>
      <c r="E2488" s="19" t="str">
        <f>_xlfn.XLOOKUP($D2488,消耗中转!$O$17:$O$1000,消耗中转!$Y$17:$Y$1000,"[]")</f>
        <v>[{"ItemId":50004,"Num":356577}]</v>
      </c>
      <c r="F2488" s="19" t="str">
        <f>_xlfn.XLOOKUP($D2488,养成中转!$D$17:$D$1000,_xlfn.XLOOKUP($C2488,养成中转!$W$16:$AC$16,养成中转!$W$17:$AC$1000),"{}")</f>
        <v>{"Hp":822315,"Atk":43073}</v>
      </c>
      <c r="G2488" s="19" t="str">
        <f>IF(B2488=4,_xlfn.XLOOKUP($D2488,养成中转!$D$17:$D$1000,养成中转!$AP$17:$AP$1000,"{}"),_xlfn.XLOOKUP($D2488,养成中转!$D$17:$D$1000,养成中转!$AG$17:$AG$1000,"{}"))</f>
        <v>{"CardMulti":100.2,"CostReduce":7}</v>
      </c>
    </row>
    <row r="2489" spans="1:7">
      <c r="A2489" s="19">
        <v>2485</v>
      </c>
      <c r="B2489" s="21">
        <f t="shared" si="64"/>
        <v>2</v>
      </c>
      <c r="C2489" s="19">
        <v>3</v>
      </c>
      <c r="D2489" s="19">
        <f t="shared" si="65"/>
        <v>235</v>
      </c>
      <c r="E2489" s="19" t="str">
        <f>_xlfn.XLOOKUP($D2489,消耗中转!$O$17:$O$1000,消耗中转!$Y$17:$Y$1000,"[]")</f>
        <v>[{"ItemId":50004,"Num":372081}]</v>
      </c>
      <c r="F2489" s="19" t="str">
        <f>_xlfn.XLOOKUP($D2489,养成中转!$D$17:$D$1000,_xlfn.XLOOKUP($C2489,养成中转!$W$16:$AC$16,养成中转!$W$17:$AC$1000),"{}")</f>
        <v>{"Hp":828262,"Atk":43385}</v>
      </c>
      <c r="G2489" s="19" t="str">
        <f>IF(B2489=4,_xlfn.XLOOKUP($D2489,养成中转!$D$17:$D$1000,养成中转!$AP$17:$AP$1000,"{}"),_xlfn.XLOOKUP($D2489,养成中转!$D$17:$D$1000,养成中转!$AG$17:$AG$1000,"{}"))</f>
        <v>{"CardMulti":100.83,"CostReduce":7}</v>
      </c>
    </row>
    <row r="2490" spans="1:7">
      <c r="A2490" s="19">
        <v>2486</v>
      </c>
      <c r="B2490" s="21">
        <f t="shared" si="64"/>
        <v>2</v>
      </c>
      <c r="C2490" s="19">
        <v>3</v>
      </c>
      <c r="D2490" s="19">
        <f t="shared" si="65"/>
        <v>236</v>
      </c>
      <c r="E2490" s="19" t="str">
        <f>_xlfn.XLOOKUP($D2490,消耗中转!$O$17:$O$1000,消耗中转!$Y$17:$Y$1000,"[]")</f>
        <v>[{"ItemId":50004,"Num":387584}]</v>
      </c>
      <c r="F2490" s="19" t="str">
        <f>_xlfn.XLOOKUP($D2490,养成中转!$D$17:$D$1000,_xlfn.XLOOKUP($C2490,养成中转!$W$16:$AC$16,养成中转!$W$17:$AC$1000),"{}")</f>
        <v>{"Hp":834253,"Atk":43698}</v>
      </c>
      <c r="G2490" s="19" t="str">
        <f>IF(B2490=4,_xlfn.XLOOKUP($D2490,养成中转!$D$17:$D$1000,养成中转!$AP$17:$AP$1000,"{}"),_xlfn.XLOOKUP($D2490,养成中转!$D$17:$D$1000,养成中转!$AG$17:$AG$1000,"{}"))</f>
        <v>{"CardMulti":101.46,"CostReduce":7}</v>
      </c>
    </row>
    <row r="2491" spans="1:7">
      <c r="A2491" s="19">
        <v>2487</v>
      </c>
      <c r="B2491" s="21">
        <f t="shared" si="64"/>
        <v>2</v>
      </c>
      <c r="C2491" s="19">
        <v>3</v>
      </c>
      <c r="D2491" s="19">
        <f t="shared" si="65"/>
        <v>237</v>
      </c>
      <c r="E2491" s="19" t="str">
        <f>_xlfn.XLOOKUP($D2491,消耗中转!$O$17:$O$1000,消耗中转!$Y$17:$Y$1000,"[]")</f>
        <v>[{"ItemId":50004,"Num":403088}]</v>
      </c>
      <c r="F2491" s="19" t="str">
        <f>_xlfn.XLOOKUP($D2491,养成中转!$D$17:$D$1000,_xlfn.XLOOKUP($C2491,养成中转!$W$16:$AC$16,养成中转!$W$17:$AC$1000),"{}")</f>
        <v>{"Hp":840289,"Atk":44015}</v>
      </c>
      <c r="G2491" s="19" t="str">
        <f>IF(B2491=4,_xlfn.XLOOKUP($D2491,养成中转!$D$17:$D$1000,养成中转!$AP$17:$AP$1000,"{}"),_xlfn.XLOOKUP($D2491,养成中转!$D$17:$D$1000,养成中转!$AG$17:$AG$1000,"{}"))</f>
        <v>{"CardMulti":102.09,"CostReduce":7}</v>
      </c>
    </row>
    <row r="2492" spans="1:7">
      <c r="A2492" s="19">
        <v>2488</v>
      </c>
      <c r="B2492" s="21">
        <f t="shared" si="64"/>
        <v>2</v>
      </c>
      <c r="C2492" s="19">
        <v>3</v>
      </c>
      <c r="D2492" s="19">
        <f t="shared" si="65"/>
        <v>238</v>
      </c>
      <c r="E2492" s="19" t="str">
        <f>_xlfn.XLOOKUP($D2492,消耗中转!$O$17:$O$1000,消耗中转!$Y$17:$Y$1000,"[]")</f>
        <v>[{"ItemId":50004,"Num":418591}]</v>
      </c>
      <c r="F2492" s="19" t="str">
        <f>_xlfn.XLOOKUP($D2492,养成中转!$D$17:$D$1000,_xlfn.XLOOKUP($C2492,养成中转!$W$16:$AC$16,养成中转!$W$17:$AC$1000),"{}")</f>
        <v>{"Hp":846371,"Atk":44333}</v>
      </c>
      <c r="G2492" s="19" t="str">
        <f>IF(B2492=4,_xlfn.XLOOKUP($D2492,养成中转!$D$17:$D$1000,养成中转!$AP$17:$AP$1000,"{}"),_xlfn.XLOOKUP($D2492,养成中转!$D$17:$D$1000,养成中转!$AG$17:$AG$1000,"{}"))</f>
        <v>{"CardMulti":102.72,"CostReduce":7}</v>
      </c>
    </row>
    <row r="2493" spans="1:7">
      <c r="A2493" s="19">
        <v>2489</v>
      </c>
      <c r="B2493" s="21">
        <f t="shared" si="64"/>
        <v>2</v>
      </c>
      <c r="C2493" s="19">
        <v>3</v>
      </c>
      <c r="D2493" s="19">
        <f t="shared" si="65"/>
        <v>239</v>
      </c>
      <c r="E2493" s="19" t="str">
        <f>_xlfn.XLOOKUP($D2493,消耗中转!$O$17:$O$1000,消耗中转!$Y$17:$Y$1000,"[]")</f>
        <v>[{"ItemId":50004,"Num":434094}]</v>
      </c>
      <c r="F2493" s="19" t="str">
        <f>_xlfn.XLOOKUP($D2493,养成中转!$D$17:$D$1000,_xlfn.XLOOKUP($C2493,养成中转!$W$16:$AC$16,养成中转!$W$17:$AC$1000),"{}")</f>
        <v>{"Hp":852497,"Atk":44654}</v>
      </c>
      <c r="G2493" s="19" t="str">
        <f>IF(B2493=4,_xlfn.XLOOKUP($D2493,养成中转!$D$17:$D$1000,养成中转!$AP$17:$AP$1000,"{}"),_xlfn.XLOOKUP($D2493,养成中转!$D$17:$D$1000,养成中转!$AG$17:$AG$1000,"{}"))</f>
        <v>{"CardMulti":103.35,"CostReduce":7}</v>
      </c>
    </row>
    <row r="2494" spans="1:7">
      <c r="A2494" s="19">
        <v>2490</v>
      </c>
      <c r="B2494" s="21">
        <f t="shared" si="64"/>
        <v>2</v>
      </c>
      <c r="C2494" s="19">
        <v>3</v>
      </c>
      <c r="D2494" s="19">
        <f t="shared" si="65"/>
        <v>240</v>
      </c>
      <c r="E2494" s="19" t="str">
        <f>_xlfn.XLOOKUP($D2494,消耗中转!$O$17:$O$1000,消耗中转!$Y$17:$Y$1000,"[]")</f>
        <v>[{"ItemId":50004,"Num":449598},{"ItemId":50005,"Num":3827}]</v>
      </c>
      <c r="F2494" s="19" t="str">
        <f>_xlfn.XLOOKUP($D2494,养成中转!$D$17:$D$1000,_xlfn.XLOOKUP($C2494,养成中转!$W$16:$AC$16,养成中转!$W$17:$AC$1000),"{}")</f>
        <v>{"Hp":858669,"Atk":44977}</v>
      </c>
      <c r="G2494" s="19" t="str">
        <f>IF(B2494=4,_xlfn.XLOOKUP($D2494,养成中转!$D$17:$D$1000,养成中转!$AP$17:$AP$1000,"{}"),_xlfn.XLOOKUP($D2494,养成中转!$D$17:$D$1000,养成中转!$AG$17:$AG$1000,"{}"))</f>
        <v>{"CardMulti":103.98,"CostReduce":7}</v>
      </c>
    </row>
    <row r="2495" spans="1:7">
      <c r="A2495" s="19">
        <v>2491</v>
      </c>
      <c r="B2495" s="21">
        <f t="shared" si="64"/>
        <v>2</v>
      </c>
      <c r="C2495" s="19">
        <v>3</v>
      </c>
      <c r="D2495" s="19">
        <f t="shared" si="65"/>
        <v>241</v>
      </c>
      <c r="E2495" s="19" t="str">
        <f>_xlfn.XLOOKUP($D2495,消耗中转!$O$17:$O$1000,消耗中转!$Y$17:$Y$1000,"[]")</f>
        <v>[{"ItemId":50004,"Num":329501}]</v>
      </c>
      <c r="F2495" s="19" t="str">
        <f>_xlfn.XLOOKUP($D2495,养成中转!$D$17:$D$1000,_xlfn.XLOOKUP($C2495,养成中转!$W$16:$AC$16,养成中转!$W$17:$AC$1000),"{}")</f>
        <v>{"Hp":902192,"Atk":47258}</v>
      </c>
      <c r="G2495" s="19" t="str">
        <f>IF(B2495=4,_xlfn.XLOOKUP($D2495,养成中转!$D$17:$D$1000,养成中转!$AP$17:$AP$1000,"{}"),_xlfn.XLOOKUP($D2495,养成中转!$D$17:$D$1000,养成中转!$AG$17:$AG$1000,"{}"))</f>
        <v>{"CardMulti":105.73,"CostReduce":7}</v>
      </c>
    </row>
    <row r="2496" spans="1:7">
      <c r="A2496" s="19">
        <v>2492</v>
      </c>
      <c r="B2496" s="21">
        <f t="shared" si="64"/>
        <v>2</v>
      </c>
      <c r="C2496" s="19">
        <v>3</v>
      </c>
      <c r="D2496" s="19">
        <f t="shared" si="65"/>
        <v>242</v>
      </c>
      <c r="E2496" s="19" t="str">
        <f>_xlfn.XLOOKUP($D2496,消耗中转!$O$17:$O$1000,消耗中转!$Y$17:$Y$1000,"[]")</f>
        <v>[{"ItemId":50004,"Num":345976}]</v>
      </c>
      <c r="F2496" s="19" t="str">
        <f>_xlfn.XLOOKUP($D2496,养成中转!$D$17:$D$1000,_xlfn.XLOOKUP($C2496,养成中转!$W$16:$AC$16,养成中转!$W$17:$AC$1000),"{}")</f>
        <v>{"Hp":908455,"Atk":47586}</v>
      </c>
      <c r="G2496" s="19" t="str">
        <f>IF(B2496=4,_xlfn.XLOOKUP($D2496,养成中转!$D$17:$D$1000,养成中转!$AP$17:$AP$1000,"{}"),_xlfn.XLOOKUP($D2496,养成中转!$D$17:$D$1000,养成中转!$AG$17:$AG$1000,"{}"))</f>
        <v>{"CardMulti":106.4,"CostReduce":7}</v>
      </c>
    </row>
    <row r="2497" spans="1:7">
      <c r="A2497" s="19">
        <v>2493</v>
      </c>
      <c r="B2497" s="21">
        <f t="shared" si="64"/>
        <v>2</v>
      </c>
      <c r="C2497" s="19">
        <v>3</v>
      </c>
      <c r="D2497" s="19">
        <f t="shared" si="65"/>
        <v>243</v>
      </c>
      <c r="E2497" s="19" t="str">
        <f>_xlfn.XLOOKUP($D2497,消耗中转!$O$17:$O$1000,消耗中转!$Y$17:$Y$1000,"[]")</f>
        <v>[{"ItemId":50004,"Num":362451}]</v>
      </c>
      <c r="F2497" s="19" t="str">
        <f>_xlfn.XLOOKUP($D2497,养成中转!$D$17:$D$1000,_xlfn.XLOOKUP($C2497,养成中转!$W$16:$AC$16,养成中转!$W$17:$AC$1000),"{}")</f>
        <v>{"Hp":914765,"Atk":47916}</v>
      </c>
      <c r="G2497" s="19" t="str">
        <f>IF(B2497=4,_xlfn.XLOOKUP($D2497,养成中转!$D$17:$D$1000,养成中转!$AP$17:$AP$1000,"{}"),_xlfn.XLOOKUP($D2497,养成中转!$D$17:$D$1000,养成中转!$AG$17:$AG$1000,"{}"))</f>
        <v>{"CardMulti":107.07,"CostReduce":7}</v>
      </c>
    </row>
    <row r="2498" spans="1:7">
      <c r="A2498" s="19">
        <v>2494</v>
      </c>
      <c r="B2498" s="21">
        <f t="shared" si="64"/>
        <v>2</v>
      </c>
      <c r="C2498" s="19">
        <v>3</v>
      </c>
      <c r="D2498" s="19">
        <f t="shared" si="65"/>
        <v>244</v>
      </c>
      <c r="E2498" s="19" t="str">
        <f>_xlfn.XLOOKUP($D2498,消耗中转!$O$17:$O$1000,消耗中转!$Y$17:$Y$1000,"[]")</f>
        <v>[{"ItemId":50004,"Num":378926}]</v>
      </c>
      <c r="F2498" s="19" t="str">
        <f>_xlfn.XLOOKUP($D2498,养成中转!$D$17:$D$1000,_xlfn.XLOOKUP($C2498,养成中转!$W$16:$AC$16,养成中转!$W$17:$AC$1000),"{}")</f>
        <v>{"Hp":921120,"Atk":48249}</v>
      </c>
      <c r="G2498" s="19" t="str">
        <f>IF(B2498=4,_xlfn.XLOOKUP($D2498,养成中转!$D$17:$D$1000,养成中转!$AP$17:$AP$1000,"{}"),_xlfn.XLOOKUP($D2498,养成中转!$D$17:$D$1000,养成中转!$AG$17:$AG$1000,"{}"))</f>
        <v>{"CardMulti":107.74,"CostReduce":7}</v>
      </c>
    </row>
    <row r="2499" spans="1:7">
      <c r="A2499" s="19">
        <v>2495</v>
      </c>
      <c r="B2499" s="21">
        <f t="shared" si="64"/>
        <v>2</v>
      </c>
      <c r="C2499" s="19">
        <v>3</v>
      </c>
      <c r="D2499" s="19">
        <f t="shared" si="65"/>
        <v>245</v>
      </c>
      <c r="E2499" s="19" t="str">
        <f>_xlfn.XLOOKUP($D2499,消耗中转!$O$17:$O$1000,消耗中转!$Y$17:$Y$1000,"[]")</f>
        <v>[{"ItemId":50004,"Num":395401}]</v>
      </c>
      <c r="F2499" s="19" t="str">
        <f>_xlfn.XLOOKUP($D2499,养成中转!$D$17:$D$1000,_xlfn.XLOOKUP($C2499,养成中转!$W$16:$AC$16,养成中转!$W$17:$AC$1000),"{}")</f>
        <v>{"Hp":927522,"Atk":48584}</v>
      </c>
      <c r="G2499" s="19" t="str">
        <f>IF(B2499=4,_xlfn.XLOOKUP($D2499,养成中转!$D$17:$D$1000,养成中转!$AP$17:$AP$1000,"{}"),_xlfn.XLOOKUP($D2499,养成中转!$D$17:$D$1000,养成中转!$AG$17:$AG$1000,"{}"))</f>
        <v>{"CardMulti":108.41,"CostReduce":7}</v>
      </c>
    </row>
    <row r="2500" spans="1:7">
      <c r="A2500" s="19">
        <v>2496</v>
      </c>
      <c r="B2500" s="21">
        <f t="shared" si="64"/>
        <v>2</v>
      </c>
      <c r="C2500" s="19">
        <v>3</v>
      </c>
      <c r="D2500" s="19">
        <f t="shared" si="65"/>
        <v>246</v>
      </c>
      <c r="E2500" s="19" t="str">
        <f>_xlfn.XLOOKUP($D2500,消耗中转!$O$17:$O$1000,消耗中转!$Y$17:$Y$1000,"[]")</f>
        <v>[{"ItemId":50004,"Num":411876}]</v>
      </c>
      <c r="F2500" s="19" t="str">
        <f>_xlfn.XLOOKUP($D2500,养成中转!$D$17:$D$1000,_xlfn.XLOOKUP($C2500,养成中转!$W$16:$AC$16,养成中转!$W$17:$AC$1000),"{}")</f>
        <v>{"Hp":933969,"Atk":48922}</v>
      </c>
      <c r="G2500" s="19" t="str">
        <f>IF(B2500=4,_xlfn.XLOOKUP($D2500,养成中转!$D$17:$D$1000,养成中转!$AP$17:$AP$1000,"{}"),_xlfn.XLOOKUP($D2500,养成中转!$D$17:$D$1000,养成中转!$AG$17:$AG$1000,"{}"))</f>
        <v>{"CardMulti":109.08,"CostReduce":7}</v>
      </c>
    </row>
    <row r="2501" spans="1:7">
      <c r="A2501" s="19">
        <v>2497</v>
      </c>
      <c r="B2501" s="21">
        <f t="shared" si="64"/>
        <v>2</v>
      </c>
      <c r="C2501" s="19">
        <v>3</v>
      </c>
      <c r="D2501" s="19">
        <f t="shared" si="65"/>
        <v>247</v>
      </c>
      <c r="E2501" s="19" t="str">
        <f>_xlfn.XLOOKUP($D2501,消耗中转!$O$17:$O$1000,消耗中转!$Y$17:$Y$1000,"[]")</f>
        <v>[{"ItemId":50004,"Num":428351}]</v>
      </c>
      <c r="F2501" s="19" t="str">
        <f>_xlfn.XLOOKUP($D2501,养成中转!$D$17:$D$1000,_xlfn.XLOOKUP($C2501,养成中转!$W$16:$AC$16,养成中转!$W$17:$AC$1000),"{}")</f>
        <v>{"Hp":940465,"Atk":49262}</v>
      </c>
      <c r="G2501" s="19" t="str">
        <f>IF(B2501=4,_xlfn.XLOOKUP($D2501,养成中转!$D$17:$D$1000,养成中转!$AP$17:$AP$1000,"{}"),_xlfn.XLOOKUP($D2501,养成中转!$D$17:$D$1000,养成中转!$AG$17:$AG$1000,"{}"))</f>
        <v>{"CardMulti":109.75,"CostReduce":7}</v>
      </c>
    </row>
    <row r="2502" spans="1:7">
      <c r="A2502" s="19">
        <v>2498</v>
      </c>
      <c r="B2502" s="21">
        <f t="shared" si="64"/>
        <v>2</v>
      </c>
      <c r="C2502" s="19">
        <v>3</v>
      </c>
      <c r="D2502" s="19">
        <f t="shared" si="65"/>
        <v>248</v>
      </c>
      <c r="E2502" s="19" t="str">
        <f>_xlfn.XLOOKUP($D2502,消耗中转!$O$17:$O$1000,消耗中转!$Y$17:$Y$1000,"[]")</f>
        <v>[{"ItemId":50004,"Num":444826}]</v>
      </c>
      <c r="F2502" s="19" t="str">
        <f>_xlfn.XLOOKUP($D2502,养成中转!$D$17:$D$1000,_xlfn.XLOOKUP($C2502,养成中转!$W$16:$AC$16,养成中转!$W$17:$AC$1000),"{}")</f>
        <v>{"Hp":947005,"Atk":49605}</v>
      </c>
      <c r="G2502" s="19" t="str">
        <f>IF(B2502=4,_xlfn.XLOOKUP($D2502,养成中转!$D$17:$D$1000,养成中转!$AP$17:$AP$1000,"{}"),_xlfn.XLOOKUP($D2502,养成中转!$D$17:$D$1000,养成中转!$AG$17:$AG$1000,"{}"))</f>
        <v>{"CardMulti":110.42,"CostReduce":7}</v>
      </c>
    </row>
    <row r="2503" spans="1:7">
      <c r="A2503" s="19">
        <v>2499</v>
      </c>
      <c r="B2503" s="21">
        <f t="shared" si="64"/>
        <v>2</v>
      </c>
      <c r="C2503" s="19">
        <v>3</v>
      </c>
      <c r="D2503" s="19">
        <f t="shared" si="65"/>
        <v>249</v>
      </c>
      <c r="E2503" s="19" t="str">
        <f>_xlfn.XLOOKUP($D2503,消耗中转!$O$17:$O$1000,消耗中转!$Y$17:$Y$1000,"[]")</f>
        <v>[{"ItemId":50004,"Num":461301}]</v>
      </c>
      <c r="F2503" s="19" t="str">
        <f>_xlfn.XLOOKUP($D2503,养成中转!$D$17:$D$1000,_xlfn.XLOOKUP($C2503,养成中转!$W$16:$AC$16,养成中转!$W$17:$AC$1000),"{}")</f>
        <v>{"Hp":953593,"Atk":49949}</v>
      </c>
      <c r="G2503" s="19" t="str">
        <f>IF(B2503=4,_xlfn.XLOOKUP($D2503,养成中转!$D$17:$D$1000,养成中转!$AP$17:$AP$1000,"{}"),_xlfn.XLOOKUP($D2503,养成中转!$D$17:$D$1000,养成中转!$AG$17:$AG$1000,"{}"))</f>
        <v>{"CardMulti":111.09,"CostReduce":7}</v>
      </c>
    </row>
    <row r="2504" spans="1:7">
      <c r="A2504" s="19">
        <v>2500</v>
      </c>
      <c r="B2504" s="21">
        <f t="shared" si="64"/>
        <v>2</v>
      </c>
      <c r="C2504" s="19">
        <v>3</v>
      </c>
      <c r="D2504" s="19">
        <f t="shared" si="65"/>
        <v>250</v>
      </c>
      <c r="E2504" s="19" t="str">
        <f>_xlfn.XLOOKUP($D2504,消耗中转!$O$17:$O$1000,消耗中转!$Y$17:$Y$1000,"[]")</f>
        <v>[]</v>
      </c>
      <c r="F2504" s="19" t="str">
        <f>_xlfn.XLOOKUP($D2504,养成中转!$D$17:$D$1000,_xlfn.XLOOKUP($C2504,养成中转!$W$16:$AC$16,养成中转!$W$17:$AC$1000),"{}")</f>
        <v>{"Hp":960228,"Atk":50297}</v>
      </c>
      <c r="G2504" s="19" t="str">
        <f>IF(B2504=4,_xlfn.XLOOKUP($D2504,养成中转!$D$17:$D$1000,养成中转!$AP$17:$AP$1000,"{}"),_xlfn.XLOOKUP($D2504,养成中转!$D$17:$D$1000,养成中转!$AG$17:$AG$1000,"{}"))</f>
        <v>{"CardMulti":111.76,"CostReduce":7}</v>
      </c>
    </row>
    <row r="2505" spans="1:7">
      <c r="A2505" s="19">
        <v>2501</v>
      </c>
      <c r="B2505" s="21">
        <f t="shared" si="64"/>
        <v>3</v>
      </c>
      <c r="C2505" s="19">
        <v>3</v>
      </c>
      <c r="D2505" s="19">
        <f t="shared" si="65"/>
        <v>1</v>
      </c>
      <c r="E2505" s="19" t="str">
        <f>_xlfn.XLOOKUP($D2505,消耗中转!$O$17:$O$1000,消耗中转!$Y$17:$Y$1000,"[]")</f>
        <v>[{"ItemId":50004,"Num":5}]</v>
      </c>
      <c r="F2505" s="19" t="str">
        <f>_xlfn.XLOOKUP($D2505,养成中转!$D$17:$D$1000,_xlfn.XLOOKUP($C2505,养成中转!$W$16:$AC$16,养成中转!$W$17:$AC$1000),"{}")</f>
        <v>{"Hp":1076,"Atk":56}</v>
      </c>
      <c r="G2505" s="19" t="str">
        <f>IF(B2505=4,_xlfn.XLOOKUP($D2505,养成中转!$D$17:$D$1000,养成中转!$AP$17:$AP$1000,"{}"),_xlfn.XLOOKUP($D2505,养成中转!$D$17:$D$1000,养成中转!$AG$17:$AG$1000,"{}"))</f>
        <v>{"CardMulti":0.6,"CostReduce":0}</v>
      </c>
    </row>
    <row r="2506" spans="1:7">
      <c r="A2506" s="19">
        <v>2502</v>
      </c>
      <c r="B2506" s="21">
        <f t="shared" si="64"/>
        <v>3</v>
      </c>
      <c r="C2506" s="19">
        <v>3</v>
      </c>
      <c r="D2506" s="19">
        <f t="shared" si="65"/>
        <v>2</v>
      </c>
      <c r="E2506" s="19" t="str">
        <f>_xlfn.XLOOKUP($D2506,消耗中转!$O$17:$O$1000,消耗中转!$Y$17:$Y$1000,"[]")</f>
        <v>[{"ItemId":50004,"Num":85}]</v>
      </c>
      <c r="F2506" s="19" t="str">
        <f>_xlfn.XLOOKUP($D2506,养成中转!$D$17:$D$1000,_xlfn.XLOOKUP($C2506,养成中转!$W$16:$AC$16,养成中转!$W$17:$AC$1000),"{}")</f>
        <v>{"Hp":1144,"Atk":60}</v>
      </c>
      <c r="G2506" s="19" t="str">
        <f>IF(B2506=4,_xlfn.XLOOKUP($D2506,养成中转!$D$17:$D$1000,养成中转!$AP$17:$AP$1000,"{}"),_xlfn.XLOOKUP($D2506,养成中转!$D$17:$D$1000,养成中转!$AG$17:$AG$1000,"{}"))</f>
        <v>{"CardMulti":1.25,"CostReduce":0}</v>
      </c>
    </row>
    <row r="2507" spans="1:7">
      <c r="A2507" s="19">
        <v>2503</v>
      </c>
      <c r="B2507" s="21">
        <f t="shared" si="64"/>
        <v>3</v>
      </c>
      <c r="C2507" s="19">
        <v>3</v>
      </c>
      <c r="D2507" s="19">
        <f t="shared" si="65"/>
        <v>3</v>
      </c>
      <c r="E2507" s="19" t="str">
        <f>_xlfn.XLOOKUP($D2507,消耗中转!$O$17:$O$1000,消耗中转!$Y$17:$Y$1000,"[]")</f>
        <v>[{"ItemId":50004,"Num":89}]</v>
      </c>
      <c r="F2507" s="19" t="str">
        <f>_xlfn.XLOOKUP($D2507,养成中转!$D$17:$D$1000,_xlfn.XLOOKUP($C2507,养成中转!$W$16:$AC$16,养成中转!$W$17:$AC$1000),"{}")</f>
        <v>{"Hp":1218,"Atk":63}</v>
      </c>
      <c r="G2507" s="19" t="str">
        <f>IF(B2507=4,_xlfn.XLOOKUP($D2507,养成中转!$D$17:$D$1000,养成中转!$AP$17:$AP$1000,"{}"),_xlfn.XLOOKUP($D2507,养成中转!$D$17:$D$1000,养成中转!$AG$17:$AG$1000,"{}"))</f>
        <v>{"CardMulti":1.9,"CostReduce":0}</v>
      </c>
    </row>
    <row r="2508" spans="1:7">
      <c r="A2508" s="19">
        <v>2504</v>
      </c>
      <c r="B2508" s="21">
        <f t="shared" si="64"/>
        <v>3</v>
      </c>
      <c r="C2508" s="19">
        <v>3</v>
      </c>
      <c r="D2508" s="19">
        <f t="shared" si="65"/>
        <v>4</v>
      </c>
      <c r="E2508" s="19" t="str">
        <f>_xlfn.XLOOKUP($D2508,消耗中转!$O$17:$O$1000,消耗中转!$Y$17:$Y$1000,"[]")</f>
        <v>[{"ItemId":50004,"Num":93}]</v>
      </c>
      <c r="F2508" s="19" t="str">
        <f>_xlfn.XLOOKUP($D2508,养成中转!$D$17:$D$1000,_xlfn.XLOOKUP($C2508,养成中转!$W$16:$AC$16,养成中转!$W$17:$AC$1000),"{}")</f>
        <v>{"Hp":1293,"Atk":68}</v>
      </c>
      <c r="G2508" s="19" t="str">
        <f>IF(B2508=4,_xlfn.XLOOKUP($D2508,养成中转!$D$17:$D$1000,养成中转!$AP$17:$AP$1000,"{}"),_xlfn.XLOOKUP($D2508,养成中转!$D$17:$D$1000,养成中转!$AG$17:$AG$1000,"{}"))</f>
        <v>{"CardMulti":2.55,"CostReduce":0}</v>
      </c>
    </row>
    <row r="2509" spans="1:7">
      <c r="A2509" s="19">
        <v>2505</v>
      </c>
      <c r="B2509" s="21">
        <f t="shared" si="64"/>
        <v>3</v>
      </c>
      <c r="C2509" s="19">
        <v>3</v>
      </c>
      <c r="D2509" s="19">
        <f t="shared" si="65"/>
        <v>5</v>
      </c>
      <c r="E2509" s="19" t="str">
        <f>_xlfn.XLOOKUP($D2509,消耗中转!$O$17:$O$1000,消耗中转!$Y$17:$Y$1000,"[]")</f>
        <v>[{"ItemId":50004,"Num":97}]</v>
      </c>
      <c r="F2509" s="19" t="str">
        <f>_xlfn.XLOOKUP($D2509,养成中转!$D$17:$D$1000,_xlfn.XLOOKUP($C2509,养成中转!$W$16:$AC$16,养成中转!$W$17:$AC$1000),"{}")</f>
        <v>{"Hp":1373,"Atk":71}</v>
      </c>
      <c r="G2509" s="19" t="str">
        <f>IF(B2509=4,_xlfn.XLOOKUP($D2509,养成中转!$D$17:$D$1000,养成中转!$AP$17:$AP$1000,"{}"),_xlfn.XLOOKUP($D2509,养成中转!$D$17:$D$1000,养成中转!$AG$17:$AG$1000,"{}"))</f>
        <v>{"CardMulti":3.2,"CostReduce":0}</v>
      </c>
    </row>
    <row r="2510" spans="1:7">
      <c r="A2510" s="19">
        <v>2506</v>
      </c>
      <c r="B2510" s="21">
        <f t="shared" si="64"/>
        <v>3</v>
      </c>
      <c r="C2510" s="19">
        <v>3</v>
      </c>
      <c r="D2510" s="19">
        <f t="shared" si="65"/>
        <v>6</v>
      </c>
      <c r="E2510" s="19" t="str">
        <f>_xlfn.XLOOKUP($D2510,消耗中转!$O$17:$O$1000,消耗中转!$Y$17:$Y$1000,"[]")</f>
        <v>[{"ItemId":50004,"Num":102}]</v>
      </c>
      <c r="F2510" s="19" t="str">
        <f>_xlfn.XLOOKUP($D2510,养成中转!$D$17:$D$1000,_xlfn.XLOOKUP($C2510,养成中转!$W$16:$AC$16,养成中转!$W$17:$AC$1000),"{}")</f>
        <v>{"Hp":1456,"Atk":75}</v>
      </c>
      <c r="G2510" s="19" t="str">
        <f>IF(B2510=4,_xlfn.XLOOKUP($D2510,养成中转!$D$17:$D$1000,养成中转!$AP$17:$AP$1000,"{}"),_xlfn.XLOOKUP($D2510,养成中转!$D$17:$D$1000,养成中转!$AG$17:$AG$1000,"{}"))</f>
        <v>{"CardMulti":3.85,"CostReduce":0}</v>
      </c>
    </row>
    <row r="2511" spans="1:7">
      <c r="A2511" s="19">
        <v>2507</v>
      </c>
      <c r="B2511" s="21">
        <f t="shared" ref="B2511:B2574" si="66">B2261+1</f>
        <v>3</v>
      </c>
      <c r="C2511" s="19">
        <v>3</v>
      </c>
      <c r="D2511" s="19">
        <f t="shared" ref="D2511:D2574" si="67">D2261</f>
        <v>7</v>
      </c>
      <c r="E2511" s="19" t="str">
        <f>_xlfn.XLOOKUP($D2511,消耗中转!$O$17:$O$1000,消耗中转!$Y$17:$Y$1000,"[]")</f>
        <v>[{"ItemId":50004,"Num":106}]</v>
      </c>
      <c r="F2511" s="19" t="str">
        <f>_xlfn.XLOOKUP($D2511,养成中转!$D$17:$D$1000,_xlfn.XLOOKUP($C2511,养成中转!$W$16:$AC$16,养成中转!$W$17:$AC$1000),"{}")</f>
        <v>{"Hp":1543,"Atk":81}</v>
      </c>
      <c r="G2511" s="19" t="str">
        <f>IF(B2511=4,_xlfn.XLOOKUP($D2511,养成中转!$D$17:$D$1000,养成中转!$AP$17:$AP$1000,"{}"),_xlfn.XLOOKUP($D2511,养成中转!$D$17:$D$1000,养成中转!$AG$17:$AG$1000,"{}"))</f>
        <v>{"CardMulti":4.5,"CostReduce":0}</v>
      </c>
    </row>
    <row r="2512" spans="1:7">
      <c r="A2512" s="19">
        <v>2508</v>
      </c>
      <c r="B2512" s="21">
        <f t="shared" si="66"/>
        <v>3</v>
      </c>
      <c r="C2512" s="19">
        <v>3</v>
      </c>
      <c r="D2512" s="19">
        <f t="shared" si="67"/>
        <v>8</v>
      </c>
      <c r="E2512" s="19" t="str">
        <f>_xlfn.XLOOKUP($D2512,消耗中转!$O$17:$O$1000,消耗中转!$Y$17:$Y$1000,"[]")</f>
        <v>[{"ItemId":50004,"Num":110}]</v>
      </c>
      <c r="F2512" s="19" t="str">
        <f>_xlfn.XLOOKUP($D2512,养成中转!$D$17:$D$1000,_xlfn.XLOOKUP($C2512,养成中转!$W$16:$AC$16,养成中转!$W$17:$AC$1000),"{}")</f>
        <v>{"Hp":1634,"Atk":85}</v>
      </c>
      <c r="G2512" s="19" t="str">
        <f>IF(B2512=4,_xlfn.XLOOKUP($D2512,养成中转!$D$17:$D$1000,养成中转!$AP$17:$AP$1000,"{}"),_xlfn.XLOOKUP($D2512,养成中转!$D$17:$D$1000,养成中转!$AG$17:$AG$1000,"{}"))</f>
        <v>{"CardMulti":5.15,"CostReduce":0}</v>
      </c>
    </row>
    <row r="2513" spans="1:7">
      <c r="A2513" s="19">
        <v>2509</v>
      </c>
      <c r="B2513" s="21">
        <f t="shared" si="66"/>
        <v>3</v>
      </c>
      <c r="C2513" s="19">
        <v>3</v>
      </c>
      <c r="D2513" s="19">
        <f t="shared" si="67"/>
        <v>9</v>
      </c>
      <c r="E2513" s="19" t="str">
        <f>_xlfn.XLOOKUP($D2513,消耗中转!$O$17:$O$1000,消耗中转!$Y$17:$Y$1000,"[]")</f>
        <v>[{"ItemId":50004,"Num":114}]</v>
      </c>
      <c r="F2513" s="19" t="str">
        <f>_xlfn.XLOOKUP($D2513,养成中转!$D$17:$D$1000,_xlfn.XLOOKUP($C2513,养成中转!$W$16:$AC$16,养成中转!$W$17:$AC$1000),"{}")</f>
        <v>{"Hp":1729,"Atk":90}</v>
      </c>
      <c r="G2513" s="19" t="str">
        <f>IF(B2513=4,_xlfn.XLOOKUP($D2513,养成中转!$D$17:$D$1000,养成中转!$AP$17:$AP$1000,"{}"),_xlfn.XLOOKUP($D2513,养成中转!$D$17:$D$1000,养成中转!$AG$17:$AG$1000,"{}"))</f>
        <v>{"CardMulti":5.8,"CostReduce":0}</v>
      </c>
    </row>
    <row r="2514" spans="1:7">
      <c r="A2514" s="19">
        <v>2510</v>
      </c>
      <c r="B2514" s="21">
        <f t="shared" si="66"/>
        <v>3</v>
      </c>
      <c r="C2514" s="19">
        <v>3</v>
      </c>
      <c r="D2514" s="19">
        <f t="shared" si="67"/>
        <v>10</v>
      </c>
      <c r="E2514" s="19" t="str">
        <f>_xlfn.XLOOKUP($D2514,消耗中转!$O$17:$O$1000,消耗中转!$Y$17:$Y$1000,"[]")</f>
        <v>[{"ItemId":50004,"Num":118},{"ItemId":50005,"Num":10}]</v>
      </c>
      <c r="F2514" s="19" t="str">
        <f>_xlfn.XLOOKUP($D2514,养成中转!$D$17:$D$1000,_xlfn.XLOOKUP($C2514,养成中转!$W$16:$AC$16,养成中转!$W$17:$AC$1000),"{}")</f>
        <v>{"Hp":1829,"Atk":95}</v>
      </c>
      <c r="G2514" s="19" t="str">
        <f>IF(B2514=4,_xlfn.XLOOKUP($D2514,养成中转!$D$17:$D$1000,养成中转!$AP$17:$AP$1000,"{}"),_xlfn.XLOOKUP($D2514,养成中转!$D$17:$D$1000,养成中转!$AG$17:$AG$1000,"{}"))</f>
        <v>{"CardMulti":6.45,"CostReduce":0}</v>
      </c>
    </row>
    <row r="2515" spans="1:7">
      <c r="A2515" s="19">
        <v>2511</v>
      </c>
      <c r="B2515" s="21">
        <f t="shared" si="66"/>
        <v>3</v>
      </c>
      <c r="C2515" s="19">
        <v>3</v>
      </c>
      <c r="D2515" s="19">
        <f t="shared" si="67"/>
        <v>11</v>
      </c>
      <c r="E2515" s="19" t="str">
        <f>_xlfn.XLOOKUP($D2515,消耗中转!$O$17:$O$1000,消耗中转!$Y$17:$Y$1000,"[]")</f>
        <v>[{"ItemId":50004,"Num":1224}]</v>
      </c>
      <c r="F2515" s="19" t="str">
        <f>_xlfn.XLOOKUP($D2515,养成中转!$D$17:$D$1000,_xlfn.XLOOKUP($C2515,养成中转!$W$16:$AC$16,养成中转!$W$17:$AC$1000),"{}")</f>
        <v>{"Hp":2554,"Atk":134}</v>
      </c>
      <c r="G2515" s="19" t="str">
        <f>IF(B2515=4,_xlfn.XLOOKUP($D2515,养成中转!$D$17:$D$1000,养成中转!$AP$17:$AP$1000,"{}"),_xlfn.XLOOKUP($D2515,养成中转!$D$17:$D$1000,养成中转!$AG$17:$AG$1000,"{}"))</f>
        <v>{"CardMulti":7.05,"CostReduce":0}</v>
      </c>
    </row>
    <row r="2516" spans="1:7">
      <c r="A2516" s="19">
        <v>2512</v>
      </c>
      <c r="B2516" s="21">
        <f t="shared" si="66"/>
        <v>3</v>
      </c>
      <c r="C2516" s="19">
        <v>3</v>
      </c>
      <c r="D2516" s="19">
        <f t="shared" si="67"/>
        <v>12</v>
      </c>
      <c r="E2516" s="19" t="str">
        <f>_xlfn.XLOOKUP($D2516,消耗中转!$O$17:$O$1000,消耗中转!$Y$17:$Y$1000,"[]")</f>
        <v>[{"ItemId":50004,"Num":1285}]</v>
      </c>
      <c r="F2516" s="19" t="str">
        <f>_xlfn.XLOOKUP($D2516,养成中转!$D$17:$D$1000,_xlfn.XLOOKUP($C2516,养成中转!$W$16:$AC$16,养成中转!$W$17:$AC$1000),"{}")</f>
        <v>{"Hp":2662,"Atk":139}</v>
      </c>
      <c r="G2516" s="19" t="str">
        <f>IF(B2516=4,_xlfn.XLOOKUP($D2516,养成中转!$D$17:$D$1000,养成中转!$AP$17:$AP$1000,"{}"),_xlfn.XLOOKUP($D2516,养成中转!$D$17:$D$1000,养成中转!$AG$17:$AG$1000,"{}"))</f>
        <v>{"CardMulti":7.3,"CostReduce":0}</v>
      </c>
    </row>
    <row r="2517" spans="1:7">
      <c r="A2517" s="19">
        <v>2513</v>
      </c>
      <c r="B2517" s="21">
        <f t="shared" si="66"/>
        <v>3</v>
      </c>
      <c r="C2517" s="19">
        <v>3</v>
      </c>
      <c r="D2517" s="19">
        <f t="shared" si="67"/>
        <v>13</v>
      </c>
      <c r="E2517" s="19" t="str">
        <f>_xlfn.XLOOKUP($D2517,消耗中转!$O$17:$O$1000,消耗中转!$Y$17:$Y$1000,"[]")</f>
        <v>[{"ItemId":50004,"Num":1346}]</v>
      </c>
      <c r="F2517" s="19" t="str">
        <f>_xlfn.XLOOKUP($D2517,养成中转!$D$17:$D$1000,_xlfn.XLOOKUP($C2517,养成中转!$W$16:$AC$16,养成中转!$W$17:$AC$1000),"{}")</f>
        <v>{"Hp":2776,"Atk":145}</v>
      </c>
      <c r="G2517" s="19" t="str">
        <f>IF(B2517=4,_xlfn.XLOOKUP($D2517,养成中转!$D$17:$D$1000,养成中转!$AP$17:$AP$1000,"{}"),_xlfn.XLOOKUP($D2517,养成中转!$D$17:$D$1000,养成中转!$AG$17:$AG$1000,"{}"))</f>
        <v>{"CardMulti":7.55,"CostReduce":0}</v>
      </c>
    </row>
    <row r="2518" spans="1:7">
      <c r="A2518" s="19">
        <v>2514</v>
      </c>
      <c r="B2518" s="21">
        <f t="shared" si="66"/>
        <v>3</v>
      </c>
      <c r="C2518" s="19">
        <v>3</v>
      </c>
      <c r="D2518" s="19">
        <f t="shared" si="67"/>
        <v>14</v>
      </c>
      <c r="E2518" s="19" t="str">
        <f>_xlfn.XLOOKUP($D2518,消耗中转!$O$17:$O$1000,消耗中转!$Y$17:$Y$1000,"[]")</f>
        <v>[{"ItemId":50004,"Num":1408}]</v>
      </c>
      <c r="F2518" s="19" t="str">
        <f>_xlfn.XLOOKUP($D2518,养成中转!$D$17:$D$1000,_xlfn.XLOOKUP($C2518,养成中转!$W$16:$AC$16,养成中转!$W$17:$AC$1000),"{}")</f>
        <v>{"Hp":2894,"Atk":151}</v>
      </c>
      <c r="G2518" s="19" t="str">
        <f>IF(B2518=4,_xlfn.XLOOKUP($D2518,养成中转!$D$17:$D$1000,养成中转!$AP$17:$AP$1000,"{}"),_xlfn.XLOOKUP($D2518,养成中转!$D$17:$D$1000,养成中转!$AG$17:$AG$1000,"{}"))</f>
        <v>{"CardMulti":7.8,"CostReduce":0}</v>
      </c>
    </row>
    <row r="2519" spans="1:7">
      <c r="A2519" s="19">
        <v>2515</v>
      </c>
      <c r="B2519" s="21">
        <f t="shared" si="66"/>
        <v>3</v>
      </c>
      <c r="C2519" s="19">
        <v>3</v>
      </c>
      <c r="D2519" s="19">
        <f t="shared" si="67"/>
        <v>15</v>
      </c>
      <c r="E2519" s="19" t="str">
        <f>_xlfn.XLOOKUP($D2519,消耗中转!$O$17:$O$1000,消耗中转!$Y$17:$Y$1000,"[]")</f>
        <v>[{"ItemId":50004,"Num":1469}]</v>
      </c>
      <c r="F2519" s="19" t="str">
        <f>_xlfn.XLOOKUP($D2519,养成中转!$D$17:$D$1000,_xlfn.XLOOKUP($C2519,养成中转!$W$16:$AC$16,养成中转!$W$17:$AC$1000),"{}")</f>
        <v>{"Hp":3018,"Atk":158}</v>
      </c>
      <c r="G2519" s="19" t="str">
        <f>IF(B2519=4,_xlfn.XLOOKUP($D2519,养成中转!$D$17:$D$1000,养成中转!$AP$17:$AP$1000,"{}"),_xlfn.XLOOKUP($D2519,养成中转!$D$17:$D$1000,养成中转!$AG$17:$AG$1000,"{}"))</f>
        <v>{"CardMulti":8.05,"CostReduce":0}</v>
      </c>
    </row>
    <row r="2520" spans="1:7">
      <c r="A2520" s="19">
        <v>2516</v>
      </c>
      <c r="B2520" s="21">
        <f t="shared" si="66"/>
        <v>3</v>
      </c>
      <c r="C2520" s="19">
        <v>3</v>
      </c>
      <c r="D2520" s="19">
        <f t="shared" si="67"/>
        <v>16</v>
      </c>
      <c r="E2520" s="19" t="str">
        <f>_xlfn.XLOOKUP($D2520,消耗中转!$O$17:$O$1000,消耗中转!$Y$17:$Y$1000,"[]")</f>
        <v>[{"ItemId":50004,"Num":1530}]</v>
      </c>
      <c r="F2520" s="19" t="str">
        <f>_xlfn.XLOOKUP($D2520,养成中转!$D$17:$D$1000,_xlfn.XLOOKUP($C2520,养成中转!$W$16:$AC$16,养成中转!$W$17:$AC$1000),"{}")</f>
        <v>{"Hp":3147,"Atk":165}</v>
      </c>
      <c r="G2520" s="19" t="str">
        <f>IF(B2520=4,_xlfn.XLOOKUP($D2520,养成中转!$D$17:$D$1000,养成中转!$AP$17:$AP$1000,"{}"),_xlfn.XLOOKUP($D2520,养成中转!$D$17:$D$1000,养成中转!$AG$17:$AG$1000,"{}"))</f>
        <v>{"CardMulti":8.3,"CostReduce":0}</v>
      </c>
    </row>
    <row r="2521" spans="1:7">
      <c r="A2521" s="19">
        <v>2517</v>
      </c>
      <c r="B2521" s="21">
        <f t="shared" si="66"/>
        <v>3</v>
      </c>
      <c r="C2521" s="19">
        <v>3</v>
      </c>
      <c r="D2521" s="19">
        <f t="shared" si="67"/>
        <v>17</v>
      </c>
      <c r="E2521" s="19" t="str">
        <f>_xlfn.XLOOKUP($D2521,消耗中转!$O$17:$O$1000,消耗中转!$Y$17:$Y$1000,"[]")</f>
        <v>[{"ItemId":50004,"Num":1591}]</v>
      </c>
      <c r="F2521" s="19" t="str">
        <f>_xlfn.XLOOKUP($D2521,养成中转!$D$17:$D$1000,_xlfn.XLOOKUP($C2521,养成中转!$W$16:$AC$16,养成中转!$W$17:$AC$1000),"{}")</f>
        <v>{"Hp":3283,"Atk":171}</v>
      </c>
      <c r="G2521" s="19" t="str">
        <f>IF(B2521=4,_xlfn.XLOOKUP($D2521,养成中转!$D$17:$D$1000,养成中转!$AP$17:$AP$1000,"{}"),_xlfn.XLOOKUP($D2521,养成中转!$D$17:$D$1000,养成中转!$AG$17:$AG$1000,"{}"))</f>
        <v>{"CardMulti":8.55,"CostReduce":0}</v>
      </c>
    </row>
    <row r="2522" spans="1:7">
      <c r="A2522" s="19">
        <v>2518</v>
      </c>
      <c r="B2522" s="21">
        <f t="shared" si="66"/>
        <v>3</v>
      </c>
      <c r="C2522" s="19">
        <v>3</v>
      </c>
      <c r="D2522" s="19">
        <f t="shared" si="67"/>
        <v>18</v>
      </c>
      <c r="E2522" s="19" t="str">
        <f>_xlfn.XLOOKUP($D2522,消耗中转!$O$17:$O$1000,消耗中转!$Y$17:$Y$1000,"[]")</f>
        <v>[{"ItemId":50004,"Num":1653}]</v>
      </c>
      <c r="F2522" s="19" t="str">
        <f>_xlfn.XLOOKUP($D2522,养成中转!$D$17:$D$1000,_xlfn.XLOOKUP($C2522,养成中转!$W$16:$AC$16,养成中转!$W$17:$AC$1000),"{}")</f>
        <v>{"Hp":3424,"Atk":179}</v>
      </c>
      <c r="G2522" s="19" t="str">
        <f>IF(B2522=4,_xlfn.XLOOKUP($D2522,养成中转!$D$17:$D$1000,养成中转!$AP$17:$AP$1000,"{}"),_xlfn.XLOOKUP($D2522,养成中转!$D$17:$D$1000,养成中转!$AG$17:$AG$1000,"{}"))</f>
        <v>{"CardMulti":8.8,"CostReduce":0}</v>
      </c>
    </row>
    <row r="2523" spans="1:7">
      <c r="A2523" s="19">
        <v>2519</v>
      </c>
      <c r="B2523" s="21">
        <f t="shared" si="66"/>
        <v>3</v>
      </c>
      <c r="C2523" s="19">
        <v>3</v>
      </c>
      <c r="D2523" s="19">
        <f t="shared" si="67"/>
        <v>19</v>
      </c>
      <c r="E2523" s="19" t="str">
        <f>_xlfn.XLOOKUP($D2523,消耗中转!$O$17:$O$1000,消耗中转!$Y$17:$Y$1000,"[]")</f>
        <v>[{"ItemId":50004,"Num":1714}]</v>
      </c>
      <c r="F2523" s="19" t="str">
        <f>_xlfn.XLOOKUP($D2523,养成中转!$D$17:$D$1000,_xlfn.XLOOKUP($C2523,养成中转!$W$16:$AC$16,养成中转!$W$17:$AC$1000),"{}")</f>
        <v>{"Hp":3572,"Atk":187}</v>
      </c>
      <c r="G2523" s="19" t="str">
        <f>IF(B2523=4,_xlfn.XLOOKUP($D2523,养成中转!$D$17:$D$1000,养成中转!$AP$17:$AP$1000,"{}"),_xlfn.XLOOKUP($D2523,养成中转!$D$17:$D$1000,养成中转!$AG$17:$AG$1000,"{}"))</f>
        <v>{"CardMulti":9.05,"CostReduce":0}</v>
      </c>
    </row>
    <row r="2524" spans="1:7">
      <c r="A2524" s="19">
        <v>2520</v>
      </c>
      <c r="B2524" s="21">
        <f t="shared" si="66"/>
        <v>3</v>
      </c>
      <c r="C2524" s="19">
        <v>3</v>
      </c>
      <c r="D2524" s="19">
        <f t="shared" si="67"/>
        <v>20</v>
      </c>
      <c r="E2524" s="19" t="str">
        <f>_xlfn.XLOOKUP($D2524,消耗中转!$O$17:$O$1000,消耗中转!$Y$17:$Y$1000,"[]")</f>
        <v>[{"ItemId":50004,"Num":1775},{"ItemId":50005,"Num":30}]</v>
      </c>
      <c r="F2524" s="19" t="str">
        <f>_xlfn.XLOOKUP($D2524,养成中转!$D$17:$D$1000,_xlfn.XLOOKUP($C2524,养成中转!$W$16:$AC$16,养成中转!$W$17:$AC$1000),"{}")</f>
        <v>{"Hp":3726,"Atk":194}</v>
      </c>
      <c r="G2524" s="19" t="str">
        <f>IF(B2524=4,_xlfn.XLOOKUP($D2524,养成中转!$D$17:$D$1000,养成中转!$AP$17:$AP$1000,"{}"),_xlfn.XLOOKUP($D2524,养成中转!$D$17:$D$1000,养成中转!$AG$17:$AG$1000,"{}"))</f>
        <v>{"CardMulti":9.3,"CostReduce":0}</v>
      </c>
    </row>
    <row r="2525" spans="1:7">
      <c r="A2525" s="19">
        <v>2521</v>
      </c>
      <c r="B2525" s="21">
        <f t="shared" si="66"/>
        <v>3</v>
      </c>
      <c r="C2525" s="19">
        <v>3</v>
      </c>
      <c r="D2525" s="19">
        <f t="shared" si="67"/>
        <v>21</v>
      </c>
      <c r="E2525" s="19" t="str">
        <f>_xlfn.XLOOKUP($D2525,消耗中转!$O$17:$O$1000,消耗中转!$Y$17:$Y$1000,"[]")</f>
        <v>[{"ItemId":50004,"Num":2448}]</v>
      </c>
      <c r="F2525" s="19" t="str">
        <f>_xlfn.XLOOKUP($D2525,养成中转!$D$17:$D$1000,_xlfn.XLOOKUP($C2525,养成中转!$W$16:$AC$16,养成中转!$W$17:$AC$1000),"{}")</f>
        <v>{"Hp":4853,"Atk":254}</v>
      </c>
      <c r="G2525" s="19" t="str">
        <f>IF(B2525=4,_xlfn.XLOOKUP($D2525,养成中转!$D$17:$D$1000,养成中转!$AP$17:$AP$1000,"{}"),_xlfn.XLOOKUP($D2525,养成中转!$D$17:$D$1000,养成中转!$AG$17:$AG$1000,"{}"))</f>
        <v>{"CardMulti":9.95,"CostReduce":0}</v>
      </c>
    </row>
    <row r="2526" spans="1:7">
      <c r="A2526" s="19">
        <v>2522</v>
      </c>
      <c r="B2526" s="21">
        <f t="shared" si="66"/>
        <v>3</v>
      </c>
      <c r="C2526" s="19">
        <v>3</v>
      </c>
      <c r="D2526" s="19">
        <f t="shared" si="67"/>
        <v>22</v>
      </c>
      <c r="E2526" s="19" t="str">
        <f>_xlfn.XLOOKUP($D2526,消耗中转!$O$17:$O$1000,消耗中转!$Y$17:$Y$1000,"[]")</f>
        <v>[{"ItemId":50004,"Num":2571}]</v>
      </c>
      <c r="F2526" s="19" t="str">
        <f>_xlfn.XLOOKUP($D2526,养成中转!$D$17:$D$1000,_xlfn.XLOOKUP($C2526,养成中转!$W$16:$AC$16,养成中转!$W$17:$AC$1000),"{}")</f>
        <v>{"Hp":5021,"Atk":262}</v>
      </c>
      <c r="G2526" s="19" t="str">
        <f>IF(B2526=4,_xlfn.XLOOKUP($D2526,养成中转!$D$17:$D$1000,养成中转!$AP$17:$AP$1000,"{}"),_xlfn.XLOOKUP($D2526,养成中转!$D$17:$D$1000,养成中转!$AG$17:$AG$1000,"{}"))</f>
        <v>{"CardMulti":10.19,"CostReduce":0}</v>
      </c>
    </row>
    <row r="2527" spans="1:7">
      <c r="A2527" s="19">
        <v>2523</v>
      </c>
      <c r="B2527" s="21">
        <f t="shared" si="66"/>
        <v>3</v>
      </c>
      <c r="C2527" s="19">
        <v>3</v>
      </c>
      <c r="D2527" s="19">
        <f t="shared" si="67"/>
        <v>23</v>
      </c>
      <c r="E2527" s="19" t="str">
        <f>_xlfn.XLOOKUP($D2527,消耗中转!$O$17:$O$1000,消耗中转!$Y$17:$Y$1000,"[]")</f>
        <v>[{"ItemId":50004,"Num":2693}]</v>
      </c>
      <c r="F2527" s="19" t="str">
        <f>_xlfn.XLOOKUP($D2527,养成中转!$D$17:$D$1000,_xlfn.XLOOKUP($C2527,养成中转!$W$16:$AC$16,养成中转!$W$17:$AC$1000),"{}")</f>
        <v>{"Hp":5196,"Atk":271}</v>
      </c>
      <c r="G2527" s="19" t="str">
        <f>IF(B2527=4,_xlfn.XLOOKUP($D2527,养成中转!$D$17:$D$1000,养成中转!$AP$17:$AP$1000,"{}"),_xlfn.XLOOKUP($D2527,养成中转!$D$17:$D$1000,养成中转!$AG$17:$AG$1000,"{}"))</f>
        <v>{"CardMulti":10.43,"CostReduce":0}</v>
      </c>
    </row>
    <row r="2528" spans="1:7">
      <c r="A2528" s="19">
        <v>2524</v>
      </c>
      <c r="B2528" s="21">
        <f t="shared" si="66"/>
        <v>3</v>
      </c>
      <c r="C2528" s="19">
        <v>3</v>
      </c>
      <c r="D2528" s="19">
        <f t="shared" si="67"/>
        <v>24</v>
      </c>
      <c r="E2528" s="19" t="str">
        <f>_xlfn.XLOOKUP($D2528,消耗中转!$O$17:$O$1000,消耗中转!$Y$17:$Y$1000,"[]")</f>
        <v>[{"ItemId":50004,"Num":2816}]</v>
      </c>
      <c r="F2528" s="19" t="str">
        <f>_xlfn.XLOOKUP($D2528,养成中转!$D$17:$D$1000,_xlfn.XLOOKUP($C2528,养成中转!$W$16:$AC$16,养成中转!$W$17:$AC$1000),"{}")</f>
        <v>{"Hp":5379,"Atk":281}</v>
      </c>
      <c r="G2528" s="19" t="str">
        <f>IF(B2528=4,_xlfn.XLOOKUP($D2528,养成中转!$D$17:$D$1000,养成中转!$AP$17:$AP$1000,"{}"),_xlfn.XLOOKUP($D2528,养成中转!$D$17:$D$1000,养成中转!$AG$17:$AG$1000,"{}"))</f>
        <v>{"CardMulti":10.67,"CostReduce":0}</v>
      </c>
    </row>
    <row r="2529" spans="1:7">
      <c r="A2529" s="19">
        <v>2525</v>
      </c>
      <c r="B2529" s="21">
        <f t="shared" si="66"/>
        <v>3</v>
      </c>
      <c r="C2529" s="19">
        <v>3</v>
      </c>
      <c r="D2529" s="19">
        <f t="shared" si="67"/>
        <v>25</v>
      </c>
      <c r="E2529" s="19" t="str">
        <f>_xlfn.XLOOKUP($D2529,消耗中转!$O$17:$O$1000,消耗中转!$Y$17:$Y$1000,"[]")</f>
        <v>[{"ItemId":50004,"Num":2938}]</v>
      </c>
      <c r="F2529" s="19" t="str">
        <f>_xlfn.XLOOKUP($D2529,养成中转!$D$17:$D$1000,_xlfn.XLOOKUP($C2529,养成中转!$W$16:$AC$16,养成中转!$W$17:$AC$1000),"{}")</f>
        <v>{"Hp":5569,"Atk":291}</v>
      </c>
      <c r="G2529" s="19" t="str">
        <f>IF(B2529=4,_xlfn.XLOOKUP($D2529,养成中转!$D$17:$D$1000,养成中转!$AP$17:$AP$1000,"{}"),_xlfn.XLOOKUP($D2529,养成中转!$D$17:$D$1000,养成中转!$AG$17:$AG$1000,"{}"))</f>
        <v>{"CardMulti":11.91,"CostReduce":1}</v>
      </c>
    </row>
    <row r="2530" spans="1:7">
      <c r="A2530" s="19">
        <v>2526</v>
      </c>
      <c r="B2530" s="21">
        <f t="shared" si="66"/>
        <v>3</v>
      </c>
      <c r="C2530" s="19">
        <v>3</v>
      </c>
      <c r="D2530" s="19">
        <f t="shared" si="67"/>
        <v>26</v>
      </c>
      <c r="E2530" s="19" t="str">
        <f>_xlfn.XLOOKUP($D2530,消耗中转!$O$17:$O$1000,消耗中转!$Y$17:$Y$1000,"[]")</f>
        <v>[{"ItemId":50004,"Num":3061}]</v>
      </c>
      <c r="F2530" s="19" t="str">
        <f>_xlfn.XLOOKUP($D2530,养成中转!$D$17:$D$1000,_xlfn.XLOOKUP($C2530,养成中转!$W$16:$AC$16,养成中转!$W$17:$AC$1000),"{}")</f>
        <v>{"Hp":5767,"Atk":302}</v>
      </c>
      <c r="G2530" s="19" t="str">
        <f>IF(B2530=4,_xlfn.XLOOKUP($D2530,养成中转!$D$17:$D$1000,养成中转!$AP$17:$AP$1000,"{}"),_xlfn.XLOOKUP($D2530,养成中转!$D$17:$D$1000,养成中转!$AG$17:$AG$1000,"{}"))</f>
        <v>{"CardMulti":12.15,"CostReduce":1}</v>
      </c>
    </row>
    <row r="2531" spans="1:7">
      <c r="A2531" s="19">
        <v>2527</v>
      </c>
      <c r="B2531" s="21">
        <f t="shared" si="66"/>
        <v>3</v>
      </c>
      <c r="C2531" s="19">
        <v>3</v>
      </c>
      <c r="D2531" s="19">
        <f t="shared" si="67"/>
        <v>27</v>
      </c>
      <c r="E2531" s="19" t="str">
        <f>_xlfn.XLOOKUP($D2531,消耗中转!$O$17:$O$1000,消耗中转!$Y$17:$Y$1000,"[]")</f>
        <v>[{"ItemId":50004,"Num":3183}]</v>
      </c>
      <c r="F2531" s="19" t="str">
        <f>_xlfn.XLOOKUP($D2531,养成中转!$D$17:$D$1000,_xlfn.XLOOKUP($C2531,养成中转!$W$16:$AC$16,养成中转!$W$17:$AC$1000),"{}")</f>
        <v>{"Hp":5974,"Atk":312}</v>
      </c>
      <c r="G2531" s="19" t="str">
        <f>IF(B2531=4,_xlfn.XLOOKUP($D2531,养成中转!$D$17:$D$1000,养成中转!$AP$17:$AP$1000,"{}"),_xlfn.XLOOKUP($D2531,养成中转!$D$17:$D$1000,养成中转!$AG$17:$AG$1000,"{}"))</f>
        <v>{"CardMulti":12.39,"CostReduce":1}</v>
      </c>
    </row>
    <row r="2532" spans="1:7">
      <c r="A2532" s="19">
        <v>2528</v>
      </c>
      <c r="B2532" s="21">
        <f t="shared" si="66"/>
        <v>3</v>
      </c>
      <c r="C2532" s="19">
        <v>3</v>
      </c>
      <c r="D2532" s="19">
        <f t="shared" si="67"/>
        <v>28</v>
      </c>
      <c r="E2532" s="19" t="str">
        <f>_xlfn.XLOOKUP($D2532,消耗中转!$O$17:$O$1000,消耗中转!$Y$17:$Y$1000,"[]")</f>
        <v>[{"ItemId":50004,"Num":3306}]</v>
      </c>
      <c r="F2532" s="19" t="str">
        <f>_xlfn.XLOOKUP($D2532,养成中转!$D$17:$D$1000,_xlfn.XLOOKUP($C2532,养成中转!$W$16:$AC$16,养成中转!$W$17:$AC$1000),"{}")</f>
        <v>{"Hp":6188,"Atk":324}</v>
      </c>
      <c r="G2532" s="19" t="str">
        <f>IF(B2532=4,_xlfn.XLOOKUP($D2532,养成中转!$D$17:$D$1000,养成中转!$AP$17:$AP$1000,"{}"),_xlfn.XLOOKUP($D2532,养成中转!$D$17:$D$1000,养成中转!$AG$17:$AG$1000,"{}"))</f>
        <v>{"CardMulti":12.63,"CostReduce":1}</v>
      </c>
    </row>
    <row r="2533" spans="1:7">
      <c r="A2533" s="19">
        <v>2529</v>
      </c>
      <c r="B2533" s="21">
        <f t="shared" si="66"/>
        <v>3</v>
      </c>
      <c r="C2533" s="19">
        <v>3</v>
      </c>
      <c r="D2533" s="19">
        <f t="shared" si="67"/>
        <v>29</v>
      </c>
      <c r="E2533" s="19" t="str">
        <f>_xlfn.XLOOKUP($D2533,消耗中转!$O$17:$O$1000,消耗中转!$Y$17:$Y$1000,"[]")</f>
        <v>[{"ItemId":50004,"Num":3428}]</v>
      </c>
      <c r="F2533" s="19" t="str">
        <f>_xlfn.XLOOKUP($D2533,养成中转!$D$17:$D$1000,_xlfn.XLOOKUP($C2533,养成中转!$W$16:$AC$16,养成中转!$W$17:$AC$1000),"{}")</f>
        <v>{"Hp":6412,"Atk":335}</v>
      </c>
      <c r="G2533" s="19" t="str">
        <f>IF(B2533=4,_xlfn.XLOOKUP($D2533,养成中转!$D$17:$D$1000,养成中转!$AP$17:$AP$1000,"{}"),_xlfn.XLOOKUP($D2533,养成中转!$D$17:$D$1000,养成中转!$AG$17:$AG$1000,"{}"))</f>
        <v>{"CardMulti":12.87,"CostReduce":1}</v>
      </c>
    </row>
    <row r="2534" spans="1:7">
      <c r="A2534" s="19">
        <v>2530</v>
      </c>
      <c r="B2534" s="21">
        <f t="shared" si="66"/>
        <v>3</v>
      </c>
      <c r="C2534" s="19">
        <v>3</v>
      </c>
      <c r="D2534" s="19">
        <f t="shared" si="67"/>
        <v>30</v>
      </c>
      <c r="E2534" s="19" t="str">
        <f>_xlfn.XLOOKUP($D2534,消耗中转!$O$17:$O$1000,消耗中转!$Y$17:$Y$1000,"[]")</f>
        <v>[{"ItemId":50004,"Num":3551},{"ItemId":50005,"Num":130}]</v>
      </c>
      <c r="F2534" s="19" t="str">
        <f>_xlfn.XLOOKUP($D2534,养成中转!$D$17:$D$1000,_xlfn.XLOOKUP($C2534,养成中转!$W$16:$AC$16,养成中转!$W$17:$AC$1000),"{}")</f>
        <v>{"Hp":6644,"Atk":347}</v>
      </c>
      <c r="G2534" s="19" t="str">
        <f>IF(B2534=4,_xlfn.XLOOKUP($D2534,养成中转!$D$17:$D$1000,养成中转!$AP$17:$AP$1000,"{}"),_xlfn.XLOOKUP($D2534,养成中转!$D$17:$D$1000,养成中转!$AG$17:$AG$1000,"{}"))</f>
        <v>{"CardMulti":13.11,"CostReduce":1}</v>
      </c>
    </row>
    <row r="2535" spans="1:7">
      <c r="A2535" s="19">
        <v>2531</v>
      </c>
      <c r="B2535" s="21">
        <f t="shared" si="66"/>
        <v>3</v>
      </c>
      <c r="C2535" s="19">
        <v>3</v>
      </c>
      <c r="D2535" s="19">
        <f t="shared" si="67"/>
        <v>31</v>
      </c>
      <c r="E2535" s="19" t="str">
        <f>_xlfn.XLOOKUP($D2535,消耗中转!$O$17:$O$1000,消耗中转!$Y$17:$Y$1000,"[]")</f>
        <v>[{"ItemId":50004,"Num":7347}]</v>
      </c>
      <c r="F2535" s="19" t="str">
        <f>_xlfn.XLOOKUP($D2535,养成中转!$D$17:$D$1000,_xlfn.XLOOKUP($C2535,养成中转!$W$16:$AC$16,养成中转!$W$17:$AC$1000),"{}")</f>
        <v>{"Hp":8331,"Atk":436}</v>
      </c>
      <c r="G2535" s="19" t="str">
        <f>IF(B2535=4,_xlfn.XLOOKUP($D2535,养成中转!$D$17:$D$1000,养成中转!$AP$17:$AP$1000,"{}"),_xlfn.XLOOKUP($D2535,养成中转!$D$17:$D$1000,养成中转!$AG$17:$AG$1000,"{}"))</f>
        <v>{"CardMulti":13.81,"CostReduce":1}</v>
      </c>
    </row>
    <row r="2536" spans="1:7">
      <c r="A2536" s="19">
        <v>2532</v>
      </c>
      <c r="B2536" s="21">
        <f t="shared" si="66"/>
        <v>3</v>
      </c>
      <c r="C2536" s="19">
        <v>3</v>
      </c>
      <c r="D2536" s="19">
        <f t="shared" si="67"/>
        <v>32</v>
      </c>
      <c r="E2536" s="19" t="str">
        <f>_xlfn.XLOOKUP($D2536,消耗中转!$O$17:$O$1000,消耗中转!$Y$17:$Y$1000,"[]")</f>
        <v>[{"ItemId":50004,"Num":7715}]</v>
      </c>
      <c r="F2536" s="19" t="str">
        <f>_xlfn.XLOOKUP($D2536,养成中转!$D$17:$D$1000,_xlfn.XLOOKUP($C2536,养成中转!$W$16:$AC$16,养成中转!$W$17:$AC$1000),"{}")</f>
        <v>{"Hp":8582,"Atk":449}</v>
      </c>
      <c r="G2536" s="19" t="str">
        <f>IF(B2536=4,_xlfn.XLOOKUP($D2536,养成中转!$D$17:$D$1000,养成中转!$AP$17:$AP$1000,"{}"),_xlfn.XLOOKUP($D2536,养成中转!$D$17:$D$1000,养成中转!$AG$17:$AG$1000,"{}"))</f>
        <v>{"CardMulti":14.04,"CostReduce":1}</v>
      </c>
    </row>
    <row r="2537" spans="1:7">
      <c r="A2537" s="19">
        <v>2533</v>
      </c>
      <c r="B2537" s="21">
        <f t="shared" si="66"/>
        <v>3</v>
      </c>
      <c r="C2537" s="19">
        <v>3</v>
      </c>
      <c r="D2537" s="19">
        <f t="shared" si="67"/>
        <v>33</v>
      </c>
      <c r="E2537" s="19" t="str">
        <f>_xlfn.XLOOKUP($D2537,消耗中转!$O$17:$O$1000,消耗中转!$Y$17:$Y$1000,"[]")</f>
        <v>[{"ItemId":50004,"Num":8082}]</v>
      </c>
      <c r="F2537" s="19" t="str">
        <f>_xlfn.XLOOKUP($D2537,养成中转!$D$17:$D$1000,_xlfn.XLOOKUP($C2537,养成中转!$W$16:$AC$16,养成中转!$W$17:$AC$1000),"{}")</f>
        <v>{"Hp":8842,"Atk":463}</v>
      </c>
      <c r="G2537" s="19" t="str">
        <f>IF(B2537=4,_xlfn.XLOOKUP($D2537,养成中转!$D$17:$D$1000,养成中转!$AP$17:$AP$1000,"{}"),_xlfn.XLOOKUP($D2537,养成中转!$D$17:$D$1000,养成中转!$AG$17:$AG$1000,"{}"))</f>
        <v>{"CardMulti":14.27,"CostReduce":1}</v>
      </c>
    </row>
    <row r="2538" spans="1:7">
      <c r="A2538" s="19">
        <v>2534</v>
      </c>
      <c r="B2538" s="21">
        <f t="shared" si="66"/>
        <v>3</v>
      </c>
      <c r="C2538" s="19">
        <v>3</v>
      </c>
      <c r="D2538" s="19">
        <f t="shared" si="67"/>
        <v>34</v>
      </c>
      <c r="E2538" s="19" t="str">
        <f>_xlfn.XLOOKUP($D2538,消耗中转!$O$17:$O$1000,消耗中转!$Y$17:$Y$1000,"[]")</f>
        <v>[{"ItemId":50004,"Num":8449}]</v>
      </c>
      <c r="F2538" s="19" t="str">
        <f>_xlfn.XLOOKUP($D2538,养成中转!$D$17:$D$1000,_xlfn.XLOOKUP($C2538,养成中转!$W$16:$AC$16,养成中转!$W$17:$AC$1000),"{}")</f>
        <v>{"Hp":9111,"Atk":477}</v>
      </c>
      <c r="G2538" s="19" t="str">
        <f>IF(B2538=4,_xlfn.XLOOKUP($D2538,养成中转!$D$17:$D$1000,养成中转!$AP$17:$AP$1000,"{}"),_xlfn.XLOOKUP($D2538,养成中转!$D$17:$D$1000,养成中转!$AG$17:$AG$1000,"{}"))</f>
        <v>{"CardMulti":14.5,"CostReduce":1}</v>
      </c>
    </row>
    <row r="2539" spans="1:7">
      <c r="A2539" s="19">
        <v>2535</v>
      </c>
      <c r="B2539" s="21">
        <f t="shared" si="66"/>
        <v>3</v>
      </c>
      <c r="C2539" s="19">
        <v>3</v>
      </c>
      <c r="D2539" s="19">
        <f t="shared" si="67"/>
        <v>35</v>
      </c>
      <c r="E2539" s="19" t="str">
        <f>_xlfn.XLOOKUP($D2539,消耗中转!$O$17:$O$1000,消耗中转!$Y$17:$Y$1000,"[]")</f>
        <v>[{"ItemId":50004,"Num":8817}]</v>
      </c>
      <c r="F2539" s="19" t="str">
        <f>_xlfn.XLOOKUP($D2539,养成中转!$D$17:$D$1000,_xlfn.XLOOKUP($C2539,养成中转!$W$16:$AC$16,养成中转!$W$17:$AC$1000),"{}")</f>
        <v>{"Hp":9391,"Atk":491}</v>
      </c>
      <c r="G2539" s="19" t="str">
        <f>IF(B2539=4,_xlfn.XLOOKUP($D2539,养成中转!$D$17:$D$1000,养成中转!$AP$17:$AP$1000,"{}"),_xlfn.XLOOKUP($D2539,养成中转!$D$17:$D$1000,养成中转!$AG$17:$AG$1000,"{}"))</f>
        <v>{"CardMulti":14.73,"CostReduce":1}</v>
      </c>
    </row>
    <row r="2540" spans="1:7">
      <c r="A2540" s="19">
        <v>2536</v>
      </c>
      <c r="B2540" s="21">
        <f t="shared" si="66"/>
        <v>3</v>
      </c>
      <c r="C2540" s="19">
        <v>3</v>
      </c>
      <c r="D2540" s="19">
        <f t="shared" si="67"/>
        <v>36</v>
      </c>
      <c r="E2540" s="19" t="str">
        <f>_xlfn.XLOOKUP($D2540,消耗中转!$O$17:$O$1000,消耗中转!$Y$17:$Y$1000,"[]")</f>
        <v>[{"ItemId":50004,"Num":9184}]</v>
      </c>
      <c r="F2540" s="19" t="str">
        <f>_xlfn.XLOOKUP($D2540,养成中转!$D$17:$D$1000,_xlfn.XLOOKUP($C2540,养成中转!$W$16:$AC$16,养成中转!$W$17:$AC$1000),"{}")</f>
        <v>{"Hp":9681,"Atk":507}</v>
      </c>
      <c r="G2540" s="19" t="str">
        <f>IF(B2540=4,_xlfn.XLOOKUP($D2540,养成中转!$D$17:$D$1000,养成中转!$AP$17:$AP$1000,"{}"),_xlfn.XLOOKUP($D2540,养成中转!$D$17:$D$1000,养成中转!$AG$17:$AG$1000,"{}"))</f>
        <v>{"CardMulti":14.96,"CostReduce":1}</v>
      </c>
    </row>
    <row r="2541" spans="1:7">
      <c r="A2541" s="19">
        <v>2537</v>
      </c>
      <c r="B2541" s="21">
        <f t="shared" si="66"/>
        <v>3</v>
      </c>
      <c r="C2541" s="19">
        <v>3</v>
      </c>
      <c r="D2541" s="19">
        <f t="shared" si="67"/>
        <v>37</v>
      </c>
      <c r="E2541" s="19" t="str">
        <f>_xlfn.XLOOKUP($D2541,消耗中转!$O$17:$O$1000,消耗中转!$Y$17:$Y$1000,"[]")</f>
        <v>[{"ItemId":50004,"Num":9552}]</v>
      </c>
      <c r="F2541" s="19" t="str">
        <f>_xlfn.XLOOKUP($D2541,养成中转!$D$17:$D$1000,_xlfn.XLOOKUP($C2541,养成中转!$W$16:$AC$16,养成中转!$W$17:$AC$1000),"{}")</f>
        <v>{"Hp":9980,"Atk":522}</v>
      </c>
      <c r="G2541" s="19" t="str">
        <f>IF(B2541=4,_xlfn.XLOOKUP($D2541,养成中转!$D$17:$D$1000,养成中转!$AP$17:$AP$1000,"{}"),_xlfn.XLOOKUP($D2541,养成中转!$D$17:$D$1000,养成中转!$AG$17:$AG$1000,"{}"))</f>
        <v>{"CardMulti":15.19,"CostReduce":1}</v>
      </c>
    </row>
    <row r="2542" spans="1:7">
      <c r="A2542" s="19">
        <v>2538</v>
      </c>
      <c r="B2542" s="21">
        <f t="shared" si="66"/>
        <v>3</v>
      </c>
      <c r="C2542" s="19">
        <v>3</v>
      </c>
      <c r="D2542" s="19">
        <f t="shared" si="67"/>
        <v>38</v>
      </c>
      <c r="E2542" s="19" t="str">
        <f>_xlfn.XLOOKUP($D2542,消耗中转!$O$17:$O$1000,消耗中转!$Y$17:$Y$1000,"[]")</f>
        <v>[{"ItemId":50004,"Num":9919}]</v>
      </c>
      <c r="F2542" s="19" t="str">
        <f>_xlfn.XLOOKUP($D2542,养成中转!$D$17:$D$1000,_xlfn.XLOOKUP($C2542,养成中转!$W$16:$AC$16,养成中转!$W$17:$AC$1000),"{}")</f>
        <v>{"Hp":10291,"Atk":539}</v>
      </c>
      <c r="G2542" s="19" t="str">
        <f>IF(B2542=4,_xlfn.XLOOKUP($D2542,养成中转!$D$17:$D$1000,养成中转!$AP$17:$AP$1000,"{}"),_xlfn.XLOOKUP($D2542,养成中转!$D$17:$D$1000,养成中转!$AG$17:$AG$1000,"{}"))</f>
        <v>{"CardMulti":15.42,"CostReduce":1}</v>
      </c>
    </row>
    <row r="2543" spans="1:7">
      <c r="A2543" s="19">
        <v>2539</v>
      </c>
      <c r="B2543" s="21">
        <f t="shared" si="66"/>
        <v>3</v>
      </c>
      <c r="C2543" s="19">
        <v>3</v>
      </c>
      <c r="D2543" s="19">
        <f t="shared" si="67"/>
        <v>39</v>
      </c>
      <c r="E2543" s="19" t="str">
        <f>_xlfn.XLOOKUP($D2543,消耗中转!$O$17:$O$1000,消耗中转!$Y$17:$Y$1000,"[]")</f>
        <v>[{"ItemId":50004,"Num":10286}]</v>
      </c>
      <c r="F2543" s="19" t="str">
        <f>_xlfn.XLOOKUP($D2543,养成中转!$D$17:$D$1000,_xlfn.XLOOKUP($C2543,养成中转!$W$16:$AC$16,养成中转!$W$17:$AC$1000),"{}")</f>
        <v>{"Hp":10612,"Atk":555}</v>
      </c>
      <c r="G2543" s="19" t="str">
        <f>IF(B2543=4,_xlfn.XLOOKUP($D2543,养成中转!$D$17:$D$1000,养成中转!$AP$17:$AP$1000,"{}"),_xlfn.XLOOKUP($D2543,养成中转!$D$17:$D$1000,养成中转!$AG$17:$AG$1000,"{}"))</f>
        <v>{"CardMulti":15.65,"CostReduce":1}</v>
      </c>
    </row>
    <row r="2544" spans="1:7">
      <c r="A2544" s="19">
        <v>2540</v>
      </c>
      <c r="B2544" s="21">
        <f t="shared" si="66"/>
        <v>3</v>
      </c>
      <c r="C2544" s="19">
        <v>3</v>
      </c>
      <c r="D2544" s="19">
        <f t="shared" si="67"/>
        <v>40</v>
      </c>
      <c r="E2544" s="19" t="str">
        <f>_xlfn.XLOOKUP($D2544,消耗中转!$O$17:$O$1000,消耗中转!$Y$17:$Y$1000,"[]")</f>
        <v>[{"ItemId":50004,"Num":10654},{"ItemId":50005,"Num":200}]</v>
      </c>
      <c r="F2544" s="19" t="str">
        <f>_xlfn.XLOOKUP($D2544,养成中转!$D$17:$D$1000,_xlfn.XLOOKUP($C2544,养成中转!$W$16:$AC$16,养成中转!$W$17:$AC$1000),"{}")</f>
        <v>{"Hp":10944,"Atk":573}</v>
      </c>
      <c r="G2544" s="19" t="str">
        <f>IF(B2544=4,_xlfn.XLOOKUP($D2544,养成中转!$D$17:$D$1000,养成中转!$AP$17:$AP$1000,"{}"),_xlfn.XLOOKUP($D2544,养成中转!$D$17:$D$1000,养成中转!$AG$17:$AG$1000,"{}"))</f>
        <v>{"CardMulti":15.88,"CostReduce":1}</v>
      </c>
    </row>
    <row r="2545" spans="1:7">
      <c r="A2545" s="19">
        <v>2541</v>
      </c>
      <c r="B2545" s="21">
        <f t="shared" si="66"/>
        <v>3</v>
      </c>
      <c r="C2545" s="19">
        <v>3</v>
      </c>
      <c r="D2545" s="19">
        <f t="shared" si="67"/>
        <v>41</v>
      </c>
      <c r="E2545" s="19" t="str">
        <f>_xlfn.XLOOKUP($D2545,消耗中转!$O$17:$O$1000,消耗中转!$Y$17:$Y$1000,"[]")</f>
        <v>[{"ItemId":50004,"Num":16426}]</v>
      </c>
      <c r="F2545" s="19" t="str">
        <f>_xlfn.XLOOKUP($D2545,养成中转!$D$17:$D$1000,_xlfn.XLOOKUP($C2545,养成中转!$W$16:$AC$16,养成中转!$W$17:$AC$1000),"{}")</f>
        <v>{"Hp":13347,"Atk":699}</v>
      </c>
      <c r="G2545" s="19" t="str">
        <f>IF(B2545=4,_xlfn.XLOOKUP($D2545,养成中转!$D$17:$D$1000,养成中转!$AP$17:$AP$1000,"{}"),_xlfn.XLOOKUP($D2545,养成中转!$D$17:$D$1000,养成中转!$AG$17:$AG$1000,"{}"))</f>
        <v>{"CardMulti":16.63,"CostReduce":1}</v>
      </c>
    </row>
    <row r="2546" spans="1:7">
      <c r="A2546" s="19">
        <v>2542</v>
      </c>
      <c r="B2546" s="21">
        <f t="shared" si="66"/>
        <v>3</v>
      </c>
      <c r="C2546" s="19">
        <v>3</v>
      </c>
      <c r="D2546" s="19">
        <f t="shared" si="67"/>
        <v>42</v>
      </c>
      <c r="E2546" s="19" t="str">
        <f>_xlfn.XLOOKUP($D2546,消耗中转!$O$17:$O$1000,消耗中转!$Y$17:$Y$1000,"[]")</f>
        <v>[{"ItemId":50004,"Num":17248}]</v>
      </c>
      <c r="F2546" s="19" t="str">
        <f>_xlfn.XLOOKUP($D2546,养成中转!$D$17:$D$1000,_xlfn.XLOOKUP($C2546,养成中转!$W$16:$AC$16,养成中转!$W$17:$AC$1000),"{}")</f>
        <v>{"Hp":13701,"Atk":717}</v>
      </c>
      <c r="G2546" s="19" t="str">
        <f>IF(B2546=4,_xlfn.XLOOKUP($D2546,养成中转!$D$17:$D$1000,养成中转!$AP$17:$AP$1000,"{}"),_xlfn.XLOOKUP($D2546,养成中转!$D$17:$D$1000,养成中转!$AG$17:$AG$1000,"{}"))</f>
        <v>{"CardMulti":16.85,"CostReduce":1}</v>
      </c>
    </row>
    <row r="2547" spans="1:7">
      <c r="A2547" s="19">
        <v>2543</v>
      </c>
      <c r="B2547" s="21">
        <f t="shared" si="66"/>
        <v>3</v>
      </c>
      <c r="C2547" s="19">
        <v>3</v>
      </c>
      <c r="D2547" s="19">
        <f t="shared" si="67"/>
        <v>43</v>
      </c>
      <c r="E2547" s="19" t="str">
        <f>_xlfn.XLOOKUP($D2547,消耗中转!$O$17:$O$1000,消耗中转!$Y$17:$Y$1000,"[]")</f>
        <v>[{"ItemId":50004,"Num":18069}]</v>
      </c>
      <c r="F2547" s="19" t="str">
        <f>_xlfn.XLOOKUP($D2547,养成中转!$D$17:$D$1000,_xlfn.XLOOKUP($C2547,养成中转!$W$16:$AC$16,养成中转!$W$17:$AC$1000),"{}")</f>
        <v>{"Hp":14067,"Atk":737}</v>
      </c>
      <c r="G2547" s="19" t="str">
        <f>IF(B2547=4,_xlfn.XLOOKUP($D2547,养成中转!$D$17:$D$1000,养成中转!$AP$17:$AP$1000,"{}"),_xlfn.XLOOKUP($D2547,养成中转!$D$17:$D$1000,养成中转!$AG$17:$AG$1000,"{}"))</f>
        <v>{"CardMulti":17.07,"CostReduce":1}</v>
      </c>
    </row>
    <row r="2548" spans="1:7">
      <c r="A2548" s="19">
        <v>2544</v>
      </c>
      <c r="B2548" s="21">
        <f t="shared" si="66"/>
        <v>3</v>
      </c>
      <c r="C2548" s="19">
        <v>3</v>
      </c>
      <c r="D2548" s="19">
        <f t="shared" si="67"/>
        <v>44</v>
      </c>
      <c r="E2548" s="19" t="str">
        <f>_xlfn.XLOOKUP($D2548,消耗中转!$O$17:$O$1000,消耗中转!$Y$17:$Y$1000,"[]")</f>
        <v>[{"ItemId":50004,"Num":18890}]</v>
      </c>
      <c r="F2548" s="19" t="str">
        <f>_xlfn.XLOOKUP($D2548,养成中转!$D$17:$D$1000,_xlfn.XLOOKUP($C2548,养成中转!$W$16:$AC$16,养成中转!$W$17:$AC$1000),"{}")</f>
        <v>{"Hp":14445,"Atk":756}</v>
      </c>
      <c r="G2548" s="19" t="str">
        <f>IF(B2548=4,_xlfn.XLOOKUP($D2548,养成中转!$D$17:$D$1000,养成中转!$AP$17:$AP$1000,"{}"),_xlfn.XLOOKUP($D2548,养成中转!$D$17:$D$1000,养成中转!$AG$17:$AG$1000,"{}"))</f>
        <v>{"CardMulti":17.29,"CostReduce":1}</v>
      </c>
    </row>
    <row r="2549" spans="1:7">
      <c r="A2549" s="19">
        <v>2545</v>
      </c>
      <c r="B2549" s="21">
        <f t="shared" si="66"/>
        <v>3</v>
      </c>
      <c r="C2549" s="19">
        <v>3</v>
      </c>
      <c r="D2549" s="19">
        <f t="shared" si="67"/>
        <v>45</v>
      </c>
      <c r="E2549" s="19" t="str">
        <f>_xlfn.XLOOKUP($D2549,消耗中转!$O$17:$O$1000,消耗中转!$Y$17:$Y$1000,"[]")</f>
        <v>[{"ItemId":50004,"Num":19712}]</v>
      </c>
      <c r="F2549" s="19" t="str">
        <f>_xlfn.XLOOKUP($D2549,养成中转!$D$17:$D$1000,_xlfn.XLOOKUP($C2549,养成中转!$W$16:$AC$16,养成中转!$W$17:$AC$1000),"{}")</f>
        <v>{"Hp":14836,"Atk":776}</v>
      </c>
      <c r="G2549" s="19" t="str">
        <f>IF(B2549=4,_xlfn.XLOOKUP($D2549,养成中转!$D$17:$D$1000,养成中转!$AP$17:$AP$1000,"{}"),_xlfn.XLOOKUP($D2549,养成中转!$D$17:$D$1000,养成中转!$AG$17:$AG$1000,"{}"))</f>
        <v>{"CardMulti":17.51,"CostReduce":1}</v>
      </c>
    </row>
    <row r="2550" spans="1:7">
      <c r="A2550" s="19">
        <v>2546</v>
      </c>
      <c r="B2550" s="21">
        <f t="shared" si="66"/>
        <v>3</v>
      </c>
      <c r="C2550" s="19">
        <v>3</v>
      </c>
      <c r="D2550" s="19">
        <f t="shared" si="67"/>
        <v>46</v>
      </c>
      <c r="E2550" s="19" t="str">
        <f>_xlfn.XLOOKUP($D2550,消耗中转!$O$17:$O$1000,消耗中转!$Y$17:$Y$1000,"[]")</f>
        <v>[{"ItemId":50004,"Num":20533}]</v>
      </c>
      <c r="F2550" s="19" t="str">
        <f>_xlfn.XLOOKUP($D2550,养成中转!$D$17:$D$1000,_xlfn.XLOOKUP($C2550,养成中转!$W$16:$AC$16,养成中转!$W$17:$AC$1000),"{}")</f>
        <v>{"Hp":15238,"Atk":798}</v>
      </c>
      <c r="G2550" s="19" t="str">
        <f>IF(B2550=4,_xlfn.XLOOKUP($D2550,养成中转!$D$17:$D$1000,养成中转!$AP$17:$AP$1000,"{}"),_xlfn.XLOOKUP($D2550,养成中转!$D$17:$D$1000,养成中转!$AG$17:$AG$1000,"{}"))</f>
        <v>{"CardMulti":17.73,"CostReduce":1}</v>
      </c>
    </row>
    <row r="2551" spans="1:7">
      <c r="A2551" s="19">
        <v>2547</v>
      </c>
      <c r="B2551" s="21">
        <f t="shared" si="66"/>
        <v>3</v>
      </c>
      <c r="C2551" s="19">
        <v>3</v>
      </c>
      <c r="D2551" s="19">
        <f t="shared" si="67"/>
        <v>47</v>
      </c>
      <c r="E2551" s="19" t="str">
        <f>_xlfn.XLOOKUP($D2551,消耗中转!$O$17:$O$1000,消耗中转!$Y$17:$Y$1000,"[]")</f>
        <v>[{"ItemId":50004,"Num":21355}]</v>
      </c>
      <c r="F2551" s="19" t="str">
        <f>_xlfn.XLOOKUP($D2551,养成中转!$D$17:$D$1000,_xlfn.XLOOKUP($C2551,养成中转!$W$16:$AC$16,养成中转!$W$17:$AC$1000),"{}")</f>
        <v>{"Hp":15653,"Atk":819}</v>
      </c>
      <c r="G2551" s="19" t="str">
        <f>IF(B2551=4,_xlfn.XLOOKUP($D2551,养成中转!$D$17:$D$1000,养成中转!$AP$17:$AP$1000,"{}"),_xlfn.XLOOKUP($D2551,养成中转!$D$17:$D$1000,养成中转!$AG$17:$AG$1000,"{}"))</f>
        <v>{"CardMulti":17.95,"CostReduce":1}</v>
      </c>
    </row>
    <row r="2552" spans="1:7">
      <c r="A2552" s="19">
        <v>2548</v>
      </c>
      <c r="B2552" s="21">
        <f t="shared" si="66"/>
        <v>3</v>
      </c>
      <c r="C2552" s="19">
        <v>3</v>
      </c>
      <c r="D2552" s="19">
        <f t="shared" si="67"/>
        <v>48</v>
      </c>
      <c r="E2552" s="19" t="str">
        <f>_xlfn.XLOOKUP($D2552,消耗中转!$O$17:$O$1000,消耗中转!$Y$17:$Y$1000,"[]")</f>
        <v>[{"ItemId":50004,"Num":22176}]</v>
      </c>
      <c r="F2552" s="19" t="str">
        <f>_xlfn.XLOOKUP($D2552,养成中转!$D$17:$D$1000,_xlfn.XLOOKUP($C2552,养成中转!$W$16:$AC$16,养成中转!$W$17:$AC$1000),"{}")</f>
        <v>{"Hp":16080,"Atk":842}</v>
      </c>
      <c r="G2552" s="19" t="str">
        <f>IF(B2552=4,_xlfn.XLOOKUP($D2552,养成中转!$D$17:$D$1000,养成中转!$AP$17:$AP$1000,"{}"),_xlfn.XLOOKUP($D2552,养成中转!$D$17:$D$1000,养成中转!$AG$17:$AG$1000,"{}"))</f>
        <v>{"CardMulti":18.17,"CostReduce":1}</v>
      </c>
    </row>
    <row r="2553" spans="1:7">
      <c r="A2553" s="19">
        <v>2549</v>
      </c>
      <c r="B2553" s="21">
        <f t="shared" si="66"/>
        <v>3</v>
      </c>
      <c r="C2553" s="19">
        <v>3</v>
      </c>
      <c r="D2553" s="19">
        <f t="shared" si="67"/>
        <v>49</v>
      </c>
      <c r="E2553" s="19" t="str">
        <f>_xlfn.XLOOKUP($D2553,消耗中转!$O$17:$O$1000,消耗中转!$Y$17:$Y$1000,"[]")</f>
        <v>[{"ItemId":50004,"Num":22997}]</v>
      </c>
      <c r="F2553" s="19" t="str">
        <f>_xlfn.XLOOKUP($D2553,养成中转!$D$17:$D$1000,_xlfn.XLOOKUP($C2553,养成中转!$W$16:$AC$16,养成中转!$W$17:$AC$1000),"{}")</f>
        <v>{"Hp":16520,"Atk":865}</v>
      </c>
      <c r="G2553" s="19" t="str">
        <f>IF(B2553=4,_xlfn.XLOOKUP($D2553,养成中转!$D$17:$D$1000,养成中转!$AP$17:$AP$1000,"{}"),_xlfn.XLOOKUP($D2553,养成中转!$D$17:$D$1000,养成中转!$AG$17:$AG$1000,"{}"))</f>
        <v>{"CardMulti":18.39,"CostReduce":1}</v>
      </c>
    </row>
    <row r="2554" spans="1:7">
      <c r="A2554" s="19">
        <v>2550</v>
      </c>
      <c r="B2554" s="21">
        <f t="shared" si="66"/>
        <v>3</v>
      </c>
      <c r="C2554" s="19">
        <v>3</v>
      </c>
      <c r="D2554" s="19">
        <f t="shared" si="67"/>
        <v>50</v>
      </c>
      <c r="E2554" s="19" t="str">
        <f>_xlfn.XLOOKUP($D2554,消耗中转!$O$17:$O$1000,消耗中转!$Y$17:$Y$1000,"[]")</f>
        <v>[{"ItemId":50004,"Num":23819},{"ItemId":50005,"Num":300}]</v>
      </c>
      <c r="F2554" s="19" t="str">
        <f>_xlfn.XLOOKUP($D2554,养成中转!$D$17:$D$1000,_xlfn.XLOOKUP($C2554,养成中转!$W$16:$AC$16,养成中转!$W$17:$AC$1000),"{}")</f>
        <v>{"Hp":16974,"Atk":888}</v>
      </c>
      <c r="G2554" s="19" t="str">
        <f>IF(B2554=4,_xlfn.XLOOKUP($D2554,养成中转!$D$17:$D$1000,养成中转!$AP$17:$AP$1000,"{}"),_xlfn.XLOOKUP($D2554,养成中转!$D$17:$D$1000,养成中转!$AG$17:$AG$1000,"{}"))</f>
        <v>{"CardMulti":18.61,"CostReduce":1}</v>
      </c>
    </row>
    <row r="2555" spans="1:7">
      <c r="A2555" s="19">
        <v>2551</v>
      </c>
      <c r="B2555" s="21">
        <f t="shared" si="66"/>
        <v>3</v>
      </c>
      <c r="C2555" s="19">
        <v>3</v>
      </c>
      <c r="D2555" s="19">
        <f t="shared" si="67"/>
        <v>51</v>
      </c>
      <c r="E2555" s="19" t="str">
        <f>_xlfn.XLOOKUP($D2555,消耗中转!$O$17:$O$1000,消耗中转!$Y$17:$Y$1000,"[]")</f>
        <v>[{"ItemId":50004,"Num":29796}]</v>
      </c>
      <c r="F2555" s="19" t="str">
        <f>_xlfn.XLOOKUP($D2555,养成中转!$D$17:$D$1000,_xlfn.XLOOKUP($C2555,养成中转!$W$16:$AC$16,养成中转!$W$17:$AC$1000),"{}")</f>
        <v>{"Hp":20239,"Atk":1060}</v>
      </c>
      <c r="G2555" s="19" t="str">
        <f>IF(B2555=4,_xlfn.XLOOKUP($D2555,养成中转!$D$17:$D$1000,养成中转!$AP$17:$AP$1000,"{}"),_xlfn.XLOOKUP($D2555,养成中转!$D$17:$D$1000,养成中转!$AG$17:$AG$1000,"{}"))</f>
        <v>{"CardMulti":19.41,"CostReduce":1}</v>
      </c>
    </row>
    <row r="2556" spans="1:7">
      <c r="A2556" s="19">
        <v>2552</v>
      </c>
      <c r="B2556" s="21">
        <f t="shared" si="66"/>
        <v>3</v>
      </c>
      <c r="C2556" s="19">
        <v>3</v>
      </c>
      <c r="D2556" s="19">
        <f t="shared" si="67"/>
        <v>52</v>
      </c>
      <c r="E2556" s="19" t="str">
        <f>_xlfn.XLOOKUP($D2556,消耗中转!$O$17:$O$1000,消耗中转!$Y$17:$Y$1000,"[]")</f>
        <v>[{"ItemId":50004,"Num":31286}]</v>
      </c>
      <c r="F2556" s="19" t="str">
        <f>_xlfn.XLOOKUP($D2556,养成中转!$D$17:$D$1000,_xlfn.XLOOKUP($C2556,养成中转!$W$16:$AC$16,养成中转!$W$17:$AC$1000),"{}")</f>
        <v>{"Hp":20720,"Atk":1085}</v>
      </c>
      <c r="G2556" s="19" t="str">
        <f>IF(B2556=4,_xlfn.XLOOKUP($D2556,养成中转!$D$17:$D$1000,养成中转!$AP$17:$AP$1000,"{}"),_xlfn.XLOOKUP($D2556,养成中转!$D$17:$D$1000,养成中转!$AG$17:$AG$1000,"{}"))</f>
        <v>{"CardMulti":19.62,"CostReduce":1}</v>
      </c>
    </row>
    <row r="2557" spans="1:7">
      <c r="A2557" s="19">
        <v>2553</v>
      </c>
      <c r="B2557" s="21">
        <f t="shared" si="66"/>
        <v>3</v>
      </c>
      <c r="C2557" s="19">
        <v>3</v>
      </c>
      <c r="D2557" s="19">
        <f t="shared" si="67"/>
        <v>53</v>
      </c>
      <c r="E2557" s="19" t="str">
        <f>_xlfn.XLOOKUP($D2557,消耗中转!$O$17:$O$1000,消耗中转!$Y$17:$Y$1000,"[]")</f>
        <v>[{"ItemId":50004,"Num":32776}]</v>
      </c>
      <c r="F2557" s="19" t="str">
        <f>_xlfn.XLOOKUP($D2557,养成中转!$D$17:$D$1000,_xlfn.XLOOKUP($C2557,养成中转!$W$16:$AC$16,养成中转!$W$17:$AC$1000),"{}")</f>
        <v>{"Hp":21214,"Atk":1111}</v>
      </c>
      <c r="G2557" s="19" t="str">
        <f>IF(B2557=4,_xlfn.XLOOKUP($D2557,养成中转!$D$17:$D$1000,养成中转!$AP$17:$AP$1000,"{}"),_xlfn.XLOOKUP($D2557,养成中转!$D$17:$D$1000,养成中转!$AG$17:$AG$1000,"{}"))</f>
        <v>{"CardMulti":19.83,"CostReduce":1}</v>
      </c>
    </row>
    <row r="2558" spans="1:7">
      <c r="A2558" s="19">
        <v>2554</v>
      </c>
      <c r="B2558" s="21">
        <f t="shared" si="66"/>
        <v>3</v>
      </c>
      <c r="C2558" s="19">
        <v>3</v>
      </c>
      <c r="D2558" s="19">
        <f t="shared" si="67"/>
        <v>54</v>
      </c>
      <c r="E2558" s="19" t="str">
        <f>_xlfn.XLOOKUP($D2558,消耗中转!$O$17:$O$1000,消耗中转!$Y$17:$Y$1000,"[]")</f>
        <v>[{"ItemId":50004,"Num":34266}]</v>
      </c>
      <c r="F2558" s="19" t="str">
        <f>_xlfn.XLOOKUP($D2558,养成中转!$D$17:$D$1000,_xlfn.XLOOKUP($C2558,养成中转!$W$16:$AC$16,养成中转!$W$17:$AC$1000),"{}")</f>
        <v>{"Hp":21721,"Atk":1137}</v>
      </c>
      <c r="G2558" s="19" t="str">
        <f>IF(B2558=4,_xlfn.XLOOKUP($D2558,养成中转!$D$17:$D$1000,养成中转!$AP$17:$AP$1000,"{}"),_xlfn.XLOOKUP($D2558,养成中转!$D$17:$D$1000,养成中转!$AG$17:$AG$1000,"{}"))</f>
        <v>{"CardMulti":20.04,"CostReduce":1}</v>
      </c>
    </row>
    <row r="2559" spans="1:7">
      <c r="A2559" s="19">
        <v>2555</v>
      </c>
      <c r="B2559" s="21">
        <f t="shared" si="66"/>
        <v>3</v>
      </c>
      <c r="C2559" s="19">
        <v>3</v>
      </c>
      <c r="D2559" s="19">
        <f t="shared" si="67"/>
        <v>55</v>
      </c>
      <c r="E2559" s="19" t="str">
        <f>_xlfn.XLOOKUP($D2559,消耗中转!$O$17:$O$1000,消耗中转!$Y$17:$Y$1000,"[]")</f>
        <v>[{"ItemId":50004,"Num":35756}]</v>
      </c>
      <c r="F2559" s="19" t="str">
        <f>_xlfn.XLOOKUP($D2559,养成中转!$D$17:$D$1000,_xlfn.XLOOKUP($C2559,养成中转!$W$16:$AC$16,养成中转!$W$17:$AC$1000),"{}")</f>
        <v>{"Hp":22243,"Atk":1164}</v>
      </c>
      <c r="G2559" s="19" t="str">
        <f>IF(B2559=4,_xlfn.XLOOKUP($D2559,养成中转!$D$17:$D$1000,养成中转!$AP$17:$AP$1000,"{}"),_xlfn.XLOOKUP($D2559,养成中转!$D$17:$D$1000,养成中转!$AG$17:$AG$1000,"{}"))</f>
        <v>{"CardMulti":20.25,"CostReduce":1}</v>
      </c>
    </row>
    <row r="2560" spans="1:7">
      <c r="A2560" s="19">
        <v>2556</v>
      </c>
      <c r="B2560" s="21">
        <f t="shared" si="66"/>
        <v>3</v>
      </c>
      <c r="C2560" s="19">
        <v>3</v>
      </c>
      <c r="D2560" s="19">
        <f t="shared" si="67"/>
        <v>56</v>
      </c>
      <c r="E2560" s="19" t="str">
        <f>_xlfn.XLOOKUP($D2560,消耗中转!$O$17:$O$1000,消耗中转!$Y$17:$Y$1000,"[]")</f>
        <v>[{"ItemId":50004,"Num":37245}]</v>
      </c>
      <c r="F2560" s="19" t="str">
        <f>_xlfn.XLOOKUP($D2560,养成中转!$D$17:$D$1000,_xlfn.XLOOKUP($C2560,养成中转!$W$16:$AC$16,养成中转!$W$17:$AC$1000),"{}")</f>
        <v>{"Hp":22778,"Atk":1193}</v>
      </c>
      <c r="G2560" s="19" t="str">
        <f>IF(B2560=4,_xlfn.XLOOKUP($D2560,养成中转!$D$17:$D$1000,养成中转!$AP$17:$AP$1000,"{}"),_xlfn.XLOOKUP($D2560,养成中转!$D$17:$D$1000,养成中转!$AG$17:$AG$1000,"{}"))</f>
        <v>{"CardMulti":20.46,"CostReduce":1}</v>
      </c>
    </row>
    <row r="2561" spans="1:7">
      <c r="A2561" s="19">
        <v>2557</v>
      </c>
      <c r="B2561" s="21">
        <f t="shared" si="66"/>
        <v>3</v>
      </c>
      <c r="C2561" s="19">
        <v>3</v>
      </c>
      <c r="D2561" s="19">
        <f t="shared" si="67"/>
        <v>57</v>
      </c>
      <c r="E2561" s="19" t="str">
        <f>_xlfn.XLOOKUP($D2561,消耗中转!$O$17:$O$1000,消耗中转!$Y$17:$Y$1000,"[]")</f>
        <v>[{"ItemId":50004,"Num":38735}]</v>
      </c>
      <c r="F2561" s="19" t="str">
        <f>_xlfn.XLOOKUP($D2561,养成中转!$D$17:$D$1000,_xlfn.XLOOKUP($C2561,养成中转!$W$16:$AC$16,养成中转!$W$17:$AC$1000),"{}")</f>
        <v>{"Hp":23328,"Atk":1222}</v>
      </c>
      <c r="G2561" s="19" t="str">
        <f>IF(B2561=4,_xlfn.XLOOKUP($D2561,养成中转!$D$17:$D$1000,养成中转!$AP$17:$AP$1000,"{}"),_xlfn.XLOOKUP($D2561,养成中转!$D$17:$D$1000,养成中转!$AG$17:$AG$1000,"{}"))</f>
        <v>{"CardMulti":20.67,"CostReduce":1}</v>
      </c>
    </row>
    <row r="2562" spans="1:7">
      <c r="A2562" s="19">
        <v>2558</v>
      </c>
      <c r="B2562" s="21">
        <f t="shared" si="66"/>
        <v>3</v>
      </c>
      <c r="C2562" s="19">
        <v>3</v>
      </c>
      <c r="D2562" s="19">
        <f t="shared" si="67"/>
        <v>58</v>
      </c>
      <c r="E2562" s="19" t="str">
        <f>_xlfn.XLOOKUP($D2562,消耗中转!$O$17:$O$1000,消耗中转!$Y$17:$Y$1000,"[]")</f>
        <v>[{"ItemId":50004,"Num":40225}]</v>
      </c>
      <c r="F2562" s="19" t="str">
        <f>_xlfn.XLOOKUP($D2562,养成中转!$D$17:$D$1000,_xlfn.XLOOKUP($C2562,养成中转!$W$16:$AC$16,养成中转!$W$17:$AC$1000),"{}")</f>
        <v>{"Hp":23893,"Atk":1251}</v>
      </c>
      <c r="G2562" s="19" t="str">
        <f>IF(B2562=4,_xlfn.XLOOKUP($D2562,养成中转!$D$17:$D$1000,养成中转!$AP$17:$AP$1000,"{}"),_xlfn.XLOOKUP($D2562,养成中转!$D$17:$D$1000,养成中转!$AG$17:$AG$1000,"{}"))</f>
        <v>{"CardMulti":20.88,"CostReduce":1}</v>
      </c>
    </row>
    <row r="2563" spans="1:7">
      <c r="A2563" s="19">
        <v>2559</v>
      </c>
      <c r="B2563" s="21">
        <f t="shared" si="66"/>
        <v>3</v>
      </c>
      <c r="C2563" s="19">
        <v>3</v>
      </c>
      <c r="D2563" s="19">
        <f t="shared" si="67"/>
        <v>59</v>
      </c>
      <c r="E2563" s="19" t="str">
        <f>_xlfn.XLOOKUP($D2563,消耗中转!$O$17:$O$1000,消耗中转!$Y$17:$Y$1000,"[]")</f>
        <v>[{"ItemId":50004,"Num":41715}]</v>
      </c>
      <c r="F2563" s="19" t="str">
        <f>_xlfn.XLOOKUP($D2563,养成中转!$D$17:$D$1000,_xlfn.XLOOKUP($C2563,养成中转!$W$16:$AC$16,养成中转!$W$17:$AC$1000),"{}")</f>
        <v>{"Hp":24473,"Atk":1281}</v>
      </c>
      <c r="G2563" s="19" t="str">
        <f>IF(B2563=4,_xlfn.XLOOKUP($D2563,养成中转!$D$17:$D$1000,养成中转!$AP$17:$AP$1000,"{}"),_xlfn.XLOOKUP($D2563,养成中转!$D$17:$D$1000,养成中转!$AG$17:$AG$1000,"{}"))</f>
        <v>{"CardMulti":21.09,"CostReduce":1}</v>
      </c>
    </row>
    <row r="2564" spans="1:7">
      <c r="A2564" s="19">
        <v>2560</v>
      </c>
      <c r="B2564" s="21">
        <f t="shared" si="66"/>
        <v>3</v>
      </c>
      <c r="C2564" s="19">
        <v>3</v>
      </c>
      <c r="D2564" s="19">
        <f t="shared" si="67"/>
        <v>60</v>
      </c>
      <c r="E2564" s="19" t="str">
        <f>_xlfn.XLOOKUP($D2564,消耗中转!$O$17:$O$1000,消耗中转!$Y$17:$Y$1000,"[]")</f>
        <v>[{"ItemId":50004,"Num":43205},{"ItemId":50005,"Num":420}]</v>
      </c>
      <c r="F2564" s="19" t="str">
        <f>_xlfn.XLOOKUP($D2564,养成中转!$D$17:$D$1000,_xlfn.XLOOKUP($C2564,养成中转!$W$16:$AC$16,养成中转!$W$17:$AC$1000),"{}")</f>
        <v>{"Hp":25068,"Atk":1313}</v>
      </c>
      <c r="G2564" s="19" t="str">
        <f>IF(B2564=4,_xlfn.XLOOKUP($D2564,养成中转!$D$17:$D$1000,养成中转!$AP$17:$AP$1000,"{}"),_xlfn.XLOOKUP($D2564,养成中转!$D$17:$D$1000,养成中转!$AG$17:$AG$1000,"{}"))</f>
        <v>{"CardMulti":21.3,"CostReduce":1}</v>
      </c>
    </row>
    <row r="2565" spans="1:7">
      <c r="A2565" s="19">
        <v>2561</v>
      </c>
      <c r="B2565" s="21">
        <f t="shared" si="66"/>
        <v>3</v>
      </c>
      <c r="C2565" s="19">
        <v>3</v>
      </c>
      <c r="D2565" s="19">
        <f t="shared" si="67"/>
        <v>61</v>
      </c>
      <c r="E2565" s="19" t="str">
        <f>_xlfn.XLOOKUP($D2565,消耗中转!$O$17:$O$1000,消耗中转!$Y$17:$Y$1000,"[]")</f>
        <v>[{"ItemId":50004,"Num":47233}]</v>
      </c>
      <c r="F2565" s="19" t="str">
        <f>_xlfn.XLOOKUP($D2565,养成中转!$D$17:$D$1000,_xlfn.XLOOKUP($C2565,养成中转!$W$16:$AC$16,养成中转!$W$17:$AC$1000),"{}")</f>
        <v>{"Hp":29340,"Atk":1536}</v>
      </c>
      <c r="G2565" s="19" t="str">
        <f>IF(B2565=4,_xlfn.XLOOKUP($D2565,养成中转!$D$17:$D$1000,养成中转!$AP$17:$AP$1000,"{}"),_xlfn.XLOOKUP($D2565,养成中转!$D$17:$D$1000,养成中转!$AG$17:$AG$1000,"{}"))</f>
        <v>{"CardMulti":22.15,"CostReduce":1}</v>
      </c>
    </row>
    <row r="2566" spans="1:7">
      <c r="A2566" s="19">
        <v>2562</v>
      </c>
      <c r="B2566" s="21">
        <f t="shared" si="66"/>
        <v>3</v>
      </c>
      <c r="C2566" s="19">
        <v>3</v>
      </c>
      <c r="D2566" s="19">
        <f t="shared" si="67"/>
        <v>62</v>
      </c>
      <c r="E2566" s="19" t="str">
        <f>_xlfn.XLOOKUP($D2566,消耗中转!$O$17:$O$1000,消耗中转!$Y$17:$Y$1000,"[]")</f>
        <v>[{"ItemId":50004,"Num":49595}]</v>
      </c>
      <c r="F2566" s="19" t="str">
        <f>_xlfn.XLOOKUP($D2566,养成中转!$D$17:$D$1000,_xlfn.XLOOKUP($C2566,养成中转!$W$16:$AC$16,养成中转!$W$17:$AC$1000),"{}")</f>
        <v>{"Hp":29964,"Atk":1569}</v>
      </c>
      <c r="G2566" s="19" t="str">
        <f>IF(B2566=4,_xlfn.XLOOKUP($D2566,养成中转!$D$17:$D$1000,养成中转!$AP$17:$AP$1000,"{}"),_xlfn.XLOOKUP($D2566,养成中转!$D$17:$D$1000,养成中转!$AG$17:$AG$1000,"{}"))</f>
        <v>{"CardMulti":22.35,"CostReduce":1}</v>
      </c>
    </row>
    <row r="2567" spans="1:7">
      <c r="A2567" s="19">
        <v>2563</v>
      </c>
      <c r="B2567" s="21">
        <f t="shared" si="66"/>
        <v>3</v>
      </c>
      <c r="C2567" s="19">
        <v>3</v>
      </c>
      <c r="D2567" s="19">
        <f t="shared" si="67"/>
        <v>63</v>
      </c>
      <c r="E2567" s="19" t="str">
        <f>_xlfn.XLOOKUP($D2567,消耗中转!$O$17:$O$1000,消耗中转!$Y$17:$Y$1000,"[]")</f>
        <v>[{"ItemId":50004,"Num":51956}]</v>
      </c>
      <c r="F2567" s="19" t="str">
        <f>_xlfn.XLOOKUP($D2567,养成中转!$D$17:$D$1000,_xlfn.XLOOKUP($C2567,养成中转!$W$16:$AC$16,养成中转!$W$17:$AC$1000),"{}")</f>
        <v>{"Hp":30606,"Atk":1602}</v>
      </c>
      <c r="G2567" s="19" t="str">
        <f>IF(B2567=4,_xlfn.XLOOKUP($D2567,养成中转!$D$17:$D$1000,养成中转!$AP$17:$AP$1000,"{}"),_xlfn.XLOOKUP($D2567,养成中转!$D$17:$D$1000,养成中转!$AG$17:$AG$1000,"{}"))</f>
        <v>{"CardMulti":22.55,"CostReduce":1}</v>
      </c>
    </row>
    <row r="2568" spans="1:7">
      <c r="A2568" s="19">
        <v>2564</v>
      </c>
      <c r="B2568" s="21">
        <f t="shared" si="66"/>
        <v>3</v>
      </c>
      <c r="C2568" s="19">
        <v>3</v>
      </c>
      <c r="D2568" s="19">
        <f t="shared" si="67"/>
        <v>64</v>
      </c>
      <c r="E2568" s="19" t="str">
        <f>_xlfn.XLOOKUP($D2568,消耗中转!$O$17:$O$1000,消耗中转!$Y$17:$Y$1000,"[]")</f>
        <v>[{"ItemId":50004,"Num":54318}]</v>
      </c>
      <c r="F2568" s="19" t="str">
        <f>_xlfn.XLOOKUP($D2568,养成中转!$D$17:$D$1000,_xlfn.XLOOKUP($C2568,养成中转!$W$16:$AC$16,养成中转!$W$17:$AC$1000),"{}")</f>
        <v>{"Hp":31263,"Atk":1637}</v>
      </c>
      <c r="G2568" s="19" t="str">
        <f>IF(B2568=4,_xlfn.XLOOKUP($D2568,养成中转!$D$17:$D$1000,养成中转!$AP$17:$AP$1000,"{}"),_xlfn.XLOOKUP($D2568,养成中转!$D$17:$D$1000,养成中转!$AG$17:$AG$1000,"{}"))</f>
        <v>{"CardMulti":22.75,"CostReduce":1}</v>
      </c>
    </row>
    <row r="2569" spans="1:7">
      <c r="A2569" s="19">
        <v>2565</v>
      </c>
      <c r="B2569" s="21">
        <f t="shared" si="66"/>
        <v>3</v>
      </c>
      <c r="C2569" s="19">
        <v>3</v>
      </c>
      <c r="D2569" s="19">
        <f t="shared" si="67"/>
        <v>65</v>
      </c>
      <c r="E2569" s="19" t="str">
        <f>_xlfn.XLOOKUP($D2569,消耗中转!$O$17:$O$1000,消耗中转!$Y$17:$Y$1000,"[]")</f>
        <v>[{"ItemId":50004,"Num":56680}]</v>
      </c>
      <c r="F2569" s="19" t="str">
        <f>_xlfn.XLOOKUP($D2569,养成中转!$D$17:$D$1000,_xlfn.XLOOKUP($C2569,养成中转!$W$16:$AC$16,养成中转!$W$17:$AC$1000),"{}")</f>
        <v>{"Hp":31936,"Atk":1673}</v>
      </c>
      <c r="G2569" s="19" t="str">
        <f>IF(B2569=4,_xlfn.XLOOKUP($D2569,养成中转!$D$17:$D$1000,养成中转!$AP$17:$AP$1000,"{}"),_xlfn.XLOOKUP($D2569,养成中转!$D$17:$D$1000,养成中转!$AG$17:$AG$1000,"{}"))</f>
        <v>{"CardMulti":22.95,"CostReduce":1}</v>
      </c>
    </row>
    <row r="2570" spans="1:7">
      <c r="A2570" s="19">
        <v>2566</v>
      </c>
      <c r="B2570" s="21">
        <f t="shared" si="66"/>
        <v>3</v>
      </c>
      <c r="C2570" s="19">
        <v>3</v>
      </c>
      <c r="D2570" s="19">
        <f t="shared" si="67"/>
        <v>66</v>
      </c>
      <c r="E2570" s="19" t="str">
        <f>_xlfn.XLOOKUP($D2570,消耗中转!$O$17:$O$1000,消耗中转!$Y$17:$Y$1000,"[]")</f>
        <v>[{"ItemId":50004,"Num":59041}]</v>
      </c>
      <c r="F2570" s="19" t="str">
        <f>_xlfn.XLOOKUP($D2570,养成中转!$D$17:$D$1000,_xlfn.XLOOKUP($C2570,养成中转!$W$16:$AC$16,养成中转!$W$17:$AC$1000),"{}")</f>
        <v>{"Hp":32626,"Atk":1709}</v>
      </c>
      <c r="G2570" s="19" t="str">
        <f>IF(B2570=4,_xlfn.XLOOKUP($D2570,养成中转!$D$17:$D$1000,养成中转!$AP$17:$AP$1000,"{}"),_xlfn.XLOOKUP($D2570,养成中转!$D$17:$D$1000,养成中转!$AG$17:$AG$1000,"{}"))</f>
        <v>{"CardMulti":23.15,"CostReduce":1}</v>
      </c>
    </row>
    <row r="2571" spans="1:7">
      <c r="A2571" s="19">
        <v>2567</v>
      </c>
      <c r="B2571" s="21">
        <f t="shared" si="66"/>
        <v>3</v>
      </c>
      <c r="C2571" s="19">
        <v>3</v>
      </c>
      <c r="D2571" s="19">
        <f t="shared" si="67"/>
        <v>67</v>
      </c>
      <c r="E2571" s="19" t="str">
        <f>_xlfn.XLOOKUP($D2571,消耗中转!$O$17:$O$1000,消耗中转!$Y$17:$Y$1000,"[]")</f>
        <v>[{"ItemId":50004,"Num":61403}]</v>
      </c>
      <c r="F2571" s="19" t="str">
        <f>_xlfn.XLOOKUP($D2571,养成中转!$D$17:$D$1000,_xlfn.XLOOKUP($C2571,养成中转!$W$16:$AC$16,养成中转!$W$17:$AC$1000),"{}")</f>
        <v>{"Hp":33332,"Atk":1745}</v>
      </c>
      <c r="G2571" s="19" t="str">
        <f>IF(B2571=4,_xlfn.XLOOKUP($D2571,养成中转!$D$17:$D$1000,养成中转!$AP$17:$AP$1000,"{}"),_xlfn.XLOOKUP($D2571,养成中转!$D$17:$D$1000,养成中转!$AG$17:$AG$1000,"{}"))</f>
        <v>{"CardMulti":23.35,"CostReduce":1}</v>
      </c>
    </row>
    <row r="2572" spans="1:7">
      <c r="A2572" s="19">
        <v>2568</v>
      </c>
      <c r="B2572" s="21">
        <f t="shared" si="66"/>
        <v>3</v>
      </c>
      <c r="C2572" s="19">
        <v>3</v>
      </c>
      <c r="D2572" s="19">
        <f t="shared" si="67"/>
        <v>68</v>
      </c>
      <c r="E2572" s="19" t="str">
        <f>_xlfn.XLOOKUP($D2572,消耗中转!$O$17:$O$1000,消耗中转!$Y$17:$Y$1000,"[]")</f>
        <v>[{"ItemId":50004,"Num":63765}]</v>
      </c>
      <c r="F2572" s="19" t="str">
        <f>_xlfn.XLOOKUP($D2572,养成中转!$D$17:$D$1000,_xlfn.XLOOKUP($C2572,养成中转!$W$16:$AC$16,养成中转!$W$17:$AC$1000),"{}")</f>
        <v>{"Hp":34054,"Atk":1784}</v>
      </c>
      <c r="G2572" s="19" t="str">
        <f>IF(B2572=4,_xlfn.XLOOKUP($D2572,养成中转!$D$17:$D$1000,养成中转!$AP$17:$AP$1000,"{}"),_xlfn.XLOOKUP($D2572,养成中转!$D$17:$D$1000,养成中转!$AG$17:$AG$1000,"{}"))</f>
        <v>{"CardMulti":23.55,"CostReduce":1}</v>
      </c>
    </row>
    <row r="2573" spans="1:7">
      <c r="A2573" s="19">
        <v>2569</v>
      </c>
      <c r="B2573" s="21">
        <f t="shared" si="66"/>
        <v>3</v>
      </c>
      <c r="C2573" s="19">
        <v>3</v>
      </c>
      <c r="D2573" s="19">
        <f t="shared" si="67"/>
        <v>69</v>
      </c>
      <c r="E2573" s="19" t="str">
        <f>_xlfn.XLOOKUP($D2573,消耗中转!$O$17:$O$1000,消耗中转!$Y$17:$Y$1000,"[]")</f>
        <v>[{"ItemId":50004,"Num":66126}]</v>
      </c>
      <c r="F2573" s="19" t="str">
        <f>_xlfn.XLOOKUP($D2573,养成中转!$D$17:$D$1000,_xlfn.XLOOKUP($C2573,养成中转!$W$16:$AC$16,养成中转!$W$17:$AC$1000),"{}")</f>
        <v>{"Hp":34793,"Atk":1822}</v>
      </c>
      <c r="G2573" s="19" t="str">
        <f>IF(B2573=4,_xlfn.XLOOKUP($D2573,养成中转!$D$17:$D$1000,养成中转!$AP$17:$AP$1000,"{}"),_xlfn.XLOOKUP($D2573,养成中转!$D$17:$D$1000,养成中转!$AG$17:$AG$1000,"{}"))</f>
        <v>{"CardMulti":23.75,"CostReduce":1}</v>
      </c>
    </row>
    <row r="2574" spans="1:7">
      <c r="A2574" s="19">
        <v>2570</v>
      </c>
      <c r="B2574" s="21">
        <f t="shared" si="66"/>
        <v>3</v>
      </c>
      <c r="C2574" s="19">
        <v>3</v>
      </c>
      <c r="D2574" s="19">
        <f t="shared" si="67"/>
        <v>70</v>
      </c>
      <c r="E2574" s="19" t="str">
        <f>_xlfn.XLOOKUP($D2574,消耗中转!$O$17:$O$1000,消耗中转!$Y$17:$Y$1000,"[]")</f>
        <v>[{"ItemId":50004,"Num":68488},{"ItemId":50005,"Num":602}]</v>
      </c>
      <c r="F2574" s="19" t="str">
        <f>_xlfn.XLOOKUP($D2574,养成中转!$D$17:$D$1000,_xlfn.XLOOKUP($C2574,养成中转!$W$16:$AC$16,养成中转!$W$17:$AC$1000),"{}")</f>
        <v>{"Hp":35549,"Atk":1862}</v>
      </c>
      <c r="G2574" s="19" t="str">
        <f>IF(B2574=4,_xlfn.XLOOKUP($D2574,养成中转!$D$17:$D$1000,养成中转!$AP$17:$AP$1000,"{}"),_xlfn.XLOOKUP($D2574,养成中转!$D$17:$D$1000,养成中转!$AG$17:$AG$1000,"{}"))</f>
        <v>{"CardMulti":23.95,"CostReduce":1}</v>
      </c>
    </row>
    <row r="2575" spans="1:7">
      <c r="A2575" s="19">
        <v>2571</v>
      </c>
      <c r="B2575" s="21">
        <f t="shared" ref="B2575:B2638" si="68">B2325+1</f>
        <v>3</v>
      </c>
      <c r="C2575" s="19">
        <v>3</v>
      </c>
      <c r="D2575" s="19">
        <f t="shared" ref="D2575:D2638" si="69">D2325</f>
        <v>71</v>
      </c>
      <c r="E2575" s="19" t="str">
        <f>_xlfn.XLOOKUP($D2575,消耗中转!$O$17:$O$1000,消耗中转!$Y$17:$Y$1000,"[]")</f>
        <v>[{"ItemId":50004,"Num":68232}]</v>
      </c>
      <c r="F2575" s="19" t="str">
        <f>_xlfn.XLOOKUP($D2575,养成中转!$D$17:$D$1000,_xlfn.XLOOKUP($C2575,养成中转!$W$16:$AC$16,养成中转!$W$17:$AC$1000),"{}")</f>
        <v>{"Hp":40964,"Atk":2146}</v>
      </c>
      <c r="G2575" s="19" t="str">
        <f>IF(B2575=4,_xlfn.XLOOKUP($D2575,养成中转!$D$17:$D$1000,养成中转!$AP$17:$AP$1000,"{}"),_xlfn.XLOOKUP($D2575,养成中转!$D$17:$D$1000,养成中转!$AG$17:$AG$1000,"{}"))</f>
        <v>{"CardMulti":24.85,"CostReduce":1}</v>
      </c>
    </row>
    <row r="2576" spans="1:7">
      <c r="A2576" s="19">
        <v>2572</v>
      </c>
      <c r="B2576" s="21">
        <f t="shared" si="68"/>
        <v>3</v>
      </c>
      <c r="C2576" s="19">
        <v>3</v>
      </c>
      <c r="D2576" s="19">
        <f t="shared" si="69"/>
        <v>72</v>
      </c>
      <c r="E2576" s="19" t="str">
        <f>_xlfn.XLOOKUP($D2576,消耗中转!$O$17:$O$1000,消耗中转!$Y$17:$Y$1000,"[]")</f>
        <v>[{"ItemId":50004,"Num":71644}]</v>
      </c>
      <c r="F2576" s="19" t="str">
        <f>_xlfn.XLOOKUP($D2576,养成中转!$D$17:$D$1000,_xlfn.XLOOKUP($C2576,养成中转!$W$16:$AC$16,养成中转!$W$17:$AC$1000),"{}")</f>
        <v>{"Hp":41755,"Atk":2186}</v>
      </c>
      <c r="G2576" s="19" t="str">
        <f>IF(B2576=4,_xlfn.XLOOKUP($D2576,养成中转!$D$17:$D$1000,养成中转!$AP$17:$AP$1000,"{}"),_xlfn.XLOOKUP($D2576,养成中转!$D$17:$D$1000,养成中转!$AG$17:$AG$1000,"{}"))</f>
        <v>{"CardMulti":25.04,"CostReduce":1}</v>
      </c>
    </row>
    <row r="2577" spans="1:7">
      <c r="A2577" s="19">
        <v>2573</v>
      </c>
      <c r="B2577" s="21">
        <f t="shared" si="68"/>
        <v>3</v>
      </c>
      <c r="C2577" s="19">
        <v>3</v>
      </c>
      <c r="D2577" s="19">
        <f t="shared" si="69"/>
        <v>73</v>
      </c>
      <c r="E2577" s="19" t="str">
        <f>_xlfn.XLOOKUP($D2577,消耗中转!$O$17:$O$1000,消耗中转!$Y$17:$Y$1000,"[]")</f>
        <v>[{"ItemId":50004,"Num":75055}]</v>
      </c>
      <c r="F2577" s="19" t="str">
        <f>_xlfn.XLOOKUP($D2577,养成中转!$D$17:$D$1000,_xlfn.XLOOKUP($C2577,养成中转!$W$16:$AC$16,养成中转!$W$17:$AC$1000),"{}")</f>
        <v>{"Hp":42563,"Atk":2229}</v>
      </c>
      <c r="G2577" s="19" t="str">
        <f>IF(B2577=4,_xlfn.XLOOKUP($D2577,养成中转!$D$17:$D$1000,养成中转!$AP$17:$AP$1000,"{}"),_xlfn.XLOOKUP($D2577,养成中转!$D$17:$D$1000,养成中转!$AG$17:$AG$1000,"{}"))</f>
        <v>{"CardMulti":25.23,"CostReduce":1}</v>
      </c>
    </row>
    <row r="2578" spans="1:7">
      <c r="A2578" s="19">
        <v>2574</v>
      </c>
      <c r="B2578" s="21">
        <f t="shared" si="68"/>
        <v>3</v>
      </c>
      <c r="C2578" s="19">
        <v>3</v>
      </c>
      <c r="D2578" s="19">
        <f t="shared" si="69"/>
        <v>74</v>
      </c>
      <c r="E2578" s="19" t="str">
        <f>_xlfn.XLOOKUP($D2578,消耗中转!$O$17:$O$1000,消耗中转!$Y$17:$Y$1000,"[]")</f>
        <v>[{"ItemId":50004,"Num":78467}]</v>
      </c>
      <c r="F2578" s="19" t="str">
        <f>_xlfn.XLOOKUP($D2578,养成中转!$D$17:$D$1000,_xlfn.XLOOKUP($C2578,养成中转!$W$16:$AC$16,养成中转!$W$17:$AC$1000),"{}")</f>
        <v>{"Hp":43390,"Atk":2272}</v>
      </c>
      <c r="G2578" s="19" t="str">
        <f>IF(B2578=4,_xlfn.XLOOKUP($D2578,养成中转!$D$17:$D$1000,养成中转!$AP$17:$AP$1000,"{}"),_xlfn.XLOOKUP($D2578,养成中转!$D$17:$D$1000,养成中转!$AG$17:$AG$1000,"{}"))</f>
        <v>{"CardMulti":25.42,"CostReduce":1}</v>
      </c>
    </row>
    <row r="2579" spans="1:7">
      <c r="A2579" s="19">
        <v>2575</v>
      </c>
      <c r="B2579" s="21">
        <f t="shared" si="68"/>
        <v>3</v>
      </c>
      <c r="C2579" s="19">
        <v>3</v>
      </c>
      <c r="D2579" s="19">
        <f t="shared" si="69"/>
        <v>75</v>
      </c>
      <c r="E2579" s="19" t="str">
        <f>_xlfn.XLOOKUP($D2579,消耗中转!$O$17:$O$1000,消耗中转!$Y$17:$Y$1000,"[]")</f>
        <v>[{"ItemId":50004,"Num":81879}]</v>
      </c>
      <c r="F2579" s="19" t="str">
        <f>_xlfn.XLOOKUP($D2579,养成中转!$D$17:$D$1000,_xlfn.XLOOKUP($C2579,养成中转!$W$16:$AC$16,养成中转!$W$17:$AC$1000),"{}")</f>
        <v>{"Hp":44234,"Atk":2316}</v>
      </c>
      <c r="G2579" s="19" t="str">
        <f>IF(B2579=4,_xlfn.XLOOKUP($D2579,养成中转!$D$17:$D$1000,养成中转!$AP$17:$AP$1000,"{}"),_xlfn.XLOOKUP($D2579,养成中转!$D$17:$D$1000,养成中转!$AG$17:$AG$1000,"{}"))</f>
        <v>{"CardMulti":27.61,"CostReduce":3}</v>
      </c>
    </row>
    <row r="2580" spans="1:7">
      <c r="A2580" s="19">
        <v>2576</v>
      </c>
      <c r="B2580" s="21">
        <f t="shared" si="68"/>
        <v>3</v>
      </c>
      <c r="C2580" s="19">
        <v>3</v>
      </c>
      <c r="D2580" s="19">
        <f t="shared" si="69"/>
        <v>76</v>
      </c>
      <c r="E2580" s="19" t="str">
        <f>_xlfn.XLOOKUP($D2580,消耗中转!$O$17:$O$1000,消耗中转!$Y$17:$Y$1000,"[]")</f>
        <v>[{"ItemId":50004,"Num":85290}]</v>
      </c>
      <c r="F2580" s="19" t="str">
        <f>_xlfn.XLOOKUP($D2580,养成中转!$D$17:$D$1000,_xlfn.XLOOKUP($C2580,养成中转!$W$16:$AC$16,养成中转!$W$17:$AC$1000),"{}")</f>
        <v>{"Hp":45096,"Atk":2361}</v>
      </c>
      <c r="G2580" s="19" t="str">
        <f>IF(B2580=4,_xlfn.XLOOKUP($D2580,养成中转!$D$17:$D$1000,养成中转!$AP$17:$AP$1000,"{}"),_xlfn.XLOOKUP($D2580,养成中转!$D$17:$D$1000,养成中转!$AG$17:$AG$1000,"{}"))</f>
        <v>{"CardMulti":27.8,"CostReduce":3}</v>
      </c>
    </row>
    <row r="2581" spans="1:7">
      <c r="A2581" s="19">
        <v>2577</v>
      </c>
      <c r="B2581" s="21">
        <f t="shared" si="68"/>
        <v>3</v>
      </c>
      <c r="C2581" s="19">
        <v>3</v>
      </c>
      <c r="D2581" s="19">
        <f t="shared" si="69"/>
        <v>77</v>
      </c>
      <c r="E2581" s="19" t="str">
        <f>_xlfn.XLOOKUP($D2581,消耗中转!$O$17:$O$1000,消耗中转!$Y$17:$Y$1000,"[]")</f>
        <v>[{"ItemId":50004,"Num":88702}]</v>
      </c>
      <c r="F2581" s="19" t="str">
        <f>_xlfn.XLOOKUP($D2581,养成中转!$D$17:$D$1000,_xlfn.XLOOKUP($C2581,养成中转!$W$16:$AC$16,养成中转!$W$17:$AC$1000),"{}")</f>
        <v>{"Hp":45977,"Atk":2407}</v>
      </c>
      <c r="G2581" s="19" t="str">
        <f>IF(B2581=4,_xlfn.XLOOKUP($D2581,养成中转!$D$17:$D$1000,养成中转!$AP$17:$AP$1000,"{}"),_xlfn.XLOOKUP($D2581,养成中转!$D$17:$D$1000,养成中转!$AG$17:$AG$1000,"{}"))</f>
        <v>{"CardMulti":27.99,"CostReduce":3}</v>
      </c>
    </row>
    <row r="2582" spans="1:7">
      <c r="A2582" s="19">
        <v>2578</v>
      </c>
      <c r="B2582" s="21">
        <f t="shared" si="68"/>
        <v>3</v>
      </c>
      <c r="C2582" s="19">
        <v>3</v>
      </c>
      <c r="D2582" s="19">
        <f t="shared" si="69"/>
        <v>78</v>
      </c>
      <c r="E2582" s="19" t="str">
        <f>_xlfn.XLOOKUP($D2582,消耗中转!$O$17:$O$1000,消耗中转!$Y$17:$Y$1000,"[]")</f>
        <v>[{"ItemId":50004,"Num":92114}]</v>
      </c>
      <c r="F2582" s="19" t="str">
        <f>_xlfn.XLOOKUP($D2582,养成中转!$D$17:$D$1000,_xlfn.XLOOKUP($C2582,养成中转!$W$16:$AC$16,养成中转!$W$17:$AC$1000),"{}")</f>
        <v>{"Hp":46876,"Atk":2455}</v>
      </c>
      <c r="G2582" s="19" t="str">
        <f>IF(B2582=4,_xlfn.XLOOKUP($D2582,养成中转!$D$17:$D$1000,养成中转!$AP$17:$AP$1000,"{}"),_xlfn.XLOOKUP($D2582,养成中转!$D$17:$D$1000,养成中转!$AG$17:$AG$1000,"{}"))</f>
        <v>{"CardMulti":28.18,"CostReduce":3}</v>
      </c>
    </row>
    <row r="2583" spans="1:7">
      <c r="A2583" s="19">
        <v>2579</v>
      </c>
      <c r="B2583" s="21">
        <f t="shared" si="68"/>
        <v>3</v>
      </c>
      <c r="C2583" s="19">
        <v>3</v>
      </c>
      <c r="D2583" s="19">
        <f t="shared" si="69"/>
        <v>79</v>
      </c>
      <c r="E2583" s="19" t="str">
        <f>_xlfn.XLOOKUP($D2583,消耗中转!$O$17:$O$1000,消耗中转!$Y$17:$Y$1000,"[]")</f>
        <v>[{"ItemId":50004,"Num":95525}]</v>
      </c>
      <c r="F2583" s="19" t="str">
        <f>_xlfn.XLOOKUP($D2583,养成中转!$D$17:$D$1000,_xlfn.XLOOKUP($C2583,养成中转!$W$16:$AC$16,养成中转!$W$17:$AC$1000),"{}")</f>
        <v>{"Hp":47793,"Atk":2503}</v>
      </c>
      <c r="G2583" s="19" t="str">
        <f>IF(B2583=4,_xlfn.XLOOKUP($D2583,养成中转!$D$17:$D$1000,养成中转!$AP$17:$AP$1000,"{}"),_xlfn.XLOOKUP($D2583,养成中转!$D$17:$D$1000,养成中转!$AG$17:$AG$1000,"{}"))</f>
        <v>{"CardMulti":28.37,"CostReduce":3}</v>
      </c>
    </row>
    <row r="2584" spans="1:7">
      <c r="A2584" s="19">
        <v>2580</v>
      </c>
      <c r="B2584" s="21">
        <f t="shared" si="68"/>
        <v>3</v>
      </c>
      <c r="C2584" s="19">
        <v>3</v>
      </c>
      <c r="D2584" s="19">
        <f t="shared" si="69"/>
        <v>80</v>
      </c>
      <c r="E2584" s="19" t="str">
        <f>_xlfn.XLOOKUP($D2584,消耗中转!$O$17:$O$1000,消耗中转!$Y$17:$Y$1000,"[]")</f>
        <v>[{"ItemId":50004,"Num":98937},{"ItemId":50005,"Num":785}]</v>
      </c>
      <c r="F2584" s="19" t="str">
        <f>_xlfn.XLOOKUP($D2584,养成中转!$D$17:$D$1000,_xlfn.XLOOKUP($C2584,养成中转!$W$16:$AC$16,养成中转!$W$17:$AC$1000),"{}")</f>
        <v>{"Hp":48731,"Atk":2553}</v>
      </c>
      <c r="G2584" s="19" t="str">
        <f>IF(B2584=4,_xlfn.XLOOKUP($D2584,养成中转!$D$17:$D$1000,养成中转!$AP$17:$AP$1000,"{}"),_xlfn.XLOOKUP($D2584,养成中转!$D$17:$D$1000,养成中转!$AG$17:$AG$1000,"{}"))</f>
        <v>{"CardMulti":28.56,"CostReduce":3}</v>
      </c>
    </row>
    <row r="2585" spans="1:7">
      <c r="A2585" s="19">
        <v>2581</v>
      </c>
      <c r="B2585" s="21">
        <f t="shared" si="68"/>
        <v>3</v>
      </c>
      <c r="C2585" s="19">
        <v>3</v>
      </c>
      <c r="D2585" s="19">
        <f t="shared" si="69"/>
        <v>81</v>
      </c>
      <c r="E2585" s="19" t="str">
        <f>_xlfn.XLOOKUP($D2585,消耗中转!$O$17:$O$1000,消耗中转!$Y$17:$Y$1000,"[]")</f>
        <v>[{"ItemId":50004,"Num":92071}]</v>
      </c>
      <c r="F2585" s="19" t="str">
        <f>_xlfn.XLOOKUP($D2585,养成中转!$D$17:$D$1000,_xlfn.XLOOKUP($C2585,养成中转!$W$16:$AC$16,养成中转!$W$17:$AC$1000),"{}")</f>
        <v>{"Hp":55423,"Atk":2902}</v>
      </c>
      <c r="G2585" s="19" t="str">
        <f>IF(B2585=4,_xlfn.XLOOKUP($D2585,养成中转!$D$17:$D$1000,养成中转!$AP$17:$AP$1000,"{}"),_xlfn.XLOOKUP($D2585,养成中转!$D$17:$D$1000,养成中转!$AG$17:$AG$1000,"{}"))</f>
        <v>{"CardMulti":29.51,"CostReduce":3}</v>
      </c>
    </row>
    <row r="2586" spans="1:7">
      <c r="A2586" s="19">
        <v>2582</v>
      </c>
      <c r="B2586" s="21">
        <f t="shared" si="68"/>
        <v>3</v>
      </c>
      <c r="C2586" s="19">
        <v>3</v>
      </c>
      <c r="D2586" s="19">
        <f t="shared" si="69"/>
        <v>82</v>
      </c>
      <c r="E2586" s="19" t="str">
        <f>_xlfn.XLOOKUP($D2586,消耗中转!$O$17:$O$1000,消耗中转!$Y$17:$Y$1000,"[]")</f>
        <v>[{"ItemId":50004,"Num":96675}]</v>
      </c>
      <c r="F2586" s="19" t="str">
        <f>_xlfn.XLOOKUP($D2586,养成中转!$D$17:$D$1000,_xlfn.XLOOKUP($C2586,养成中转!$W$16:$AC$16,养成中转!$W$17:$AC$1000),"{}")</f>
        <v>{"Hp":56397,"Atk":2954}</v>
      </c>
      <c r="G2586" s="19" t="str">
        <f>IF(B2586=4,_xlfn.XLOOKUP($D2586,养成中转!$D$17:$D$1000,养成中转!$AP$17:$AP$1000,"{}"),_xlfn.XLOOKUP($D2586,养成中转!$D$17:$D$1000,养成中转!$AG$17:$AG$1000,"{}"))</f>
        <v>{"CardMulti":29.69,"CostReduce":3}</v>
      </c>
    </row>
    <row r="2587" spans="1:7">
      <c r="A2587" s="19">
        <v>2583</v>
      </c>
      <c r="B2587" s="21">
        <f t="shared" si="68"/>
        <v>3</v>
      </c>
      <c r="C2587" s="19">
        <v>3</v>
      </c>
      <c r="D2587" s="19">
        <f t="shared" si="69"/>
        <v>83</v>
      </c>
      <c r="E2587" s="19" t="str">
        <f>_xlfn.XLOOKUP($D2587,消耗中转!$O$17:$O$1000,消耗中转!$Y$17:$Y$1000,"[]")</f>
        <v>[{"ItemId":50004,"Num":101279}]</v>
      </c>
      <c r="F2587" s="19" t="str">
        <f>_xlfn.XLOOKUP($D2587,养成中转!$D$17:$D$1000,_xlfn.XLOOKUP($C2587,养成中转!$W$16:$AC$16,养成中转!$W$17:$AC$1000),"{}")</f>
        <v>{"Hp":57393,"Atk":3006}</v>
      </c>
      <c r="G2587" s="19" t="str">
        <f>IF(B2587=4,_xlfn.XLOOKUP($D2587,养成中转!$D$17:$D$1000,养成中转!$AP$17:$AP$1000,"{}"),_xlfn.XLOOKUP($D2587,养成中转!$D$17:$D$1000,养成中转!$AG$17:$AG$1000,"{}"))</f>
        <v>{"CardMulti":29.87,"CostReduce":3}</v>
      </c>
    </row>
    <row r="2588" spans="1:7">
      <c r="A2588" s="19">
        <v>2584</v>
      </c>
      <c r="B2588" s="21">
        <f t="shared" si="68"/>
        <v>3</v>
      </c>
      <c r="C2588" s="19">
        <v>3</v>
      </c>
      <c r="D2588" s="19">
        <f t="shared" si="69"/>
        <v>84</v>
      </c>
      <c r="E2588" s="19" t="str">
        <f>_xlfn.XLOOKUP($D2588,消耗中转!$O$17:$O$1000,消耗中转!$Y$17:$Y$1000,"[]")</f>
        <v>[{"ItemId":50004,"Num":105882}]</v>
      </c>
      <c r="F2588" s="19" t="str">
        <f>_xlfn.XLOOKUP($D2588,养成中转!$D$17:$D$1000,_xlfn.XLOOKUP($C2588,养成中转!$W$16:$AC$16,养成中转!$W$17:$AC$1000),"{}")</f>
        <v>{"Hp":58407,"Atk":3059}</v>
      </c>
      <c r="G2588" s="19" t="str">
        <f>IF(B2588=4,_xlfn.XLOOKUP($D2588,养成中转!$D$17:$D$1000,养成中转!$AP$17:$AP$1000,"{}"),_xlfn.XLOOKUP($D2588,养成中转!$D$17:$D$1000,养成中转!$AG$17:$AG$1000,"{}"))</f>
        <v>{"CardMulti":30.05,"CostReduce":3}</v>
      </c>
    </row>
    <row r="2589" spans="1:7">
      <c r="A2589" s="19">
        <v>2585</v>
      </c>
      <c r="B2589" s="21">
        <f t="shared" si="68"/>
        <v>3</v>
      </c>
      <c r="C2589" s="19">
        <v>3</v>
      </c>
      <c r="D2589" s="19">
        <f t="shared" si="69"/>
        <v>85</v>
      </c>
      <c r="E2589" s="19" t="str">
        <f>_xlfn.XLOOKUP($D2589,消耗中转!$O$17:$O$1000,消耗中转!$Y$17:$Y$1000,"[]")</f>
        <v>[{"ItemId":50004,"Num":110486}]</v>
      </c>
      <c r="F2589" s="19" t="str">
        <f>_xlfn.XLOOKUP($D2589,养成中转!$D$17:$D$1000,_xlfn.XLOOKUP($C2589,养成中转!$W$16:$AC$16,养成中转!$W$17:$AC$1000),"{}")</f>
        <v>{"Hp":59441,"Atk":3114}</v>
      </c>
      <c r="G2589" s="19" t="str">
        <f>IF(B2589=4,_xlfn.XLOOKUP($D2589,养成中转!$D$17:$D$1000,养成中转!$AP$17:$AP$1000,"{}"),_xlfn.XLOOKUP($D2589,养成中转!$D$17:$D$1000,养成中转!$AG$17:$AG$1000,"{}"))</f>
        <v>{"CardMulti":30.23,"CostReduce":3}</v>
      </c>
    </row>
    <row r="2590" spans="1:7">
      <c r="A2590" s="19">
        <v>2586</v>
      </c>
      <c r="B2590" s="21">
        <f t="shared" si="68"/>
        <v>3</v>
      </c>
      <c r="C2590" s="19">
        <v>3</v>
      </c>
      <c r="D2590" s="19">
        <f t="shared" si="69"/>
        <v>86</v>
      </c>
      <c r="E2590" s="19" t="str">
        <f>_xlfn.XLOOKUP($D2590,消耗中转!$O$17:$O$1000,消耗中转!$Y$17:$Y$1000,"[]")</f>
        <v>[{"ItemId":50004,"Num":115089}]</v>
      </c>
      <c r="F2590" s="19" t="str">
        <f>_xlfn.XLOOKUP($D2590,养成中转!$D$17:$D$1000,_xlfn.XLOOKUP($C2590,养成中转!$W$16:$AC$16,养成中转!$W$17:$AC$1000),"{}")</f>
        <v>{"Hp":60495,"Atk":3169}</v>
      </c>
      <c r="G2590" s="19" t="str">
        <f>IF(B2590=4,_xlfn.XLOOKUP($D2590,养成中转!$D$17:$D$1000,养成中转!$AP$17:$AP$1000,"{}"),_xlfn.XLOOKUP($D2590,养成中转!$D$17:$D$1000,养成中转!$AG$17:$AG$1000,"{}"))</f>
        <v>{"CardMulti":30.41,"CostReduce":3}</v>
      </c>
    </row>
    <row r="2591" spans="1:7">
      <c r="A2591" s="19">
        <v>2587</v>
      </c>
      <c r="B2591" s="21">
        <f t="shared" si="68"/>
        <v>3</v>
      </c>
      <c r="C2591" s="19">
        <v>3</v>
      </c>
      <c r="D2591" s="19">
        <f t="shared" si="69"/>
        <v>87</v>
      </c>
      <c r="E2591" s="19" t="str">
        <f>_xlfn.XLOOKUP($D2591,消耗中转!$O$17:$O$1000,消耗中转!$Y$17:$Y$1000,"[]")</f>
        <v>[{"ItemId":50004,"Num":119693}]</v>
      </c>
      <c r="F2591" s="19" t="str">
        <f>_xlfn.XLOOKUP($D2591,养成中转!$D$17:$D$1000,_xlfn.XLOOKUP($C2591,养成中转!$W$16:$AC$16,养成中转!$W$17:$AC$1000),"{}")</f>
        <v>{"Hp":61569,"Atk":3225}</v>
      </c>
      <c r="G2591" s="19" t="str">
        <f>IF(B2591=4,_xlfn.XLOOKUP($D2591,养成中转!$D$17:$D$1000,养成中转!$AP$17:$AP$1000,"{}"),_xlfn.XLOOKUP($D2591,养成中转!$D$17:$D$1000,养成中转!$AG$17:$AG$1000,"{}"))</f>
        <v>{"CardMulti":30.59,"CostReduce":3}</v>
      </c>
    </row>
    <row r="2592" spans="1:7">
      <c r="A2592" s="19">
        <v>2588</v>
      </c>
      <c r="B2592" s="21">
        <f t="shared" si="68"/>
        <v>3</v>
      </c>
      <c r="C2592" s="19">
        <v>3</v>
      </c>
      <c r="D2592" s="19">
        <f t="shared" si="69"/>
        <v>88</v>
      </c>
      <c r="E2592" s="19" t="str">
        <f>_xlfn.XLOOKUP($D2592,消耗中转!$O$17:$O$1000,消耗中转!$Y$17:$Y$1000,"[]")</f>
        <v>[{"ItemId":50004,"Num":124296}]</v>
      </c>
      <c r="F2592" s="19" t="str">
        <f>_xlfn.XLOOKUP($D2592,养成中转!$D$17:$D$1000,_xlfn.XLOOKUP($C2592,养成中转!$W$16:$AC$16,养成中转!$W$17:$AC$1000),"{}")</f>
        <v>{"Hp":62665,"Atk":3282}</v>
      </c>
      <c r="G2592" s="19" t="str">
        <f>IF(B2592=4,_xlfn.XLOOKUP($D2592,养成中转!$D$17:$D$1000,养成中转!$AP$17:$AP$1000,"{}"),_xlfn.XLOOKUP($D2592,养成中转!$D$17:$D$1000,养成中转!$AG$17:$AG$1000,"{}"))</f>
        <v>{"CardMulti":30.77,"CostReduce":3}</v>
      </c>
    </row>
    <row r="2593" spans="1:7">
      <c r="A2593" s="19">
        <v>2589</v>
      </c>
      <c r="B2593" s="21">
        <f t="shared" si="68"/>
        <v>3</v>
      </c>
      <c r="C2593" s="19">
        <v>3</v>
      </c>
      <c r="D2593" s="19">
        <f t="shared" si="69"/>
        <v>89</v>
      </c>
      <c r="E2593" s="19" t="str">
        <f>_xlfn.XLOOKUP($D2593,消耗中转!$O$17:$O$1000,消耗中转!$Y$17:$Y$1000,"[]")</f>
        <v>[{"ItemId":50004,"Num":128900}]</v>
      </c>
      <c r="F2593" s="19" t="str">
        <f>_xlfn.XLOOKUP($D2593,养成中转!$D$17:$D$1000,_xlfn.XLOOKUP($C2593,养成中转!$W$16:$AC$16,养成中转!$W$17:$AC$1000),"{}")</f>
        <v>{"Hp":63780,"Atk":3340}</v>
      </c>
      <c r="G2593" s="19" t="str">
        <f>IF(B2593=4,_xlfn.XLOOKUP($D2593,养成中转!$D$17:$D$1000,养成中转!$AP$17:$AP$1000,"{}"),_xlfn.XLOOKUP($D2593,养成中转!$D$17:$D$1000,养成中转!$AG$17:$AG$1000,"{}"))</f>
        <v>{"CardMulti":30.95,"CostReduce":3}</v>
      </c>
    </row>
    <row r="2594" spans="1:7">
      <c r="A2594" s="19">
        <v>2590</v>
      </c>
      <c r="B2594" s="21">
        <f t="shared" si="68"/>
        <v>3</v>
      </c>
      <c r="C2594" s="19">
        <v>3</v>
      </c>
      <c r="D2594" s="19">
        <f t="shared" si="69"/>
        <v>90</v>
      </c>
      <c r="E2594" s="19" t="str">
        <f>_xlfn.XLOOKUP($D2594,消耗中转!$O$17:$O$1000,消耗中转!$Y$17:$Y$1000,"[]")</f>
        <v>[{"ItemId":50004,"Num":133504},{"ItemId":50005,"Num":970}]</v>
      </c>
      <c r="F2594" s="19" t="str">
        <f>_xlfn.XLOOKUP($D2594,养成中转!$D$17:$D$1000,_xlfn.XLOOKUP($C2594,养成中转!$W$16:$AC$16,养成中转!$W$17:$AC$1000),"{}")</f>
        <v>{"Hp":64916,"Atk":3400}</v>
      </c>
      <c r="G2594" s="19" t="str">
        <f>IF(B2594=4,_xlfn.XLOOKUP($D2594,养成中转!$D$17:$D$1000,养成中转!$AP$17:$AP$1000,"{}"),_xlfn.XLOOKUP($D2594,养成中转!$D$17:$D$1000,养成中转!$AG$17:$AG$1000,"{}"))</f>
        <v>{"CardMulti":31.13,"CostReduce":3}</v>
      </c>
    </row>
    <row r="2595" spans="1:7">
      <c r="A2595" s="19">
        <v>2591</v>
      </c>
      <c r="B2595" s="21">
        <f t="shared" si="68"/>
        <v>3</v>
      </c>
      <c r="C2595" s="19">
        <v>3</v>
      </c>
      <c r="D2595" s="19">
        <f t="shared" si="69"/>
        <v>91</v>
      </c>
      <c r="E2595" s="19" t="str">
        <f>_xlfn.XLOOKUP($D2595,消耗中转!$O$17:$O$1000,消耗中转!$Y$17:$Y$1000,"[]")</f>
        <v>[{"ItemId":50004,"Num":117866}]</v>
      </c>
      <c r="F2595" s="19" t="str">
        <f>_xlfn.XLOOKUP($D2595,养成中转!$D$17:$D$1000,_xlfn.XLOOKUP($C2595,养成中转!$W$16:$AC$16,养成中转!$W$17:$AC$1000),"{}")</f>
        <v>{"Hp":73017,"Atk":3824}</v>
      </c>
      <c r="G2595" s="19" t="str">
        <f>IF(B2595=4,_xlfn.XLOOKUP($D2595,养成中转!$D$17:$D$1000,养成中转!$AP$17:$AP$1000,"{}"),_xlfn.XLOOKUP($D2595,养成中转!$D$17:$D$1000,养成中转!$AG$17:$AG$1000,"{}"))</f>
        <v>{"CardMulti":32.13,"CostReduce":3}</v>
      </c>
    </row>
    <row r="2596" spans="1:7">
      <c r="A2596" s="19">
        <v>2592</v>
      </c>
      <c r="B2596" s="21">
        <f t="shared" si="68"/>
        <v>3</v>
      </c>
      <c r="C2596" s="19">
        <v>3</v>
      </c>
      <c r="D2596" s="19">
        <f t="shared" si="69"/>
        <v>92</v>
      </c>
      <c r="E2596" s="19" t="str">
        <f>_xlfn.XLOOKUP($D2596,消耗中转!$O$17:$O$1000,消耗中转!$Y$17:$Y$1000,"[]")</f>
        <v>[{"ItemId":50004,"Num":123760}]</v>
      </c>
      <c r="F2596" s="19" t="str">
        <f>_xlfn.XLOOKUP($D2596,养成中转!$D$17:$D$1000,_xlfn.XLOOKUP($C2596,养成中转!$W$16:$AC$16,养成中转!$W$17:$AC$1000),"{}")</f>
        <v>{"Hp":74195,"Atk":3886}</v>
      </c>
      <c r="G2596" s="19" t="str">
        <f>IF(B2596=4,_xlfn.XLOOKUP($D2596,养成中转!$D$17:$D$1000,养成中转!$AP$17:$AP$1000,"{}"),_xlfn.XLOOKUP($D2596,养成中转!$D$17:$D$1000,养成中转!$AG$17:$AG$1000,"{}"))</f>
        <v>{"CardMulti":32.3,"CostReduce":3}</v>
      </c>
    </row>
    <row r="2597" spans="1:7">
      <c r="A2597" s="19">
        <v>2593</v>
      </c>
      <c r="B2597" s="21">
        <f t="shared" si="68"/>
        <v>3</v>
      </c>
      <c r="C2597" s="19">
        <v>3</v>
      </c>
      <c r="D2597" s="19">
        <f t="shared" si="69"/>
        <v>93</v>
      </c>
      <c r="E2597" s="19" t="str">
        <f>_xlfn.XLOOKUP($D2597,消耗中转!$O$17:$O$1000,消耗中转!$Y$17:$Y$1000,"[]")</f>
        <v>[{"ItemId":50004,"Num":129653}]</v>
      </c>
      <c r="F2597" s="19" t="str">
        <f>_xlfn.XLOOKUP($D2597,养成中转!$D$17:$D$1000,_xlfn.XLOOKUP($C2597,养成中转!$W$16:$AC$16,养成中转!$W$17:$AC$1000),"{}")</f>
        <v>{"Hp":75394,"Atk":3949}</v>
      </c>
      <c r="G2597" s="19" t="str">
        <f>IF(B2597=4,_xlfn.XLOOKUP($D2597,养成中转!$D$17:$D$1000,养成中转!$AP$17:$AP$1000,"{}"),_xlfn.XLOOKUP($D2597,养成中转!$D$17:$D$1000,养成中转!$AG$17:$AG$1000,"{}"))</f>
        <v>{"CardMulti":32.47,"CostReduce":3}</v>
      </c>
    </row>
    <row r="2598" spans="1:7">
      <c r="A2598" s="19">
        <v>2594</v>
      </c>
      <c r="B2598" s="21">
        <f t="shared" si="68"/>
        <v>3</v>
      </c>
      <c r="C2598" s="19">
        <v>3</v>
      </c>
      <c r="D2598" s="19">
        <f t="shared" si="69"/>
        <v>94</v>
      </c>
      <c r="E2598" s="19" t="str">
        <f>_xlfn.XLOOKUP($D2598,消耗中转!$O$17:$O$1000,消耗中转!$Y$17:$Y$1000,"[]")</f>
        <v>[{"ItemId":50004,"Num":135546}]</v>
      </c>
      <c r="F2598" s="19" t="str">
        <f>_xlfn.XLOOKUP($D2598,养成中转!$D$17:$D$1000,_xlfn.XLOOKUP($C2598,养成中转!$W$16:$AC$16,养成中转!$W$17:$AC$1000),"{}")</f>
        <v>{"Hp":76615,"Atk":4012}</v>
      </c>
      <c r="G2598" s="19" t="str">
        <f>IF(B2598=4,_xlfn.XLOOKUP($D2598,养成中转!$D$17:$D$1000,养成中转!$AP$17:$AP$1000,"{}"),_xlfn.XLOOKUP($D2598,养成中转!$D$17:$D$1000,养成中转!$AG$17:$AG$1000,"{}"))</f>
        <v>{"CardMulti":32.64,"CostReduce":3}</v>
      </c>
    </row>
    <row r="2599" spans="1:7">
      <c r="A2599" s="19">
        <v>2595</v>
      </c>
      <c r="B2599" s="21">
        <f t="shared" si="68"/>
        <v>3</v>
      </c>
      <c r="C2599" s="19">
        <v>3</v>
      </c>
      <c r="D2599" s="19">
        <f t="shared" si="69"/>
        <v>95</v>
      </c>
      <c r="E2599" s="19" t="str">
        <f>_xlfn.XLOOKUP($D2599,消耗中转!$O$17:$O$1000,消耗中转!$Y$17:$Y$1000,"[]")</f>
        <v>[{"ItemId":50004,"Num":141440}]</v>
      </c>
      <c r="F2599" s="19" t="str">
        <f>_xlfn.XLOOKUP($D2599,养成中转!$D$17:$D$1000,_xlfn.XLOOKUP($C2599,养成中转!$W$16:$AC$16,养成中转!$W$17:$AC$1000),"{}")</f>
        <v>{"Hp":77858,"Atk":4078}</v>
      </c>
      <c r="G2599" s="19" t="str">
        <f>IF(B2599=4,_xlfn.XLOOKUP($D2599,养成中转!$D$17:$D$1000,养成中转!$AP$17:$AP$1000,"{}"),_xlfn.XLOOKUP($D2599,养成中转!$D$17:$D$1000,养成中转!$AG$17:$AG$1000,"{}"))</f>
        <v>{"CardMulti":32.81,"CostReduce":3}</v>
      </c>
    </row>
    <row r="2600" spans="1:7">
      <c r="A2600" s="19">
        <v>2596</v>
      </c>
      <c r="B2600" s="21">
        <f t="shared" si="68"/>
        <v>3</v>
      </c>
      <c r="C2600" s="19">
        <v>3</v>
      </c>
      <c r="D2600" s="19">
        <f t="shared" si="69"/>
        <v>96</v>
      </c>
      <c r="E2600" s="19" t="str">
        <f>_xlfn.XLOOKUP($D2600,消耗中转!$O$17:$O$1000,消耗中转!$Y$17:$Y$1000,"[]")</f>
        <v>[{"ItemId":50004,"Num":147333}]</v>
      </c>
      <c r="F2600" s="19" t="str">
        <f>_xlfn.XLOOKUP($D2600,养成中转!$D$17:$D$1000,_xlfn.XLOOKUP($C2600,养成中转!$W$16:$AC$16,养成中转!$W$17:$AC$1000),"{}")</f>
        <v>{"Hp":79122,"Atk":4144}</v>
      </c>
      <c r="G2600" s="19" t="str">
        <f>IF(B2600=4,_xlfn.XLOOKUP($D2600,养成中转!$D$17:$D$1000,养成中转!$AP$17:$AP$1000,"{}"),_xlfn.XLOOKUP($D2600,养成中转!$D$17:$D$1000,养成中转!$AG$17:$AG$1000,"{}"))</f>
        <v>{"CardMulti":32.98,"CostReduce":3}</v>
      </c>
    </row>
    <row r="2601" spans="1:7">
      <c r="A2601" s="19">
        <v>2597</v>
      </c>
      <c r="B2601" s="21">
        <f t="shared" si="68"/>
        <v>3</v>
      </c>
      <c r="C2601" s="19">
        <v>3</v>
      </c>
      <c r="D2601" s="19">
        <f t="shared" si="69"/>
        <v>97</v>
      </c>
      <c r="E2601" s="19" t="str">
        <f>_xlfn.XLOOKUP($D2601,消耗中转!$O$17:$O$1000,消耗中转!$Y$17:$Y$1000,"[]")</f>
        <v>[{"ItemId":50004,"Num":153227}]</v>
      </c>
      <c r="F2601" s="19" t="str">
        <f>_xlfn.XLOOKUP($D2601,养成中转!$D$17:$D$1000,_xlfn.XLOOKUP($C2601,养成中转!$W$16:$AC$16,养成中转!$W$17:$AC$1000),"{}")</f>
        <v>{"Hp":80410,"Atk":4211}</v>
      </c>
      <c r="G2601" s="19" t="str">
        <f>IF(B2601=4,_xlfn.XLOOKUP($D2601,养成中转!$D$17:$D$1000,养成中转!$AP$17:$AP$1000,"{}"),_xlfn.XLOOKUP($D2601,养成中转!$D$17:$D$1000,养成中转!$AG$17:$AG$1000,"{}"))</f>
        <v>{"CardMulti":33.15,"CostReduce":3}</v>
      </c>
    </row>
    <row r="2602" spans="1:7">
      <c r="A2602" s="19">
        <v>2598</v>
      </c>
      <c r="B2602" s="21">
        <f t="shared" si="68"/>
        <v>3</v>
      </c>
      <c r="C2602" s="19">
        <v>3</v>
      </c>
      <c r="D2602" s="19">
        <f t="shared" si="69"/>
        <v>98</v>
      </c>
      <c r="E2602" s="19" t="str">
        <f>_xlfn.XLOOKUP($D2602,消耗中转!$O$17:$O$1000,消耗中转!$Y$17:$Y$1000,"[]")</f>
        <v>[{"ItemId":50004,"Num":159120}]</v>
      </c>
      <c r="F2602" s="19" t="str">
        <f>_xlfn.XLOOKUP($D2602,养成中转!$D$17:$D$1000,_xlfn.XLOOKUP($C2602,养成中转!$W$16:$AC$16,养成中转!$W$17:$AC$1000),"{}")</f>
        <v>{"Hp":81718,"Atk":4280}</v>
      </c>
      <c r="G2602" s="19" t="str">
        <f>IF(B2602=4,_xlfn.XLOOKUP($D2602,养成中转!$D$17:$D$1000,养成中转!$AP$17:$AP$1000,"{}"),_xlfn.XLOOKUP($D2602,养成中转!$D$17:$D$1000,养成中转!$AG$17:$AG$1000,"{}"))</f>
        <v>{"CardMulti":33.32,"CostReduce":3}</v>
      </c>
    </row>
    <row r="2603" spans="1:7">
      <c r="A2603" s="19">
        <v>2599</v>
      </c>
      <c r="B2603" s="21">
        <f t="shared" si="68"/>
        <v>3</v>
      </c>
      <c r="C2603" s="19">
        <v>3</v>
      </c>
      <c r="D2603" s="19">
        <f t="shared" si="69"/>
        <v>99</v>
      </c>
      <c r="E2603" s="19" t="str">
        <f>_xlfn.XLOOKUP($D2603,消耗中转!$O$17:$O$1000,消耗中转!$Y$17:$Y$1000,"[]")</f>
        <v>[{"ItemId":50004,"Num":165013}]</v>
      </c>
      <c r="F2603" s="19" t="str">
        <f>_xlfn.XLOOKUP($D2603,养成中转!$D$17:$D$1000,_xlfn.XLOOKUP($C2603,养成中转!$W$16:$AC$16,养成中转!$W$17:$AC$1000),"{}")</f>
        <v>{"Hp":83049,"Atk":4350}</v>
      </c>
      <c r="G2603" s="19" t="str">
        <f>IF(B2603=4,_xlfn.XLOOKUP($D2603,养成中转!$D$17:$D$1000,养成中转!$AP$17:$AP$1000,"{}"),_xlfn.XLOOKUP($D2603,养成中转!$D$17:$D$1000,养成中转!$AG$17:$AG$1000,"{}"))</f>
        <v>{"CardMulti":33.49,"CostReduce":3}</v>
      </c>
    </row>
    <row r="2604" spans="1:7">
      <c r="A2604" s="19">
        <v>2600</v>
      </c>
      <c r="B2604" s="21">
        <f t="shared" si="68"/>
        <v>3</v>
      </c>
      <c r="C2604" s="19">
        <v>3</v>
      </c>
      <c r="D2604" s="19">
        <f t="shared" si="69"/>
        <v>100</v>
      </c>
      <c r="E2604" s="19" t="str">
        <f>_xlfn.XLOOKUP($D2604,消耗中转!$O$17:$O$1000,消耗中转!$Y$17:$Y$1000,"[]")</f>
        <v>[{"ItemId":50004,"Num":170907},{"ItemId":50005,"Num":1155}]</v>
      </c>
      <c r="F2604" s="19" t="str">
        <f>_xlfn.XLOOKUP($D2604,养成中转!$D$17:$D$1000,_xlfn.XLOOKUP($C2604,养成中转!$W$16:$AC$16,养成中转!$W$17:$AC$1000),"{}")</f>
        <v>{"Hp":84404,"Atk":4420}</v>
      </c>
      <c r="G2604" s="19" t="str">
        <f>IF(B2604=4,_xlfn.XLOOKUP($D2604,养成中转!$D$17:$D$1000,养成中转!$AP$17:$AP$1000,"{}"),_xlfn.XLOOKUP($D2604,养成中转!$D$17:$D$1000,养成中转!$AG$17:$AG$1000,"{}"))</f>
        <v>{"CardMulti":33.66,"CostReduce":3}</v>
      </c>
    </row>
    <row r="2605" spans="1:7">
      <c r="A2605" s="19">
        <v>2601</v>
      </c>
      <c r="B2605" s="21">
        <f t="shared" si="68"/>
        <v>3</v>
      </c>
      <c r="C2605" s="19">
        <v>3</v>
      </c>
      <c r="D2605" s="19">
        <f t="shared" si="69"/>
        <v>101</v>
      </c>
      <c r="E2605" s="19" t="str">
        <f>_xlfn.XLOOKUP($D2605,消耗中转!$O$17:$O$1000,消耗中转!$Y$17:$Y$1000,"[]")</f>
        <v>[{"ItemId":50004,"Num":144633}]</v>
      </c>
      <c r="F2605" s="19" t="str">
        <f>_xlfn.XLOOKUP($D2605,养成中转!$D$17:$D$1000,_xlfn.XLOOKUP($C2605,养成中转!$W$16:$AC$16,养成中转!$W$17:$AC$1000),"{}")</f>
        <v>{"Hp":94040,"Atk":4925}</v>
      </c>
      <c r="G2605" s="19" t="str">
        <f>IF(B2605=4,_xlfn.XLOOKUP($D2605,养成中转!$D$17:$D$1000,养成中转!$AP$17:$AP$1000,"{}"),_xlfn.XLOOKUP($D2605,养成中转!$D$17:$D$1000,养成中转!$AG$17:$AG$1000,"{}"))</f>
        <v>{"CardMulti":34.71,"CostReduce":3}</v>
      </c>
    </row>
    <row r="2606" spans="1:7">
      <c r="A2606" s="19">
        <v>2602</v>
      </c>
      <c r="B2606" s="21">
        <f t="shared" si="68"/>
        <v>3</v>
      </c>
      <c r="C2606" s="19">
        <v>3</v>
      </c>
      <c r="D2606" s="19">
        <f t="shared" si="69"/>
        <v>102</v>
      </c>
      <c r="E2606" s="19" t="str">
        <f>_xlfn.XLOOKUP($D2606,消耗中转!$O$17:$O$1000,消耗中转!$Y$17:$Y$1000,"[]")</f>
        <v>[{"ItemId":50004,"Num":151865}]</v>
      </c>
      <c r="F2606" s="19" t="str">
        <f>_xlfn.XLOOKUP($D2606,养成中转!$D$17:$D$1000,_xlfn.XLOOKUP($C2606,养成中转!$W$16:$AC$16,养成中转!$W$17:$AC$1000),"{}")</f>
        <v>{"Hp":95439,"Atk":4999}</v>
      </c>
      <c r="G2606" s="19" t="str">
        <f>IF(B2606=4,_xlfn.XLOOKUP($D2606,养成中转!$D$17:$D$1000,养成中转!$AP$17:$AP$1000,"{}"),_xlfn.XLOOKUP($D2606,养成中转!$D$17:$D$1000,养成中转!$AG$17:$AG$1000,"{}"))</f>
        <v>{"CardMulti":34.87,"CostReduce":3}</v>
      </c>
    </row>
    <row r="2607" spans="1:7">
      <c r="A2607" s="19">
        <v>2603</v>
      </c>
      <c r="B2607" s="21">
        <f t="shared" si="68"/>
        <v>3</v>
      </c>
      <c r="C2607" s="19">
        <v>3</v>
      </c>
      <c r="D2607" s="19">
        <f t="shared" si="69"/>
        <v>103</v>
      </c>
      <c r="E2607" s="19" t="str">
        <f>_xlfn.XLOOKUP($D2607,消耗中转!$O$17:$O$1000,消耗中转!$Y$17:$Y$1000,"[]")</f>
        <v>[{"ItemId":50004,"Num":159096}]</v>
      </c>
      <c r="F2607" s="19" t="str">
        <f>_xlfn.XLOOKUP($D2607,养成中转!$D$17:$D$1000,_xlfn.XLOOKUP($C2607,养成中转!$W$16:$AC$16,养成中转!$W$17:$AC$1000),"{}")</f>
        <v>{"Hp":96862,"Atk":5074}</v>
      </c>
      <c r="G2607" s="19" t="str">
        <f>IF(B2607=4,_xlfn.XLOOKUP($D2607,养成中转!$D$17:$D$1000,养成中转!$AP$17:$AP$1000,"{}"),_xlfn.XLOOKUP($D2607,养成中转!$D$17:$D$1000,养成中转!$AG$17:$AG$1000,"{}"))</f>
        <v>{"CardMulti":35.03,"CostReduce":3}</v>
      </c>
    </row>
    <row r="2608" spans="1:7">
      <c r="A2608" s="19">
        <v>2604</v>
      </c>
      <c r="B2608" s="21">
        <f t="shared" si="68"/>
        <v>3</v>
      </c>
      <c r="C2608" s="19">
        <v>3</v>
      </c>
      <c r="D2608" s="19">
        <f t="shared" si="69"/>
        <v>104</v>
      </c>
      <c r="E2608" s="19" t="str">
        <f>_xlfn.XLOOKUP($D2608,消耗中转!$O$17:$O$1000,消耗中转!$Y$17:$Y$1000,"[]")</f>
        <v>[{"ItemId":50004,"Num":166328}]</v>
      </c>
      <c r="F2608" s="19" t="str">
        <f>_xlfn.XLOOKUP($D2608,养成中转!$D$17:$D$1000,_xlfn.XLOOKUP($C2608,养成中转!$W$16:$AC$16,养成中转!$W$17:$AC$1000),"{}")</f>
        <v>{"Hp":98308,"Atk":5149}</v>
      </c>
      <c r="G2608" s="19" t="str">
        <f>IF(B2608=4,_xlfn.XLOOKUP($D2608,养成中转!$D$17:$D$1000,养成中转!$AP$17:$AP$1000,"{}"),_xlfn.XLOOKUP($D2608,养成中转!$D$17:$D$1000,养成中转!$AG$17:$AG$1000,"{}"))</f>
        <v>{"CardMulti":35.19,"CostReduce":3}</v>
      </c>
    </row>
    <row r="2609" spans="1:7">
      <c r="A2609" s="19">
        <v>2605</v>
      </c>
      <c r="B2609" s="21">
        <f t="shared" si="68"/>
        <v>3</v>
      </c>
      <c r="C2609" s="19">
        <v>3</v>
      </c>
      <c r="D2609" s="19">
        <f t="shared" si="69"/>
        <v>105</v>
      </c>
      <c r="E2609" s="19" t="str">
        <f>_xlfn.XLOOKUP($D2609,消耗中转!$O$17:$O$1000,消耗中转!$Y$17:$Y$1000,"[]")</f>
        <v>[{"ItemId":50004,"Num":173560}]</v>
      </c>
      <c r="F2609" s="19" t="str">
        <f>_xlfn.XLOOKUP($D2609,养成中转!$D$17:$D$1000,_xlfn.XLOOKUP($C2609,养成中转!$W$16:$AC$16,养成中转!$W$17:$AC$1000),"{}")</f>
        <v>{"Hp":99778,"Atk":5226}</v>
      </c>
      <c r="G2609" s="19" t="str">
        <f>IF(B2609=4,_xlfn.XLOOKUP($D2609,养成中转!$D$17:$D$1000,养成中转!$AP$17:$AP$1000,"{}"),_xlfn.XLOOKUP($D2609,养成中转!$D$17:$D$1000,养成中转!$AG$17:$AG$1000,"{}"))</f>
        <v>{"CardMulti":35.35,"CostReduce":3}</v>
      </c>
    </row>
    <row r="2610" spans="1:7">
      <c r="A2610" s="19">
        <v>2606</v>
      </c>
      <c r="B2610" s="21">
        <f t="shared" si="68"/>
        <v>3</v>
      </c>
      <c r="C2610" s="19">
        <v>3</v>
      </c>
      <c r="D2610" s="19">
        <f t="shared" si="69"/>
        <v>106</v>
      </c>
      <c r="E2610" s="19" t="str">
        <f>_xlfn.XLOOKUP($D2610,消耗中转!$O$17:$O$1000,消耗中转!$Y$17:$Y$1000,"[]")</f>
        <v>[{"ItemId":50004,"Num":180791}]</v>
      </c>
      <c r="F2610" s="19" t="str">
        <f>_xlfn.XLOOKUP($D2610,养成中转!$D$17:$D$1000,_xlfn.XLOOKUP($C2610,养成中转!$W$16:$AC$16,养成中转!$W$17:$AC$1000),"{}")</f>
        <v>{"Hp":101271,"Atk":5304}</v>
      </c>
      <c r="G2610" s="19" t="str">
        <f>IF(B2610=4,_xlfn.XLOOKUP($D2610,养成中转!$D$17:$D$1000,养成中转!$AP$17:$AP$1000,"{}"),_xlfn.XLOOKUP($D2610,养成中转!$D$17:$D$1000,养成中转!$AG$17:$AG$1000,"{}"))</f>
        <v>{"CardMulti":35.51,"CostReduce":3}</v>
      </c>
    </row>
    <row r="2611" spans="1:7">
      <c r="A2611" s="19">
        <v>2607</v>
      </c>
      <c r="B2611" s="21">
        <f t="shared" si="68"/>
        <v>3</v>
      </c>
      <c r="C2611" s="19">
        <v>3</v>
      </c>
      <c r="D2611" s="19">
        <f t="shared" si="69"/>
        <v>107</v>
      </c>
      <c r="E2611" s="19" t="str">
        <f>_xlfn.XLOOKUP($D2611,消耗中转!$O$17:$O$1000,消耗中转!$Y$17:$Y$1000,"[]")</f>
        <v>[{"ItemId":50004,"Num":188023}]</v>
      </c>
      <c r="F2611" s="19" t="str">
        <f>_xlfn.XLOOKUP($D2611,养成中转!$D$17:$D$1000,_xlfn.XLOOKUP($C2611,养成中转!$W$16:$AC$16,养成中转!$W$17:$AC$1000),"{}")</f>
        <v>{"Hp":102788,"Atk":5384}</v>
      </c>
      <c r="G2611" s="19" t="str">
        <f>IF(B2611=4,_xlfn.XLOOKUP($D2611,养成中转!$D$17:$D$1000,养成中转!$AP$17:$AP$1000,"{}"),_xlfn.XLOOKUP($D2611,养成中转!$D$17:$D$1000,养成中转!$AG$17:$AG$1000,"{}"))</f>
        <v>{"CardMulti":35.67,"CostReduce":3}</v>
      </c>
    </row>
    <row r="2612" spans="1:7">
      <c r="A2612" s="19">
        <v>2608</v>
      </c>
      <c r="B2612" s="21">
        <f t="shared" si="68"/>
        <v>3</v>
      </c>
      <c r="C2612" s="19">
        <v>3</v>
      </c>
      <c r="D2612" s="19">
        <f t="shared" si="69"/>
        <v>108</v>
      </c>
      <c r="E2612" s="19" t="str">
        <f>_xlfn.XLOOKUP($D2612,消耗中转!$O$17:$O$1000,消耗中转!$Y$17:$Y$1000,"[]")</f>
        <v>[{"ItemId":50004,"Num":195255}]</v>
      </c>
      <c r="F2612" s="19" t="str">
        <f>_xlfn.XLOOKUP($D2612,养成中转!$D$17:$D$1000,_xlfn.XLOOKUP($C2612,养成中转!$W$16:$AC$16,养成中转!$W$17:$AC$1000),"{}")</f>
        <v>{"Hp":104329,"Atk":5464}</v>
      </c>
      <c r="G2612" s="19" t="str">
        <f>IF(B2612=4,_xlfn.XLOOKUP($D2612,养成中转!$D$17:$D$1000,养成中转!$AP$17:$AP$1000,"{}"),_xlfn.XLOOKUP($D2612,养成中转!$D$17:$D$1000,养成中转!$AG$17:$AG$1000,"{}"))</f>
        <v>{"CardMulti":35.83,"CostReduce":3}</v>
      </c>
    </row>
    <row r="2613" spans="1:7">
      <c r="A2613" s="19">
        <v>2609</v>
      </c>
      <c r="B2613" s="21">
        <f t="shared" si="68"/>
        <v>3</v>
      </c>
      <c r="C2613" s="19">
        <v>3</v>
      </c>
      <c r="D2613" s="19">
        <f t="shared" si="69"/>
        <v>109</v>
      </c>
      <c r="E2613" s="19" t="str">
        <f>_xlfn.XLOOKUP($D2613,消耗中转!$O$17:$O$1000,消耗中转!$Y$17:$Y$1000,"[]")</f>
        <v>[{"ItemId":50004,"Num":202486}]</v>
      </c>
      <c r="F2613" s="19" t="str">
        <f>_xlfn.XLOOKUP($D2613,养成中转!$D$17:$D$1000,_xlfn.XLOOKUP($C2613,养成中转!$W$16:$AC$16,养成中转!$W$17:$AC$1000),"{}")</f>
        <v>{"Hp":105894,"Atk":5547}</v>
      </c>
      <c r="G2613" s="19" t="str">
        <f>IF(B2613=4,_xlfn.XLOOKUP($D2613,养成中转!$D$17:$D$1000,养成中转!$AP$17:$AP$1000,"{}"),_xlfn.XLOOKUP($D2613,养成中转!$D$17:$D$1000,养成中转!$AG$17:$AG$1000,"{}"))</f>
        <v>{"CardMulti":35.99,"CostReduce":3}</v>
      </c>
    </row>
    <row r="2614" spans="1:7">
      <c r="A2614" s="19">
        <v>2610</v>
      </c>
      <c r="B2614" s="21">
        <f t="shared" si="68"/>
        <v>3</v>
      </c>
      <c r="C2614" s="19">
        <v>3</v>
      </c>
      <c r="D2614" s="19">
        <f t="shared" si="69"/>
        <v>110</v>
      </c>
      <c r="E2614" s="19" t="str">
        <f>_xlfn.XLOOKUP($D2614,消耗中转!$O$17:$O$1000,消耗中转!$Y$17:$Y$1000,"[]")</f>
        <v>[{"ItemId":50004,"Num":209718},{"ItemId":50005,"Num":1342}]</v>
      </c>
      <c r="F2614" s="19" t="str">
        <f>_xlfn.XLOOKUP($D2614,养成中转!$D$17:$D$1000,_xlfn.XLOOKUP($C2614,养成中转!$W$16:$AC$16,养成中转!$W$17:$AC$1000),"{}")</f>
        <v>{"Hp":107484,"Atk":5629}</v>
      </c>
      <c r="G2614" s="19" t="str">
        <f>IF(B2614=4,_xlfn.XLOOKUP($D2614,养成中转!$D$17:$D$1000,养成中转!$AP$17:$AP$1000,"{}"),_xlfn.XLOOKUP($D2614,养成中转!$D$17:$D$1000,养成中转!$AG$17:$AG$1000,"{}"))</f>
        <v>{"CardMulti":36.15,"CostReduce":3}</v>
      </c>
    </row>
    <row r="2615" spans="1:7">
      <c r="A2615" s="19">
        <v>2611</v>
      </c>
      <c r="B2615" s="21">
        <f t="shared" si="68"/>
        <v>3</v>
      </c>
      <c r="C2615" s="19">
        <v>3</v>
      </c>
      <c r="D2615" s="19">
        <f t="shared" si="69"/>
        <v>111</v>
      </c>
      <c r="E2615" s="19" t="str">
        <f>_xlfn.XLOOKUP($D2615,消耗中转!$O$17:$O$1000,消耗中转!$Y$17:$Y$1000,"[]")</f>
        <v>[{"ItemId":50004,"Num":171342}]</v>
      </c>
      <c r="F2615" s="19" t="str">
        <f>_xlfn.XLOOKUP($D2615,养成中转!$D$17:$D$1000,_xlfn.XLOOKUP($C2615,养成中转!$W$16:$AC$16,养成中转!$W$17:$AC$1000),"{}")</f>
        <v>{"Hp":118782,"Atk":6221}</v>
      </c>
      <c r="G2615" s="19" t="str">
        <f>IF(B2615=4,_xlfn.XLOOKUP($D2615,养成中转!$D$17:$D$1000,养成中转!$AP$17:$AP$1000,"{}"),_xlfn.XLOOKUP($D2615,养成中转!$D$17:$D$1000,养成中转!$AG$17:$AG$1000,"{}"))</f>
        <v>{"CardMulti":37.25,"CostReduce":3}</v>
      </c>
    </row>
    <row r="2616" spans="1:7">
      <c r="A2616" s="19">
        <v>2612</v>
      </c>
      <c r="B2616" s="21">
        <f t="shared" si="68"/>
        <v>3</v>
      </c>
      <c r="C2616" s="19">
        <v>3</v>
      </c>
      <c r="D2616" s="19">
        <f t="shared" si="69"/>
        <v>112</v>
      </c>
      <c r="E2616" s="19" t="str">
        <f>_xlfn.XLOOKUP($D2616,消耗中转!$O$17:$O$1000,消耗中转!$Y$17:$Y$1000,"[]")</f>
        <v>[{"ItemId":50004,"Num":179909}]</v>
      </c>
      <c r="F2616" s="19" t="str">
        <f>_xlfn.XLOOKUP($D2616,养成中转!$D$17:$D$1000,_xlfn.XLOOKUP($C2616,养成中转!$W$16:$AC$16,养成中转!$W$17:$AC$1000),"{}")</f>
        <v>{"Hp":120421,"Atk":6307}</v>
      </c>
      <c r="G2616" s="19" t="str">
        <f>IF(B2616=4,_xlfn.XLOOKUP($D2616,养成中转!$D$17:$D$1000,养成中转!$AP$17:$AP$1000,"{}"),_xlfn.XLOOKUP($D2616,养成中转!$D$17:$D$1000,养成中转!$AG$17:$AG$1000,"{}"))</f>
        <v>{"CardMulti":37.4,"CostReduce":3}</v>
      </c>
    </row>
    <row r="2617" spans="1:7">
      <c r="A2617" s="19">
        <v>2613</v>
      </c>
      <c r="B2617" s="21">
        <f t="shared" si="68"/>
        <v>3</v>
      </c>
      <c r="C2617" s="19">
        <v>3</v>
      </c>
      <c r="D2617" s="19">
        <f t="shared" si="69"/>
        <v>113</v>
      </c>
      <c r="E2617" s="19" t="str">
        <f>_xlfn.XLOOKUP($D2617,消耗中转!$O$17:$O$1000,消耗中转!$Y$17:$Y$1000,"[]")</f>
        <v>[{"ItemId":50004,"Num":188476}]</v>
      </c>
      <c r="F2617" s="19" t="str">
        <f>_xlfn.XLOOKUP($D2617,养成中转!$D$17:$D$1000,_xlfn.XLOOKUP($C2617,养成中转!$W$16:$AC$16,养成中转!$W$17:$AC$1000),"{}")</f>
        <v>{"Hp":122084,"Atk":6395}</v>
      </c>
      <c r="G2617" s="19" t="str">
        <f>IF(B2617=4,_xlfn.XLOOKUP($D2617,养成中转!$D$17:$D$1000,养成中转!$AP$17:$AP$1000,"{}"),_xlfn.XLOOKUP($D2617,养成中转!$D$17:$D$1000,养成中转!$AG$17:$AG$1000,"{}"))</f>
        <v>{"CardMulti":37.55,"CostReduce":3}</v>
      </c>
    </row>
    <row r="2618" spans="1:7">
      <c r="A2618" s="19">
        <v>2614</v>
      </c>
      <c r="B2618" s="21">
        <f t="shared" si="68"/>
        <v>3</v>
      </c>
      <c r="C2618" s="19">
        <v>3</v>
      </c>
      <c r="D2618" s="19">
        <f t="shared" si="69"/>
        <v>114</v>
      </c>
      <c r="E2618" s="19" t="str">
        <f>_xlfn.XLOOKUP($D2618,消耗中转!$O$17:$O$1000,消耗中转!$Y$17:$Y$1000,"[]")</f>
        <v>[{"ItemId":50004,"Num":197043}]</v>
      </c>
      <c r="F2618" s="19" t="str">
        <f>_xlfn.XLOOKUP($D2618,养成中转!$D$17:$D$1000,_xlfn.XLOOKUP($C2618,养成中转!$W$16:$AC$16,养成中转!$W$17:$AC$1000),"{}")</f>
        <v>{"Hp":123774,"Atk":6483}</v>
      </c>
      <c r="G2618" s="19" t="str">
        <f>IF(B2618=4,_xlfn.XLOOKUP($D2618,养成中转!$D$17:$D$1000,养成中转!$AP$17:$AP$1000,"{}"),_xlfn.XLOOKUP($D2618,养成中转!$D$17:$D$1000,养成中转!$AG$17:$AG$1000,"{}"))</f>
        <v>{"CardMulti":37.7,"CostReduce":3}</v>
      </c>
    </row>
    <row r="2619" spans="1:7">
      <c r="A2619" s="19">
        <v>2615</v>
      </c>
      <c r="B2619" s="21">
        <f t="shared" si="68"/>
        <v>3</v>
      </c>
      <c r="C2619" s="19">
        <v>3</v>
      </c>
      <c r="D2619" s="19">
        <f t="shared" si="69"/>
        <v>115</v>
      </c>
      <c r="E2619" s="19" t="str">
        <f>_xlfn.XLOOKUP($D2619,消耗中转!$O$17:$O$1000,消耗中转!$Y$17:$Y$1000,"[]")</f>
        <v>[{"ItemId":50004,"Num":205610}]</v>
      </c>
      <c r="F2619" s="19" t="str">
        <f>_xlfn.XLOOKUP($D2619,养成中转!$D$17:$D$1000,_xlfn.XLOOKUP($C2619,养成中转!$W$16:$AC$16,养成中转!$W$17:$AC$1000),"{}")</f>
        <v>{"Hp":125487,"Atk":6573}</v>
      </c>
      <c r="G2619" s="19" t="str">
        <f>IF(B2619=4,_xlfn.XLOOKUP($D2619,养成中转!$D$17:$D$1000,养成中转!$AP$17:$AP$1000,"{}"),_xlfn.XLOOKUP($D2619,养成中转!$D$17:$D$1000,养成中转!$AG$17:$AG$1000,"{}"))</f>
        <v>{"CardMulti":37.85,"CostReduce":3}</v>
      </c>
    </row>
    <row r="2620" spans="1:7">
      <c r="A2620" s="19">
        <v>2616</v>
      </c>
      <c r="B2620" s="21">
        <f t="shared" si="68"/>
        <v>3</v>
      </c>
      <c r="C2620" s="19">
        <v>3</v>
      </c>
      <c r="D2620" s="19">
        <f t="shared" si="69"/>
        <v>116</v>
      </c>
      <c r="E2620" s="19" t="str">
        <f>_xlfn.XLOOKUP($D2620,消耗中转!$O$17:$O$1000,消耗中转!$Y$17:$Y$1000,"[]")</f>
        <v>[{"ItemId":50004,"Num":214177}]</v>
      </c>
      <c r="F2620" s="19" t="str">
        <f>_xlfn.XLOOKUP($D2620,养成中转!$D$17:$D$1000,_xlfn.XLOOKUP($C2620,养成中转!$W$16:$AC$16,养成中转!$W$17:$AC$1000),"{}")</f>
        <v>{"Hp":127227,"Atk":6663}</v>
      </c>
      <c r="G2620" s="19" t="str">
        <f>IF(B2620=4,_xlfn.XLOOKUP($D2620,养成中转!$D$17:$D$1000,养成中转!$AP$17:$AP$1000,"{}"),_xlfn.XLOOKUP($D2620,养成中转!$D$17:$D$1000,养成中转!$AG$17:$AG$1000,"{}"))</f>
        <v>{"CardMulti":38,"CostReduce":3}</v>
      </c>
    </row>
    <row r="2621" spans="1:7">
      <c r="A2621" s="19">
        <v>2617</v>
      </c>
      <c r="B2621" s="21">
        <f t="shared" si="68"/>
        <v>3</v>
      </c>
      <c r="C2621" s="19">
        <v>3</v>
      </c>
      <c r="D2621" s="19">
        <f t="shared" si="69"/>
        <v>117</v>
      </c>
      <c r="E2621" s="19" t="str">
        <f>_xlfn.XLOOKUP($D2621,消耗中转!$O$17:$O$1000,消耗中转!$Y$17:$Y$1000,"[]")</f>
        <v>[{"ItemId":50004,"Num":222744}]</v>
      </c>
      <c r="F2621" s="19" t="str">
        <f>_xlfn.XLOOKUP($D2621,养成中转!$D$17:$D$1000,_xlfn.XLOOKUP($C2621,养成中转!$W$16:$AC$16,养成中转!$W$17:$AC$1000),"{}")</f>
        <v>{"Hp":128992,"Atk":6756}</v>
      </c>
      <c r="G2621" s="19" t="str">
        <f>IF(B2621=4,_xlfn.XLOOKUP($D2621,养成中转!$D$17:$D$1000,养成中转!$AP$17:$AP$1000,"{}"),_xlfn.XLOOKUP($D2621,养成中转!$D$17:$D$1000,养成中转!$AG$17:$AG$1000,"{}"))</f>
        <v>{"CardMulti":38.15,"CostReduce":3}</v>
      </c>
    </row>
    <row r="2622" spans="1:7">
      <c r="A2622" s="19">
        <v>2618</v>
      </c>
      <c r="B2622" s="21">
        <f t="shared" si="68"/>
        <v>3</v>
      </c>
      <c r="C2622" s="19">
        <v>3</v>
      </c>
      <c r="D2622" s="19">
        <f t="shared" si="69"/>
        <v>118</v>
      </c>
      <c r="E2622" s="19" t="str">
        <f>_xlfn.XLOOKUP($D2622,消耗中转!$O$17:$O$1000,消耗中转!$Y$17:$Y$1000,"[]")</f>
        <v>[{"ItemId":50004,"Num":231311}]</v>
      </c>
      <c r="F2622" s="19" t="str">
        <f>_xlfn.XLOOKUP($D2622,养成中转!$D$17:$D$1000,_xlfn.XLOOKUP($C2622,养成中转!$W$16:$AC$16,养成中转!$W$17:$AC$1000),"{}")</f>
        <v>{"Hp":130782,"Atk":6850}</v>
      </c>
      <c r="G2622" s="19" t="str">
        <f>IF(B2622=4,_xlfn.XLOOKUP($D2622,养成中转!$D$17:$D$1000,养成中转!$AP$17:$AP$1000,"{}"),_xlfn.XLOOKUP($D2622,养成中转!$D$17:$D$1000,养成中转!$AG$17:$AG$1000,"{}"))</f>
        <v>{"CardMulti":38.3,"CostReduce":3}</v>
      </c>
    </row>
    <row r="2623" spans="1:7">
      <c r="A2623" s="19">
        <v>2619</v>
      </c>
      <c r="B2623" s="21">
        <f t="shared" si="68"/>
        <v>3</v>
      </c>
      <c r="C2623" s="19">
        <v>3</v>
      </c>
      <c r="D2623" s="19">
        <f t="shared" si="69"/>
        <v>119</v>
      </c>
      <c r="E2623" s="19" t="str">
        <f>_xlfn.XLOOKUP($D2623,消耗中转!$O$17:$O$1000,消耗中转!$Y$17:$Y$1000,"[]")</f>
        <v>[{"ItemId":50004,"Num":239878}]</v>
      </c>
      <c r="F2623" s="19" t="str">
        <f>_xlfn.XLOOKUP($D2623,养成中转!$D$17:$D$1000,_xlfn.XLOOKUP($C2623,养成中转!$W$16:$AC$16,养成中转!$W$17:$AC$1000),"{}")</f>
        <v>{"Hp":132599,"Atk":6945}</v>
      </c>
      <c r="G2623" s="19" t="str">
        <f>IF(B2623=4,_xlfn.XLOOKUP($D2623,养成中转!$D$17:$D$1000,养成中转!$AP$17:$AP$1000,"{}"),_xlfn.XLOOKUP($D2623,养成中转!$D$17:$D$1000,养成中转!$AG$17:$AG$1000,"{}"))</f>
        <v>{"CardMulti":38.45,"CostReduce":3}</v>
      </c>
    </row>
    <row r="2624" spans="1:7">
      <c r="A2624" s="19">
        <v>2620</v>
      </c>
      <c r="B2624" s="21">
        <f t="shared" si="68"/>
        <v>3</v>
      </c>
      <c r="C2624" s="19">
        <v>3</v>
      </c>
      <c r="D2624" s="19">
        <f t="shared" si="69"/>
        <v>120</v>
      </c>
      <c r="E2624" s="19" t="str">
        <f>_xlfn.XLOOKUP($D2624,消耗中转!$O$17:$O$1000,消耗中转!$Y$17:$Y$1000,"[]")</f>
        <v>[{"ItemId":50004,"Num":248445},{"ItemId":50005,"Num":1529}]</v>
      </c>
      <c r="F2624" s="19" t="str">
        <f>_xlfn.XLOOKUP($D2624,养成中转!$D$17:$D$1000,_xlfn.XLOOKUP($C2624,养成中转!$W$16:$AC$16,养成中转!$W$17:$AC$1000),"{}")</f>
        <v>{"Hp":134442,"Atk":7042}</v>
      </c>
      <c r="G2624" s="19" t="str">
        <f>IF(B2624=4,_xlfn.XLOOKUP($D2624,养成中转!$D$17:$D$1000,养成中转!$AP$17:$AP$1000,"{}"),_xlfn.XLOOKUP($D2624,养成中转!$D$17:$D$1000,养成中转!$AG$17:$AG$1000,"{}"))</f>
        <v>{"CardMulti":38.6,"CostReduce":3}</v>
      </c>
    </row>
    <row r="2625" spans="1:7">
      <c r="A2625" s="19">
        <v>2621</v>
      </c>
      <c r="B2625" s="21">
        <f t="shared" si="68"/>
        <v>3</v>
      </c>
      <c r="C2625" s="19">
        <v>3</v>
      </c>
      <c r="D2625" s="19">
        <f t="shared" si="69"/>
        <v>121</v>
      </c>
      <c r="E2625" s="19" t="str">
        <f>_xlfn.XLOOKUP($D2625,消耗中转!$O$17:$O$1000,消耗中转!$Y$17:$Y$1000,"[]")</f>
        <v>[{"ItemId":50004,"Num":196978}]</v>
      </c>
      <c r="F2625" s="19" t="str">
        <f>_xlfn.XLOOKUP($D2625,养成中转!$D$17:$D$1000,_xlfn.XLOOKUP($C2625,养成中转!$W$16:$AC$16,养成中转!$W$17:$AC$1000),"{}")</f>
        <v>{"Hp":147526,"Atk":7727}</v>
      </c>
      <c r="G2625" s="19" t="str">
        <f>IF(B2625=4,_xlfn.XLOOKUP($D2625,养成中转!$D$17:$D$1000,养成中转!$AP$17:$AP$1000,"{}"),_xlfn.XLOOKUP($D2625,养成中转!$D$17:$D$1000,养成中转!$AG$17:$AG$1000,"{}"))</f>
        <v>{"CardMulti":39.75,"CostReduce":3}</v>
      </c>
    </row>
    <row r="2626" spans="1:7">
      <c r="A2626" s="19">
        <v>2622</v>
      </c>
      <c r="B2626" s="21">
        <f t="shared" si="68"/>
        <v>3</v>
      </c>
      <c r="C2626" s="19">
        <v>3</v>
      </c>
      <c r="D2626" s="19">
        <f t="shared" si="69"/>
        <v>122</v>
      </c>
      <c r="E2626" s="19" t="str">
        <f>_xlfn.XLOOKUP($D2626,消耗中转!$O$17:$O$1000,消耗中转!$Y$17:$Y$1000,"[]")</f>
        <v>[{"ItemId":50004,"Num":206827}]</v>
      </c>
      <c r="F2626" s="19" t="str">
        <f>_xlfn.XLOOKUP($D2626,养成中转!$D$17:$D$1000,_xlfn.XLOOKUP($C2626,养成中转!$W$16:$AC$16,养成中转!$W$17:$AC$1000),"{}")</f>
        <v>{"Hp":149422,"Atk":7826}</v>
      </c>
      <c r="G2626" s="19" t="str">
        <f>IF(B2626=4,_xlfn.XLOOKUP($D2626,养成中转!$D$17:$D$1000,养成中转!$AP$17:$AP$1000,"{}"),_xlfn.XLOOKUP($D2626,养成中转!$D$17:$D$1000,养成中转!$AG$17:$AG$1000,"{}"))</f>
        <v>{"CardMulti":39.94,"CostReduce":3}</v>
      </c>
    </row>
    <row r="2627" spans="1:7">
      <c r="A2627" s="19">
        <v>2623</v>
      </c>
      <c r="B2627" s="21">
        <f t="shared" si="68"/>
        <v>3</v>
      </c>
      <c r="C2627" s="19">
        <v>3</v>
      </c>
      <c r="D2627" s="19">
        <f t="shared" si="69"/>
        <v>123</v>
      </c>
      <c r="E2627" s="19" t="str">
        <f>_xlfn.XLOOKUP($D2627,消耗中转!$O$17:$O$1000,消耗中转!$Y$17:$Y$1000,"[]")</f>
        <v>[{"ItemId":50004,"Num":216676}]</v>
      </c>
      <c r="F2627" s="19" t="str">
        <f>_xlfn.XLOOKUP($D2627,养成中转!$D$17:$D$1000,_xlfn.XLOOKUP($C2627,养成中转!$W$16:$AC$16,养成中转!$W$17:$AC$1000),"{}")</f>
        <v>{"Hp":151343,"Atk":7927}</v>
      </c>
      <c r="G2627" s="19" t="str">
        <f>IF(B2627=4,_xlfn.XLOOKUP($D2627,养成中转!$D$17:$D$1000,养成中转!$AP$17:$AP$1000,"{}"),_xlfn.XLOOKUP($D2627,养成中转!$D$17:$D$1000,养成中转!$AG$17:$AG$1000,"{}"))</f>
        <v>{"CardMulti":40.13,"CostReduce":3}</v>
      </c>
    </row>
    <row r="2628" spans="1:7">
      <c r="A2628" s="19">
        <v>2624</v>
      </c>
      <c r="B2628" s="21">
        <f t="shared" si="68"/>
        <v>3</v>
      </c>
      <c r="C2628" s="19">
        <v>3</v>
      </c>
      <c r="D2628" s="19">
        <f t="shared" si="69"/>
        <v>124</v>
      </c>
      <c r="E2628" s="19" t="str">
        <f>_xlfn.XLOOKUP($D2628,消耗中转!$O$17:$O$1000,消耗中转!$Y$17:$Y$1000,"[]")</f>
        <v>[{"ItemId":50004,"Num":226525}]</v>
      </c>
      <c r="F2628" s="19" t="str">
        <f>_xlfn.XLOOKUP($D2628,养成中转!$D$17:$D$1000,_xlfn.XLOOKUP($C2628,养成中转!$W$16:$AC$16,养成中转!$W$17:$AC$1000),"{}")</f>
        <v>{"Hp":153293,"Atk":8030}</v>
      </c>
      <c r="G2628" s="19" t="str">
        <f>IF(B2628=4,_xlfn.XLOOKUP($D2628,养成中转!$D$17:$D$1000,养成中转!$AP$17:$AP$1000,"{}"),_xlfn.XLOOKUP($D2628,养成中转!$D$17:$D$1000,养成中转!$AG$17:$AG$1000,"{}"))</f>
        <v>{"CardMulti":40.32,"CostReduce":3}</v>
      </c>
    </row>
    <row r="2629" spans="1:7">
      <c r="A2629" s="19">
        <v>2625</v>
      </c>
      <c r="B2629" s="21">
        <f t="shared" si="68"/>
        <v>3</v>
      </c>
      <c r="C2629" s="19">
        <v>3</v>
      </c>
      <c r="D2629" s="19">
        <f t="shared" si="69"/>
        <v>125</v>
      </c>
      <c r="E2629" s="19" t="str">
        <f>_xlfn.XLOOKUP($D2629,消耗中转!$O$17:$O$1000,消耗中转!$Y$17:$Y$1000,"[]")</f>
        <v>[{"ItemId":50004,"Num":236374}]</v>
      </c>
      <c r="F2629" s="19" t="str">
        <f>_xlfn.XLOOKUP($D2629,养成中转!$D$17:$D$1000,_xlfn.XLOOKUP($C2629,养成中转!$W$16:$AC$16,养成中转!$W$17:$AC$1000),"{}")</f>
        <v>{"Hp":155268,"Atk":8133}</v>
      </c>
      <c r="G2629" s="19" t="str">
        <f>IF(B2629=4,_xlfn.XLOOKUP($D2629,养成中转!$D$17:$D$1000,养成中转!$AP$17:$AP$1000,"{}"),_xlfn.XLOOKUP($D2629,养成中转!$D$17:$D$1000,养成中转!$AG$17:$AG$1000,"{}"))</f>
        <v>{"CardMulti":42.51,"CostReduce":5}</v>
      </c>
    </row>
    <row r="2630" spans="1:7">
      <c r="A2630" s="19">
        <v>2626</v>
      </c>
      <c r="B2630" s="21">
        <f t="shared" si="68"/>
        <v>3</v>
      </c>
      <c r="C2630" s="19">
        <v>3</v>
      </c>
      <c r="D2630" s="19">
        <f t="shared" si="69"/>
        <v>126</v>
      </c>
      <c r="E2630" s="19" t="str">
        <f>_xlfn.XLOOKUP($D2630,消耗中转!$O$17:$O$1000,消耗中转!$Y$17:$Y$1000,"[]")</f>
        <v>[{"ItemId":50004,"Num":246223}]</v>
      </c>
      <c r="F2630" s="19" t="str">
        <f>_xlfn.XLOOKUP($D2630,养成中转!$D$17:$D$1000,_xlfn.XLOOKUP($C2630,养成中转!$W$16:$AC$16,养成中转!$W$17:$AC$1000),"{}")</f>
        <v>{"Hp":157272,"Atk":8237}</v>
      </c>
      <c r="G2630" s="19" t="str">
        <f>IF(B2630=4,_xlfn.XLOOKUP($D2630,养成中转!$D$17:$D$1000,养成中转!$AP$17:$AP$1000,"{}"),_xlfn.XLOOKUP($D2630,养成中转!$D$17:$D$1000,养成中转!$AG$17:$AG$1000,"{}"))</f>
        <v>{"CardMulti":42.7,"CostReduce":5}</v>
      </c>
    </row>
    <row r="2631" spans="1:7">
      <c r="A2631" s="19">
        <v>2627</v>
      </c>
      <c r="B2631" s="21">
        <f t="shared" si="68"/>
        <v>3</v>
      </c>
      <c r="C2631" s="19">
        <v>3</v>
      </c>
      <c r="D2631" s="19">
        <f t="shared" si="69"/>
        <v>127</v>
      </c>
      <c r="E2631" s="19" t="str">
        <f>_xlfn.XLOOKUP($D2631,消耗中转!$O$17:$O$1000,消耗中转!$Y$17:$Y$1000,"[]")</f>
        <v>[{"ItemId":50004,"Num":256072}]</v>
      </c>
      <c r="F2631" s="19" t="str">
        <f>_xlfn.XLOOKUP($D2631,养成中转!$D$17:$D$1000,_xlfn.XLOOKUP($C2631,养成中转!$W$16:$AC$16,养成中转!$W$17:$AC$1000),"{}")</f>
        <v>{"Hp":159302,"Atk":8344}</v>
      </c>
      <c r="G2631" s="19" t="str">
        <f>IF(B2631=4,_xlfn.XLOOKUP($D2631,养成中转!$D$17:$D$1000,养成中转!$AP$17:$AP$1000,"{}"),_xlfn.XLOOKUP($D2631,养成中转!$D$17:$D$1000,养成中转!$AG$17:$AG$1000,"{}"))</f>
        <v>{"CardMulti":42.89,"CostReduce":5}</v>
      </c>
    </row>
    <row r="2632" spans="1:7">
      <c r="A2632" s="19">
        <v>2628</v>
      </c>
      <c r="B2632" s="21">
        <f t="shared" si="68"/>
        <v>3</v>
      </c>
      <c r="C2632" s="19">
        <v>3</v>
      </c>
      <c r="D2632" s="19">
        <f t="shared" si="69"/>
        <v>128</v>
      </c>
      <c r="E2632" s="19" t="str">
        <f>_xlfn.XLOOKUP($D2632,消耗中转!$O$17:$O$1000,消耗中转!$Y$17:$Y$1000,"[]")</f>
        <v>[{"ItemId":50004,"Num":265921}]</v>
      </c>
      <c r="F2632" s="19" t="str">
        <f>_xlfn.XLOOKUP($D2632,养成中转!$D$17:$D$1000,_xlfn.XLOOKUP($C2632,养成中转!$W$16:$AC$16,养成中转!$W$17:$AC$1000),"{}")</f>
        <v>{"Hp":161360,"Atk":8452}</v>
      </c>
      <c r="G2632" s="19" t="str">
        <f>IF(B2632=4,_xlfn.XLOOKUP($D2632,养成中转!$D$17:$D$1000,养成中转!$AP$17:$AP$1000,"{}"),_xlfn.XLOOKUP($D2632,养成中转!$D$17:$D$1000,养成中转!$AG$17:$AG$1000,"{}"))</f>
        <v>{"CardMulti":43.08,"CostReduce":5}</v>
      </c>
    </row>
    <row r="2633" spans="1:7">
      <c r="A2633" s="19">
        <v>2629</v>
      </c>
      <c r="B2633" s="21">
        <f t="shared" si="68"/>
        <v>3</v>
      </c>
      <c r="C2633" s="19">
        <v>3</v>
      </c>
      <c r="D2633" s="19">
        <f t="shared" si="69"/>
        <v>129</v>
      </c>
      <c r="E2633" s="19" t="str">
        <f>_xlfn.XLOOKUP($D2633,消耗中转!$O$17:$O$1000,消耗中转!$Y$17:$Y$1000,"[]")</f>
        <v>[{"ItemId":50004,"Num":275770}]</v>
      </c>
      <c r="F2633" s="19" t="str">
        <f>_xlfn.XLOOKUP($D2633,养成中转!$D$17:$D$1000,_xlfn.XLOOKUP($C2633,养成中转!$W$16:$AC$16,养成中转!$W$17:$AC$1000),"{}")</f>
        <v>{"Hp":163446,"Atk":8561}</v>
      </c>
      <c r="G2633" s="19" t="str">
        <f>IF(B2633=4,_xlfn.XLOOKUP($D2633,养成中转!$D$17:$D$1000,养成中转!$AP$17:$AP$1000,"{}"),_xlfn.XLOOKUP($D2633,养成中转!$D$17:$D$1000,养成中转!$AG$17:$AG$1000,"{}"))</f>
        <v>{"CardMulti":43.27,"CostReduce":5}</v>
      </c>
    </row>
    <row r="2634" spans="1:7">
      <c r="A2634" s="19">
        <v>2630</v>
      </c>
      <c r="B2634" s="21">
        <f t="shared" si="68"/>
        <v>3</v>
      </c>
      <c r="C2634" s="19">
        <v>3</v>
      </c>
      <c r="D2634" s="19">
        <f t="shared" si="69"/>
        <v>130</v>
      </c>
      <c r="E2634" s="19" t="str">
        <f>_xlfn.XLOOKUP($D2634,消耗中转!$O$17:$O$1000,消耗中转!$Y$17:$Y$1000,"[]")</f>
        <v>[{"ItemId":50004,"Num":285619},{"ItemId":50005,"Num":1717}]</v>
      </c>
      <c r="F2634" s="19" t="str">
        <f>_xlfn.XLOOKUP($D2634,养成中转!$D$17:$D$1000,_xlfn.XLOOKUP($C2634,养成中转!$W$16:$AC$16,养成中转!$W$17:$AC$1000),"{}")</f>
        <v>{"Hp":165559,"Atk":8672}</v>
      </c>
      <c r="G2634" s="19" t="str">
        <f>IF(B2634=4,_xlfn.XLOOKUP($D2634,养成中转!$D$17:$D$1000,养成中转!$AP$17:$AP$1000,"{}"),_xlfn.XLOOKUP($D2634,养成中转!$D$17:$D$1000,养成中转!$AG$17:$AG$1000,"{}"))</f>
        <v>{"CardMulti":43.46,"CostReduce":5}</v>
      </c>
    </row>
    <row r="2635" spans="1:7">
      <c r="A2635" s="19">
        <v>2631</v>
      </c>
      <c r="B2635" s="21">
        <f t="shared" si="68"/>
        <v>3</v>
      </c>
      <c r="C2635" s="19">
        <v>3</v>
      </c>
      <c r="D2635" s="19">
        <f t="shared" si="69"/>
        <v>131</v>
      </c>
      <c r="E2635" s="19" t="str">
        <f>_xlfn.XLOOKUP($D2635,消耗中转!$O$17:$O$1000,消耗中转!$Y$17:$Y$1000,"[]")</f>
        <v>[{"ItemId":50004,"Num":220605}]</v>
      </c>
      <c r="F2635" s="19" t="str">
        <f>_xlfn.XLOOKUP($D2635,养成中转!$D$17:$D$1000,_xlfn.XLOOKUP($C2635,养成中转!$W$16:$AC$16,养成中转!$W$17:$AC$1000),"{}")</f>
        <v>{"Hp":180550,"Atk":9457}</v>
      </c>
      <c r="G2635" s="19" t="str">
        <f>IF(B2635=4,_xlfn.XLOOKUP($D2635,养成中转!$D$17:$D$1000,养成中转!$AP$17:$AP$1000,"{}"),_xlfn.XLOOKUP($D2635,养成中转!$D$17:$D$1000,养成中转!$AG$17:$AG$1000,"{}"))</f>
        <v>{"CardMulti":44.66,"CostReduce":5}</v>
      </c>
    </row>
    <row r="2636" spans="1:7">
      <c r="A2636" s="19">
        <v>2632</v>
      </c>
      <c r="B2636" s="21">
        <f t="shared" si="68"/>
        <v>3</v>
      </c>
      <c r="C2636" s="19">
        <v>3</v>
      </c>
      <c r="D2636" s="19">
        <f t="shared" si="69"/>
        <v>132</v>
      </c>
      <c r="E2636" s="19" t="str">
        <f>_xlfn.XLOOKUP($D2636,消耗中转!$O$17:$O$1000,消耗中转!$Y$17:$Y$1000,"[]")</f>
        <v>[{"ItemId":50004,"Num":231636}]</v>
      </c>
      <c r="F2636" s="19" t="str">
        <f>_xlfn.XLOOKUP($D2636,养成中转!$D$17:$D$1000,_xlfn.XLOOKUP($C2636,养成中转!$W$16:$AC$16,养成中转!$W$17:$AC$1000),"{}")</f>
        <v>{"Hp":182719,"Atk":9571}</v>
      </c>
      <c r="G2636" s="19" t="str">
        <f>IF(B2636=4,_xlfn.XLOOKUP($D2636,养成中转!$D$17:$D$1000,养成中转!$AP$17:$AP$1000,"{}"),_xlfn.XLOOKUP($D2636,养成中转!$D$17:$D$1000,养成中转!$AG$17:$AG$1000,"{}"))</f>
        <v>{"CardMulti":44.89,"CostReduce":5}</v>
      </c>
    </row>
    <row r="2637" spans="1:7">
      <c r="A2637" s="19">
        <v>2633</v>
      </c>
      <c r="B2637" s="21">
        <f t="shared" si="68"/>
        <v>3</v>
      </c>
      <c r="C2637" s="19">
        <v>3</v>
      </c>
      <c r="D2637" s="19">
        <f t="shared" si="69"/>
        <v>133</v>
      </c>
      <c r="E2637" s="19" t="str">
        <f>_xlfn.XLOOKUP($D2637,消耗中转!$O$17:$O$1000,消耗中转!$Y$17:$Y$1000,"[]")</f>
        <v>[{"ItemId":50004,"Num":242666}]</v>
      </c>
      <c r="F2637" s="19" t="str">
        <f>_xlfn.XLOOKUP($D2637,养成中转!$D$17:$D$1000,_xlfn.XLOOKUP($C2637,养成中转!$W$16:$AC$16,养成中转!$W$17:$AC$1000),"{}")</f>
        <v>{"Hp":184918,"Atk":9686}</v>
      </c>
      <c r="G2637" s="19" t="str">
        <f>IF(B2637=4,_xlfn.XLOOKUP($D2637,养成中转!$D$17:$D$1000,养成中转!$AP$17:$AP$1000,"{}"),_xlfn.XLOOKUP($D2637,养成中转!$D$17:$D$1000,养成中转!$AG$17:$AG$1000,"{}"))</f>
        <v>{"CardMulti":45.12,"CostReduce":5}</v>
      </c>
    </row>
    <row r="2638" spans="1:7">
      <c r="A2638" s="19">
        <v>2634</v>
      </c>
      <c r="B2638" s="21">
        <f t="shared" si="68"/>
        <v>3</v>
      </c>
      <c r="C2638" s="19">
        <v>3</v>
      </c>
      <c r="D2638" s="19">
        <f t="shared" si="69"/>
        <v>134</v>
      </c>
      <c r="E2638" s="19" t="str">
        <f>_xlfn.XLOOKUP($D2638,消耗中转!$O$17:$O$1000,消耗中转!$Y$17:$Y$1000,"[]")</f>
        <v>[{"ItemId":50004,"Num":253696}]</v>
      </c>
      <c r="F2638" s="19" t="str">
        <f>_xlfn.XLOOKUP($D2638,养成中转!$D$17:$D$1000,_xlfn.XLOOKUP($C2638,养成中转!$W$16:$AC$16,养成中转!$W$17:$AC$1000),"{}")</f>
        <v>{"Hp":187144,"Atk":9803}</v>
      </c>
      <c r="G2638" s="19" t="str">
        <f>IF(B2638=4,_xlfn.XLOOKUP($D2638,养成中转!$D$17:$D$1000,养成中转!$AP$17:$AP$1000,"{}"),_xlfn.XLOOKUP($D2638,养成中转!$D$17:$D$1000,养成中转!$AG$17:$AG$1000,"{}"))</f>
        <v>{"CardMulti":45.35,"CostReduce":5}</v>
      </c>
    </row>
    <row r="2639" spans="1:7">
      <c r="A2639" s="19">
        <v>2635</v>
      </c>
      <c r="B2639" s="21">
        <f t="shared" ref="B2639:B2702" si="70">B2389+1</f>
        <v>3</v>
      </c>
      <c r="C2639" s="19">
        <v>3</v>
      </c>
      <c r="D2639" s="19">
        <f t="shared" ref="D2639:D2702" si="71">D2389</f>
        <v>135</v>
      </c>
      <c r="E2639" s="19" t="str">
        <f>_xlfn.XLOOKUP($D2639,消耗中转!$O$17:$O$1000,消耗中转!$Y$17:$Y$1000,"[]")</f>
        <v>[{"ItemId":50004,"Num":264726}]</v>
      </c>
      <c r="F2639" s="19" t="str">
        <f>_xlfn.XLOOKUP($D2639,养成中转!$D$17:$D$1000,_xlfn.XLOOKUP($C2639,养成中转!$W$16:$AC$16,养成中转!$W$17:$AC$1000),"{}")</f>
        <v>{"Hp":189400,"Atk":9920}</v>
      </c>
      <c r="G2639" s="19" t="str">
        <f>IF(B2639=4,_xlfn.XLOOKUP($D2639,养成中转!$D$17:$D$1000,养成中转!$AP$17:$AP$1000,"{}"),_xlfn.XLOOKUP($D2639,养成中转!$D$17:$D$1000,养成中转!$AG$17:$AG$1000,"{}"))</f>
        <v>{"CardMulti":45.58,"CostReduce":5}</v>
      </c>
    </row>
    <row r="2640" spans="1:7">
      <c r="A2640" s="19">
        <v>2636</v>
      </c>
      <c r="B2640" s="21">
        <f t="shared" si="70"/>
        <v>3</v>
      </c>
      <c r="C2640" s="19">
        <v>3</v>
      </c>
      <c r="D2640" s="19">
        <f t="shared" si="71"/>
        <v>136</v>
      </c>
      <c r="E2640" s="19" t="str">
        <f>_xlfn.XLOOKUP($D2640,消耗中转!$O$17:$O$1000,消耗中转!$Y$17:$Y$1000,"[]")</f>
        <v>[{"ItemId":50004,"Num":275757}]</v>
      </c>
      <c r="F2640" s="19" t="str">
        <f>_xlfn.XLOOKUP($D2640,养成中转!$D$17:$D$1000,_xlfn.XLOOKUP($C2640,养成中转!$W$16:$AC$16,养成中转!$W$17:$AC$1000),"{}")</f>
        <v>{"Hp":191683,"Atk":10040}</v>
      </c>
      <c r="G2640" s="19" t="str">
        <f>IF(B2640=4,_xlfn.XLOOKUP($D2640,养成中转!$D$17:$D$1000,养成中转!$AP$17:$AP$1000,"{}"),_xlfn.XLOOKUP($D2640,养成中转!$D$17:$D$1000,养成中转!$AG$17:$AG$1000,"{}"))</f>
        <v>{"CardMulti":45.81,"CostReduce":5}</v>
      </c>
    </row>
    <row r="2641" spans="1:7">
      <c r="A2641" s="19">
        <v>2637</v>
      </c>
      <c r="B2641" s="21">
        <f t="shared" si="70"/>
        <v>3</v>
      </c>
      <c r="C2641" s="19">
        <v>3</v>
      </c>
      <c r="D2641" s="19">
        <f t="shared" si="71"/>
        <v>137</v>
      </c>
      <c r="E2641" s="19" t="str">
        <f>_xlfn.XLOOKUP($D2641,消耗中转!$O$17:$O$1000,消耗中转!$Y$17:$Y$1000,"[]")</f>
        <v>[{"ItemId":50004,"Num":286787}]</v>
      </c>
      <c r="F2641" s="19" t="str">
        <f>_xlfn.XLOOKUP($D2641,养成中转!$D$17:$D$1000,_xlfn.XLOOKUP($C2641,养成中转!$W$16:$AC$16,养成中转!$W$17:$AC$1000),"{}")</f>
        <v>{"Hp":193996,"Atk":10161}</v>
      </c>
      <c r="G2641" s="19" t="str">
        <f>IF(B2641=4,_xlfn.XLOOKUP($D2641,养成中转!$D$17:$D$1000,养成中转!$AP$17:$AP$1000,"{}"),_xlfn.XLOOKUP($D2641,养成中转!$D$17:$D$1000,养成中转!$AG$17:$AG$1000,"{}"))</f>
        <v>{"CardMulti":46.04,"CostReduce":5}</v>
      </c>
    </row>
    <row r="2642" spans="1:7">
      <c r="A2642" s="19">
        <v>2638</v>
      </c>
      <c r="B2642" s="21">
        <f t="shared" si="70"/>
        <v>3</v>
      </c>
      <c r="C2642" s="19">
        <v>3</v>
      </c>
      <c r="D2642" s="19">
        <f t="shared" si="71"/>
        <v>138</v>
      </c>
      <c r="E2642" s="19" t="str">
        <f>_xlfn.XLOOKUP($D2642,消耗中转!$O$17:$O$1000,消耗中转!$Y$17:$Y$1000,"[]")</f>
        <v>[{"ItemId":50004,"Num":297817}]</v>
      </c>
      <c r="F2642" s="19" t="str">
        <f>_xlfn.XLOOKUP($D2642,养成中转!$D$17:$D$1000,_xlfn.XLOOKUP($C2642,养成中转!$W$16:$AC$16,养成中转!$W$17:$AC$1000),"{}")</f>
        <v>{"Hp":196339,"Atk":10283}</v>
      </c>
      <c r="G2642" s="19" t="str">
        <f>IF(B2642=4,_xlfn.XLOOKUP($D2642,养成中转!$D$17:$D$1000,养成中转!$AP$17:$AP$1000,"{}"),_xlfn.XLOOKUP($D2642,养成中转!$D$17:$D$1000,养成中转!$AG$17:$AG$1000,"{}"))</f>
        <v>{"CardMulti":46.27,"CostReduce":5}</v>
      </c>
    </row>
    <row r="2643" spans="1:7">
      <c r="A2643" s="19">
        <v>2639</v>
      </c>
      <c r="B2643" s="21">
        <f t="shared" si="70"/>
        <v>3</v>
      </c>
      <c r="C2643" s="19">
        <v>3</v>
      </c>
      <c r="D2643" s="19">
        <f t="shared" si="71"/>
        <v>139</v>
      </c>
      <c r="E2643" s="19" t="str">
        <f>_xlfn.XLOOKUP($D2643,消耗中转!$O$17:$O$1000,消耗中转!$Y$17:$Y$1000,"[]")</f>
        <v>[{"ItemId":50004,"Num":308848}]</v>
      </c>
      <c r="F2643" s="19" t="str">
        <f>_xlfn.XLOOKUP($D2643,养成中转!$D$17:$D$1000,_xlfn.XLOOKUP($C2643,养成中转!$W$16:$AC$16,养成中转!$W$17:$AC$1000),"{}")</f>
        <v>{"Hp":198711,"Atk":10408}</v>
      </c>
      <c r="G2643" s="19" t="str">
        <f>IF(B2643=4,_xlfn.XLOOKUP($D2643,养成中转!$D$17:$D$1000,养成中转!$AP$17:$AP$1000,"{}"),_xlfn.XLOOKUP($D2643,养成中转!$D$17:$D$1000,养成中转!$AG$17:$AG$1000,"{}"))</f>
        <v>{"CardMulti":46.5,"CostReduce":5}</v>
      </c>
    </row>
    <row r="2644" spans="1:7">
      <c r="A2644" s="19">
        <v>2640</v>
      </c>
      <c r="B2644" s="21">
        <f t="shared" si="70"/>
        <v>3</v>
      </c>
      <c r="C2644" s="19">
        <v>3</v>
      </c>
      <c r="D2644" s="19">
        <f t="shared" si="71"/>
        <v>140</v>
      </c>
      <c r="E2644" s="19" t="str">
        <f>_xlfn.XLOOKUP($D2644,消耗中转!$O$17:$O$1000,消耗中转!$Y$17:$Y$1000,"[]")</f>
        <v>[{"ItemId":50004,"Num":319878},{"ItemId":50005,"Num":1906}]</v>
      </c>
      <c r="F2644" s="19" t="str">
        <f>_xlfn.XLOOKUP($D2644,养成中转!$D$17:$D$1000,_xlfn.XLOOKUP($C2644,养成中转!$W$16:$AC$16,养成中转!$W$17:$AC$1000),"{}")</f>
        <v>{"Hp":201112,"Atk":10534}</v>
      </c>
      <c r="G2644" s="19" t="str">
        <f>IF(B2644=4,_xlfn.XLOOKUP($D2644,养成中转!$D$17:$D$1000,养成中转!$AP$17:$AP$1000,"{}"),_xlfn.XLOOKUP($D2644,养成中转!$D$17:$D$1000,养成中转!$AG$17:$AG$1000,"{}"))</f>
        <v>{"CardMulti":46.73,"CostReduce":5}</v>
      </c>
    </row>
    <row r="2645" spans="1:7">
      <c r="A2645" s="19">
        <v>2641</v>
      </c>
      <c r="B2645" s="21">
        <f t="shared" si="70"/>
        <v>3</v>
      </c>
      <c r="C2645" s="19">
        <v>3</v>
      </c>
      <c r="D2645" s="19">
        <f t="shared" si="71"/>
        <v>141</v>
      </c>
      <c r="E2645" s="19" t="str">
        <f>_xlfn.XLOOKUP($D2645,消耗中转!$O$17:$O$1000,消耗中转!$Y$17:$Y$1000,"[]")</f>
        <v>[{"ItemId":50004,"Num":241414}]</v>
      </c>
      <c r="F2645" s="19" t="str">
        <f>_xlfn.XLOOKUP($D2645,养成中转!$D$17:$D$1000,_xlfn.XLOOKUP($C2645,养成中转!$W$16:$AC$16,养成中转!$W$17:$AC$1000),"{}")</f>
        <v>{"Hp":218129,"Atk":11425}</v>
      </c>
      <c r="G2645" s="19" t="str">
        <f>IF(B2645=4,_xlfn.XLOOKUP($D2645,养成中转!$D$17:$D$1000,养成中转!$AP$17:$AP$1000,"{}"),_xlfn.XLOOKUP($D2645,养成中转!$D$17:$D$1000,养成中转!$AG$17:$AG$1000,"{}"))</f>
        <v>{"CardMulti":47.98,"CostReduce":5}</v>
      </c>
    </row>
    <row r="2646" spans="1:7">
      <c r="A2646" s="19">
        <v>2642</v>
      </c>
      <c r="B2646" s="21">
        <f t="shared" si="70"/>
        <v>3</v>
      </c>
      <c r="C2646" s="19">
        <v>3</v>
      </c>
      <c r="D2646" s="19">
        <f t="shared" si="71"/>
        <v>142</v>
      </c>
      <c r="E2646" s="19" t="str">
        <f>_xlfn.XLOOKUP($D2646,消耗中转!$O$17:$O$1000,消耗中转!$Y$17:$Y$1000,"[]")</f>
        <v>[{"ItemId":50004,"Num":253485}]</v>
      </c>
      <c r="F2646" s="19" t="str">
        <f>_xlfn.XLOOKUP($D2646,养成中转!$D$17:$D$1000,_xlfn.XLOOKUP($C2646,养成中转!$W$16:$AC$16,养成中转!$W$17:$AC$1000),"{}")</f>
        <v>{"Hp":220589,"Atk":11554}</v>
      </c>
      <c r="G2646" s="19" t="str">
        <f>IF(B2646=4,_xlfn.XLOOKUP($D2646,养成中转!$D$17:$D$1000,养成中转!$AP$17:$AP$1000,"{}"),_xlfn.XLOOKUP($D2646,养成中转!$D$17:$D$1000,养成中转!$AG$17:$AG$1000,"{}"))</f>
        <v>{"CardMulti":48.25,"CostReduce":5}</v>
      </c>
    </row>
    <row r="2647" spans="1:7">
      <c r="A2647" s="19">
        <v>2643</v>
      </c>
      <c r="B2647" s="21">
        <f t="shared" si="70"/>
        <v>3</v>
      </c>
      <c r="C2647" s="19">
        <v>3</v>
      </c>
      <c r="D2647" s="19">
        <f t="shared" si="71"/>
        <v>143</v>
      </c>
      <c r="E2647" s="19" t="str">
        <f>_xlfn.XLOOKUP($D2647,消耗中转!$O$17:$O$1000,消耗中转!$Y$17:$Y$1000,"[]")</f>
        <v>[{"ItemId":50004,"Num":265556}]</v>
      </c>
      <c r="F2647" s="19" t="str">
        <f>_xlfn.XLOOKUP($D2647,养成中转!$D$17:$D$1000,_xlfn.XLOOKUP($C2647,养成中转!$W$16:$AC$16,养成中转!$W$17:$AC$1000),"{}")</f>
        <v>{"Hp":223080,"Atk":11685}</v>
      </c>
      <c r="G2647" s="19" t="str">
        <f>IF(B2647=4,_xlfn.XLOOKUP($D2647,养成中转!$D$17:$D$1000,养成中转!$AP$17:$AP$1000,"{}"),_xlfn.XLOOKUP($D2647,养成中转!$D$17:$D$1000,养成中转!$AG$17:$AG$1000,"{}"))</f>
        <v>{"CardMulti":48.52,"CostReduce":5}</v>
      </c>
    </row>
    <row r="2648" spans="1:7">
      <c r="A2648" s="19">
        <v>2644</v>
      </c>
      <c r="B2648" s="21">
        <f t="shared" si="70"/>
        <v>3</v>
      </c>
      <c r="C2648" s="19">
        <v>3</v>
      </c>
      <c r="D2648" s="19">
        <f t="shared" si="71"/>
        <v>144</v>
      </c>
      <c r="E2648" s="19" t="str">
        <f>_xlfn.XLOOKUP($D2648,消耗中转!$O$17:$O$1000,消耗中转!$Y$17:$Y$1000,"[]")</f>
        <v>[{"ItemId":50004,"Num":277626}]</v>
      </c>
      <c r="F2648" s="19" t="str">
        <f>_xlfn.XLOOKUP($D2648,养成中转!$D$17:$D$1000,_xlfn.XLOOKUP($C2648,养成中转!$W$16:$AC$16,养成中转!$W$17:$AC$1000),"{}")</f>
        <v>{"Hp":225601,"Atk":11817}</v>
      </c>
      <c r="G2648" s="19" t="str">
        <f>IF(B2648=4,_xlfn.XLOOKUP($D2648,养成中转!$D$17:$D$1000,养成中转!$AP$17:$AP$1000,"{}"),_xlfn.XLOOKUP($D2648,养成中转!$D$17:$D$1000,养成中转!$AG$17:$AG$1000,"{}"))</f>
        <v>{"CardMulti":48.79,"CostReduce":5}</v>
      </c>
    </row>
    <row r="2649" spans="1:7">
      <c r="A2649" s="19">
        <v>2645</v>
      </c>
      <c r="B2649" s="21">
        <f t="shared" si="70"/>
        <v>3</v>
      </c>
      <c r="C2649" s="19">
        <v>3</v>
      </c>
      <c r="D2649" s="19">
        <f t="shared" si="71"/>
        <v>145</v>
      </c>
      <c r="E2649" s="19" t="str">
        <f>_xlfn.XLOOKUP($D2649,消耗中转!$O$17:$O$1000,消耗中转!$Y$17:$Y$1000,"[]")</f>
        <v>[{"ItemId":50004,"Num":289697}]</v>
      </c>
      <c r="F2649" s="19" t="str">
        <f>_xlfn.XLOOKUP($D2649,养成中转!$D$17:$D$1000,_xlfn.XLOOKUP($C2649,养成中转!$W$16:$AC$16,养成中转!$W$17:$AC$1000),"{}")</f>
        <v>{"Hp":228152,"Atk":11950}</v>
      </c>
      <c r="G2649" s="19" t="str">
        <f>IF(B2649=4,_xlfn.XLOOKUP($D2649,养成中转!$D$17:$D$1000,养成中转!$AP$17:$AP$1000,"{}"),_xlfn.XLOOKUP($D2649,养成中转!$D$17:$D$1000,养成中转!$AG$17:$AG$1000,"{}"))</f>
        <v>{"CardMulti":49.06,"CostReduce":5}</v>
      </c>
    </row>
    <row r="2650" spans="1:7">
      <c r="A2650" s="19">
        <v>2646</v>
      </c>
      <c r="B2650" s="21">
        <f t="shared" si="70"/>
        <v>3</v>
      </c>
      <c r="C2650" s="19">
        <v>3</v>
      </c>
      <c r="D2650" s="19">
        <f t="shared" si="71"/>
        <v>146</v>
      </c>
      <c r="E2650" s="19" t="str">
        <f>_xlfn.XLOOKUP($D2650,消耗中转!$O$17:$O$1000,消耗中转!$Y$17:$Y$1000,"[]")</f>
        <v>[{"ItemId":50004,"Num":301768}]</v>
      </c>
      <c r="F2650" s="19" t="str">
        <f>_xlfn.XLOOKUP($D2650,养成中转!$D$17:$D$1000,_xlfn.XLOOKUP($C2650,养成中转!$W$16:$AC$16,养成中转!$W$17:$AC$1000),"{}")</f>
        <v>{"Hp":230734,"Atk":12085}</v>
      </c>
      <c r="G2650" s="19" t="str">
        <f>IF(B2650=4,_xlfn.XLOOKUP($D2650,养成中转!$D$17:$D$1000,养成中转!$AP$17:$AP$1000,"{}"),_xlfn.XLOOKUP($D2650,养成中转!$D$17:$D$1000,养成中转!$AG$17:$AG$1000,"{}"))</f>
        <v>{"CardMulti":49.33,"CostReduce":5}</v>
      </c>
    </row>
    <row r="2651" spans="1:7">
      <c r="A2651" s="19">
        <v>2647</v>
      </c>
      <c r="B2651" s="21">
        <f t="shared" si="70"/>
        <v>3</v>
      </c>
      <c r="C2651" s="19">
        <v>3</v>
      </c>
      <c r="D2651" s="19">
        <f t="shared" si="71"/>
        <v>147</v>
      </c>
      <c r="E2651" s="19" t="str">
        <f>_xlfn.XLOOKUP($D2651,消耗中转!$O$17:$O$1000,消耗中转!$Y$17:$Y$1000,"[]")</f>
        <v>[{"ItemId":50004,"Num":313839}]</v>
      </c>
      <c r="F2651" s="19" t="str">
        <f>_xlfn.XLOOKUP($D2651,养成中转!$D$17:$D$1000,_xlfn.XLOOKUP($C2651,养成中转!$W$16:$AC$16,养成中转!$W$17:$AC$1000),"{}")</f>
        <v>{"Hp":233347,"Atk":12223}</v>
      </c>
      <c r="G2651" s="19" t="str">
        <f>IF(B2651=4,_xlfn.XLOOKUP($D2651,养成中转!$D$17:$D$1000,养成中转!$AP$17:$AP$1000,"{}"),_xlfn.XLOOKUP($D2651,养成中转!$D$17:$D$1000,养成中转!$AG$17:$AG$1000,"{}"))</f>
        <v>{"CardMulti":49.6,"CostReduce":5}</v>
      </c>
    </row>
    <row r="2652" spans="1:7">
      <c r="A2652" s="19">
        <v>2648</v>
      </c>
      <c r="B2652" s="21">
        <f t="shared" si="70"/>
        <v>3</v>
      </c>
      <c r="C2652" s="19">
        <v>3</v>
      </c>
      <c r="D2652" s="19">
        <f t="shared" si="71"/>
        <v>148</v>
      </c>
      <c r="E2652" s="19" t="str">
        <f>_xlfn.XLOOKUP($D2652,消耗中转!$O$17:$O$1000,消耗中转!$Y$17:$Y$1000,"[]")</f>
        <v>[{"ItemId":50004,"Num":325909}]</v>
      </c>
      <c r="F2652" s="19" t="str">
        <f>_xlfn.XLOOKUP($D2652,养成中转!$D$17:$D$1000,_xlfn.XLOOKUP($C2652,养成中转!$W$16:$AC$16,养成中转!$W$17:$AC$1000),"{}")</f>
        <v>{"Hp":235990,"Atk":12361}</v>
      </c>
      <c r="G2652" s="19" t="str">
        <f>IF(B2652=4,_xlfn.XLOOKUP($D2652,养成中转!$D$17:$D$1000,养成中转!$AP$17:$AP$1000,"{}"),_xlfn.XLOOKUP($D2652,养成中转!$D$17:$D$1000,养成中转!$AG$17:$AG$1000,"{}"))</f>
        <v>{"CardMulti":49.87,"CostReduce":5}</v>
      </c>
    </row>
    <row r="2653" spans="1:7">
      <c r="A2653" s="19">
        <v>2649</v>
      </c>
      <c r="B2653" s="21">
        <f t="shared" si="70"/>
        <v>3</v>
      </c>
      <c r="C2653" s="19">
        <v>3</v>
      </c>
      <c r="D2653" s="19">
        <f t="shared" si="71"/>
        <v>149</v>
      </c>
      <c r="E2653" s="19" t="str">
        <f>_xlfn.XLOOKUP($D2653,消耗中转!$O$17:$O$1000,消耗中转!$Y$17:$Y$1000,"[]")</f>
        <v>[{"ItemId":50004,"Num":337980}]</v>
      </c>
      <c r="F2653" s="19" t="str">
        <f>_xlfn.XLOOKUP($D2653,养成中转!$D$17:$D$1000,_xlfn.XLOOKUP($C2653,养成中转!$W$16:$AC$16,养成中转!$W$17:$AC$1000),"{}")</f>
        <v>{"Hp":238666,"Atk":12501}</v>
      </c>
      <c r="G2653" s="19" t="str">
        <f>IF(B2653=4,_xlfn.XLOOKUP($D2653,养成中转!$D$17:$D$1000,养成中转!$AP$17:$AP$1000,"{}"),_xlfn.XLOOKUP($D2653,养成中转!$D$17:$D$1000,养成中转!$AG$17:$AG$1000,"{}"))</f>
        <v>{"CardMulti":50.14,"CostReduce":5}</v>
      </c>
    </row>
    <row r="2654" spans="1:7">
      <c r="A2654" s="19">
        <v>2650</v>
      </c>
      <c r="B2654" s="21">
        <f t="shared" si="70"/>
        <v>3</v>
      </c>
      <c r="C2654" s="19">
        <v>3</v>
      </c>
      <c r="D2654" s="19">
        <f t="shared" si="71"/>
        <v>150</v>
      </c>
      <c r="E2654" s="19" t="str">
        <f>_xlfn.XLOOKUP($D2654,消耗中转!$O$17:$O$1000,消耗中转!$Y$17:$Y$1000,"[]")</f>
        <v>[{"ItemId":50004,"Num":350051},{"ItemId":50005,"Num":2095}]</v>
      </c>
      <c r="F2654" s="19" t="str">
        <f>_xlfn.XLOOKUP($D2654,养成中转!$D$17:$D$1000,_xlfn.XLOOKUP($C2654,养成中转!$W$16:$AC$16,养成中转!$W$17:$AC$1000),"{}")</f>
        <v>{"Hp":241371,"Atk":12643}</v>
      </c>
      <c r="G2654" s="19" t="str">
        <f>IF(B2654=4,_xlfn.XLOOKUP($D2654,养成中转!$D$17:$D$1000,养成中转!$AP$17:$AP$1000,"{}"),_xlfn.XLOOKUP($D2654,养成中转!$D$17:$D$1000,养成中转!$AG$17:$AG$1000,"{}"))</f>
        <v>{"CardMulti":50.41,"CostReduce":5}</v>
      </c>
    </row>
    <row r="2655" spans="1:7">
      <c r="A2655" s="19">
        <v>2651</v>
      </c>
      <c r="B2655" s="21">
        <f t="shared" si="70"/>
        <v>3</v>
      </c>
      <c r="C2655" s="19">
        <v>3</v>
      </c>
      <c r="D2655" s="19">
        <f t="shared" si="71"/>
        <v>151</v>
      </c>
      <c r="E2655" s="19" t="str">
        <f>_xlfn.XLOOKUP($D2655,消耗中转!$O$17:$O$1000,消耗中转!$Y$17:$Y$1000,"[]")</f>
        <v>[{"ItemId":50004,"Num":258792}]</v>
      </c>
      <c r="F2655" s="19" t="str">
        <f>_xlfn.XLOOKUP($D2655,养成中转!$D$17:$D$1000,_xlfn.XLOOKUP($C2655,养成中转!$W$16:$AC$16,养成中转!$W$17:$AC$1000),"{}")</f>
        <v>{"Hp":260531,"Atk":13646}</v>
      </c>
      <c r="G2655" s="19" t="str">
        <f>IF(B2655=4,_xlfn.XLOOKUP($D2655,养成中转!$D$17:$D$1000,养成中转!$AP$17:$AP$1000,"{}"),_xlfn.XLOOKUP($D2655,养成中转!$D$17:$D$1000,养成中转!$AG$17:$AG$1000,"{}"))</f>
        <v>{"CardMulti":51.71,"CostReduce":5}</v>
      </c>
    </row>
    <row r="2656" spans="1:7">
      <c r="A2656" s="19">
        <v>2652</v>
      </c>
      <c r="B2656" s="21">
        <f t="shared" si="70"/>
        <v>3</v>
      </c>
      <c r="C2656" s="19">
        <v>3</v>
      </c>
      <c r="D2656" s="19">
        <f t="shared" si="71"/>
        <v>152</v>
      </c>
      <c r="E2656" s="19" t="str">
        <f>_xlfn.XLOOKUP($D2656,消耗中转!$O$17:$O$1000,消耗中转!$Y$17:$Y$1000,"[]")</f>
        <v>[{"ItemId":50004,"Num":271732}]</v>
      </c>
      <c r="F2656" s="19" t="str">
        <f>_xlfn.XLOOKUP($D2656,养成中转!$D$17:$D$1000,_xlfn.XLOOKUP($C2656,养成中转!$W$16:$AC$16,养成中转!$W$17:$AC$1000),"{}")</f>
        <v>{"Hp":263300,"Atk":13791}</v>
      </c>
      <c r="G2656" s="19" t="str">
        <f>IF(B2656=4,_xlfn.XLOOKUP($D2656,养成中转!$D$17:$D$1000,养成中转!$AP$17:$AP$1000,"{}"),_xlfn.XLOOKUP($D2656,养成中转!$D$17:$D$1000,养成中转!$AG$17:$AG$1000,"{}"))</f>
        <v>{"CardMulti":52.02,"CostReduce":5}</v>
      </c>
    </row>
    <row r="2657" spans="1:7">
      <c r="A2657" s="19">
        <v>2653</v>
      </c>
      <c r="B2657" s="21">
        <f t="shared" si="70"/>
        <v>3</v>
      </c>
      <c r="C2657" s="19">
        <v>3</v>
      </c>
      <c r="D2657" s="19">
        <f t="shared" si="71"/>
        <v>153</v>
      </c>
      <c r="E2657" s="19" t="str">
        <f>_xlfn.XLOOKUP($D2657,消耗中转!$O$17:$O$1000,消耗中转!$Y$17:$Y$1000,"[]")</f>
        <v>[{"ItemId":50004,"Num":284671}]</v>
      </c>
      <c r="F2657" s="19" t="str">
        <f>_xlfn.XLOOKUP($D2657,养成中转!$D$17:$D$1000,_xlfn.XLOOKUP($C2657,养成中转!$W$16:$AC$16,养成中转!$W$17:$AC$1000),"{}")</f>
        <v>{"Hp":266100,"Atk":13938}</v>
      </c>
      <c r="G2657" s="19" t="str">
        <f>IF(B2657=4,_xlfn.XLOOKUP($D2657,养成中转!$D$17:$D$1000,养成中转!$AP$17:$AP$1000,"{}"),_xlfn.XLOOKUP($D2657,养成中转!$D$17:$D$1000,养成中转!$AG$17:$AG$1000,"{}"))</f>
        <v>{"CardMulti":52.33,"CostReduce":5}</v>
      </c>
    </row>
    <row r="2658" spans="1:7">
      <c r="A2658" s="19">
        <v>2654</v>
      </c>
      <c r="B2658" s="21">
        <f t="shared" si="70"/>
        <v>3</v>
      </c>
      <c r="C2658" s="19">
        <v>3</v>
      </c>
      <c r="D2658" s="19">
        <f t="shared" si="71"/>
        <v>154</v>
      </c>
      <c r="E2658" s="19" t="str">
        <f>_xlfn.XLOOKUP($D2658,消耗中转!$O$17:$O$1000,消耗中转!$Y$17:$Y$1000,"[]")</f>
        <v>[{"ItemId":50004,"Num":297611}]</v>
      </c>
      <c r="F2658" s="19" t="str">
        <f>_xlfn.XLOOKUP($D2658,养成中转!$D$17:$D$1000,_xlfn.XLOOKUP($C2658,养成中转!$W$16:$AC$16,养成中转!$W$17:$AC$1000),"{}")</f>
        <v>{"Hp":268933,"Atk":14086}</v>
      </c>
      <c r="G2658" s="19" t="str">
        <f>IF(B2658=4,_xlfn.XLOOKUP($D2658,养成中转!$D$17:$D$1000,养成中转!$AP$17:$AP$1000,"{}"),_xlfn.XLOOKUP($D2658,养成中转!$D$17:$D$1000,养成中转!$AG$17:$AG$1000,"{}"))</f>
        <v>{"CardMulti":52.64,"CostReduce":5}</v>
      </c>
    </row>
    <row r="2659" spans="1:7">
      <c r="A2659" s="19">
        <v>2655</v>
      </c>
      <c r="B2659" s="21">
        <f t="shared" si="70"/>
        <v>3</v>
      </c>
      <c r="C2659" s="19">
        <v>3</v>
      </c>
      <c r="D2659" s="19">
        <f t="shared" si="71"/>
        <v>155</v>
      </c>
      <c r="E2659" s="19" t="str">
        <f>_xlfn.XLOOKUP($D2659,消耗中转!$O$17:$O$1000,消耗中转!$Y$17:$Y$1000,"[]")</f>
        <v>[{"ItemId":50004,"Num":310551}]</v>
      </c>
      <c r="F2659" s="19" t="str">
        <f>_xlfn.XLOOKUP($D2659,养成中转!$D$17:$D$1000,_xlfn.XLOOKUP($C2659,养成中转!$W$16:$AC$16,养成中转!$W$17:$AC$1000),"{}")</f>
        <v>{"Hp":271796,"Atk":14237}</v>
      </c>
      <c r="G2659" s="19" t="str">
        <f>IF(B2659=4,_xlfn.XLOOKUP($D2659,养成中转!$D$17:$D$1000,养成中转!$AP$17:$AP$1000,"{}"),_xlfn.XLOOKUP($D2659,养成中转!$D$17:$D$1000,养成中转!$AG$17:$AG$1000,"{}"))</f>
        <v>{"CardMulti":52.95,"CostReduce":5}</v>
      </c>
    </row>
    <row r="2660" spans="1:7">
      <c r="A2660" s="19">
        <v>2656</v>
      </c>
      <c r="B2660" s="21">
        <f t="shared" si="70"/>
        <v>3</v>
      </c>
      <c r="C2660" s="19">
        <v>3</v>
      </c>
      <c r="D2660" s="19">
        <f t="shared" si="71"/>
        <v>156</v>
      </c>
      <c r="E2660" s="19" t="str">
        <f>_xlfn.XLOOKUP($D2660,消耗中转!$O$17:$O$1000,消耗中转!$Y$17:$Y$1000,"[]")</f>
        <v>[{"ItemId":50004,"Num":323490}]</v>
      </c>
      <c r="F2660" s="19" t="str">
        <f>_xlfn.XLOOKUP($D2660,养成中转!$D$17:$D$1000,_xlfn.XLOOKUP($C2660,养成中转!$W$16:$AC$16,养成中转!$W$17:$AC$1000),"{}")</f>
        <v>{"Hp":274693,"Atk":14389}</v>
      </c>
      <c r="G2660" s="19" t="str">
        <f>IF(B2660=4,_xlfn.XLOOKUP($D2660,养成中转!$D$17:$D$1000,养成中转!$AP$17:$AP$1000,"{}"),_xlfn.XLOOKUP($D2660,养成中转!$D$17:$D$1000,养成中转!$AG$17:$AG$1000,"{}"))</f>
        <v>{"CardMulti":53.26,"CostReduce":5}</v>
      </c>
    </row>
    <row r="2661" spans="1:7">
      <c r="A2661" s="19">
        <v>2657</v>
      </c>
      <c r="B2661" s="21">
        <f t="shared" si="70"/>
        <v>3</v>
      </c>
      <c r="C2661" s="19">
        <v>3</v>
      </c>
      <c r="D2661" s="19">
        <f t="shared" si="71"/>
        <v>157</v>
      </c>
      <c r="E2661" s="19" t="str">
        <f>_xlfn.XLOOKUP($D2661,消耗中转!$O$17:$O$1000,消耗中转!$Y$17:$Y$1000,"[]")</f>
        <v>[{"ItemId":50004,"Num":336430}]</v>
      </c>
      <c r="F2661" s="19" t="str">
        <f>_xlfn.XLOOKUP($D2661,养成中转!$D$17:$D$1000,_xlfn.XLOOKUP($C2661,养成中转!$W$16:$AC$16,养成中转!$W$17:$AC$1000),"{}")</f>
        <v>{"Hp":277622,"Atk":14542}</v>
      </c>
      <c r="G2661" s="19" t="str">
        <f>IF(B2661=4,_xlfn.XLOOKUP($D2661,养成中转!$D$17:$D$1000,养成中转!$AP$17:$AP$1000,"{}"),_xlfn.XLOOKUP($D2661,养成中转!$D$17:$D$1000,养成中转!$AG$17:$AG$1000,"{}"))</f>
        <v>{"CardMulti":53.57,"CostReduce":5}</v>
      </c>
    </row>
    <row r="2662" spans="1:7">
      <c r="A2662" s="19">
        <v>2658</v>
      </c>
      <c r="B2662" s="21">
        <f t="shared" si="70"/>
        <v>3</v>
      </c>
      <c r="C2662" s="19">
        <v>3</v>
      </c>
      <c r="D2662" s="19">
        <f t="shared" si="71"/>
        <v>158</v>
      </c>
      <c r="E2662" s="19" t="str">
        <f>_xlfn.XLOOKUP($D2662,消耗中转!$O$17:$O$1000,消耗中转!$Y$17:$Y$1000,"[]")</f>
        <v>[{"ItemId":50004,"Num":349370}]</v>
      </c>
      <c r="F2662" s="19" t="str">
        <f>_xlfn.XLOOKUP($D2662,养成中转!$D$17:$D$1000,_xlfn.XLOOKUP($C2662,养成中转!$W$16:$AC$16,养成中转!$W$17:$AC$1000),"{}")</f>
        <v>{"Hp":280584,"Atk":14697}</v>
      </c>
      <c r="G2662" s="19" t="str">
        <f>IF(B2662=4,_xlfn.XLOOKUP($D2662,养成中转!$D$17:$D$1000,养成中转!$AP$17:$AP$1000,"{}"),_xlfn.XLOOKUP($D2662,养成中转!$D$17:$D$1000,养成中转!$AG$17:$AG$1000,"{}"))</f>
        <v>{"CardMulti":53.88,"CostReduce":5}</v>
      </c>
    </row>
    <row r="2663" spans="1:7">
      <c r="A2663" s="19">
        <v>2659</v>
      </c>
      <c r="B2663" s="21">
        <f t="shared" si="70"/>
        <v>3</v>
      </c>
      <c r="C2663" s="19">
        <v>3</v>
      </c>
      <c r="D2663" s="19">
        <f t="shared" si="71"/>
        <v>159</v>
      </c>
      <c r="E2663" s="19" t="str">
        <f>_xlfn.XLOOKUP($D2663,消耗中转!$O$17:$O$1000,消耗中转!$Y$17:$Y$1000,"[]")</f>
        <v>[{"ItemId":50004,"Num":362309}]</v>
      </c>
      <c r="F2663" s="19" t="str">
        <f>_xlfn.XLOOKUP($D2663,养成中转!$D$17:$D$1000,_xlfn.XLOOKUP($C2663,养成中转!$W$16:$AC$16,养成中转!$W$17:$AC$1000),"{}")</f>
        <v>{"Hp":283577,"Atk":14854}</v>
      </c>
      <c r="G2663" s="19" t="str">
        <f>IF(B2663=4,_xlfn.XLOOKUP($D2663,养成中转!$D$17:$D$1000,养成中转!$AP$17:$AP$1000,"{}"),_xlfn.XLOOKUP($D2663,养成中转!$D$17:$D$1000,养成中转!$AG$17:$AG$1000,"{}"))</f>
        <v>{"CardMulti":54.19,"CostReduce":5}</v>
      </c>
    </row>
    <row r="2664" spans="1:7">
      <c r="A2664" s="19">
        <v>2660</v>
      </c>
      <c r="B2664" s="21">
        <f t="shared" si="70"/>
        <v>3</v>
      </c>
      <c r="C2664" s="19">
        <v>3</v>
      </c>
      <c r="D2664" s="19">
        <f t="shared" si="71"/>
        <v>160</v>
      </c>
      <c r="E2664" s="19" t="str">
        <f>_xlfn.XLOOKUP($D2664,消耗中转!$O$17:$O$1000,消耗中转!$Y$17:$Y$1000,"[]")</f>
        <v>[{"ItemId":50004,"Num":375249},{"ItemId":50005,"Num":2286}]</v>
      </c>
      <c r="F2664" s="19" t="str">
        <f>_xlfn.XLOOKUP($D2664,养成中转!$D$17:$D$1000,_xlfn.XLOOKUP($C2664,养成中转!$W$16:$AC$16,养成中转!$W$17:$AC$1000),"{}")</f>
        <v>{"Hp":286604,"Atk":15012}</v>
      </c>
      <c r="G2664" s="19" t="str">
        <f>IF(B2664=4,_xlfn.XLOOKUP($D2664,养成中转!$D$17:$D$1000,养成中转!$AP$17:$AP$1000,"{}"),_xlfn.XLOOKUP($D2664,养成中转!$D$17:$D$1000,养成中转!$AG$17:$AG$1000,"{}"))</f>
        <v>{"CardMulti":54.5,"CostReduce":5}</v>
      </c>
    </row>
    <row r="2665" spans="1:7">
      <c r="A2665" s="19">
        <v>2661</v>
      </c>
      <c r="B2665" s="21">
        <f t="shared" si="70"/>
        <v>3</v>
      </c>
      <c r="C2665" s="19">
        <v>3</v>
      </c>
      <c r="D2665" s="19">
        <f t="shared" si="71"/>
        <v>161</v>
      </c>
      <c r="E2665" s="19" t="str">
        <f>_xlfn.XLOOKUP($D2665,消耗中转!$O$17:$O$1000,消耗中转!$Y$17:$Y$1000,"[]")</f>
        <v>[{"ItemId":50004,"Num":272372}]</v>
      </c>
      <c r="F2665" s="19" t="str">
        <f>_xlfn.XLOOKUP($D2665,养成中转!$D$17:$D$1000,_xlfn.XLOOKUP($C2665,养成中转!$W$16:$AC$16,养成中转!$W$17:$AC$1000),"{}")</f>
        <v>{"Hp":308024,"Atk":16134}</v>
      </c>
      <c r="G2665" s="19" t="str">
        <f>IF(B2665=4,_xlfn.XLOOKUP($D2665,养成中转!$D$17:$D$1000,养成中转!$AP$17:$AP$1000,"{}"),_xlfn.XLOOKUP($D2665,养成中转!$D$17:$D$1000,养成中转!$AG$17:$AG$1000,"{}"))</f>
        <v>{"CardMulti":55.85,"CostReduce":5}</v>
      </c>
    </row>
    <row r="2666" spans="1:7">
      <c r="A2666" s="19">
        <v>2662</v>
      </c>
      <c r="B2666" s="21">
        <f t="shared" si="70"/>
        <v>3</v>
      </c>
      <c r="C2666" s="19">
        <v>3</v>
      </c>
      <c r="D2666" s="19">
        <f t="shared" si="71"/>
        <v>162</v>
      </c>
      <c r="E2666" s="19" t="str">
        <f>_xlfn.XLOOKUP($D2666,消耗中转!$O$17:$O$1000,消耗中转!$Y$17:$Y$1000,"[]")</f>
        <v>[{"ItemId":50004,"Num":285990}]</v>
      </c>
      <c r="F2666" s="19" t="str">
        <f>_xlfn.XLOOKUP($D2666,养成中转!$D$17:$D$1000,_xlfn.XLOOKUP($C2666,养成中转!$W$16:$AC$16,养成中转!$W$17:$AC$1000),"{}")</f>
        <v>{"Hp":311118,"Atk":16296}</v>
      </c>
      <c r="G2666" s="19" t="str">
        <f>IF(B2666=4,_xlfn.XLOOKUP($D2666,养成中转!$D$17:$D$1000,养成中转!$AP$17:$AP$1000,"{}"),_xlfn.XLOOKUP($D2666,养成中转!$D$17:$D$1000,养成中转!$AG$17:$AG$1000,"{}"))</f>
        <v>{"CardMulti":56.2,"CostReduce":5}</v>
      </c>
    </row>
    <row r="2667" spans="1:7">
      <c r="A2667" s="19">
        <v>2663</v>
      </c>
      <c r="B2667" s="21">
        <f t="shared" si="70"/>
        <v>3</v>
      </c>
      <c r="C2667" s="19">
        <v>3</v>
      </c>
      <c r="D2667" s="19">
        <f t="shared" si="71"/>
        <v>163</v>
      </c>
      <c r="E2667" s="19" t="str">
        <f>_xlfn.XLOOKUP($D2667,消耗中转!$O$17:$O$1000,消耗中转!$Y$17:$Y$1000,"[]")</f>
        <v>[{"ItemId":50004,"Num":299609}]</v>
      </c>
      <c r="F2667" s="19" t="str">
        <f>_xlfn.XLOOKUP($D2667,养成中转!$D$17:$D$1000,_xlfn.XLOOKUP($C2667,养成中转!$W$16:$AC$16,养成中转!$W$17:$AC$1000),"{}")</f>
        <v>{"Hp":314245,"Atk":16460}</v>
      </c>
      <c r="G2667" s="19" t="str">
        <f>IF(B2667=4,_xlfn.XLOOKUP($D2667,养成中转!$D$17:$D$1000,养成中转!$AP$17:$AP$1000,"{}"),_xlfn.XLOOKUP($D2667,养成中转!$D$17:$D$1000,养成中转!$AG$17:$AG$1000,"{}"))</f>
        <v>{"CardMulti":56.55,"CostReduce":5}</v>
      </c>
    </row>
    <row r="2668" spans="1:7">
      <c r="A2668" s="19">
        <v>2664</v>
      </c>
      <c r="B2668" s="21">
        <f t="shared" si="70"/>
        <v>3</v>
      </c>
      <c r="C2668" s="19">
        <v>3</v>
      </c>
      <c r="D2668" s="19">
        <f t="shared" si="71"/>
        <v>164</v>
      </c>
      <c r="E2668" s="19" t="str">
        <f>_xlfn.XLOOKUP($D2668,消耗中转!$O$17:$O$1000,消耗中转!$Y$17:$Y$1000,"[]")</f>
        <v>[{"ItemId":50004,"Num":313228}]</v>
      </c>
      <c r="F2668" s="19" t="str">
        <f>_xlfn.XLOOKUP($D2668,养成中转!$D$17:$D$1000,_xlfn.XLOOKUP($C2668,养成中转!$W$16:$AC$16,养成中转!$W$17:$AC$1000),"{}")</f>
        <v>{"Hp":317404,"Atk":16626}</v>
      </c>
      <c r="G2668" s="19" t="str">
        <f>IF(B2668=4,_xlfn.XLOOKUP($D2668,养成中转!$D$17:$D$1000,养成中转!$AP$17:$AP$1000,"{}"),_xlfn.XLOOKUP($D2668,养成中转!$D$17:$D$1000,养成中转!$AG$17:$AG$1000,"{}"))</f>
        <v>{"CardMulti":56.9,"CostReduce":5}</v>
      </c>
    </row>
    <row r="2669" spans="1:7">
      <c r="A2669" s="19">
        <v>2665</v>
      </c>
      <c r="B2669" s="21">
        <f t="shared" si="70"/>
        <v>3</v>
      </c>
      <c r="C2669" s="19">
        <v>3</v>
      </c>
      <c r="D2669" s="19">
        <f t="shared" si="71"/>
        <v>165</v>
      </c>
      <c r="E2669" s="19" t="str">
        <f>_xlfn.XLOOKUP($D2669,消耗中转!$O$17:$O$1000,消耗中转!$Y$17:$Y$1000,"[]")</f>
        <v>[{"ItemId":50004,"Num":326846}]</v>
      </c>
      <c r="F2669" s="19" t="str">
        <f>_xlfn.XLOOKUP($D2669,养成中转!$D$17:$D$1000,_xlfn.XLOOKUP($C2669,养成中转!$W$16:$AC$16,养成中转!$W$17:$AC$1000),"{}")</f>
        <v>{"Hp":320598,"Atk":16793}</v>
      </c>
      <c r="G2669" s="19" t="str">
        <f>IF(B2669=4,_xlfn.XLOOKUP($D2669,养成中转!$D$17:$D$1000,养成中转!$AP$17:$AP$1000,"{}"),_xlfn.XLOOKUP($D2669,养成中转!$D$17:$D$1000,养成中转!$AG$17:$AG$1000,"{}"))</f>
        <v>{"CardMulti":57.25,"CostReduce":5}</v>
      </c>
    </row>
    <row r="2670" spans="1:7">
      <c r="A2670" s="19">
        <v>2666</v>
      </c>
      <c r="B2670" s="21">
        <f t="shared" si="70"/>
        <v>3</v>
      </c>
      <c r="C2670" s="19">
        <v>3</v>
      </c>
      <c r="D2670" s="19">
        <f t="shared" si="71"/>
        <v>166</v>
      </c>
      <c r="E2670" s="19" t="str">
        <f>_xlfn.XLOOKUP($D2670,消耗中转!$O$17:$O$1000,消耗中转!$Y$17:$Y$1000,"[]")</f>
        <v>[{"ItemId":50004,"Num":340465}]</v>
      </c>
      <c r="F2670" s="19" t="str">
        <f>_xlfn.XLOOKUP($D2670,养成中转!$D$17:$D$1000,_xlfn.XLOOKUP($C2670,养成中转!$W$16:$AC$16,养成中转!$W$17:$AC$1000),"{}")</f>
        <v>{"Hp":323826,"Atk":16962}</v>
      </c>
      <c r="G2670" s="19" t="str">
        <f>IF(B2670=4,_xlfn.XLOOKUP($D2670,养成中转!$D$17:$D$1000,养成中转!$AP$17:$AP$1000,"{}"),_xlfn.XLOOKUP($D2670,养成中转!$D$17:$D$1000,养成中转!$AG$17:$AG$1000,"{}"))</f>
        <v>{"CardMulti":57.6,"CostReduce":5}</v>
      </c>
    </row>
    <row r="2671" spans="1:7">
      <c r="A2671" s="19">
        <v>2667</v>
      </c>
      <c r="B2671" s="21">
        <f t="shared" si="70"/>
        <v>3</v>
      </c>
      <c r="C2671" s="19">
        <v>3</v>
      </c>
      <c r="D2671" s="19">
        <f t="shared" si="71"/>
        <v>167</v>
      </c>
      <c r="E2671" s="19" t="str">
        <f>_xlfn.XLOOKUP($D2671,消耗中转!$O$17:$O$1000,消耗中转!$Y$17:$Y$1000,"[]")</f>
        <v>[{"ItemId":50004,"Num":354083}]</v>
      </c>
      <c r="F2671" s="19" t="str">
        <f>_xlfn.XLOOKUP($D2671,养成中转!$D$17:$D$1000,_xlfn.XLOOKUP($C2671,养成中转!$W$16:$AC$16,养成中转!$W$17:$AC$1000),"{}")</f>
        <v>{"Hp":327087,"Atk":17133}</v>
      </c>
      <c r="G2671" s="19" t="str">
        <f>IF(B2671=4,_xlfn.XLOOKUP($D2671,养成中转!$D$17:$D$1000,养成中转!$AP$17:$AP$1000,"{}"),_xlfn.XLOOKUP($D2671,养成中转!$D$17:$D$1000,养成中转!$AG$17:$AG$1000,"{}"))</f>
        <v>{"CardMulti":57.95,"CostReduce":5}</v>
      </c>
    </row>
    <row r="2672" spans="1:7">
      <c r="A2672" s="19">
        <v>2668</v>
      </c>
      <c r="B2672" s="21">
        <f t="shared" si="70"/>
        <v>3</v>
      </c>
      <c r="C2672" s="19">
        <v>3</v>
      </c>
      <c r="D2672" s="19">
        <f t="shared" si="71"/>
        <v>168</v>
      </c>
      <c r="E2672" s="19" t="str">
        <f>_xlfn.XLOOKUP($D2672,消耗中转!$O$17:$O$1000,消耗中转!$Y$17:$Y$1000,"[]")</f>
        <v>[{"ItemId":50004,"Num":367702}]</v>
      </c>
      <c r="F2672" s="19" t="str">
        <f>_xlfn.XLOOKUP($D2672,养成中转!$D$17:$D$1000,_xlfn.XLOOKUP($C2672,养成中转!$W$16:$AC$16,养成中转!$W$17:$AC$1000),"{}")</f>
        <v>{"Hp":330383,"Atk":17306}</v>
      </c>
      <c r="G2672" s="19" t="str">
        <f>IF(B2672=4,_xlfn.XLOOKUP($D2672,养成中转!$D$17:$D$1000,养成中转!$AP$17:$AP$1000,"{}"),_xlfn.XLOOKUP($D2672,养成中转!$D$17:$D$1000,养成中转!$AG$17:$AG$1000,"{}"))</f>
        <v>{"CardMulti":58.3,"CostReduce":5}</v>
      </c>
    </row>
    <row r="2673" spans="1:7">
      <c r="A2673" s="19">
        <v>2669</v>
      </c>
      <c r="B2673" s="21">
        <f t="shared" si="70"/>
        <v>3</v>
      </c>
      <c r="C2673" s="19">
        <v>3</v>
      </c>
      <c r="D2673" s="19">
        <f t="shared" si="71"/>
        <v>169</v>
      </c>
      <c r="E2673" s="19" t="str">
        <f>_xlfn.XLOOKUP($D2673,消耗中转!$O$17:$O$1000,消耗中转!$Y$17:$Y$1000,"[]")</f>
        <v>[{"ItemId":50004,"Num":381321}]</v>
      </c>
      <c r="F2673" s="19" t="str">
        <f>_xlfn.XLOOKUP($D2673,养成中转!$D$17:$D$1000,_xlfn.XLOOKUP($C2673,养成中转!$W$16:$AC$16,养成中转!$W$17:$AC$1000),"{}")</f>
        <v>{"Hp":333713,"Atk":17480}</v>
      </c>
      <c r="G2673" s="19" t="str">
        <f>IF(B2673=4,_xlfn.XLOOKUP($D2673,养成中转!$D$17:$D$1000,养成中转!$AP$17:$AP$1000,"{}"),_xlfn.XLOOKUP($D2673,养成中转!$D$17:$D$1000,养成中转!$AG$17:$AG$1000,"{}"))</f>
        <v>{"CardMulti":58.65,"CostReduce":5}</v>
      </c>
    </row>
    <row r="2674" spans="1:7">
      <c r="A2674" s="19">
        <v>2670</v>
      </c>
      <c r="B2674" s="21">
        <f t="shared" si="70"/>
        <v>3</v>
      </c>
      <c r="C2674" s="19">
        <v>3</v>
      </c>
      <c r="D2674" s="19">
        <f t="shared" si="71"/>
        <v>170</v>
      </c>
      <c r="E2674" s="19" t="str">
        <f>_xlfn.XLOOKUP($D2674,消耗中转!$O$17:$O$1000,消耗中转!$Y$17:$Y$1000,"[]")</f>
        <v>[{"ItemId":50004,"Num":394939},{"ItemId":50005,"Num":2476}]</v>
      </c>
      <c r="F2674" s="19" t="str">
        <f>_xlfn.XLOOKUP($D2674,养成中转!$D$17:$D$1000,_xlfn.XLOOKUP($C2674,养成中转!$W$16:$AC$16,养成中转!$W$17:$AC$1000),"{}")</f>
        <v>{"Hp":337078,"Atk":17656}</v>
      </c>
      <c r="G2674" s="19" t="str">
        <f>IF(B2674=4,_xlfn.XLOOKUP($D2674,养成中转!$D$17:$D$1000,养成中转!$AP$17:$AP$1000,"{}"),_xlfn.XLOOKUP($D2674,养成中转!$D$17:$D$1000,养成中转!$AG$17:$AG$1000,"{}"))</f>
        <v>{"CardMulti":59,"CostReduce":5}</v>
      </c>
    </row>
    <row r="2675" spans="1:7">
      <c r="A2675" s="19">
        <v>2671</v>
      </c>
      <c r="B2675" s="21">
        <f t="shared" si="70"/>
        <v>3</v>
      </c>
      <c r="C2675" s="19">
        <v>3</v>
      </c>
      <c r="D2675" s="19">
        <f t="shared" si="71"/>
        <v>171</v>
      </c>
      <c r="E2675" s="19" t="str">
        <f>_xlfn.XLOOKUP($D2675,消耗中转!$O$17:$O$1000,消耗中转!$Y$17:$Y$1000,"[]")</f>
        <v>[{"ItemId":50004,"Num":282098}]</v>
      </c>
      <c r="F2675" s="19" t="str">
        <f>_xlfn.XLOOKUP($D2675,养成中转!$D$17:$D$1000,_xlfn.XLOOKUP($C2675,养成中转!$W$16:$AC$16,养成中转!$W$17:$AC$1000),"{}")</f>
        <v>{"Hp":360872,"Atk":18902}</v>
      </c>
      <c r="G2675" s="19" t="str">
        <f>IF(B2675=4,_xlfn.XLOOKUP($D2675,养成中转!$D$17:$D$1000,养成中转!$AP$17:$AP$1000,"{}"),_xlfn.XLOOKUP($D2675,养成中转!$D$17:$D$1000,养成中转!$AG$17:$AG$1000,"{}"))</f>
        <v>{"CardMulti":60.4,"CostReduce":5}</v>
      </c>
    </row>
    <row r="2676" spans="1:7">
      <c r="A2676" s="19">
        <v>2672</v>
      </c>
      <c r="B2676" s="21">
        <f t="shared" si="70"/>
        <v>3</v>
      </c>
      <c r="C2676" s="19">
        <v>3</v>
      </c>
      <c r="D2676" s="19">
        <f t="shared" si="71"/>
        <v>172</v>
      </c>
      <c r="E2676" s="19" t="str">
        <f>_xlfn.XLOOKUP($D2676,消耗中转!$O$17:$O$1000,消耗中转!$Y$17:$Y$1000,"[]")</f>
        <v>[{"ItemId":50004,"Num":296203}]</v>
      </c>
      <c r="F2676" s="19" t="str">
        <f>_xlfn.XLOOKUP($D2676,养成中转!$D$17:$D$1000,_xlfn.XLOOKUP($C2676,养成中转!$W$16:$AC$16,养成中转!$W$17:$AC$1000),"{}")</f>
        <v>{"Hp":364305,"Atk":19082}</v>
      </c>
      <c r="G2676" s="19" t="str">
        <f>IF(B2676=4,_xlfn.XLOOKUP($D2676,养成中转!$D$17:$D$1000,养成中转!$AP$17:$AP$1000,"{}"),_xlfn.XLOOKUP($D2676,养成中转!$D$17:$D$1000,养成中转!$AG$17:$AG$1000,"{}"))</f>
        <v>{"CardMulti":60.79,"CostReduce":5}</v>
      </c>
    </row>
    <row r="2677" spans="1:7">
      <c r="A2677" s="19">
        <v>2673</v>
      </c>
      <c r="B2677" s="21">
        <f t="shared" si="70"/>
        <v>3</v>
      </c>
      <c r="C2677" s="19">
        <v>3</v>
      </c>
      <c r="D2677" s="19">
        <f t="shared" si="71"/>
        <v>173</v>
      </c>
      <c r="E2677" s="19" t="str">
        <f>_xlfn.XLOOKUP($D2677,消耗中转!$O$17:$O$1000,消耗中转!$Y$17:$Y$1000,"[]")</f>
        <v>[{"ItemId":50004,"Num":310308}]</v>
      </c>
      <c r="F2677" s="19" t="str">
        <f>_xlfn.XLOOKUP($D2677,养成中转!$D$17:$D$1000,_xlfn.XLOOKUP($C2677,养成中转!$W$16:$AC$16,养成中转!$W$17:$AC$1000),"{}")</f>
        <v>{"Hp":367775,"Atk":19264}</v>
      </c>
      <c r="G2677" s="19" t="str">
        <f>IF(B2677=4,_xlfn.XLOOKUP($D2677,养成中转!$D$17:$D$1000,养成中转!$AP$17:$AP$1000,"{}"),_xlfn.XLOOKUP($D2677,养成中转!$D$17:$D$1000,养成中转!$AG$17:$AG$1000,"{}"))</f>
        <v>{"CardMulti":61.18,"CostReduce":5}</v>
      </c>
    </row>
    <row r="2678" spans="1:7">
      <c r="A2678" s="19">
        <v>2674</v>
      </c>
      <c r="B2678" s="21">
        <f t="shared" si="70"/>
        <v>3</v>
      </c>
      <c r="C2678" s="19">
        <v>3</v>
      </c>
      <c r="D2678" s="19">
        <f t="shared" si="71"/>
        <v>174</v>
      </c>
      <c r="E2678" s="19" t="str">
        <f>_xlfn.XLOOKUP($D2678,消耗中转!$O$17:$O$1000,消耗中转!$Y$17:$Y$1000,"[]")</f>
        <v>[{"ItemId":50004,"Num":324413}]</v>
      </c>
      <c r="F2678" s="19" t="str">
        <f>_xlfn.XLOOKUP($D2678,养成中转!$D$17:$D$1000,_xlfn.XLOOKUP($C2678,养成中转!$W$16:$AC$16,养成中转!$W$17:$AC$1000),"{}")</f>
        <v>{"Hp":371278,"Atk":19448}</v>
      </c>
      <c r="G2678" s="19" t="str">
        <f>IF(B2678=4,_xlfn.XLOOKUP($D2678,养成中转!$D$17:$D$1000,养成中转!$AP$17:$AP$1000,"{}"),_xlfn.XLOOKUP($D2678,养成中转!$D$17:$D$1000,养成中转!$AG$17:$AG$1000,"{}"))</f>
        <v>{"CardMulti":61.57,"CostReduce":5}</v>
      </c>
    </row>
    <row r="2679" spans="1:7">
      <c r="A2679" s="19">
        <v>2675</v>
      </c>
      <c r="B2679" s="21">
        <f t="shared" si="70"/>
        <v>3</v>
      </c>
      <c r="C2679" s="19">
        <v>3</v>
      </c>
      <c r="D2679" s="19">
        <f t="shared" si="71"/>
        <v>175</v>
      </c>
      <c r="E2679" s="19" t="str">
        <f>_xlfn.XLOOKUP($D2679,消耗中转!$O$17:$O$1000,消耗中转!$Y$17:$Y$1000,"[]")</f>
        <v>[{"ItemId":50004,"Num":338518}]</v>
      </c>
      <c r="F2679" s="19" t="str">
        <f>_xlfn.XLOOKUP($D2679,养成中转!$D$17:$D$1000,_xlfn.XLOOKUP($C2679,养成中转!$W$16:$AC$16,养成中转!$W$17:$AC$1000),"{}")</f>
        <v>{"Hp":374818,"Atk":19633}</v>
      </c>
      <c r="G2679" s="19" t="str">
        <f>IF(B2679=4,_xlfn.XLOOKUP($D2679,养成中转!$D$17:$D$1000,养成中转!$AP$17:$AP$1000,"{}"),_xlfn.XLOOKUP($D2679,养成中转!$D$17:$D$1000,养成中转!$AG$17:$AG$1000,"{}"))</f>
        <v>{"CardMulti":62.96,"CostReduce":6}</v>
      </c>
    </row>
    <row r="2680" spans="1:7">
      <c r="A2680" s="19">
        <v>2676</v>
      </c>
      <c r="B2680" s="21">
        <f t="shared" si="70"/>
        <v>3</v>
      </c>
      <c r="C2680" s="19">
        <v>3</v>
      </c>
      <c r="D2680" s="19">
        <f t="shared" si="71"/>
        <v>176</v>
      </c>
      <c r="E2680" s="19" t="str">
        <f>_xlfn.XLOOKUP($D2680,消耗中转!$O$17:$O$1000,消耗中转!$Y$17:$Y$1000,"[]")</f>
        <v>[{"ItemId":50004,"Num":352623}]</v>
      </c>
      <c r="F2680" s="19" t="str">
        <f>_xlfn.XLOOKUP($D2680,养成中转!$D$17:$D$1000,_xlfn.XLOOKUP($C2680,养成中转!$W$16:$AC$16,养成中转!$W$17:$AC$1000),"{}")</f>
        <v>{"Hp":378393,"Atk":19820}</v>
      </c>
      <c r="G2680" s="19" t="str">
        <f>IF(B2680=4,_xlfn.XLOOKUP($D2680,养成中转!$D$17:$D$1000,养成中转!$AP$17:$AP$1000,"{}"),_xlfn.XLOOKUP($D2680,养成中转!$D$17:$D$1000,养成中转!$AG$17:$AG$1000,"{}"))</f>
        <v>{"CardMulti":63.35,"CostReduce":6}</v>
      </c>
    </row>
    <row r="2681" spans="1:7">
      <c r="A2681" s="19">
        <v>2677</v>
      </c>
      <c r="B2681" s="21">
        <f t="shared" si="70"/>
        <v>3</v>
      </c>
      <c r="C2681" s="19">
        <v>3</v>
      </c>
      <c r="D2681" s="19">
        <f t="shared" si="71"/>
        <v>177</v>
      </c>
      <c r="E2681" s="19" t="str">
        <f>_xlfn.XLOOKUP($D2681,消耗中转!$O$17:$O$1000,消耗中转!$Y$17:$Y$1000,"[]")</f>
        <v>[{"ItemId":50004,"Num":366728}]</v>
      </c>
      <c r="F2681" s="19" t="str">
        <f>_xlfn.XLOOKUP($D2681,养成中转!$D$17:$D$1000,_xlfn.XLOOKUP($C2681,养成中转!$W$16:$AC$16,养成中转!$W$17:$AC$1000),"{}")</f>
        <v>{"Hp":382004,"Atk":20010}</v>
      </c>
      <c r="G2681" s="19" t="str">
        <f>IF(B2681=4,_xlfn.XLOOKUP($D2681,养成中转!$D$17:$D$1000,养成中转!$AP$17:$AP$1000,"{}"),_xlfn.XLOOKUP($D2681,养成中转!$D$17:$D$1000,养成中转!$AG$17:$AG$1000,"{}"))</f>
        <v>{"CardMulti":63.74,"CostReduce":6}</v>
      </c>
    </row>
    <row r="2682" spans="1:7">
      <c r="A2682" s="19">
        <v>2678</v>
      </c>
      <c r="B2682" s="21">
        <f t="shared" si="70"/>
        <v>3</v>
      </c>
      <c r="C2682" s="19">
        <v>3</v>
      </c>
      <c r="D2682" s="19">
        <f t="shared" si="71"/>
        <v>178</v>
      </c>
      <c r="E2682" s="19" t="str">
        <f>_xlfn.XLOOKUP($D2682,消耗中转!$O$17:$O$1000,消耗中转!$Y$17:$Y$1000,"[]")</f>
        <v>[{"ItemId":50004,"Num":380833}]</v>
      </c>
      <c r="F2682" s="19" t="str">
        <f>_xlfn.XLOOKUP($D2682,养成中转!$D$17:$D$1000,_xlfn.XLOOKUP($C2682,养成中转!$W$16:$AC$16,养成中转!$W$17:$AC$1000),"{}")</f>
        <v>{"Hp":385650,"Atk":20200}</v>
      </c>
      <c r="G2682" s="19" t="str">
        <f>IF(B2682=4,_xlfn.XLOOKUP($D2682,养成中转!$D$17:$D$1000,养成中转!$AP$17:$AP$1000,"{}"),_xlfn.XLOOKUP($D2682,养成中转!$D$17:$D$1000,养成中转!$AG$17:$AG$1000,"{}"))</f>
        <v>{"CardMulti":64.13,"CostReduce":6}</v>
      </c>
    </row>
    <row r="2683" spans="1:7">
      <c r="A2683" s="19">
        <v>2679</v>
      </c>
      <c r="B2683" s="21">
        <f t="shared" si="70"/>
        <v>3</v>
      </c>
      <c r="C2683" s="19">
        <v>3</v>
      </c>
      <c r="D2683" s="19">
        <f t="shared" si="71"/>
        <v>179</v>
      </c>
      <c r="E2683" s="19" t="str">
        <f>_xlfn.XLOOKUP($D2683,消耗中转!$O$17:$O$1000,消耗中转!$Y$17:$Y$1000,"[]")</f>
        <v>[{"ItemId":50004,"Num":394938}]</v>
      </c>
      <c r="F2683" s="19" t="str">
        <f>_xlfn.XLOOKUP($D2683,养成中转!$D$17:$D$1000,_xlfn.XLOOKUP($C2683,养成中转!$W$16:$AC$16,养成中转!$W$17:$AC$1000),"{}")</f>
        <v>{"Hp":389332,"Atk":20394}</v>
      </c>
      <c r="G2683" s="19" t="str">
        <f>IF(B2683=4,_xlfn.XLOOKUP($D2683,养成中转!$D$17:$D$1000,养成中转!$AP$17:$AP$1000,"{}"),_xlfn.XLOOKUP($D2683,养成中转!$D$17:$D$1000,养成中转!$AG$17:$AG$1000,"{}"))</f>
        <v>{"CardMulti":64.52,"CostReduce":6}</v>
      </c>
    </row>
    <row r="2684" spans="1:7">
      <c r="A2684" s="19">
        <v>2680</v>
      </c>
      <c r="B2684" s="21">
        <f t="shared" si="70"/>
        <v>3</v>
      </c>
      <c r="C2684" s="19">
        <v>3</v>
      </c>
      <c r="D2684" s="19">
        <f t="shared" si="71"/>
        <v>180</v>
      </c>
      <c r="E2684" s="19" t="str">
        <f>_xlfn.XLOOKUP($D2684,消耗中转!$O$17:$O$1000,消耗中转!$Y$17:$Y$1000,"[]")</f>
        <v>[{"ItemId":50004,"Num":409043},{"ItemId":50005,"Num":2668}]</v>
      </c>
      <c r="F2684" s="19" t="str">
        <f>_xlfn.XLOOKUP($D2684,养成中转!$D$17:$D$1000,_xlfn.XLOOKUP($C2684,养成中转!$W$16:$AC$16,养成中转!$W$17:$AC$1000),"{}")</f>
        <v>{"Hp":393050,"Atk":20588}</v>
      </c>
      <c r="G2684" s="19" t="str">
        <f>IF(B2684=4,_xlfn.XLOOKUP($D2684,养成中转!$D$17:$D$1000,养成中转!$AP$17:$AP$1000,"{}"),_xlfn.XLOOKUP($D2684,养成中转!$D$17:$D$1000,养成中转!$AG$17:$AG$1000,"{}"))</f>
        <v>{"CardMulti":64.91,"CostReduce":6}</v>
      </c>
    </row>
    <row r="2685" spans="1:7">
      <c r="A2685" s="19">
        <v>2681</v>
      </c>
      <c r="B2685" s="21">
        <f t="shared" si="70"/>
        <v>3</v>
      </c>
      <c r="C2685" s="19">
        <v>3</v>
      </c>
      <c r="D2685" s="19">
        <f t="shared" si="71"/>
        <v>181</v>
      </c>
      <c r="E2685" s="19" t="str">
        <f>_xlfn.XLOOKUP($D2685,消耗中转!$O$17:$O$1000,消耗中转!$Y$17:$Y$1000,"[]")</f>
        <v>[{"ItemId":50004,"Num":288282}]</v>
      </c>
      <c r="F2685" s="19" t="str">
        <f>_xlfn.XLOOKUP($D2685,养成中转!$D$17:$D$1000,_xlfn.XLOOKUP($C2685,养成中转!$W$16:$AC$16,养成中转!$W$17:$AC$1000),"{}")</f>
        <v>{"Hp":419333,"Atk":21964}</v>
      </c>
      <c r="G2685" s="19" t="str">
        <f>IF(B2685=4,_xlfn.XLOOKUP($D2685,养成中转!$D$17:$D$1000,养成中转!$AP$17:$AP$1000,"{}"),_xlfn.XLOOKUP($D2685,养成中转!$D$17:$D$1000,养成中转!$AG$17:$AG$1000,"{}"))</f>
        <v>{"CardMulti":66.36,"CostReduce":6}</v>
      </c>
    </row>
    <row r="2686" spans="1:7">
      <c r="A2686" s="19">
        <v>2682</v>
      </c>
      <c r="B2686" s="21">
        <f t="shared" si="70"/>
        <v>3</v>
      </c>
      <c r="C2686" s="19">
        <v>3</v>
      </c>
      <c r="D2686" s="19">
        <f t="shared" si="71"/>
        <v>182</v>
      </c>
      <c r="E2686" s="19" t="str">
        <f>_xlfn.XLOOKUP($D2686,消耗中转!$O$17:$O$1000,消耗中转!$Y$17:$Y$1000,"[]")</f>
        <v>[{"ItemId":50004,"Num":302696}]</v>
      </c>
      <c r="F2686" s="19" t="str">
        <f>_xlfn.XLOOKUP($D2686,养成中转!$D$17:$D$1000,_xlfn.XLOOKUP($C2686,养成中转!$W$16:$AC$16,养成中转!$W$17:$AC$1000),"{}")</f>
        <v>{"Hp":423124,"Atk":22163}</v>
      </c>
      <c r="G2686" s="19" t="str">
        <f>IF(B2686=4,_xlfn.XLOOKUP($D2686,养成中转!$D$17:$D$1000,养成中转!$AP$17:$AP$1000,"{}"),_xlfn.XLOOKUP($D2686,养成中转!$D$17:$D$1000,养成中转!$AG$17:$AG$1000,"{}"))</f>
        <v>{"CardMulti":66.79,"CostReduce":6}</v>
      </c>
    </row>
    <row r="2687" spans="1:7">
      <c r="A2687" s="19">
        <v>2683</v>
      </c>
      <c r="B2687" s="21">
        <f t="shared" si="70"/>
        <v>3</v>
      </c>
      <c r="C2687" s="19">
        <v>3</v>
      </c>
      <c r="D2687" s="19">
        <f t="shared" si="71"/>
        <v>183</v>
      </c>
      <c r="E2687" s="19" t="str">
        <f>_xlfn.XLOOKUP($D2687,消耗中转!$O$17:$O$1000,消耗中转!$Y$17:$Y$1000,"[]")</f>
        <v>[{"ItemId":50004,"Num":317110}]</v>
      </c>
      <c r="F2687" s="19" t="str">
        <f>_xlfn.XLOOKUP($D2687,养成中转!$D$17:$D$1000,_xlfn.XLOOKUP($C2687,养成中转!$W$16:$AC$16,养成中转!$W$17:$AC$1000),"{}")</f>
        <v>{"Hp":426952,"Atk":22364}</v>
      </c>
      <c r="G2687" s="19" t="str">
        <f>IF(B2687=4,_xlfn.XLOOKUP($D2687,养成中转!$D$17:$D$1000,养成中转!$AP$17:$AP$1000,"{}"),_xlfn.XLOOKUP($D2687,养成中转!$D$17:$D$1000,养成中转!$AG$17:$AG$1000,"{}"))</f>
        <v>{"CardMulti":67.22,"CostReduce":6}</v>
      </c>
    </row>
    <row r="2688" spans="1:7">
      <c r="A2688" s="19">
        <v>2684</v>
      </c>
      <c r="B2688" s="21">
        <f t="shared" si="70"/>
        <v>3</v>
      </c>
      <c r="C2688" s="19">
        <v>3</v>
      </c>
      <c r="D2688" s="19">
        <f t="shared" si="71"/>
        <v>184</v>
      </c>
      <c r="E2688" s="19" t="str">
        <f>_xlfn.XLOOKUP($D2688,消耗中转!$O$17:$O$1000,消耗中转!$Y$17:$Y$1000,"[]")</f>
        <v>[{"ItemId":50004,"Num":331524}]</v>
      </c>
      <c r="F2688" s="19" t="str">
        <f>_xlfn.XLOOKUP($D2688,养成中转!$D$17:$D$1000,_xlfn.XLOOKUP($C2688,养成中转!$W$16:$AC$16,养成中转!$W$17:$AC$1000),"{}")</f>
        <v>{"Hp":430816,"Atk":22566}</v>
      </c>
      <c r="G2688" s="19" t="str">
        <f>IF(B2688=4,_xlfn.XLOOKUP($D2688,养成中转!$D$17:$D$1000,养成中转!$AP$17:$AP$1000,"{}"),_xlfn.XLOOKUP($D2688,养成中转!$D$17:$D$1000,养成中转!$AG$17:$AG$1000,"{}"))</f>
        <v>{"CardMulti":67.65,"CostReduce":6}</v>
      </c>
    </row>
    <row r="2689" spans="1:7">
      <c r="A2689" s="19">
        <v>2685</v>
      </c>
      <c r="B2689" s="21">
        <f t="shared" si="70"/>
        <v>3</v>
      </c>
      <c r="C2689" s="19">
        <v>3</v>
      </c>
      <c r="D2689" s="19">
        <f t="shared" si="71"/>
        <v>185</v>
      </c>
      <c r="E2689" s="19" t="str">
        <f>_xlfn.XLOOKUP($D2689,消耗中转!$O$17:$O$1000,消耗中转!$Y$17:$Y$1000,"[]")</f>
        <v>[{"ItemId":50004,"Num":345938}]</v>
      </c>
      <c r="F2689" s="19" t="str">
        <f>_xlfn.XLOOKUP($D2689,养成中转!$D$17:$D$1000,_xlfn.XLOOKUP($C2689,养成中转!$W$16:$AC$16,养成中转!$W$17:$AC$1000),"{}")</f>
        <v>{"Hp":434717,"Atk":22771}</v>
      </c>
      <c r="G2689" s="19" t="str">
        <f>IF(B2689=4,_xlfn.XLOOKUP($D2689,养成中转!$D$17:$D$1000,养成中转!$AP$17:$AP$1000,"{}"),_xlfn.XLOOKUP($D2689,养成中转!$D$17:$D$1000,养成中转!$AG$17:$AG$1000,"{}"))</f>
        <v>{"CardMulti":68.08,"CostReduce":6}</v>
      </c>
    </row>
    <row r="2690" spans="1:7">
      <c r="A2690" s="19">
        <v>2686</v>
      </c>
      <c r="B2690" s="21">
        <f t="shared" si="70"/>
        <v>3</v>
      </c>
      <c r="C2690" s="19">
        <v>3</v>
      </c>
      <c r="D2690" s="19">
        <f t="shared" si="71"/>
        <v>186</v>
      </c>
      <c r="E2690" s="19" t="str">
        <f>_xlfn.XLOOKUP($D2690,消耗中转!$O$17:$O$1000,消耗中转!$Y$17:$Y$1000,"[]")</f>
        <v>[{"ItemId":50004,"Num":360353}]</v>
      </c>
      <c r="F2690" s="19" t="str">
        <f>_xlfn.XLOOKUP($D2690,养成中转!$D$17:$D$1000,_xlfn.XLOOKUP($C2690,养成中转!$W$16:$AC$16,养成中转!$W$17:$AC$1000),"{}")</f>
        <v>{"Hp":438656,"Atk":22976}</v>
      </c>
      <c r="G2690" s="19" t="str">
        <f>IF(B2690=4,_xlfn.XLOOKUP($D2690,养成中转!$D$17:$D$1000,养成中转!$AP$17:$AP$1000,"{}"),_xlfn.XLOOKUP($D2690,养成中转!$D$17:$D$1000,养成中转!$AG$17:$AG$1000,"{}"))</f>
        <v>{"CardMulti":68.51,"CostReduce":6}</v>
      </c>
    </row>
    <row r="2691" spans="1:7">
      <c r="A2691" s="19">
        <v>2687</v>
      </c>
      <c r="B2691" s="21">
        <f t="shared" si="70"/>
        <v>3</v>
      </c>
      <c r="C2691" s="19">
        <v>3</v>
      </c>
      <c r="D2691" s="19">
        <f t="shared" si="71"/>
        <v>187</v>
      </c>
      <c r="E2691" s="19" t="str">
        <f>_xlfn.XLOOKUP($D2691,消耗中转!$O$17:$O$1000,消耗中转!$Y$17:$Y$1000,"[]")</f>
        <v>[{"ItemId":50004,"Num":374767}]</v>
      </c>
      <c r="F2691" s="19" t="str">
        <f>_xlfn.XLOOKUP($D2691,养成中转!$D$17:$D$1000,_xlfn.XLOOKUP($C2691,养成中转!$W$16:$AC$16,养成中转!$W$17:$AC$1000),"{}")</f>
        <v>{"Hp":442631,"Atk":23185}</v>
      </c>
      <c r="G2691" s="19" t="str">
        <f>IF(B2691=4,_xlfn.XLOOKUP($D2691,养成中转!$D$17:$D$1000,养成中转!$AP$17:$AP$1000,"{}"),_xlfn.XLOOKUP($D2691,养成中转!$D$17:$D$1000,养成中转!$AG$17:$AG$1000,"{}"))</f>
        <v>{"CardMulti":68.94,"CostReduce":6}</v>
      </c>
    </row>
    <row r="2692" spans="1:7">
      <c r="A2692" s="19">
        <v>2688</v>
      </c>
      <c r="B2692" s="21">
        <f t="shared" si="70"/>
        <v>3</v>
      </c>
      <c r="C2692" s="19">
        <v>3</v>
      </c>
      <c r="D2692" s="19">
        <f t="shared" si="71"/>
        <v>188</v>
      </c>
      <c r="E2692" s="19" t="str">
        <f>_xlfn.XLOOKUP($D2692,消耗中转!$O$17:$O$1000,消耗中转!$Y$17:$Y$1000,"[]")</f>
        <v>[{"ItemId":50004,"Num":389181}]</v>
      </c>
      <c r="F2692" s="19" t="str">
        <f>_xlfn.XLOOKUP($D2692,养成中转!$D$17:$D$1000,_xlfn.XLOOKUP($C2692,养成中转!$W$16:$AC$16,养成中转!$W$17:$AC$1000),"{}")</f>
        <v>{"Hp":446644,"Atk":23395}</v>
      </c>
      <c r="G2692" s="19" t="str">
        <f>IF(B2692=4,_xlfn.XLOOKUP($D2692,养成中转!$D$17:$D$1000,养成中转!$AP$17:$AP$1000,"{}"),_xlfn.XLOOKUP($D2692,养成中转!$D$17:$D$1000,养成中转!$AG$17:$AG$1000,"{}"))</f>
        <v>{"CardMulti":69.37,"CostReduce":6}</v>
      </c>
    </row>
    <row r="2693" spans="1:7">
      <c r="A2693" s="19">
        <v>2689</v>
      </c>
      <c r="B2693" s="21">
        <f t="shared" si="70"/>
        <v>3</v>
      </c>
      <c r="C2693" s="19">
        <v>3</v>
      </c>
      <c r="D2693" s="19">
        <f t="shared" si="71"/>
        <v>189</v>
      </c>
      <c r="E2693" s="19" t="str">
        <f>_xlfn.XLOOKUP($D2693,消耗中转!$O$17:$O$1000,消耗中转!$Y$17:$Y$1000,"[]")</f>
        <v>[{"ItemId":50004,"Num":403595}]</v>
      </c>
      <c r="F2693" s="19" t="str">
        <f>_xlfn.XLOOKUP($D2693,养成中转!$D$17:$D$1000,_xlfn.XLOOKUP($C2693,养成中转!$W$16:$AC$16,养成中转!$W$17:$AC$1000),"{}")</f>
        <v>{"Hp":450694,"Atk":23608}</v>
      </c>
      <c r="G2693" s="19" t="str">
        <f>IF(B2693=4,_xlfn.XLOOKUP($D2693,养成中转!$D$17:$D$1000,养成中转!$AP$17:$AP$1000,"{}"),_xlfn.XLOOKUP($D2693,养成中转!$D$17:$D$1000,养成中转!$AG$17:$AG$1000,"{}"))</f>
        <v>{"CardMulti":69.8,"CostReduce":6}</v>
      </c>
    </row>
    <row r="2694" spans="1:7">
      <c r="A2694" s="19">
        <v>2690</v>
      </c>
      <c r="B2694" s="21">
        <f t="shared" si="70"/>
        <v>3</v>
      </c>
      <c r="C2694" s="19">
        <v>3</v>
      </c>
      <c r="D2694" s="19">
        <f t="shared" si="71"/>
        <v>190</v>
      </c>
      <c r="E2694" s="19" t="str">
        <f>_xlfn.XLOOKUP($D2694,消耗中转!$O$17:$O$1000,消耗中转!$Y$17:$Y$1000,"[]")</f>
        <v>[{"ItemId":50004,"Num":418009},{"ItemId":50005,"Num":2860}]</v>
      </c>
      <c r="F2694" s="19" t="str">
        <f>_xlfn.XLOOKUP($D2694,养成中转!$D$17:$D$1000,_xlfn.XLOOKUP($C2694,养成中转!$W$16:$AC$16,养成中转!$W$17:$AC$1000),"{}")</f>
        <v>{"Hp":454783,"Atk":23821}</v>
      </c>
      <c r="G2694" s="19" t="str">
        <f>IF(B2694=4,_xlfn.XLOOKUP($D2694,养成中转!$D$17:$D$1000,养成中转!$AP$17:$AP$1000,"{}"),_xlfn.XLOOKUP($D2694,养成中转!$D$17:$D$1000,养成中转!$AG$17:$AG$1000,"{}"))</f>
        <v>{"CardMulti":70.23,"CostReduce":6}</v>
      </c>
    </row>
    <row r="2695" spans="1:7">
      <c r="A2695" s="19">
        <v>2691</v>
      </c>
      <c r="B2695" s="21">
        <f t="shared" si="70"/>
        <v>3</v>
      </c>
      <c r="C2695" s="19">
        <v>3</v>
      </c>
      <c r="D2695" s="19">
        <f t="shared" si="71"/>
        <v>191</v>
      </c>
      <c r="E2695" s="19" t="str">
        <f>_xlfn.XLOOKUP($D2695,消耗中转!$O$17:$O$1000,消耗中转!$Y$17:$Y$1000,"[]")</f>
        <v>[{"ItemId":50004,"Num":291660}]</v>
      </c>
      <c r="F2695" s="19" t="str">
        <f>_xlfn.XLOOKUP($D2695,养成中转!$D$17:$D$1000,_xlfn.XLOOKUP($C2695,养成中转!$W$16:$AC$16,养成中转!$W$17:$AC$1000),"{}")</f>
        <v>{"Hp":483664,"Atk":25335}</v>
      </c>
      <c r="G2695" s="19" t="str">
        <f>IF(B2695=4,_xlfn.XLOOKUP($D2695,养成中转!$D$17:$D$1000,养成中转!$AP$17:$AP$1000,"{}"),_xlfn.XLOOKUP($D2695,养成中转!$D$17:$D$1000,养成中转!$AG$17:$AG$1000,"{}"))</f>
        <v>{"CardMulti":71.73,"CostReduce":6}</v>
      </c>
    </row>
    <row r="2696" spans="1:7">
      <c r="A2696" s="19">
        <v>2692</v>
      </c>
      <c r="B2696" s="21">
        <f t="shared" si="70"/>
        <v>3</v>
      </c>
      <c r="C2696" s="19">
        <v>3</v>
      </c>
      <c r="D2696" s="19">
        <f t="shared" si="71"/>
        <v>192</v>
      </c>
      <c r="E2696" s="19" t="str">
        <f>_xlfn.XLOOKUP($D2696,消耗中转!$O$17:$O$1000,消耗中转!$Y$17:$Y$1000,"[]")</f>
        <v>[{"ItemId":50004,"Num":306243}]</v>
      </c>
      <c r="F2696" s="19" t="str">
        <f>_xlfn.XLOOKUP($D2696,养成中转!$D$17:$D$1000,_xlfn.XLOOKUP($C2696,养成中转!$W$16:$AC$16,养成中转!$W$17:$AC$1000),"{}")</f>
        <v>{"Hp":487828,"Atk":25553}</v>
      </c>
      <c r="G2696" s="19" t="str">
        <f>IF(B2696=4,_xlfn.XLOOKUP($D2696,养成中转!$D$17:$D$1000,养成中转!$AP$17:$AP$1000,"{}"),_xlfn.XLOOKUP($D2696,养成中转!$D$17:$D$1000,养成中转!$AG$17:$AG$1000,"{}"))</f>
        <v>{"CardMulti":72.2,"CostReduce":6}</v>
      </c>
    </row>
    <row r="2697" spans="1:7">
      <c r="A2697" s="19">
        <v>2693</v>
      </c>
      <c r="B2697" s="21">
        <f t="shared" si="70"/>
        <v>3</v>
      </c>
      <c r="C2697" s="19">
        <v>3</v>
      </c>
      <c r="D2697" s="19">
        <f t="shared" si="71"/>
        <v>193</v>
      </c>
      <c r="E2697" s="19" t="str">
        <f>_xlfn.XLOOKUP($D2697,消耗中转!$O$17:$O$1000,消耗中转!$Y$17:$Y$1000,"[]")</f>
        <v>[{"ItemId":50004,"Num":320826}]</v>
      </c>
      <c r="F2697" s="19" t="str">
        <f>_xlfn.XLOOKUP($D2697,养成中转!$D$17:$D$1000,_xlfn.XLOOKUP($C2697,养成中转!$W$16:$AC$16,养成中转!$W$17:$AC$1000),"{}")</f>
        <v>{"Hp":492031,"Atk":25773}</v>
      </c>
      <c r="G2697" s="19" t="str">
        <f>IF(B2697=4,_xlfn.XLOOKUP($D2697,养成中转!$D$17:$D$1000,养成中转!$AP$17:$AP$1000,"{}"),_xlfn.XLOOKUP($D2697,养成中转!$D$17:$D$1000,养成中转!$AG$17:$AG$1000,"{}"))</f>
        <v>{"CardMulti":72.67,"CostReduce":6}</v>
      </c>
    </row>
    <row r="2698" spans="1:7">
      <c r="A2698" s="19">
        <v>2694</v>
      </c>
      <c r="B2698" s="21">
        <f t="shared" si="70"/>
        <v>3</v>
      </c>
      <c r="C2698" s="19">
        <v>3</v>
      </c>
      <c r="D2698" s="19">
        <f t="shared" si="71"/>
        <v>194</v>
      </c>
      <c r="E2698" s="19" t="str">
        <f>_xlfn.XLOOKUP($D2698,消耗中转!$O$17:$O$1000,消耗中转!$Y$17:$Y$1000,"[]")</f>
        <v>[{"ItemId":50004,"Num":335409}]</v>
      </c>
      <c r="F2698" s="19" t="str">
        <f>_xlfn.XLOOKUP($D2698,养成中转!$D$17:$D$1000,_xlfn.XLOOKUP($C2698,养成中转!$W$16:$AC$16,养成中转!$W$17:$AC$1000),"{}")</f>
        <v>{"Hp":496272,"Atk":25995}</v>
      </c>
      <c r="G2698" s="19" t="str">
        <f>IF(B2698=4,_xlfn.XLOOKUP($D2698,养成中转!$D$17:$D$1000,养成中转!$AP$17:$AP$1000,"{}"),_xlfn.XLOOKUP($D2698,养成中转!$D$17:$D$1000,养成中转!$AG$17:$AG$1000,"{}"))</f>
        <v>{"CardMulti":73.14,"CostReduce":6}</v>
      </c>
    </row>
    <row r="2699" spans="1:7">
      <c r="A2699" s="19">
        <v>2695</v>
      </c>
      <c r="B2699" s="21">
        <f t="shared" si="70"/>
        <v>3</v>
      </c>
      <c r="C2699" s="19">
        <v>3</v>
      </c>
      <c r="D2699" s="19">
        <f t="shared" si="71"/>
        <v>195</v>
      </c>
      <c r="E2699" s="19" t="str">
        <f>_xlfn.XLOOKUP($D2699,消耗中转!$O$17:$O$1000,消耗中转!$Y$17:$Y$1000,"[]")</f>
        <v>[{"ItemId":50004,"Num":349992}]</v>
      </c>
      <c r="F2699" s="19" t="str">
        <f>_xlfn.XLOOKUP($D2699,养成中转!$D$17:$D$1000,_xlfn.XLOOKUP($C2699,养成中转!$W$16:$AC$16,养成中转!$W$17:$AC$1000),"{}")</f>
        <v>{"Hp":500550,"Atk":26219}</v>
      </c>
      <c r="G2699" s="19" t="str">
        <f>IF(B2699=4,_xlfn.XLOOKUP($D2699,养成中转!$D$17:$D$1000,养成中转!$AP$17:$AP$1000,"{}"),_xlfn.XLOOKUP($D2699,养成中转!$D$17:$D$1000,养成中转!$AG$17:$AG$1000,"{}"))</f>
        <v>{"CardMulti":73.61,"CostReduce":6}</v>
      </c>
    </row>
    <row r="2700" spans="1:7">
      <c r="A2700" s="19">
        <v>2696</v>
      </c>
      <c r="B2700" s="21">
        <f t="shared" si="70"/>
        <v>3</v>
      </c>
      <c r="C2700" s="19">
        <v>3</v>
      </c>
      <c r="D2700" s="19">
        <f t="shared" si="71"/>
        <v>196</v>
      </c>
      <c r="E2700" s="19" t="str">
        <f>_xlfn.XLOOKUP($D2700,消耗中转!$O$17:$O$1000,消耗中转!$Y$17:$Y$1000,"[]")</f>
        <v>[{"ItemId":50004,"Num":364575}]</v>
      </c>
      <c r="F2700" s="19" t="str">
        <f>_xlfn.XLOOKUP($D2700,养成中转!$D$17:$D$1000,_xlfn.XLOOKUP($C2700,养成中转!$W$16:$AC$16,养成中转!$W$17:$AC$1000),"{}")</f>
        <v>{"Hp":504868,"Atk":26445}</v>
      </c>
      <c r="G2700" s="19" t="str">
        <f>IF(B2700=4,_xlfn.XLOOKUP($D2700,养成中转!$D$17:$D$1000,养成中转!$AP$17:$AP$1000,"{}"),_xlfn.XLOOKUP($D2700,养成中转!$D$17:$D$1000,养成中转!$AG$17:$AG$1000,"{}"))</f>
        <v>{"CardMulti":74.08,"CostReduce":6}</v>
      </c>
    </row>
    <row r="2701" spans="1:7">
      <c r="A2701" s="19">
        <v>2697</v>
      </c>
      <c r="B2701" s="21">
        <f t="shared" si="70"/>
        <v>3</v>
      </c>
      <c r="C2701" s="19">
        <v>3</v>
      </c>
      <c r="D2701" s="19">
        <f t="shared" si="71"/>
        <v>197</v>
      </c>
      <c r="E2701" s="19" t="str">
        <f>_xlfn.XLOOKUP($D2701,消耗中转!$O$17:$O$1000,消耗中转!$Y$17:$Y$1000,"[]")</f>
        <v>[{"ItemId":50004,"Num":379158}]</v>
      </c>
      <c r="F2701" s="19" t="str">
        <f>_xlfn.XLOOKUP($D2701,养成中转!$D$17:$D$1000,_xlfn.XLOOKUP($C2701,养成中转!$W$16:$AC$16,养成中转!$W$17:$AC$1000),"{}")</f>
        <v>{"Hp":509224,"Atk":26673}</v>
      </c>
      <c r="G2701" s="19" t="str">
        <f>IF(B2701=4,_xlfn.XLOOKUP($D2701,养成中转!$D$17:$D$1000,养成中转!$AP$17:$AP$1000,"{}"),_xlfn.XLOOKUP($D2701,养成中转!$D$17:$D$1000,养成中转!$AG$17:$AG$1000,"{}"))</f>
        <v>{"CardMulti":74.55,"CostReduce":6}</v>
      </c>
    </row>
    <row r="2702" spans="1:7">
      <c r="A2702" s="19">
        <v>2698</v>
      </c>
      <c r="B2702" s="21">
        <f t="shared" si="70"/>
        <v>3</v>
      </c>
      <c r="C2702" s="19">
        <v>3</v>
      </c>
      <c r="D2702" s="19">
        <f t="shared" si="71"/>
        <v>198</v>
      </c>
      <c r="E2702" s="19" t="str">
        <f>_xlfn.XLOOKUP($D2702,消耗中转!$O$17:$O$1000,消耗中转!$Y$17:$Y$1000,"[]")</f>
        <v>[{"ItemId":50004,"Num":393741}]</v>
      </c>
      <c r="F2702" s="19" t="str">
        <f>_xlfn.XLOOKUP($D2702,养成中转!$D$17:$D$1000,_xlfn.XLOOKUP($C2702,养成中转!$W$16:$AC$16,养成中转!$W$17:$AC$1000),"{}")</f>
        <v>{"Hp":513620,"Atk":26903}</v>
      </c>
      <c r="G2702" s="19" t="str">
        <f>IF(B2702=4,_xlfn.XLOOKUP($D2702,养成中转!$D$17:$D$1000,养成中转!$AP$17:$AP$1000,"{}"),_xlfn.XLOOKUP($D2702,养成中转!$D$17:$D$1000,养成中转!$AG$17:$AG$1000,"{}"))</f>
        <v>{"CardMulti":75.02,"CostReduce":6}</v>
      </c>
    </row>
    <row r="2703" spans="1:7">
      <c r="A2703" s="19">
        <v>2699</v>
      </c>
      <c r="B2703" s="21">
        <f t="shared" ref="B2703:B2766" si="72">B2453+1</f>
        <v>3</v>
      </c>
      <c r="C2703" s="19">
        <v>3</v>
      </c>
      <c r="D2703" s="19">
        <f t="shared" ref="D2703:D2766" si="73">D2453</f>
        <v>199</v>
      </c>
      <c r="E2703" s="19" t="str">
        <f>_xlfn.XLOOKUP($D2703,消耗中转!$O$17:$O$1000,消耗中转!$Y$17:$Y$1000,"[]")</f>
        <v>[{"ItemId":50004,"Num":408324}]</v>
      </c>
      <c r="F2703" s="19" t="str">
        <f>_xlfn.XLOOKUP($D2703,养成中转!$D$17:$D$1000,_xlfn.XLOOKUP($C2703,养成中转!$W$16:$AC$16,养成中转!$W$17:$AC$1000),"{}")</f>
        <v>{"Hp":518055,"Atk":27135}</v>
      </c>
      <c r="G2703" s="19" t="str">
        <f>IF(B2703=4,_xlfn.XLOOKUP($D2703,养成中转!$D$17:$D$1000,养成中转!$AP$17:$AP$1000,"{}"),_xlfn.XLOOKUP($D2703,养成中转!$D$17:$D$1000,养成中转!$AG$17:$AG$1000,"{}"))</f>
        <v>{"CardMulti":75.49,"CostReduce":6}</v>
      </c>
    </row>
    <row r="2704" spans="1:7">
      <c r="A2704" s="19">
        <v>2700</v>
      </c>
      <c r="B2704" s="21">
        <f t="shared" si="72"/>
        <v>3</v>
      </c>
      <c r="C2704" s="19">
        <v>3</v>
      </c>
      <c r="D2704" s="19">
        <f t="shared" si="73"/>
        <v>200</v>
      </c>
      <c r="E2704" s="19" t="str">
        <f>_xlfn.XLOOKUP($D2704,消耗中转!$O$17:$O$1000,消耗中转!$Y$17:$Y$1000,"[]")</f>
        <v>[{"ItemId":50004,"Num":422907},{"ItemId":50005,"Num":3052}]</v>
      </c>
      <c r="F2704" s="19" t="str">
        <f>_xlfn.XLOOKUP($D2704,养成中转!$D$17:$D$1000,_xlfn.XLOOKUP($C2704,养成中转!$W$16:$AC$16,养成中转!$W$17:$AC$1000),"{}")</f>
        <v>{"Hp":522528,"Atk":27370}</v>
      </c>
      <c r="G2704" s="19" t="str">
        <f>IF(B2704=4,_xlfn.XLOOKUP($D2704,养成中转!$D$17:$D$1000,养成中转!$AP$17:$AP$1000,"{}"),_xlfn.XLOOKUP($D2704,养成中转!$D$17:$D$1000,养成中转!$AG$17:$AG$1000,"{}"))</f>
        <v>{"CardMulti":75.96,"CostReduce":6}</v>
      </c>
    </row>
    <row r="2705" spans="1:7">
      <c r="A2705" s="19">
        <v>2701</v>
      </c>
      <c r="B2705" s="21">
        <f t="shared" si="72"/>
        <v>3</v>
      </c>
      <c r="C2705" s="19">
        <v>3</v>
      </c>
      <c r="D2705" s="19">
        <f t="shared" si="73"/>
        <v>201</v>
      </c>
      <c r="E2705" s="19" t="str">
        <f>_xlfn.XLOOKUP($D2705,消耗中转!$O$17:$O$1000,消耗中转!$Y$17:$Y$1000,"[]")</f>
        <v>[{"ItemId":50004,"Num":293456}]</v>
      </c>
      <c r="F2705" s="19" t="str">
        <f>_xlfn.XLOOKUP($D2705,养成中转!$D$17:$D$1000,_xlfn.XLOOKUP($C2705,养成中转!$W$16:$AC$16,养成中转!$W$17:$AC$1000),"{}")</f>
        <v>{"Hp":554121,"Atk":29025}</v>
      </c>
      <c r="G2705" s="19" t="str">
        <f>IF(B2705=4,_xlfn.XLOOKUP($D2705,养成中转!$D$17:$D$1000,养成中转!$AP$17:$AP$1000,"{}"),_xlfn.XLOOKUP($D2705,养成中转!$D$17:$D$1000,养成中转!$AG$17:$AG$1000,"{}"))</f>
        <v>{"CardMulti":77.51,"CostReduce":6}</v>
      </c>
    </row>
    <row r="2706" spans="1:7">
      <c r="A2706" s="19">
        <v>2702</v>
      </c>
      <c r="B2706" s="21">
        <f t="shared" si="72"/>
        <v>3</v>
      </c>
      <c r="C2706" s="19">
        <v>3</v>
      </c>
      <c r="D2706" s="19">
        <f t="shared" si="73"/>
        <v>202</v>
      </c>
      <c r="E2706" s="19" t="str">
        <f>_xlfn.XLOOKUP($D2706,消耗中转!$O$17:$O$1000,消耗中转!$Y$17:$Y$1000,"[]")</f>
        <v>[{"ItemId":50004,"Num":308129}]</v>
      </c>
      <c r="F2706" s="19" t="str">
        <f>_xlfn.XLOOKUP($D2706,养成中转!$D$17:$D$1000,_xlfn.XLOOKUP($C2706,养成中转!$W$16:$AC$16,养成中转!$W$17:$AC$1000),"{}")</f>
        <v>{"Hp":558674,"Atk":29264}</v>
      </c>
      <c r="G2706" s="19" t="str">
        <f>IF(B2706=4,_xlfn.XLOOKUP($D2706,养成中转!$D$17:$D$1000,养成中转!$AP$17:$AP$1000,"{}"),_xlfn.XLOOKUP($D2706,养成中转!$D$17:$D$1000,养成中转!$AG$17:$AG$1000,"{}"))</f>
        <v>{"CardMulti":78.02,"CostReduce":6}</v>
      </c>
    </row>
    <row r="2707" spans="1:7">
      <c r="A2707" s="19">
        <v>2703</v>
      </c>
      <c r="B2707" s="21">
        <f t="shared" si="72"/>
        <v>3</v>
      </c>
      <c r="C2707" s="19">
        <v>3</v>
      </c>
      <c r="D2707" s="19">
        <f t="shared" si="73"/>
        <v>203</v>
      </c>
      <c r="E2707" s="19" t="str">
        <f>_xlfn.XLOOKUP($D2707,消耗中转!$O$17:$O$1000,消耗中转!$Y$17:$Y$1000,"[]")</f>
        <v>[{"ItemId":50004,"Num":322801}]</v>
      </c>
      <c r="F2707" s="19" t="str">
        <f>_xlfn.XLOOKUP($D2707,养成中转!$D$17:$D$1000,_xlfn.XLOOKUP($C2707,养成中转!$W$16:$AC$16,养成中转!$W$17:$AC$1000),"{}")</f>
        <v>{"Hp":563267,"Atk":29504}</v>
      </c>
      <c r="G2707" s="19" t="str">
        <f>IF(B2707=4,_xlfn.XLOOKUP($D2707,养成中转!$D$17:$D$1000,养成中转!$AP$17:$AP$1000,"{}"),_xlfn.XLOOKUP($D2707,养成中转!$D$17:$D$1000,养成中转!$AG$17:$AG$1000,"{}"))</f>
        <v>{"CardMulti":78.53,"CostReduce":6}</v>
      </c>
    </row>
    <row r="2708" spans="1:7">
      <c r="A2708" s="19">
        <v>2704</v>
      </c>
      <c r="B2708" s="21">
        <f t="shared" si="72"/>
        <v>3</v>
      </c>
      <c r="C2708" s="19">
        <v>3</v>
      </c>
      <c r="D2708" s="19">
        <f t="shared" si="73"/>
        <v>204</v>
      </c>
      <c r="E2708" s="19" t="str">
        <f>_xlfn.XLOOKUP($D2708,消耗中转!$O$17:$O$1000,消耗中转!$Y$17:$Y$1000,"[]")</f>
        <v>[{"ItemId":50004,"Num":337474}]</v>
      </c>
      <c r="F2708" s="19" t="str">
        <f>_xlfn.XLOOKUP($D2708,养成中转!$D$17:$D$1000,_xlfn.XLOOKUP($C2708,养成中转!$W$16:$AC$16,养成中转!$W$17:$AC$1000),"{}")</f>
        <v>{"Hp":567899,"Atk":29747}</v>
      </c>
      <c r="G2708" s="19" t="str">
        <f>IF(B2708=4,_xlfn.XLOOKUP($D2708,养成中转!$D$17:$D$1000,养成中转!$AP$17:$AP$1000,"{}"),_xlfn.XLOOKUP($D2708,养成中转!$D$17:$D$1000,养成中转!$AG$17:$AG$1000,"{}"))</f>
        <v>{"CardMulti":79.04,"CostReduce":6}</v>
      </c>
    </row>
    <row r="2709" spans="1:7">
      <c r="A2709" s="19">
        <v>2705</v>
      </c>
      <c r="B2709" s="21">
        <f t="shared" si="72"/>
        <v>3</v>
      </c>
      <c r="C2709" s="19">
        <v>3</v>
      </c>
      <c r="D2709" s="19">
        <f t="shared" si="73"/>
        <v>205</v>
      </c>
      <c r="E2709" s="19" t="str">
        <f>_xlfn.XLOOKUP($D2709,消耗中转!$O$17:$O$1000,消耗中转!$Y$17:$Y$1000,"[]")</f>
        <v>[{"ItemId":50004,"Num":352147}]</v>
      </c>
      <c r="F2709" s="19" t="str">
        <f>_xlfn.XLOOKUP($D2709,养成中转!$D$17:$D$1000,_xlfn.XLOOKUP($C2709,养成中转!$W$16:$AC$16,养成中转!$W$17:$AC$1000),"{}")</f>
        <v>{"Hp":572572,"Atk":29991}</v>
      </c>
      <c r="G2709" s="19" t="str">
        <f>IF(B2709=4,_xlfn.XLOOKUP($D2709,养成中转!$D$17:$D$1000,养成中转!$AP$17:$AP$1000,"{}"),_xlfn.XLOOKUP($D2709,养成中转!$D$17:$D$1000,养成中转!$AG$17:$AG$1000,"{}"))</f>
        <v>{"CardMulti":79.55,"CostReduce":6}</v>
      </c>
    </row>
    <row r="2710" spans="1:7">
      <c r="A2710" s="19">
        <v>2706</v>
      </c>
      <c r="B2710" s="21">
        <f t="shared" si="72"/>
        <v>3</v>
      </c>
      <c r="C2710" s="19">
        <v>3</v>
      </c>
      <c r="D2710" s="19">
        <f t="shared" si="73"/>
        <v>206</v>
      </c>
      <c r="E2710" s="19" t="str">
        <f>_xlfn.XLOOKUP($D2710,消耗中转!$O$17:$O$1000,消耗中转!$Y$17:$Y$1000,"[]")</f>
        <v>[{"ItemId":50004,"Num":366820}]</v>
      </c>
      <c r="F2710" s="19" t="str">
        <f>_xlfn.XLOOKUP($D2710,养成中转!$D$17:$D$1000,_xlfn.XLOOKUP($C2710,养成中转!$W$16:$AC$16,养成中转!$W$17:$AC$1000),"{}")</f>
        <v>{"Hp":577284,"Atk":30239}</v>
      </c>
      <c r="G2710" s="19" t="str">
        <f>IF(B2710=4,_xlfn.XLOOKUP($D2710,养成中转!$D$17:$D$1000,养成中转!$AP$17:$AP$1000,"{}"),_xlfn.XLOOKUP($D2710,养成中转!$D$17:$D$1000,养成中转!$AG$17:$AG$1000,"{}"))</f>
        <v>{"CardMulti":80.06,"CostReduce":6}</v>
      </c>
    </row>
    <row r="2711" spans="1:7">
      <c r="A2711" s="19">
        <v>2707</v>
      </c>
      <c r="B2711" s="21">
        <f t="shared" si="72"/>
        <v>3</v>
      </c>
      <c r="C2711" s="19">
        <v>3</v>
      </c>
      <c r="D2711" s="19">
        <f t="shared" si="73"/>
        <v>207</v>
      </c>
      <c r="E2711" s="19" t="str">
        <f>_xlfn.XLOOKUP($D2711,消耗中转!$O$17:$O$1000,消耗中转!$Y$17:$Y$1000,"[]")</f>
        <v>[{"ItemId":50004,"Num":381493}]</v>
      </c>
      <c r="F2711" s="19" t="str">
        <f>_xlfn.XLOOKUP($D2711,养成中转!$D$17:$D$1000,_xlfn.XLOOKUP($C2711,养成中转!$W$16:$AC$16,养成中转!$W$17:$AC$1000),"{}")</f>
        <v>{"Hp":582038,"Atk":30487}</v>
      </c>
      <c r="G2711" s="19" t="str">
        <f>IF(B2711=4,_xlfn.XLOOKUP($D2711,养成中转!$D$17:$D$1000,养成中转!$AP$17:$AP$1000,"{}"),_xlfn.XLOOKUP($D2711,养成中转!$D$17:$D$1000,养成中转!$AG$17:$AG$1000,"{}"))</f>
        <v>{"CardMulti":80.57,"CostReduce":6}</v>
      </c>
    </row>
    <row r="2712" spans="1:7">
      <c r="A2712" s="19">
        <v>2708</v>
      </c>
      <c r="B2712" s="21">
        <f t="shared" si="72"/>
        <v>3</v>
      </c>
      <c r="C2712" s="19">
        <v>3</v>
      </c>
      <c r="D2712" s="19">
        <f t="shared" si="73"/>
        <v>208</v>
      </c>
      <c r="E2712" s="19" t="str">
        <f>_xlfn.XLOOKUP($D2712,消耗中转!$O$17:$O$1000,消耗中转!$Y$17:$Y$1000,"[]")</f>
        <v>[{"ItemId":50004,"Num":396166}]</v>
      </c>
      <c r="F2712" s="19" t="str">
        <f>_xlfn.XLOOKUP($D2712,养成中转!$D$17:$D$1000,_xlfn.XLOOKUP($C2712,养成中转!$W$16:$AC$16,养成中转!$W$17:$AC$1000),"{}")</f>
        <v>{"Hp":586831,"Atk":30738}</v>
      </c>
      <c r="G2712" s="19" t="str">
        <f>IF(B2712=4,_xlfn.XLOOKUP($D2712,养成中转!$D$17:$D$1000,养成中转!$AP$17:$AP$1000,"{}"),_xlfn.XLOOKUP($D2712,养成中转!$D$17:$D$1000,养成中转!$AG$17:$AG$1000,"{}"))</f>
        <v>{"CardMulti":81.08,"CostReduce":6}</v>
      </c>
    </row>
    <row r="2713" spans="1:7">
      <c r="A2713" s="19">
        <v>2709</v>
      </c>
      <c r="B2713" s="21">
        <f t="shared" si="72"/>
        <v>3</v>
      </c>
      <c r="C2713" s="19">
        <v>3</v>
      </c>
      <c r="D2713" s="19">
        <f t="shared" si="73"/>
        <v>209</v>
      </c>
      <c r="E2713" s="19" t="str">
        <f>_xlfn.XLOOKUP($D2713,消耗中转!$O$17:$O$1000,消耗中转!$Y$17:$Y$1000,"[]")</f>
        <v>[{"ItemId":50004,"Num":410838}]</v>
      </c>
      <c r="F2713" s="19" t="str">
        <f>_xlfn.XLOOKUP($D2713,养成中转!$D$17:$D$1000,_xlfn.XLOOKUP($C2713,养成中转!$W$16:$AC$16,养成中转!$W$17:$AC$1000),"{}")</f>
        <v>{"Hp":591665,"Atk":30992}</v>
      </c>
      <c r="G2713" s="19" t="str">
        <f>IF(B2713=4,_xlfn.XLOOKUP($D2713,养成中转!$D$17:$D$1000,养成中转!$AP$17:$AP$1000,"{}"),_xlfn.XLOOKUP($D2713,养成中转!$D$17:$D$1000,养成中转!$AG$17:$AG$1000,"{}"))</f>
        <v>{"CardMulti":81.59,"CostReduce":6}</v>
      </c>
    </row>
    <row r="2714" spans="1:7">
      <c r="A2714" s="19">
        <v>2710</v>
      </c>
      <c r="B2714" s="21">
        <f t="shared" si="72"/>
        <v>3</v>
      </c>
      <c r="C2714" s="19">
        <v>3</v>
      </c>
      <c r="D2714" s="19">
        <f t="shared" si="73"/>
        <v>210</v>
      </c>
      <c r="E2714" s="19" t="str">
        <f>_xlfn.XLOOKUP($D2714,消耗中转!$O$17:$O$1000,消耗中转!$Y$17:$Y$1000,"[]")</f>
        <v>[{"ItemId":50004,"Num":425511},{"ItemId":50005,"Num":3245}]</v>
      </c>
      <c r="F2714" s="19" t="str">
        <f>_xlfn.XLOOKUP($D2714,养成中转!$D$17:$D$1000,_xlfn.XLOOKUP($C2714,养成中转!$W$16:$AC$16,养成中转!$W$17:$AC$1000),"{}")</f>
        <v>{"Hp":596540,"Atk":31247}</v>
      </c>
      <c r="G2714" s="19" t="str">
        <f>IF(B2714=4,_xlfn.XLOOKUP($D2714,养成中转!$D$17:$D$1000,养成中转!$AP$17:$AP$1000,"{}"),_xlfn.XLOOKUP($D2714,养成中转!$D$17:$D$1000,养成中转!$AG$17:$AG$1000,"{}"))</f>
        <v>{"CardMulti":82.1,"CostReduce":6}</v>
      </c>
    </row>
    <row r="2715" spans="1:7">
      <c r="A2715" s="19">
        <v>2711</v>
      </c>
      <c r="B2715" s="21">
        <f t="shared" si="72"/>
        <v>3</v>
      </c>
      <c r="C2715" s="19">
        <v>3</v>
      </c>
      <c r="D2715" s="19">
        <f t="shared" si="73"/>
        <v>211</v>
      </c>
      <c r="E2715" s="19" t="str">
        <f>_xlfn.XLOOKUP($D2715,消耗中转!$O$17:$O$1000,消耗中转!$Y$17:$Y$1000,"[]")</f>
        <v>[{"ItemId":50004,"Num":295433}]</v>
      </c>
      <c r="F2715" s="19" t="str">
        <f>_xlfn.XLOOKUP($D2715,养成中转!$D$17:$D$1000,_xlfn.XLOOKUP($C2715,养成中转!$W$16:$AC$16,养成中转!$W$17:$AC$1000),"{}")</f>
        <v>{"Hp":630954,"Atk":33049}</v>
      </c>
      <c r="G2715" s="19" t="str">
        <f>IF(B2715=4,_xlfn.XLOOKUP($D2715,养成中转!$D$17:$D$1000,养成中转!$AP$17:$AP$1000,"{}"),_xlfn.XLOOKUP($D2715,养成中转!$D$17:$D$1000,养成中转!$AG$17:$AG$1000,"{}"))</f>
        <v>{"CardMulti":83.7,"CostReduce":6}</v>
      </c>
    </row>
    <row r="2716" spans="1:7">
      <c r="A2716" s="19">
        <v>2712</v>
      </c>
      <c r="B2716" s="21">
        <f t="shared" si="72"/>
        <v>3</v>
      </c>
      <c r="C2716" s="19">
        <v>3</v>
      </c>
      <c r="D2716" s="19">
        <f t="shared" si="73"/>
        <v>212</v>
      </c>
      <c r="E2716" s="19" t="str">
        <f>_xlfn.XLOOKUP($D2716,消耗中转!$O$17:$O$1000,消耗中转!$Y$17:$Y$1000,"[]")</f>
        <v>[{"ItemId":50004,"Num":310205}]</v>
      </c>
      <c r="F2716" s="19" t="str">
        <f>_xlfn.XLOOKUP($D2716,养成中转!$D$17:$D$1000,_xlfn.XLOOKUP($C2716,养成中转!$W$16:$AC$16,养成中转!$W$17:$AC$1000),"{}")</f>
        <v>{"Hp":635911,"Atk":33310}</v>
      </c>
      <c r="G2716" s="19" t="str">
        <f>IF(B2716=4,_xlfn.XLOOKUP($D2716,养成中转!$D$17:$D$1000,养成中转!$AP$17:$AP$1000,"{}"),_xlfn.XLOOKUP($D2716,养成中转!$D$17:$D$1000,养成中转!$AG$17:$AG$1000,"{}"))</f>
        <v>{"CardMulti":84.25,"CostReduce":6}</v>
      </c>
    </row>
    <row r="2717" spans="1:7">
      <c r="A2717" s="19">
        <v>2713</v>
      </c>
      <c r="B2717" s="21">
        <f t="shared" si="72"/>
        <v>3</v>
      </c>
      <c r="C2717" s="19">
        <v>3</v>
      </c>
      <c r="D2717" s="19">
        <f t="shared" si="73"/>
        <v>213</v>
      </c>
      <c r="E2717" s="19" t="str">
        <f>_xlfn.XLOOKUP($D2717,消耗中转!$O$17:$O$1000,消耗中转!$Y$17:$Y$1000,"[]")</f>
        <v>[{"ItemId":50004,"Num":324976}]</v>
      </c>
      <c r="F2717" s="19" t="str">
        <f>_xlfn.XLOOKUP($D2717,养成中转!$D$17:$D$1000,_xlfn.XLOOKUP($C2717,养成中转!$W$16:$AC$16,养成中转!$W$17:$AC$1000),"{}")</f>
        <v>{"Hp":640910,"Atk":33572}</v>
      </c>
      <c r="G2717" s="19" t="str">
        <f>IF(B2717=4,_xlfn.XLOOKUP($D2717,养成中转!$D$17:$D$1000,养成中转!$AP$17:$AP$1000,"{}"),_xlfn.XLOOKUP($D2717,养成中转!$D$17:$D$1000,养成中转!$AG$17:$AG$1000,"{}"))</f>
        <v>{"CardMulti":84.8,"CostReduce":6}</v>
      </c>
    </row>
    <row r="2718" spans="1:7">
      <c r="A2718" s="19">
        <v>2714</v>
      </c>
      <c r="B2718" s="21">
        <f t="shared" si="72"/>
        <v>3</v>
      </c>
      <c r="C2718" s="19">
        <v>3</v>
      </c>
      <c r="D2718" s="19">
        <f t="shared" si="73"/>
        <v>214</v>
      </c>
      <c r="E2718" s="19" t="str">
        <f>_xlfn.XLOOKUP($D2718,消耗中转!$O$17:$O$1000,消耗中转!$Y$17:$Y$1000,"[]")</f>
        <v>[{"ItemId":50004,"Num":339748}]</v>
      </c>
      <c r="F2718" s="19" t="str">
        <f>_xlfn.XLOOKUP($D2718,养成中转!$D$17:$D$1000,_xlfn.XLOOKUP($C2718,养成中转!$W$16:$AC$16,养成中转!$W$17:$AC$1000),"{}")</f>
        <v>{"Hp":645950,"Atk":33836}</v>
      </c>
      <c r="G2718" s="19" t="str">
        <f>IF(B2718=4,_xlfn.XLOOKUP($D2718,养成中转!$D$17:$D$1000,养成中转!$AP$17:$AP$1000,"{}"),_xlfn.XLOOKUP($D2718,养成中转!$D$17:$D$1000,养成中转!$AG$17:$AG$1000,"{}"))</f>
        <v>{"CardMulti":85.35,"CostReduce":6}</v>
      </c>
    </row>
    <row r="2719" spans="1:7">
      <c r="A2719" s="19">
        <v>2715</v>
      </c>
      <c r="B2719" s="21">
        <f t="shared" si="72"/>
        <v>3</v>
      </c>
      <c r="C2719" s="19">
        <v>3</v>
      </c>
      <c r="D2719" s="19">
        <f t="shared" si="73"/>
        <v>215</v>
      </c>
      <c r="E2719" s="19" t="str">
        <f>_xlfn.XLOOKUP($D2719,消耗中转!$O$17:$O$1000,消耗中转!$Y$17:$Y$1000,"[]")</f>
        <v>[{"ItemId":50004,"Num":354520}]</v>
      </c>
      <c r="F2719" s="19" t="str">
        <f>_xlfn.XLOOKUP($D2719,养成中转!$D$17:$D$1000,_xlfn.XLOOKUP($C2719,养成中转!$W$16:$AC$16,养成中转!$W$17:$AC$1000),"{}")</f>
        <v>{"Hp":651032,"Atk":34102}</v>
      </c>
      <c r="G2719" s="19" t="str">
        <f>IF(B2719=4,_xlfn.XLOOKUP($D2719,养成中转!$D$17:$D$1000,养成中转!$AP$17:$AP$1000,"{}"),_xlfn.XLOOKUP($D2719,养成中转!$D$17:$D$1000,养成中转!$AG$17:$AG$1000,"{}"))</f>
        <v>{"CardMulti":85.9,"CostReduce":6}</v>
      </c>
    </row>
    <row r="2720" spans="1:7">
      <c r="A2720" s="19">
        <v>2716</v>
      </c>
      <c r="B2720" s="21">
        <f t="shared" si="72"/>
        <v>3</v>
      </c>
      <c r="C2720" s="19">
        <v>3</v>
      </c>
      <c r="D2720" s="19">
        <f t="shared" si="73"/>
        <v>216</v>
      </c>
      <c r="E2720" s="19" t="str">
        <f>_xlfn.XLOOKUP($D2720,消耗中转!$O$17:$O$1000,消耗中转!$Y$17:$Y$1000,"[]")</f>
        <v>[{"ItemId":50004,"Num":369291}]</v>
      </c>
      <c r="F2720" s="19" t="str">
        <f>_xlfn.XLOOKUP($D2720,养成中转!$D$17:$D$1000,_xlfn.XLOOKUP($C2720,养成中转!$W$16:$AC$16,养成中转!$W$17:$AC$1000),"{}")</f>
        <v>{"Hp":656155,"Atk":34370}</v>
      </c>
      <c r="G2720" s="19" t="str">
        <f>IF(B2720=4,_xlfn.XLOOKUP($D2720,养成中转!$D$17:$D$1000,养成中转!$AP$17:$AP$1000,"{}"),_xlfn.XLOOKUP($D2720,养成中转!$D$17:$D$1000,养成中转!$AG$17:$AG$1000,"{}"))</f>
        <v>{"CardMulti":86.45,"CostReduce":6}</v>
      </c>
    </row>
    <row r="2721" spans="1:7">
      <c r="A2721" s="19">
        <v>2717</v>
      </c>
      <c r="B2721" s="21">
        <f t="shared" si="72"/>
        <v>3</v>
      </c>
      <c r="C2721" s="19">
        <v>3</v>
      </c>
      <c r="D2721" s="19">
        <f t="shared" si="73"/>
        <v>217</v>
      </c>
      <c r="E2721" s="19" t="str">
        <f>_xlfn.XLOOKUP($D2721,消耗中转!$O$17:$O$1000,消耗中转!$Y$17:$Y$1000,"[]")</f>
        <v>[{"ItemId":50004,"Num":384063}]</v>
      </c>
      <c r="F2721" s="19" t="str">
        <f>_xlfn.XLOOKUP($D2721,养成中转!$D$17:$D$1000,_xlfn.XLOOKUP($C2721,养成中转!$W$16:$AC$16,养成中转!$W$17:$AC$1000),"{}")</f>
        <v>{"Hp":661321,"Atk":34640}</v>
      </c>
      <c r="G2721" s="19" t="str">
        <f>IF(B2721=4,_xlfn.XLOOKUP($D2721,养成中转!$D$17:$D$1000,养成中转!$AP$17:$AP$1000,"{}"),_xlfn.XLOOKUP($D2721,养成中转!$D$17:$D$1000,养成中转!$AG$17:$AG$1000,"{}"))</f>
        <v>{"CardMulti":87,"CostReduce":6}</v>
      </c>
    </row>
    <row r="2722" spans="1:7">
      <c r="A2722" s="19">
        <v>2718</v>
      </c>
      <c r="B2722" s="21">
        <f t="shared" si="72"/>
        <v>3</v>
      </c>
      <c r="C2722" s="19">
        <v>3</v>
      </c>
      <c r="D2722" s="19">
        <f t="shared" si="73"/>
        <v>218</v>
      </c>
      <c r="E2722" s="19" t="str">
        <f>_xlfn.XLOOKUP($D2722,消耗中转!$O$17:$O$1000,消耗中转!$Y$17:$Y$1000,"[]")</f>
        <v>[{"ItemId":50004,"Num":398835}]</v>
      </c>
      <c r="F2722" s="19" t="str">
        <f>_xlfn.XLOOKUP($D2722,养成中转!$D$17:$D$1000,_xlfn.XLOOKUP($C2722,养成中转!$W$16:$AC$16,养成中转!$W$17:$AC$1000),"{}")</f>
        <v>{"Hp":666528,"Atk":34912}</v>
      </c>
      <c r="G2722" s="19" t="str">
        <f>IF(B2722=4,_xlfn.XLOOKUP($D2722,养成中转!$D$17:$D$1000,养成中转!$AP$17:$AP$1000,"{}"),_xlfn.XLOOKUP($D2722,养成中转!$D$17:$D$1000,养成中转!$AG$17:$AG$1000,"{}"))</f>
        <v>{"CardMulti":87.55,"CostReduce":6}</v>
      </c>
    </row>
    <row r="2723" spans="1:7">
      <c r="A2723" s="19">
        <v>2719</v>
      </c>
      <c r="B2723" s="21">
        <f t="shared" si="72"/>
        <v>3</v>
      </c>
      <c r="C2723" s="19">
        <v>3</v>
      </c>
      <c r="D2723" s="19">
        <f t="shared" si="73"/>
        <v>219</v>
      </c>
      <c r="E2723" s="19" t="str">
        <f>_xlfn.XLOOKUP($D2723,消耗中转!$O$17:$O$1000,消耗中转!$Y$17:$Y$1000,"[]")</f>
        <v>[{"ItemId":50004,"Num":413606}]</v>
      </c>
      <c r="F2723" s="19" t="str">
        <f>_xlfn.XLOOKUP($D2723,养成中转!$D$17:$D$1000,_xlfn.XLOOKUP($C2723,养成中转!$W$16:$AC$16,养成中转!$W$17:$AC$1000),"{}")</f>
        <v>{"Hp":671778,"Atk":35187}</v>
      </c>
      <c r="G2723" s="19" t="str">
        <f>IF(B2723=4,_xlfn.XLOOKUP($D2723,养成中转!$D$17:$D$1000,养成中转!$AP$17:$AP$1000,"{}"),_xlfn.XLOOKUP($D2723,养成中转!$D$17:$D$1000,养成中转!$AG$17:$AG$1000,"{}"))</f>
        <v>{"CardMulti":88.1,"CostReduce":6}</v>
      </c>
    </row>
    <row r="2724" spans="1:7">
      <c r="A2724" s="19">
        <v>2720</v>
      </c>
      <c r="B2724" s="21">
        <f t="shared" si="72"/>
        <v>3</v>
      </c>
      <c r="C2724" s="19">
        <v>3</v>
      </c>
      <c r="D2724" s="19">
        <f t="shared" si="73"/>
        <v>220</v>
      </c>
      <c r="E2724" s="19" t="str">
        <f>_xlfn.XLOOKUP($D2724,消耗中转!$O$17:$O$1000,消耗中转!$Y$17:$Y$1000,"[]")</f>
        <v>[{"ItemId":50004,"Num":428378},{"ItemId":50005,"Num":3438}]</v>
      </c>
      <c r="F2724" s="19" t="str">
        <f>_xlfn.XLOOKUP($D2724,养成中转!$D$17:$D$1000,_xlfn.XLOOKUP($C2724,养成中转!$W$16:$AC$16,养成中转!$W$17:$AC$1000),"{}")</f>
        <v>{"Hp":677070,"Atk":35465}</v>
      </c>
      <c r="G2724" s="19" t="str">
        <f>IF(B2724=4,_xlfn.XLOOKUP($D2724,养成中转!$D$17:$D$1000,养成中转!$AP$17:$AP$1000,"{}"),_xlfn.XLOOKUP($D2724,养成中转!$D$17:$D$1000,养成中转!$AG$17:$AG$1000,"{}"))</f>
        <v>{"CardMulti":88.65,"CostReduce":6}</v>
      </c>
    </row>
    <row r="2725" spans="1:7">
      <c r="A2725" s="19">
        <v>2721</v>
      </c>
      <c r="B2725" s="21">
        <f t="shared" si="72"/>
        <v>3</v>
      </c>
      <c r="C2725" s="19">
        <v>3</v>
      </c>
      <c r="D2725" s="19">
        <f t="shared" si="73"/>
        <v>221</v>
      </c>
      <c r="E2725" s="19" t="str">
        <f>_xlfn.XLOOKUP($D2725,消耗中转!$O$17:$O$1000,消耗中转!$Y$17:$Y$1000,"[]")</f>
        <v>[{"ItemId":50004,"Num":299961}]</v>
      </c>
      <c r="F2725" s="19" t="str">
        <f>_xlfn.XLOOKUP($D2725,养成中转!$D$17:$D$1000,_xlfn.XLOOKUP($C2725,养成中转!$W$16:$AC$16,养成中转!$W$17:$AC$1000),"{}")</f>
        <v>{"Hp":714413,"Atk":37422}</v>
      </c>
      <c r="G2725" s="19" t="str">
        <f>IF(B2725=4,_xlfn.XLOOKUP($D2725,养成中转!$D$17:$D$1000,养成中转!$AP$17:$AP$1000,"{}"),_xlfn.XLOOKUP($D2725,养成中转!$D$17:$D$1000,养成中转!$AG$17:$AG$1000,"{}"))</f>
        <v>{"CardMulti":90.3,"CostReduce":6}</v>
      </c>
    </row>
    <row r="2726" spans="1:7">
      <c r="A2726" s="19">
        <v>2722</v>
      </c>
      <c r="B2726" s="21">
        <f t="shared" si="72"/>
        <v>3</v>
      </c>
      <c r="C2726" s="19">
        <v>3</v>
      </c>
      <c r="D2726" s="19">
        <f t="shared" si="73"/>
        <v>222</v>
      </c>
      <c r="E2726" s="19" t="str">
        <f>_xlfn.XLOOKUP($D2726,消耗中转!$O$17:$O$1000,消耗中转!$Y$17:$Y$1000,"[]")</f>
        <v>[{"ItemId":50004,"Num":314959}]</v>
      </c>
      <c r="F2726" s="19" t="str">
        <f>_xlfn.XLOOKUP($D2726,养成中转!$D$17:$D$1000,_xlfn.XLOOKUP($C2726,养成中转!$W$16:$AC$16,养成中转!$W$17:$AC$1000),"{}")</f>
        <v>{"Hp":719790,"Atk":37703}</v>
      </c>
      <c r="G2726" s="19" t="str">
        <f>IF(B2726=4,_xlfn.XLOOKUP($D2726,养成中转!$D$17:$D$1000,养成中转!$AP$17:$AP$1000,"{}"),_xlfn.XLOOKUP($D2726,养成中转!$D$17:$D$1000,养成中转!$AG$17:$AG$1000,"{}"))</f>
        <v>{"CardMulti":90.89,"CostReduce":6}</v>
      </c>
    </row>
    <row r="2727" spans="1:7">
      <c r="A2727" s="19">
        <v>2723</v>
      </c>
      <c r="B2727" s="21">
        <f t="shared" si="72"/>
        <v>3</v>
      </c>
      <c r="C2727" s="19">
        <v>3</v>
      </c>
      <c r="D2727" s="19">
        <f t="shared" si="73"/>
        <v>223</v>
      </c>
      <c r="E2727" s="19" t="str">
        <f>_xlfn.XLOOKUP($D2727,消耗中转!$O$17:$O$1000,消耗中转!$Y$17:$Y$1000,"[]")</f>
        <v>[{"ItemId":50004,"Num":329957}]</v>
      </c>
      <c r="F2727" s="19" t="str">
        <f>_xlfn.XLOOKUP($D2727,养成中转!$D$17:$D$1000,_xlfn.XLOOKUP($C2727,养成中转!$W$16:$AC$16,养成中转!$W$17:$AC$1000),"{}")</f>
        <v>{"Hp":725210,"Atk":37987}</v>
      </c>
      <c r="G2727" s="19" t="str">
        <f>IF(B2727=4,_xlfn.XLOOKUP($D2727,养成中转!$D$17:$D$1000,养成中转!$AP$17:$AP$1000,"{}"),_xlfn.XLOOKUP($D2727,养成中转!$D$17:$D$1000,养成中转!$AG$17:$AG$1000,"{}"))</f>
        <v>{"CardMulti":91.48,"CostReduce":6}</v>
      </c>
    </row>
    <row r="2728" spans="1:7">
      <c r="A2728" s="19">
        <v>2724</v>
      </c>
      <c r="B2728" s="21">
        <f t="shared" si="72"/>
        <v>3</v>
      </c>
      <c r="C2728" s="19">
        <v>3</v>
      </c>
      <c r="D2728" s="19">
        <f t="shared" si="73"/>
        <v>224</v>
      </c>
      <c r="E2728" s="19" t="str">
        <f>_xlfn.XLOOKUP($D2728,消耗中转!$O$17:$O$1000,消耗中转!$Y$17:$Y$1000,"[]")</f>
        <v>[{"ItemId":50004,"Num":344955}]</v>
      </c>
      <c r="F2728" s="19" t="str">
        <f>_xlfn.XLOOKUP($D2728,养成中转!$D$17:$D$1000,_xlfn.XLOOKUP($C2728,养成中转!$W$16:$AC$16,养成中转!$W$17:$AC$1000),"{}")</f>
        <v>{"Hp":730674,"Atk":38273}</v>
      </c>
      <c r="G2728" s="19" t="str">
        <f>IF(B2728=4,_xlfn.XLOOKUP($D2728,养成中转!$D$17:$D$1000,养成中转!$AP$17:$AP$1000,"{}"),_xlfn.XLOOKUP($D2728,养成中转!$D$17:$D$1000,养成中转!$AG$17:$AG$1000,"{}"))</f>
        <v>{"CardMulti":92.07,"CostReduce":6}</v>
      </c>
    </row>
    <row r="2729" spans="1:7">
      <c r="A2729" s="19">
        <v>2725</v>
      </c>
      <c r="B2729" s="21">
        <f t="shared" si="72"/>
        <v>3</v>
      </c>
      <c r="C2729" s="19">
        <v>3</v>
      </c>
      <c r="D2729" s="19">
        <f t="shared" si="73"/>
        <v>225</v>
      </c>
      <c r="E2729" s="19" t="str">
        <f>_xlfn.XLOOKUP($D2729,消耗中转!$O$17:$O$1000,消耗中转!$Y$17:$Y$1000,"[]")</f>
        <v>[{"ItemId":50004,"Num":359953}]</v>
      </c>
      <c r="F2729" s="19" t="str">
        <f>_xlfn.XLOOKUP($D2729,养成中转!$D$17:$D$1000,_xlfn.XLOOKUP($C2729,养成中转!$W$16:$AC$16,养成中转!$W$17:$AC$1000),"{}")</f>
        <v>{"Hp":736180,"Atk":38561}</v>
      </c>
      <c r="G2729" s="19" t="str">
        <f>IF(B2729=4,_xlfn.XLOOKUP($D2729,养成中转!$D$17:$D$1000,养成中转!$AP$17:$AP$1000,"{}"),_xlfn.XLOOKUP($D2729,养成中转!$D$17:$D$1000,养成中转!$AG$17:$AG$1000,"{}"))</f>
        <v>{"CardMulti":93.66,"CostReduce":7}</v>
      </c>
    </row>
    <row r="2730" spans="1:7">
      <c r="A2730" s="19">
        <v>2726</v>
      </c>
      <c r="B2730" s="21">
        <f t="shared" si="72"/>
        <v>3</v>
      </c>
      <c r="C2730" s="19">
        <v>3</v>
      </c>
      <c r="D2730" s="19">
        <f t="shared" si="73"/>
        <v>226</v>
      </c>
      <c r="E2730" s="19" t="str">
        <f>_xlfn.XLOOKUP($D2730,消耗中转!$O$17:$O$1000,消耗中转!$Y$17:$Y$1000,"[]")</f>
        <v>[{"ItemId":50004,"Num":374952}]</v>
      </c>
      <c r="F2730" s="19" t="str">
        <f>_xlfn.XLOOKUP($D2730,养成中转!$D$17:$D$1000,_xlfn.XLOOKUP($C2730,养成中转!$W$16:$AC$16,养成中转!$W$17:$AC$1000),"{}")</f>
        <v>{"Hp":741730,"Atk":38852}</v>
      </c>
      <c r="G2730" s="19" t="str">
        <f>IF(B2730=4,_xlfn.XLOOKUP($D2730,养成中转!$D$17:$D$1000,养成中转!$AP$17:$AP$1000,"{}"),_xlfn.XLOOKUP($D2730,养成中转!$D$17:$D$1000,养成中转!$AG$17:$AG$1000,"{}"))</f>
        <v>{"CardMulti":94.25,"CostReduce":7}</v>
      </c>
    </row>
    <row r="2731" spans="1:7">
      <c r="A2731" s="19">
        <v>2727</v>
      </c>
      <c r="B2731" s="21">
        <f t="shared" si="72"/>
        <v>3</v>
      </c>
      <c r="C2731" s="19">
        <v>3</v>
      </c>
      <c r="D2731" s="19">
        <f t="shared" si="73"/>
        <v>227</v>
      </c>
      <c r="E2731" s="19" t="str">
        <f>_xlfn.XLOOKUP($D2731,消耗中转!$O$17:$O$1000,消耗中转!$Y$17:$Y$1000,"[]")</f>
        <v>[{"ItemId":50004,"Num":389950}]</v>
      </c>
      <c r="F2731" s="19" t="str">
        <f>_xlfn.XLOOKUP($D2731,养成中转!$D$17:$D$1000,_xlfn.XLOOKUP($C2731,养成中转!$W$16:$AC$16,养成中转!$W$17:$AC$1000),"{}")</f>
        <v>{"Hp":747322,"Atk":39145}</v>
      </c>
      <c r="G2731" s="19" t="str">
        <f>IF(B2731=4,_xlfn.XLOOKUP($D2731,养成中转!$D$17:$D$1000,养成中转!$AP$17:$AP$1000,"{}"),_xlfn.XLOOKUP($D2731,养成中转!$D$17:$D$1000,养成中转!$AG$17:$AG$1000,"{}"))</f>
        <v>{"CardMulti":94.84,"CostReduce":7}</v>
      </c>
    </row>
    <row r="2732" spans="1:7">
      <c r="A2732" s="19">
        <v>2728</v>
      </c>
      <c r="B2732" s="21">
        <f t="shared" si="72"/>
        <v>3</v>
      </c>
      <c r="C2732" s="19">
        <v>3</v>
      </c>
      <c r="D2732" s="19">
        <f t="shared" si="73"/>
        <v>228</v>
      </c>
      <c r="E2732" s="19" t="str">
        <f>_xlfn.XLOOKUP($D2732,消耗中转!$O$17:$O$1000,消耗中转!$Y$17:$Y$1000,"[]")</f>
        <v>[{"ItemId":50004,"Num":404948}]</v>
      </c>
      <c r="F2732" s="19" t="str">
        <f>_xlfn.XLOOKUP($D2732,养成中转!$D$17:$D$1000,_xlfn.XLOOKUP($C2732,养成中转!$W$16:$AC$16,养成中转!$W$17:$AC$1000),"{}")</f>
        <v>{"Hp":752960,"Atk":39440}</v>
      </c>
      <c r="G2732" s="19" t="str">
        <f>IF(B2732=4,_xlfn.XLOOKUP($D2732,养成中转!$D$17:$D$1000,养成中转!$AP$17:$AP$1000,"{}"),_xlfn.XLOOKUP($D2732,养成中转!$D$17:$D$1000,养成中转!$AG$17:$AG$1000,"{}"))</f>
        <v>{"CardMulti":95.43,"CostReduce":7}</v>
      </c>
    </row>
    <row r="2733" spans="1:7">
      <c r="A2733" s="19">
        <v>2729</v>
      </c>
      <c r="B2733" s="21">
        <f t="shared" si="72"/>
        <v>3</v>
      </c>
      <c r="C2733" s="19">
        <v>3</v>
      </c>
      <c r="D2733" s="19">
        <f t="shared" si="73"/>
        <v>229</v>
      </c>
      <c r="E2733" s="19" t="str">
        <f>_xlfn.XLOOKUP($D2733,消耗中转!$O$17:$O$1000,消耗中转!$Y$17:$Y$1000,"[]")</f>
        <v>[{"ItemId":50004,"Num":419946}]</v>
      </c>
      <c r="F2733" s="19" t="str">
        <f>_xlfn.XLOOKUP($D2733,养成中转!$D$17:$D$1000,_xlfn.XLOOKUP($C2733,养成中转!$W$16:$AC$16,养成中转!$W$17:$AC$1000),"{}")</f>
        <v>{"Hp":758640,"Atk":39738}</v>
      </c>
      <c r="G2733" s="19" t="str">
        <f>IF(B2733=4,_xlfn.XLOOKUP($D2733,养成中转!$D$17:$D$1000,养成中转!$AP$17:$AP$1000,"{}"),_xlfn.XLOOKUP($D2733,养成中转!$D$17:$D$1000,养成中转!$AG$17:$AG$1000,"{}"))</f>
        <v>{"CardMulti":96.02,"CostReduce":7}</v>
      </c>
    </row>
    <row r="2734" spans="1:7">
      <c r="A2734" s="19">
        <v>2730</v>
      </c>
      <c r="B2734" s="21">
        <f t="shared" si="72"/>
        <v>3</v>
      </c>
      <c r="C2734" s="19">
        <v>3</v>
      </c>
      <c r="D2734" s="19">
        <f t="shared" si="73"/>
        <v>230</v>
      </c>
      <c r="E2734" s="19" t="str">
        <f>_xlfn.XLOOKUP($D2734,消耗中转!$O$17:$O$1000,消耗中转!$Y$17:$Y$1000,"[]")</f>
        <v>[{"ItemId":50004,"Num":434944},{"ItemId":50005,"Num":3632}]</v>
      </c>
      <c r="F2734" s="19" t="str">
        <f>_xlfn.XLOOKUP($D2734,养成中转!$D$17:$D$1000,_xlfn.XLOOKUP($C2734,养成中转!$W$16:$AC$16,养成中转!$W$17:$AC$1000),"{}")</f>
        <v>{"Hp":764365,"Atk":40037}</v>
      </c>
      <c r="G2734" s="19" t="str">
        <f>IF(B2734=4,_xlfn.XLOOKUP($D2734,养成中转!$D$17:$D$1000,养成中转!$AP$17:$AP$1000,"{}"),_xlfn.XLOOKUP($D2734,养成中转!$D$17:$D$1000,养成中转!$AG$17:$AG$1000,"{}"))</f>
        <v>{"CardMulti":96.61,"CostReduce":7}</v>
      </c>
    </row>
    <row r="2735" spans="1:7">
      <c r="A2735" s="19">
        <v>2731</v>
      </c>
      <c r="B2735" s="21">
        <f t="shared" si="72"/>
        <v>3</v>
      </c>
      <c r="C2735" s="19">
        <v>3</v>
      </c>
      <c r="D2735" s="19">
        <f t="shared" si="73"/>
        <v>231</v>
      </c>
      <c r="E2735" s="19" t="str">
        <f>_xlfn.XLOOKUP($D2735,消耗中转!$O$17:$O$1000,消耗中转!$Y$17:$Y$1000,"[]")</f>
        <v>[{"ItemId":50004,"Num":310067}]</v>
      </c>
      <c r="F2735" s="19" t="str">
        <f>_xlfn.XLOOKUP($D2735,养成中转!$D$17:$D$1000,_xlfn.XLOOKUP($C2735,养成中转!$W$16:$AC$16,养成中转!$W$17:$AC$1000),"{}")</f>
        <v>{"Hp":804744,"Atk":42153}</v>
      </c>
      <c r="G2735" s="19" t="str">
        <f>IF(B2735=4,_xlfn.XLOOKUP($D2735,养成中转!$D$17:$D$1000,养成中转!$AP$17:$AP$1000,"{}"),_xlfn.XLOOKUP($D2735,养成中转!$D$17:$D$1000,养成中转!$AG$17:$AG$1000,"{}"))</f>
        <v>{"CardMulti":98.31,"CostReduce":7}</v>
      </c>
    </row>
    <row r="2736" spans="1:7">
      <c r="A2736" s="19">
        <v>2732</v>
      </c>
      <c r="B2736" s="21">
        <f t="shared" si="72"/>
        <v>3</v>
      </c>
      <c r="C2736" s="19">
        <v>3</v>
      </c>
      <c r="D2736" s="19">
        <f t="shared" si="73"/>
        <v>232</v>
      </c>
      <c r="E2736" s="19" t="str">
        <f>_xlfn.XLOOKUP($D2736,消耗中转!$O$17:$O$1000,消耗中转!$Y$17:$Y$1000,"[]")</f>
        <v>[{"ItemId":50004,"Num":325571}]</v>
      </c>
      <c r="F2736" s="19" t="str">
        <f>_xlfn.XLOOKUP($D2736,养成中转!$D$17:$D$1000,_xlfn.XLOOKUP($C2736,养成中转!$W$16:$AC$16,养成中转!$W$17:$AC$1000),"{}")</f>
        <v>{"Hp":810556,"Atk":42457}</v>
      </c>
      <c r="G2736" s="19" t="str">
        <f>IF(B2736=4,_xlfn.XLOOKUP($D2736,养成中转!$D$17:$D$1000,养成中转!$AP$17:$AP$1000,"{}"),_xlfn.XLOOKUP($D2736,养成中转!$D$17:$D$1000,养成中转!$AG$17:$AG$1000,"{}"))</f>
        <v>{"CardMulti":98.94,"CostReduce":7}</v>
      </c>
    </row>
    <row r="2737" spans="1:7">
      <c r="A2737" s="19">
        <v>2733</v>
      </c>
      <c r="B2737" s="21">
        <f t="shared" si="72"/>
        <v>3</v>
      </c>
      <c r="C2737" s="19">
        <v>3</v>
      </c>
      <c r="D2737" s="19">
        <f t="shared" si="73"/>
        <v>233</v>
      </c>
      <c r="E2737" s="19" t="str">
        <f>_xlfn.XLOOKUP($D2737,消耗中转!$O$17:$O$1000,消耗中转!$Y$17:$Y$1000,"[]")</f>
        <v>[{"ItemId":50004,"Num":341074}]</v>
      </c>
      <c r="F2737" s="19" t="str">
        <f>_xlfn.XLOOKUP($D2737,养成中转!$D$17:$D$1000,_xlfn.XLOOKUP($C2737,养成中转!$W$16:$AC$16,养成中转!$W$17:$AC$1000),"{}")</f>
        <v>{"Hp":816413,"Atk":42764}</v>
      </c>
      <c r="G2737" s="19" t="str">
        <f>IF(B2737=4,_xlfn.XLOOKUP($D2737,养成中转!$D$17:$D$1000,养成中转!$AP$17:$AP$1000,"{}"),_xlfn.XLOOKUP($D2737,养成中转!$D$17:$D$1000,养成中转!$AG$17:$AG$1000,"{}"))</f>
        <v>{"CardMulti":99.57,"CostReduce":7}</v>
      </c>
    </row>
    <row r="2738" spans="1:7">
      <c r="A2738" s="19">
        <v>2734</v>
      </c>
      <c r="B2738" s="21">
        <f t="shared" si="72"/>
        <v>3</v>
      </c>
      <c r="C2738" s="19">
        <v>3</v>
      </c>
      <c r="D2738" s="19">
        <f t="shared" si="73"/>
        <v>234</v>
      </c>
      <c r="E2738" s="19" t="str">
        <f>_xlfn.XLOOKUP($D2738,消耗中转!$O$17:$O$1000,消耗中转!$Y$17:$Y$1000,"[]")</f>
        <v>[{"ItemId":50004,"Num":356577}]</v>
      </c>
      <c r="F2738" s="19" t="str">
        <f>_xlfn.XLOOKUP($D2738,养成中转!$D$17:$D$1000,_xlfn.XLOOKUP($C2738,养成中转!$W$16:$AC$16,养成中转!$W$17:$AC$1000),"{}")</f>
        <v>{"Hp":822315,"Atk":43073}</v>
      </c>
      <c r="G2738" s="19" t="str">
        <f>IF(B2738=4,_xlfn.XLOOKUP($D2738,养成中转!$D$17:$D$1000,养成中转!$AP$17:$AP$1000,"{}"),_xlfn.XLOOKUP($D2738,养成中转!$D$17:$D$1000,养成中转!$AG$17:$AG$1000,"{}"))</f>
        <v>{"CardMulti":100.2,"CostReduce":7}</v>
      </c>
    </row>
    <row r="2739" spans="1:7">
      <c r="A2739" s="19">
        <v>2735</v>
      </c>
      <c r="B2739" s="21">
        <f t="shared" si="72"/>
        <v>3</v>
      </c>
      <c r="C2739" s="19">
        <v>3</v>
      </c>
      <c r="D2739" s="19">
        <f t="shared" si="73"/>
        <v>235</v>
      </c>
      <c r="E2739" s="19" t="str">
        <f>_xlfn.XLOOKUP($D2739,消耗中转!$O$17:$O$1000,消耗中转!$Y$17:$Y$1000,"[]")</f>
        <v>[{"ItemId":50004,"Num":372081}]</v>
      </c>
      <c r="F2739" s="19" t="str">
        <f>_xlfn.XLOOKUP($D2739,养成中转!$D$17:$D$1000,_xlfn.XLOOKUP($C2739,养成中转!$W$16:$AC$16,养成中转!$W$17:$AC$1000),"{}")</f>
        <v>{"Hp":828262,"Atk":43385}</v>
      </c>
      <c r="G2739" s="19" t="str">
        <f>IF(B2739=4,_xlfn.XLOOKUP($D2739,养成中转!$D$17:$D$1000,养成中转!$AP$17:$AP$1000,"{}"),_xlfn.XLOOKUP($D2739,养成中转!$D$17:$D$1000,养成中转!$AG$17:$AG$1000,"{}"))</f>
        <v>{"CardMulti":100.83,"CostReduce":7}</v>
      </c>
    </row>
    <row r="2740" spans="1:7">
      <c r="A2740" s="19">
        <v>2736</v>
      </c>
      <c r="B2740" s="21">
        <f t="shared" si="72"/>
        <v>3</v>
      </c>
      <c r="C2740" s="19">
        <v>3</v>
      </c>
      <c r="D2740" s="19">
        <f t="shared" si="73"/>
        <v>236</v>
      </c>
      <c r="E2740" s="19" t="str">
        <f>_xlfn.XLOOKUP($D2740,消耗中转!$O$17:$O$1000,消耗中转!$Y$17:$Y$1000,"[]")</f>
        <v>[{"ItemId":50004,"Num":387584}]</v>
      </c>
      <c r="F2740" s="19" t="str">
        <f>_xlfn.XLOOKUP($D2740,养成中转!$D$17:$D$1000,_xlfn.XLOOKUP($C2740,养成中转!$W$16:$AC$16,养成中转!$W$17:$AC$1000),"{}")</f>
        <v>{"Hp":834253,"Atk":43698}</v>
      </c>
      <c r="G2740" s="19" t="str">
        <f>IF(B2740=4,_xlfn.XLOOKUP($D2740,养成中转!$D$17:$D$1000,养成中转!$AP$17:$AP$1000,"{}"),_xlfn.XLOOKUP($D2740,养成中转!$D$17:$D$1000,养成中转!$AG$17:$AG$1000,"{}"))</f>
        <v>{"CardMulti":101.46,"CostReduce":7}</v>
      </c>
    </row>
    <row r="2741" spans="1:7">
      <c r="A2741" s="19">
        <v>2737</v>
      </c>
      <c r="B2741" s="21">
        <f t="shared" si="72"/>
        <v>3</v>
      </c>
      <c r="C2741" s="19">
        <v>3</v>
      </c>
      <c r="D2741" s="19">
        <f t="shared" si="73"/>
        <v>237</v>
      </c>
      <c r="E2741" s="19" t="str">
        <f>_xlfn.XLOOKUP($D2741,消耗中转!$O$17:$O$1000,消耗中转!$Y$17:$Y$1000,"[]")</f>
        <v>[{"ItemId":50004,"Num":403088}]</v>
      </c>
      <c r="F2741" s="19" t="str">
        <f>_xlfn.XLOOKUP($D2741,养成中转!$D$17:$D$1000,_xlfn.XLOOKUP($C2741,养成中转!$W$16:$AC$16,养成中转!$W$17:$AC$1000),"{}")</f>
        <v>{"Hp":840289,"Atk":44015}</v>
      </c>
      <c r="G2741" s="19" t="str">
        <f>IF(B2741=4,_xlfn.XLOOKUP($D2741,养成中转!$D$17:$D$1000,养成中转!$AP$17:$AP$1000,"{}"),_xlfn.XLOOKUP($D2741,养成中转!$D$17:$D$1000,养成中转!$AG$17:$AG$1000,"{}"))</f>
        <v>{"CardMulti":102.09,"CostReduce":7}</v>
      </c>
    </row>
    <row r="2742" spans="1:7">
      <c r="A2742" s="19">
        <v>2738</v>
      </c>
      <c r="B2742" s="21">
        <f t="shared" si="72"/>
        <v>3</v>
      </c>
      <c r="C2742" s="19">
        <v>3</v>
      </c>
      <c r="D2742" s="19">
        <f t="shared" si="73"/>
        <v>238</v>
      </c>
      <c r="E2742" s="19" t="str">
        <f>_xlfn.XLOOKUP($D2742,消耗中转!$O$17:$O$1000,消耗中转!$Y$17:$Y$1000,"[]")</f>
        <v>[{"ItemId":50004,"Num":418591}]</v>
      </c>
      <c r="F2742" s="19" t="str">
        <f>_xlfn.XLOOKUP($D2742,养成中转!$D$17:$D$1000,_xlfn.XLOOKUP($C2742,养成中转!$W$16:$AC$16,养成中转!$W$17:$AC$1000),"{}")</f>
        <v>{"Hp":846371,"Atk":44333}</v>
      </c>
      <c r="G2742" s="19" t="str">
        <f>IF(B2742=4,_xlfn.XLOOKUP($D2742,养成中转!$D$17:$D$1000,养成中转!$AP$17:$AP$1000,"{}"),_xlfn.XLOOKUP($D2742,养成中转!$D$17:$D$1000,养成中转!$AG$17:$AG$1000,"{}"))</f>
        <v>{"CardMulti":102.72,"CostReduce":7}</v>
      </c>
    </row>
    <row r="2743" spans="1:7">
      <c r="A2743" s="19">
        <v>2739</v>
      </c>
      <c r="B2743" s="21">
        <f t="shared" si="72"/>
        <v>3</v>
      </c>
      <c r="C2743" s="19">
        <v>3</v>
      </c>
      <c r="D2743" s="19">
        <f t="shared" si="73"/>
        <v>239</v>
      </c>
      <c r="E2743" s="19" t="str">
        <f>_xlfn.XLOOKUP($D2743,消耗中转!$O$17:$O$1000,消耗中转!$Y$17:$Y$1000,"[]")</f>
        <v>[{"ItemId":50004,"Num":434094}]</v>
      </c>
      <c r="F2743" s="19" t="str">
        <f>_xlfn.XLOOKUP($D2743,养成中转!$D$17:$D$1000,_xlfn.XLOOKUP($C2743,养成中转!$W$16:$AC$16,养成中转!$W$17:$AC$1000),"{}")</f>
        <v>{"Hp":852497,"Atk":44654}</v>
      </c>
      <c r="G2743" s="19" t="str">
        <f>IF(B2743=4,_xlfn.XLOOKUP($D2743,养成中转!$D$17:$D$1000,养成中转!$AP$17:$AP$1000,"{}"),_xlfn.XLOOKUP($D2743,养成中转!$D$17:$D$1000,养成中转!$AG$17:$AG$1000,"{}"))</f>
        <v>{"CardMulti":103.35,"CostReduce":7}</v>
      </c>
    </row>
    <row r="2744" spans="1:7">
      <c r="A2744" s="19">
        <v>2740</v>
      </c>
      <c r="B2744" s="21">
        <f t="shared" si="72"/>
        <v>3</v>
      </c>
      <c r="C2744" s="19">
        <v>3</v>
      </c>
      <c r="D2744" s="19">
        <f t="shared" si="73"/>
        <v>240</v>
      </c>
      <c r="E2744" s="19" t="str">
        <f>_xlfn.XLOOKUP($D2744,消耗中转!$O$17:$O$1000,消耗中转!$Y$17:$Y$1000,"[]")</f>
        <v>[{"ItemId":50004,"Num":449598},{"ItemId":50005,"Num":3827}]</v>
      </c>
      <c r="F2744" s="19" t="str">
        <f>_xlfn.XLOOKUP($D2744,养成中转!$D$17:$D$1000,_xlfn.XLOOKUP($C2744,养成中转!$W$16:$AC$16,养成中转!$W$17:$AC$1000),"{}")</f>
        <v>{"Hp":858669,"Atk":44977}</v>
      </c>
      <c r="G2744" s="19" t="str">
        <f>IF(B2744=4,_xlfn.XLOOKUP($D2744,养成中转!$D$17:$D$1000,养成中转!$AP$17:$AP$1000,"{}"),_xlfn.XLOOKUP($D2744,养成中转!$D$17:$D$1000,养成中转!$AG$17:$AG$1000,"{}"))</f>
        <v>{"CardMulti":103.98,"CostReduce":7}</v>
      </c>
    </row>
    <row r="2745" spans="1:7">
      <c r="A2745" s="19">
        <v>2741</v>
      </c>
      <c r="B2745" s="21">
        <f t="shared" si="72"/>
        <v>3</v>
      </c>
      <c r="C2745" s="19">
        <v>3</v>
      </c>
      <c r="D2745" s="19">
        <f t="shared" si="73"/>
        <v>241</v>
      </c>
      <c r="E2745" s="19" t="str">
        <f>_xlfn.XLOOKUP($D2745,消耗中转!$O$17:$O$1000,消耗中转!$Y$17:$Y$1000,"[]")</f>
        <v>[{"ItemId":50004,"Num":329501}]</v>
      </c>
      <c r="F2745" s="19" t="str">
        <f>_xlfn.XLOOKUP($D2745,养成中转!$D$17:$D$1000,_xlfn.XLOOKUP($C2745,养成中转!$W$16:$AC$16,养成中转!$W$17:$AC$1000),"{}")</f>
        <v>{"Hp":902192,"Atk":47258}</v>
      </c>
      <c r="G2745" s="19" t="str">
        <f>IF(B2745=4,_xlfn.XLOOKUP($D2745,养成中转!$D$17:$D$1000,养成中转!$AP$17:$AP$1000,"{}"),_xlfn.XLOOKUP($D2745,养成中转!$D$17:$D$1000,养成中转!$AG$17:$AG$1000,"{}"))</f>
        <v>{"CardMulti":105.73,"CostReduce":7}</v>
      </c>
    </row>
    <row r="2746" spans="1:7">
      <c r="A2746" s="19">
        <v>2742</v>
      </c>
      <c r="B2746" s="21">
        <f t="shared" si="72"/>
        <v>3</v>
      </c>
      <c r="C2746" s="19">
        <v>3</v>
      </c>
      <c r="D2746" s="19">
        <f t="shared" si="73"/>
        <v>242</v>
      </c>
      <c r="E2746" s="19" t="str">
        <f>_xlfn.XLOOKUP($D2746,消耗中转!$O$17:$O$1000,消耗中转!$Y$17:$Y$1000,"[]")</f>
        <v>[{"ItemId":50004,"Num":345976}]</v>
      </c>
      <c r="F2746" s="19" t="str">
        <f>_xlfn.XLOOKUP($D2746,养成中转!$D$17:$D$1000,_xlfn.XLOOKUP($C2746,养成中转!$W$16:$AC$16,养成中转!$W$17:$AC$1000),"{}")</f>
        <v>{"Hp":908455,"Atk":47586}</v>
      </c>
      <c r="G2746" s="19" t="str">
        <f>IF(B2746=4,_xlfn.XLOOKUP($D2746,养成中转!$D$17:$D$1000,养成中转!$AP$17:$AP$1000,"{}"),_xlfn.XLOOKUP($D2746,养成中转!$D$17:$D$1000,养成中转!$AG$17:$AG$1000,"{}"))</f>
        <v>{"CardMulti":106.4,"CostReduce":7}</v>
      </c>
    </row>
    <row r="2747" spans="1:7">
      <c r="A2747" s="19">
        <v>2743</v>
      </c>
      <c r="B2747" s="21">
        <f t="shared" si="72"/>
        <v>3</v>
      </c>
      <c r="C2747" s="19">
        <v>3</v>
      </c>
      <c r="D2747" s="19">
        <f t="shared" si="73"/>
        <v>243</v>
      </c>
      <c r="E2747" s="19" t="str">
        <f>_xlfn.XLOOKUP($D2747,消耗中转!$O$17:$O$1000,消耗中转!$Y$17:$Y$1000,"[]")</f>
        <v>[{"ItemId":50004,"Num":362451}]</v>
      </c>
      <c r="F2747" s="19" t="str">
        <f>_xlfn.XLOOKUP($D2747,养成中转!$D$17:$D$1000,_xlfn.XLOOKUP($C2747,养成中转!$W$16:$AC$16,养成中转!$W$17:$AC$1000),"{}")</f>
        <v>{"Hp":914765,"Atk":47916}</v>
      </c>
      <c r="G2747" s="19" t="str">
        <f>IF(B2747=4,_xlfn.XLOOKUP($D2747,养成中转!$D$17:$D$1000,养成中转!$AP$17:$AP$1000,"{}"),_xlfn.XLOOKUP($D2747,养成中转!$D$17:$D$1000,养成中转!$AG$17:$AG$1000,"{}"))</f>
        <v>{"CardMulti":107.07,"CostReduce":7}</v>
      </c>
    </row>
    <row r="2748" spans="1:7">
      <c r="A2748" s="19">
        <v>2744</v>
      </c>
      <c r="B2748" s="21">
        <f t="shared" si="72"/>
        <v>3</v>
      </c>
      <c r="C2748" s="19">
        <v>3</v>
      </c>
      <c r="D2748" s="19">
        <f t="shared" si="73"/>
        <v>244</v>
      </c>
      <c r="E2748" s="19" t="str">
        <f>_xlfn.XLOOKUP($D2748,消耗中转!$O$17:$O$1000,消耗中转!$Y$17:$Y$1000,"[]")</f>
        <v>[{"ItemId":50004,"Num":378926}]</v>
      </c>
      <c r="F2748" s="19" t="str">
        <f>_xlfn.XLOOKUP($D2748,养成中转!$D$17:$D$1000,_xlfn.XLOOKUP($C2748,养成中转!$W$16:$AC$16,养成中转!$W$17:$AC$1000),"{}")</f>
        <v>{"Hp":921120,"Atk":48249}</v>
      </c>
      <c r="G2748" s="19" t="str">
        <f>IF(B2748=4,_xlfn.XLOOKUP($D2748,养成中转!$D$17:$D$1000,养成中转!$AP$17:$AP$1000,"{}"),_xlfn.XLOOKUP($D2748,养成中转!$D$17:$D$1000,养成中转!$AG$17:$AG$1000,"{}"))</f>
        <v>{"CardMulti":107.74,"CostReduce":7}</v>
      </c>
    </row>
    <row r="2749" spans="1:7">
      <c r="A2749" s="19">
        <v>2745</v>
      </c>
      <c r="B2749" s="21">
        <f t="shared" si="72"/>
        <v>3</v>
      </c>
      <c r="C2749" s="19">
        <v>3</v>
      </c>
      <c r="D2749" s="19">
        <f t="shared" si="73"/>
        <v>245</v>
      </c>
      <c r="E2749" s="19" t="str">
        <f>_xlfn.XLOOKUP($D2749,消耗中转!$O$17:$O$1000,消耗中转!$Y$17:$Y$1000,"[]")</f>
        <v>[{"ItemId":50004,"Num":395401}]</v>
      </c>
      <c r="F2749" s="19" t="str">
        <f>_xlfn.XLOOKUP($D2749,养成中转!$D$17:$D$1000,_xlfn.XLOOKUP($C2749,养成中转!$W$16:$AC$16,养成中转!$W$17:$AC$1000),"{}")</f>
        <v>{"Hp":927522,"Atk":48584}</v>
      </c>
      <c r="G2749" s="19" t="str">
        <f>IF(B2749=4,_xlfn.XLOOKUP($D2749,养成中转!$D$17:$D$1000,养成中转!$AP$17:$AP$1000,"{}"),_xlfn.XLOOKUP($D2749,养成中转!$D$17:$D$1000,养成中转!$AG$17:$AG$1000,"{}"))</f>
        <v>{"CardMulti":108.41,"CostReduce":7}</v>
      </c>
    </row>
    <row r="2750" spans="1:7">
      <c r="A2750" s="19">
        <v>2746</v>
      </c>
      <c r="B2750" s="21">
        <f t="shared" si="72"/>
        <v>3</v>
      </c>
      <c r="C2750" s="19">
        <v>3</v>
      </c>
      <c r="D2750" s="19">
        <f t="shared" si="73"/>
        <v>246</v>
      </c>
      <c r="E2750" s="19" t="str">
        <f>_xlfn.XLOOKUP($D2750,消耗中转!$O$17:$O$1000,消耗中转!$Y$17:$Y$1000,"[]")</f>
        <v>[{"ItemId":50004,"Num":411876}]</v>
      </c>
      <c r="F2750" s="19" t="str">
        <f>_xlfn.XLOOKUP($D2750,养成中转!$D$17:$D$1000,_xlfn.XLOOKUP($C2750,养成中转!$W$16:$AC$16,养成中转!$W$17:$AC$1000),"{}")</f>
        <v>{"Hp":933969,"Atk":48922}</v>
      </c>
      <c r="G2750" s="19" t="str">
        <f>IF(B2750=4,_xlfn.XLOOKUP($D2750,养成中转!$D$17:$D$1000,养成中转!$AP$17:$AP$1000,"{}"),_xlfn.XLOOKUP($D2750,养成中转!$D$17:$D$1000,养成中转!$AG$17:$AG$1000,"{}"))</f>
        <v>{"CardMulti":109.08,"CostReduce":7}</v>
      </c>
    </row>
    <row r="2751" spans="1:7">
      <c r="A2751" s="19">
        <v>2747</v>
      </c>
      <c r="B2751" s="21">
        <f t="shared" si="72"/>
        <v>3</v>
      </c>
      <c r="C2751" s="19">
        <v>3</v>
      </c>
      <c r="D2751" s="19">
        <f t="shared" si="73"/>
        <v>247</v>
      </c>
      <c r="E2751" s="19" t="str">
        <f>_xlfn.XLOOKUP($D2751,消耗中转!$O$17:$O$1000,消耗中转!$Y$17:$Y$1000,"[]")</f>
        <v>[{"ItemId":50004,"Num":428351}]</v>
      </c>
      <c r="F2751" s="19" t="str">
        <f>_xlfn.XLOOKUP($D2751,养成中转!$D$17:$D$1000,_xlfn.XLOOKUP($C2751,养成中转!$W$16:$AC$16,养成中转!$W$17:$AC$1000),"{}")</f>
        <v>{"Hp":940465,"Atk":49262}</v>
      </c>
      <c r="G2751" s="19" t="str">
        <f>IF(B2751=4,_xlfn.XLOOKUP($D2751,养成中转!$D$17:$D$1000,养成中转!$AP$17:$AP$1000,"{}"),_xlfn.XLOOKUP($D2751,养成中转!$D$17:$D$1000,养成中转!$AG$17:$AG$1000,"{}"))</f>
        <v>{"CardMulti":109.75,"CostReduce":7}</v>
      </c>
    </row>
    <row r="2752" spans="1:7">
      <c r="A2752" s="19">
        <v>2748</v>
      </c>
      <c r="B2752" s="21">
        <f t="shared" si="72"/>
        <v>3</v>
      </c>
      <c r="C2752" s="19">
        <v>3</v>
      </c>
      <c r="D2752" s="19">
        <f t="shared" si="73"/>
        <v>248</v>
      </c>
      <c r="E2752" s="19" t="str">
        <f>_xlfn.XLOOKUP($D2752,消耗中转!$O$17:$O$1000,消耗中转!$Y$17:$Y$1000,"[]")</f>
        <v>[{"ItemId":50004,"Num":444826}]</v>
      </c>
      <c r="F2752" s="19" t="str">
        <f>_xlfn.XLOOKUP($D2752,养成中转!$D$17:$D$1000,_xlfn.XLOOKUP($C2752,养成中转!$W$16:$AC$16,养成中转!$W$17:$AC$1000),"{}")</f>
        <v>{"Hp":947005,"Atk":49605}</v>
      </c>
      <c r="G2752" s="19" t="str">
        <f>IF(B2752=4,_xlfn.XLOOKUP($D2752,养成中转!$D$17:$D$1000,养成中转!$AP$17:$AP$1000,"{}"),_xlfn.XLOOKUP($D2752,养成中转!$D$17:$D$1000,养成中转!$AG$17:$AG$1000,"{}"))</f>
        <v>{"CardMulti":110.42,"CostReduce":7}</v>
      </c>
    </row>
    <row r="2753" spans="1:7">
      <c r="A2753" s="19">
        <v>2749</v>
      </c>
      <c r="B2753" s="21">
        <f t="shared" si="72"/>
        <v>3</v>
      </c>
      <c r="C2753" s="19">
        <v>3</v>
      </c>
      <c r="D2753" s="19">
        <f t="shared" si="73"/>
        <v>249</v>
      </c>
      <c r="E2753" s="19" t="str">
        <f>_xlfn.XLOOKUP($D2753,消耗中转!$O$17:$O$1000,消耗中转!$Y$17:$Y$1000,"[]")</f>
        <v>[{"ItemId":50004,"Num":461301}]</v>
      </c>
      <c r="F2753" s="19" t="str">
        <f>_xlfn.XLOOKUP($D2753,养成中转!$D$17:$D$1000,_xlfn.XLOOKUP($C2753,养成中转!$W$16:$AC$16,养成中转!$W$17:$AC$1000),"{}")</f>
        <v>{"Hp":953593,"Atk":49949}</v>
      </c>
      <c r="G2753" s="19" t="str">
        <f>IF(B2753=4,_xlfn.XLOOKUP($D2753,养成中转!$D$17:$D$1000,养成中转!$AP$17:$AP$1000,"{}"),_xlfn.XLOOKUP($D2753,养成中转!$D$17:$D$1000,养成中转!$AG$17:$AG$1000,"{}"))</f>
        <v>{"CardMulti":111.09,"CostReduce":7}</v>
      </c>
    </row>
    <row r="2754" spans="1:7">
      <c r="A2754" s="19">
        <v>2750</v>
      </c>
      <c r="B2754" s="21">
        <f t="shared" si="72"/>
        <v>3</v>
      </c>
      <c r="C2754" s="19">
        <v>3</v>
      </c>
      <c r="D2754" s="19">
        <f t="shared" si="73"/>
        <v>250</v>
      </c>
      <c r="E2754" s="19" t="str">
        <f>_xlfn.XLOOKUP($D2754,消耗中转!$O$17:$O$1000,消耗中转!$Y$17:$Y$1000,"[]")</f>
        <v>[]</v>
      </c>
      <c r="F2754" s="19" t="str">
        <f>_xlfn.XLOOKUP($D2754,养成中转!$D$17:$D$1000,_xlfn.XLOOKUP($C2754,养成中转!$W$16:$AC$16,养成中转!$W$17:$AC$1000),"{}")</f>
        <v>{"Hp":960228,"Atk":50297}</v>
      </c>
      <c r="G2754" s="19" t="str">
        <f>IF(B2754=4,_xlfn.XLOOKUP($D2754,养成中转!$D$17:$D$1000,养成中转!$AP$17:$AP$1000,"{}"),_xlfn.XLOOKUP($D2754,养成中转!$D$17:$D$1000,养成中转!$AG$17:$AG$1000,"{}"))</f>
        <v>{"CardMulti":111.76,"CostReduce":7}</v>
      </c>
    </row>
    <row r="2755" spans="1:7">
      <c r="A2755" s="19">
        <v>2751</v>
      </c>
      <c r="B2755" s="21">
        <f t="shared" si="72"/>
        <v>4</v>
      </c>
      <c r="C2755" s="19">
        <v>3</v>
      </c>
      <c r="D2755" s="19">
        <f t="shared" si="73"/>
        <v>1</v>
      </c>
      <c r="E2755" s="19" t="str">
        <f>_xlfn.XLOOKUP($D2755,消耗中转!$O$17:$O$1000,消耗中转!$Y$17:$Y$1000,"[]")</f>
        <v>[{"ItemId":50004,"Num":5}]</v>
      </c>
      <c r="F2755" s="19" t="str">
        <f>_xlfn.XLOOKUP($D2755,养成中转!$D$17:$D$1000,_xlfn.XLOOKUP($C2755,养成中转!$W$16:$AC$16,养成中转!$W$17:$AC$1000),"{}")</f>
        <v>{"Hp":1076,"Atk":56}</v>
      </c>
      <c r="G2755" s="19" t="str">
        <f>IF(B2755=4,_xlfn.XLOOKUP($D2755,养成中转!$D$17:$D$1000,养成中转!$AP$17:$AP$1000,"{}"),_xlfn.XLOOKUP($D2755,养成中转!$D$17:$D$1000,养成中转!$AG$17:$AG$1000,"{}"))</f>
        <v>{"CardMulti":0.42,"CostReduce":0}</v>
      </c>
    </row>
    <row r="2756" spans="1:7">
      <c r="A2756" s="19">
        <v>2752</v>
      </c>
      <c r="B2756" s="21">
        <f t="shared" si="72"/>
        <v>4</v>
      </c>
      <c r="C2756" s="19">
        <v>3</v>
      </c>
      <c r="D2756" s="19">
        <f t="shared" si="73"/>
        <v>2</v>
      </c>
      <c r="E2756" s="19" t="str">
        <f>_xlfn.XLOOKUP($D2756,消耗中转!$O$17:$O$1000,消耗中转!$Y$17:$Y$1000,"[]")</f>
        <v>[{"ItemId":50004,"Num":85}]</v>
      </c>
      <c r="F2756" s="19" t="str">
        <f>_xlfn.XLOOKUP($D2756,养成中转!$D$17:$D$1000,_xlfn.XLOOKUP($C2756,养成中转!$W$16:$AC$16,养成中转!$W$17:$AC$1000),"{}")</f>
        <v>{"Hp":1144,"Atk":60}</v>
      </c>
      <c r="G2756" s="19" t="str">
        <f>IF(B2756=4,_xlfn.XLOOKUP($D2756,养成中转!$D$17:$D$1000,养成中转!$AP$17:$AP$1000,"{}"),_xlfn.XLOOKUP($D2756,养成中转!$D$17:$D$1000,养成中转!$AG$17:$AG$1000,"{}"))</f>
        <v>{"CardMulti":0.875,"CostReduce":0}</v>
      </c>
    </row>
    <row r="2757" spans="1:7">
      <c r="A2757" s="19">
        <v>2753</v>
      </c>
      <c r="B2757" s="21">
        <f t="shared" si="72"/>
        <v>4</v>
      </c>
      <c r="C2757" s="19">
        <v>3</v>
      </c>
      <c r="D2757" s="19">
        <f t="shared" si="73"/>
        <v>3</v>
      </c>
      <c r="E2757" s="19" t="str">
        <f>_xlfn.XLOOKUP($D2757,消耗中转!$O$17:$O$1000,消耗中转!$Y$17:$Y$1000,"[]")</f>
        <v>[{"ItemId":50004,"Num":89}]</v>
      </c>
      <c r="F2757" s="19" t="str">
        <f>_xlfn.XLOOKUP($D2757,养成中转!$D$17:$D$1000,_xlfn.XLOOKUP($C2757,养成中转!$W$16:$AC$16,养成中转!$W$17:$AC$1000),"{}")</f>
        <v>{"Hp":1218,"Atk":63}</v>
      </c>
      <c r="G2757" s="19" t="str">
        <f>IF(B2757=4,_xlfn.XLOOKUP($D2757,养成中转!$D$17:$D$1000,养成中转!$AP$17:$AP$1000,"{}"),_xlfn.XLOOKUP($D2757,养成中转!$D$17:$D$1000,养成中转!$AG$17:$AG$1000,"{}"))</f>
        <v>{"CardMulti":1.33,"CostReduce":0}</v>
      </c>
    </row>
    <row r="2758" spans="1:7">
      <c r="A2758" s="19">
        <v>2754</v>
      </c>
      <c r="B2758" s="21">
        <f t="shared" si="72"/>
        <v>4</v>
      </c>
      <c r="C2758" s="19">
        <v>3</v>
      </c>
      <c r="D2758" s="19">
        <f t="shared" si="73"/>
        <v>4</v>
      </c>
      <c r="E2758" s="19" t="str">
        <f>_xlfn.XLOOKUP($D2758,消耗中转!$O$17:$O$1000,消耗中转!$Y$17:$Y$1000,"[]")</f>
        <v>[{"ItemId":50004,"Num":93}]</v>
      </c>
      <c r="F2758" s="19" t="str">
        <f>_xlfn.XLOOKUP($D2758,养成中转!$D$17:$D$1000,_xlfn.XLOOKUP($C2758,养成中转!$W$16:$AC$16,养成中转!$W$17:$AC$1000),"{}")</f>
        <v>{"Hp":1293,"Atk":68}</v>
      </c>
      <c r="G2758" s="19" t="str">
        <f>IF(B2758=4,_xlfn.XLOOKUP($D2758,养成中转!$D$17:$D$1000,养成中转!$AP$17:$AP$1000,"{}"),_xlfn.XLOOKUP($D2758,养成中转!$D$17:$D$1000,养成中转!$AG$17:$AG$1000,"{}"))</f>
        <v>{"CardMulti":1.785,"CostReduce":0}</v>
      </c>
    </row>
    <row r="2759" spans="1:7">
      <c r="A2759" s="19">
        <v>2755</v>
      </c>
      <c r="B2759" s="21">
        <f t="shared" si="72"/>
        <v>4</v>
      </c>
      <c r="C2759" s="19">
        <v>3</v>
      </c>
      <c r="D2759" s="19">
        <f t="shared" si="73"/>
        <v>5</v>
      </c>
      <c r="E2759" s="19" t="str">
        <f>_xlfn.XLOOKUP($D2759,消耗中转!$O$17:$O$1000,消耗中转!$Y$17:$Y$1000,"[]")</f>
        <v>[{"ItemId":50004,"Num":97}]</v>
      </c>
      <c r="F2759" s="19" t="str">
        <f>_xlfn.XLOOKUP($D2759,养成中转!$D$17:$D$1000,_xlfn.XLOOKUP($C2759,养成中转!$W$16:$AC$16,养成中转!$W$17:$AC$1000),"{}")</f>
        <v>{"Hp":1373,"Atk":71}</v>
      </c>
      <c r="G2759" s="19" t="str">
        <f>IF(B2759=4,_xlfn.XLOOKUP($D2759,养成中转!$D$17:$D$1000,养成中转!$AP$17:$AP$1000,"{}"),_xlfn.XLOOKUP($D2759,养成中转!$D$17:$D$1000,养成中转!$AG$17:$AG$1000,"{}"))</f>
        <v>{"CardMulti":2.24,"CostReduce":0}</v>
      </c>
    </row>
    <row r="2760" spans="1:7">
      <c r="A2760" s="19">
        <v>2756</v>
      </c>
      <c r="B2760" s="21">
        <f t="shared" si="72"/>
        <v>4</v>
      </c>
      <c r="C2760" s="19">
        <v>3</v>
      </c>
      <c r="D2760" s="19">
        <f t="shared" si="73"/>
        <v>6</v>
      </c>
      <c r="E2760" s="19" t="str">
        <f>_xlfn.XLOOKUP($D2760,消耗中转!$O$17:$O$1000,消耗中转!$Y$17:$Y$1000,"[]")</f>
        <v>[{"ItemId":50004,"Num":102}]</v>
      </c>
      <c r="F2760" s="19" t="str">
        <f>_xlfn.XLOOKUP($D2760,养成中转!$D$17:$D$1000,_xlfn.XLOOKUP($C2760,养成中转!$W$16:$AC$16,养成中转!$W$17:$AC$1000),"{}")</f>
        <v>{"Hp":1456,"Atk":75}</v>
      </c>
      <c r="G2760" s="19" t="str">
        <f>IF(B2760=4,_xlfn.XLOOKUP($D2760,养成中转!$D$17:$D$1000,养成中转!$AP$17:$AP$1000,"{}"),_xlfn.XLOOKUP($D2760,养成中转!$D$17:$D$1000,养成中转!$AG$17:$AG$1000,"{}"))</f>
        <v>{"CardMulti":2.695,"CostReduce":0}</v>
      </c>
    </row>
    <row r="2761" spans="1:7">
      <c r="A2761" s="19">
        <v>2757</v>
      </c>
      <c r="B2761" s="21">
        <f t="shared" si="72"/>
        <v>4</v>
      </c>
      <c r="C2761" s="19">
        <v>3</v>
      </c>
      <c r="D2761" s="19">
        <f t="shared" si="73"/>
        <v>7</v>
      </c>
      <c r="E2761" s="19" t="str">
        <f>_xlfn.XLOOKUP($D2761,消耗中转!$O$17:$O$1000,消耗中转!$Y$17:$Y$1000,"[]")</f>
        <v>[{"ItemId":50004,"Num":106}]</v>
      </c>
      <c r="F2761" s="19" t="str">
        <f>_xlfn.XLOOKUP($D2761,养成中转!$D$17:$D$1000,_xlfn.XLOOKUP($C2761,养成中转!$W$16:$AC$16,养成中转!$W$17:$AC$1000),"{}")</f>
        <v>{"Hp":1543,"Atk":81}</v>
      </c>
      <c r="G2761" s="19" t="str">
        <f>IF(B2761=4,_xlfn.XLOOKUP($D2761,养成中转!$D$17:$D$1000,养成中转!$AP$17:$AP$1000,"{}"),_xlfn.XLOOKUP($D2761,养成中转!$D$17:$D$1000,养成中转!$AG$17:$AG$1000,"{}"))</f>
        <v>{"CardMulti":3.15,"CostReduce":0}</v>
      </c>
    </row>
    <row r="2762" spans="1:7">
      <c r="A2762" s="19">
        <v>2758</v>
      </c>
      <c r="B2762" s="21">
        <f t="shared" si="72"/>
        <v>4</v>
      </c>
      <c r="C2762" s="19">
        <v>3</v>
      </c>
      <c r="D2762" s="19">
        <f t="shared" si="73"/>
        <v>8</v>
      </c>
      <c r="E2762" s="19" t="str">
        <f>_xlfn.XLOOKUP($D2762,消耗中转!$O$17:$O$1000,消耗中转!$Y$17:$Y$1000,"[]")</f>
        <v>[{"ItemId":50004,"Num":110}]</v>
      </c>
      <c r="F2762" s="19" t="str">
        <f>_xlfn.XLOOKUP($D2762,养成中转!$D$17:$D$1000,_xlfn.XLOOKUP($C2762,养成中转!$W$16:$AC$16,养成中转!$W$17:$AC$1000),"{}")</f>
        <v>{"Hp":1634,"Atk":85}</v>
      </c>
      <c r="G2762" s="19" t="str">
        <f>IF(B2762=4,_xlfn.XLOOKUP($D2762,养成中转!$D$17:$D$1000,养成中转!$AP$17:$AP$1000,"{}"),_xlfn.XLOOKUP($D2762,养成中转!$D$17:$D$1000,养成中转!$AG$17:$AG$1000,"{}"))</f>
        <v>{"CardMulti":3.605,"CostReduce":0}</v>
      </c>
    </row>
    <row r="2763" spans="1:7">
      <c r="A2763" s="19">
        <v>2759</v>
      </c>
      <c r="B2763" s="21">
        <f t="shared" si="72"/>
        <v>4</v>
      </c>
      <c r="C2763" s="19">
        <v>3</v>
      </c>
      <c r="D2763" s="19">
        <f t="shared" si="73"/>
        <v>9</v>
      </c>
      <c r="E2763" s="19" t="str">
        <f>_xlfn.XLOOKUP($D2763,消耗中转!$O$17:$O$1000,消耗中转!$Y$17:$Y$1000,"[]")</f>
        <v>[{"ItemId":50004,"Num":114}]</v>
      </c>
      <c r="F2763" s="19" t="str">
        <f>_xlfn.XLOOKUP($D2763,养成中转!$D$17:$D$1000,_xlfn.XLOOKUP($C2763,养成中转!$W$16:$AC$16,养成中转!$W$17:$AC$1000),"{}")</f>
        <v>{"Hp":1729,"Atk":90}</v>
      </c>
      <c r="G2763" s="19" t="str">
        <f>IF(B2763=4,_xlfn.XLOOKUP($D2763,养成中转!$D$17:$D$1000,养成中转!$AP$17:$AP$1000,"{}"),_xlfn.XLOOKUP($D2763,养成中转!$D$17:$D$1000,养成中转!$AG$17:$AG$1000,"{}"))</f>
        <v>{"CardMulti":4.06,"CostReduce":0}</v>
      </c>
    </row>
    <row r="2764" spans="1:7">
      <c r="A2764" s="19">
        <v>2760</v>
      </c>
      <c r="B2764" s="21">
        <f t="shared" si="72"/>
        <v>4</v>
      </c>
      <c r="C2764" s="19">
        <v>3</v>
      </c>
      <c r="D2764" s="19">
        <f t="shared" si="73"/>
        <v>10</v>
      </c>
      <c r="E2764" s="19" t="str">
        <f>_xlfn.XLOOKUP($D2764,消耗中转!$O$17:$O$1000,消耗中转!$Y$17:$Y$1000,"[]")</f>
        <v>[{"ItemId":50004,"Num":118},{"ItemId":50005,"Num":10}]</v>
      </c>
      <c r="F2764" s="19" t="str">
        <f>_xlfn.XLOOKUP($D2764,养成中转!$D$17:$D$1000,_xlfn.XLOOKUP($C2764,养成中转!$W$16:$AC$16,养成中转!$W$17:$AC$1000),"{}")</f>
        <v>{"Hp":1829,"Atk":95}</v>
      </c>
      <c r="G2764" s="19" t="str">
        <f>IF(B2764=4,_xlfn.XLOOKUP($D2764,养成中转!$D$17:$D$1000,养成中转!$AP$17:$AP$1000,"{}"),_xlfn.XLOOKUP($D2764,养成中转!$D$17:$D$1000,养成中转!$AG$17:$AG$1000,"{}"))</f>
        <v>{"CardMulti":4.515,"CostReduce":0}</v>
      </c>
    </row>
    <row r="2765" spans="1:7">
      <c r="A2765" s="19">
        <v>2761</v>
      </c>
      <c r="B2765" s="21">
        <f t="shared" si="72"/>
        <v>4</v>
      </c>
      <c r="C2765" s="19">
        <v>3</v>
      </c>
      <c r="D2765" s="19">
        <f t="shared" si="73"/>
        <v>11</v>
      </c>
      <c r="E2765" s="19" t="str">
        <f>_xlfn.XLOOKUP($D2765,消耗中转!$O$17:$O$1000,消耗中转!$Y$17:$Y$1000,"[]")</f>
        <v>[{"ItemId":50004,"Num":1224}]</v>
      </c>
      <c r="F2765" s="19" t="str">
        <f>_xlfn.XLOOKUP($D2765,养成中转!$D$17:$D$1000,_xlfn.XLOOKUP($C2765,养成中转!$W$16:$AC$16,养成中转!$W$17:$AC$1000),"{}")</f>
        <v>{"Hp":2554,"Atk":134}</v>
      </c>
      <c r="G2765" s="19" t="str">
        <f>IF(B2765=4,_xlfn.XLOOKUP($D2765,养成中转!$D$17:$D$1000,养成中转!$AP$17:$AP$1000,"{}"),_xlfn.XLOOKUP($D2765,养成中转!$D$17:$D$1000,养成中转!$AG$17:$AG$1000,"{}"))</f>
        <v>{"CardMulti":4.935,"CostReduce":0}</v>
      </c>
    </row>
    <row r="2766" spans="1:7">
      <c r="A2766" s="19">
        <v>2762</v>
      </c>
      <c r="B2766" s="21">
        <f t="shared" si="72"/>
        <v>4</v>
      </c>
      <c r="C2766" s="19">
        <v>3</v>
      </c>
      <c r="D2766" s="19">
        <f t="shared" si="73"/>
        <v>12</v>
      </c>
      <c r="E2766" s="19" t="str">
        <f>_xlfn.XLOOKUP($D2766,消耗中转!$O$17:$O$1000,消耗中转!$Y$17:$Y$1000,"[]")</f>
        <v>[{"ItemId":50004,"Num":1285}]</v>
      </c>
      <c r="F2766" s="19" t="str">
        <f>_xlfn.XLOOKUP($D2766,养成中转!$D$17:$D$1000,_xlfn.XLOOKUP($C2766,养成中转!$W$16:$AC$16,养成中转!$W$17:$AC$1000),"{}")</f>
        <v>{"Hp":2662,"Atk":139}</v>
      </c>
      <c r="G2766" s="19" t="str">
        <f>IF(B2766=4,_xlfn.XLOOKUP($D2766,养成中转!$D$17:$D$1000,养成中转!$AP$17:$AP$1000,"{}"),_xlfn.XLOOKUP($D2766,养成中转!$D$17:$D$1000,养成中转!$AG$17:$AG$1000,"{}"))</f>
        <v>{"CardMulti":5.11,"CostReduce":0}</v>
      </c>
    </row>
    <row r="2767" spans="1:7">
      <c r="A2767" s="19">
        <v>2763</v>
      </c>
      <c r="B2767" s="21">
        <f t="shared" ref="B2767:B2830" si="74">B2517+1</f>
        <v>4</v>
      </c>
      <c r="C2767" s="19">
        <v>3</v>
      </c>
      <c r="D2767" s="19">
        <f t="shared" ref="D2767:D2830" si="75">D2517</f>
        <v>13</v>
      </c>
      <c r="E2767" s="19" t="str">
        <f>_xlfn.XLOOKUP($D2767,消耗中转!$O$17:$O$1000,消耗中转!$Y$17:$Y$1000,"[]")</f>
        <v>[{"ItemId":50004,"Num":1346}]</v>
      </c>
      <c r="F2767" s="19" t="str">
        <f>_xlfn.XLOOKUP($D2767,养成中转!$D$17:$D$1000,_xlfn.XLOOKUP($C2767,养成中转!$W$16:$AC$16,养成中转!$W$17:$AC$1000),"{}")</f>
        <v>{"Hp":2776,"Atk":145}</v>
      </c>
      <c r="G2767" s="19" t="str">
        <f>IF(B2767=4,_xlfn.XLOOKUP($D2767,养成中转!$D$17:$D$1000,养成中转!$AP$17:$AP$1000,"{}"),_xlfn.XLOOKUP($D2767,养成中转!$D$17:$D$1000,养成中转!$AG$17:$AG$1000,"{}"))</f>
        <v>{"CardMulti":5.285,"CostReduce":0}</v>
      </c>
    </row>
    <row r="2768" spans="1:7">
      <c r="A2768" s="19">
        <v>2764</v>
      </c>
      <c r="B2768" s="21">
        <f t="shared" si="74"/>
        <v>4</v>
      </c>
      <c r="C2768" s="19">
        <v>3</v>
      </c>
      <c r="D2768" s="19">
        <f t="shared" si="75"/>
        <v>14</v>
      </c>
      <c r="E2768" s="19" t="str">
        <f>_xlfn.XLOOKUP($D2768,消耗中转!$O$17:$O$1000,消耗中转!$Y$17:$Y$1000,"[]")</f>
        <v>[{"ItemId":50004,"Num":1408}]</v>
      </c>
      <c r="F2768" s="19" t="str">
        <f>_xlfn.XLOOKUP($D2768,养成中转!$D$17:$D$1000,_xlfn.XLOOKUP($C2768,养成中转!$W$16:$AC$16,养成中转!$W$17:$AC$1000),"{}")</f>
        <v>{"Hp":2894,"Atk":151}</v>
      </c>
      <c r="G2768" s="19" t="str">
        <f>IF(B2768=4,_xlfn.XLOOKUP($D2768,养成中转!$D$17:$D$1000,养成中转!$AP$17:$AP$1000,"{}"),_xlfn.XLOOKUP($D2768,养成中转!$D$17:$D$1000,养成中转!$AG$17:$AG$1000,"{}"))</f>
        <v>{"CardMulti":5.46,"CostReduce":0}</v>
      </c>
    </row>
    <row r="2769" spans="1:7">
      <c r="A2769" s="19">
        <v>2765</v>
      </c>
      <c r="B2769" s="21">
        <f t="shared" si="74"/>
        <v>4</v>
      </c>
      <c r="C2769" s="19">
        <v>3</v>
      </c>
      <c r="D2769" s="19">
        <f t="shared" si="75"/>
        <v>15</v>
      </c>
      <c r="E2769" s="19" t="str">
        <f>_xlfn.XLOOKUP($D2769,消耗中转!$O$17:$O$1000,消耗中转!$Y$17:$Y$1000,"[]")</f>
        <v>[{"ItemId":50004,"Num":1469}]</v>
      </c>
      <c r="F2769" s="19" t="str">
        <f>_xlfn.XLOOKUP($D2769,养成中转!$D$17:$D$1000,_xlfn.XLOOKUP($C2769,养成中转!$W$16:$AC$16,养成中转!$W$17:$AC$1000),"{}")</f>
        <v>{"Hp":3018,"Atk":158}</v>
      </c>
      <c r="G2769" s="19" t="str">
        <f>IF(B2769=4,_xlfn.XLOOKUP($D2769,养成中转!$D$17:$D$1000,养成中转!$AP$17:$AP$1000,"{}"),_xlfn.XLOOKUP($D2769,养成中转!$D$17:$D$1000,养成中转!$AG$17:$AG$1000,"{}"))</f>
        <v>{"CardMulti":5.635,"CostReduce":0}</v>
      </c>
    </row>
    <row r="2770" spans="1:7">
      <c r="A2770" s="19">
        <v>2766</v>
      </c>
      <c r="B2770" s="21">
        <f t="shared" si="74"/>
        <v>4</v>
      </c>
      <c r="C2770" s="19">
        <v>3</v>
      </c>
      <c r="D2770" s="19">
        <f t="shared" si="75"/>
        <v>16</v>
      </c>
      <c r="E2770" s="19" t="str">
        <f>_xlfn.XLOOKUP($D2770,消耗中转!$O$17:$O$1000,消耗中转!$Y$17:$Y$1000,"[]")</f>
        <v>[{"ItemId":50004,"Num":1530}]</v>
      </c>
      <c r="F2770" s="19" t="str">
        <f>_xlfn.XLOOKUP($D2770,养成中转!$D$17:$D$1000,_xlfn.XLOOKUP($C2770,养成中转!$W$16:$AC$16,养成中转!$W$17:$AC$1000),"{}")</f>
        <v>{"Hp":3147,"Atk":165}</v>
      </c>
      <c r="G2770" s="19" t="str">
        <f>IF(B2770=4,_xlfn.XLOOKUP($D2770,养成中转!$D$17:$D$1000,养成中转!$AP$17:$AP$1000,"{}"),_xlfn.XLOOKUP($D2770,养成中转!$D$17:$D$1000,养成中转!$AG$17:$AG$1000,"{}"))</f>
        <v>{"CardMulti":5.81,"CostReduce":0}</v>
      </c>
    </row>
    <row r="2771" spans="1:7">
      <c r="A2771" s="19">
        <v>2767</v>
      </c>
      <c r="B2771" s="21">
        <f t="shared" si="74"/>
        <v>4</v>
      </c>
      <c r="C2771" s="19">
        <v>3</v>
      </c>
      <c r="D2771" s="19">
        <f t="shared" si="75"/>
        <v>17</v>
      </c>
      <c r="E2771" s="19" t="str">
        <f>_xlfn.XLOOKUP($D2771,消耗中转!$O$17:$O$1000,消耗中转!$Y$17:$Y$1000,"[]")</f>
        <v>[{"ItemId":50004,"Num":1591}]</v>
      </c>
      <c r="F2771" s="19" t="str">
        <f>_xlfn.XLOOKUP($D2771,养成中转!$D$17:$D$1000,_xlfn.XLOOKUP($C2771,养成中转!$W$16:$AC$16,养成中转!$W$17:$AC$1000),"{}")</f>
        <v>{"Hp":3283,"Atk":171}</v>
      </c>
      <c r="G2771" s="19" t="str">
        <f>IF(B2771=4,_xlfn.XLOOKUP($D2771,养成中转!$D$17:$D$1000,养成中转!$AP$17:$AP$1000,"{}"),_xlfn.XLOOKUP($D2771,养成中转!$D$17:$D$1000,养成中转!$AG$17:$AG$1000,"{}"))</f>
        <v>{"CardMulti":5.985,"CostReduce":0}</v>
      </c>
    </row>
    <row r="2772" spans="1:7">
      <c r="A2772" s="19">
        <v>2768</v>
      </c>
      <c r="B2772" s="21">
        <f t="shared" si="74"/>
        <v>4</v>
      </c>
      <c r="C2772" s="19">
        <v>3</v>
      </c>
      <c r="D2772" s="19">
        <f t="shared" si="75"/>
        <v>18</v>
      </c>
      <c r="E2772" s="19" t="str">
        <f>_xlfn.XLOOKUP($D2772,消耗中转!$O$17:$O$1000,消耗中转!$Y$17:$Y$1000,"[]")</f>
        <v>[{"ItemId":50004,"Num":1653}]</v>
      </c>
      <c r="F2772" s="19" t="str">
        <f>_xlfn.XLOOKUP($D2772,养成中转!$D$17:$D$1000,_xlfn.XLOOKUP($C2772,养成中转!$W$16:$AC$16,养成中转!$W$17:$AC$1000),"{}")</f>
        <v>{"Hp":3424,"Atk":179}</v>
      </c>
      <c r="G2772" s="19" t="str">
        <f>IF(B2772=4,_xlfn.XLOOKUP($D2772,养成中转!$D$17:$D$1000,养成中转!$AP$17:$AP$1000,"{}"),_xlfn.XLOOKUP($D2772,养成中转!$D$17:$D$1000,养成中转!$AG$17:$AG$1000,"{}"))</f>
        <v>{"CardMulti":6.16,"CostReduce":0}</v>
      </c>
    </row>
    <row r="2773" spans="1:7">
      <c r="A2773" s="19">
        <v>2769</v>
      </c>
      <c r="B2773" s="21">
        <f t="shared" si="74"/>
        <v>4</v>
      </c>
      <c r="C2773" s="19">
        <v>3</v>
      </c>
      <c r="D2773" s="19">
        <f t="shared" si="75"/>
        <v>19</v>
      </c>
      <c r="E2773" s="19" t="str">
        <f>_xlfn.XLOOKUP($D2773,消耗中转!$O$17:$O$1000,消耗中转!$Y$17:$Y$1000,"[]")</f>
        <v>[{"ItemId":50004,"Num":1714}]</v>
      </c>
      <c r="F2773" s="19" t="str">
        <f>_xlfn.XLOOKUP($D2773,养成中转!$D$17:$D$1000,_xlfn.XLOOKUP($C2773,养成中转!$W$16:$AC$16,养成中转!$W$17:$AC$1000),"{}")</f>
        <v>{"Hp":3572,"Atk":187}</v>
      </c>
      <c r="G2773" s="19" t="str">
        <f>IF(B2773=4,_xlfn.XLOOKUP($D2773,养成中转!$D$17:$D$1000,养成中转!$AP$17:$AP$1000,"{}"),_xlfn.XLOOKUP($D2773,养成中转!$D$17:$D$1000,养成中转!$AG$17:$AG$1000,"{}"))</f>
        <v>{"CardMulti":6.335,"CostReduce":0}</v>
      </c>
    </row>
    <row r="2774" spans="1:7">
      <c r="A2774" s="19">
        <v>2770</v>
      </c>
      <c r="B2774" s="21">
        <f t="shared" si="74"/>
        <v>4</v>
      </c>
      <c r="C2774" s="19">
        <v>3</v>
      </c>
      <c r="D2774" s="19">
        <f t="shared" si="75"/>
        <v>20</v>
      </c>
      <c r="E2774" s="19" t="str">
        <f>_xlfn.XLOOKUP($D2774,消耗中转!$O$17:$O$1000,消耗中转!$Y$17:$Y$1000,"[]")</f>
        <v>[{"ItemId":50004,"Num":1775},{"ItemId":50005,"Num":30}]</v>
      </c>
      <c r="F2774" s="19" t="str">
        <f>_xlfn.XLOOKUP($D2774,养成中转!$D$17:$D$1000,_xlfn.XLOOKUP($C2774,养成中转!$W$16:$AC$16,养成中转!$W$17:$AC$1000),"{}")</f>
        <v>{"Hp":3726,"Atk":194}</v>
      </c>
      <c r="G2774" s="19" t="str">
        <f>IF(B2774=4,_xlfn.XLOOKUP($D2774,养成中转!$D$17:$D$1000,养成中转!$AP$17:$AP$1000,"{}"),_xlfn.XLOOKUP($D2774,养成中转!$D$17:$D$1000,养成中转!$AG$17:$AG$1000,"{}"))</f>
        <v>{"CardMulti":6.51,"CostReduce":0}</v>
      </c>
    </row>
    <row r="2775" spans="1:7">
      <c r="A2775" s="19">
        <v>2771</v>
      </c>
      <c r="B2775" s="21">
        <f t="shared" si="74"/>
        <v>4</v>
      </c>
      <c r="C2775" s="19">
        <v>3</v>
      </c>
      <c r="D2775" s="19">
        <f t="shared" si="75"/>
        <v>21</v>
      </c>
      <c r="E2775" s="19" t="str">
        <f>_xlfn.XLOOKUP($D2775,消耗中转!$O$17:$O$1000,消耗中转!$Y$17:$Y$1000,"[]")</f>
        <v>[{"ItemId":50004,"Num":2448}]</v>
      </c>
      <c r="F2775" s="19" t="str">
        <f>_xlfn.XLOOKUP($D2775,养成中转!$D$17:$D$1000,_xlfn.XLOOKUP($C2775,养成中转!$W$16:$AC$16,养成中转!$W$17:$AC$1000),"{}")</f>
        <v>{"Hp":4853,"Atk":254}</v>
      </c>
      <c r="G2775" s="19" t="str">
        <f>IF(B2775=4,_xlfn.XLOOKUP($D2775,养成中转!$D$17:$D$1000,养成中转!$AP$17:$AP$1000,"{}"),_xlfn.XLOOKUP($D2775,养成中转!$D$17:$D$1000,养成中转!$AG$17:$AG$1000,"{}"))</f>
        <v>{"CardMulti":6.965,"CostReduce":0}</v>
      </c>
    </row>
    <row r="2776" spans="1:7">
      <c r="A2776" s="19">
        <v>2772</v>
      </c>
      <c r="B2776" s="21">
        <f t="shared" si="74"/>
        <v>4</v>
      </c>
      <c r="C2776" s="19">
        <v>3</v>
      </c>
      <c r="D2776" s="19">
        <f t="shared" si="75"/>
        <v>22</v>
      </c>
      <c r="E2776" s="19" t="str">
        <f>_xlfn.XLOOKUP($D2776,消耗中转!$O$17:$O$1000,消耗中转!$Y$17:$Y$1000,"[]")</f>
        <v>[{"ItemId":50004,"Num":2571}]</v>
      </c>
      <c r="F2776" s="19" t="str">
        <f>_xlfn.XLOOKUP($D2776,养成中转!$D$17:$D$1000,_xlfn.XLOOKUP($C2776,养成中转!$W$16:$AC$16,养成中转!$W$17:$AC$1000),"{}")</f>
        <v>{"Hp":5021,"Atk":262}</v>
      </c>
      <c r="G2776" s="19" t="str">
        <f>IF(B2776=4,_xlfn.XLOOKUP($D2776,养成中转!$D$17:$D$1000,养成中转!$AP$17:$AP$1000,"{}"),_xlfn.XLOOKUP($D2776,养成中转!$D$17:$D$1000,养成中转!$AG$17:$AG$1000,"{}"))</f>
        <v>{"CardMulti":7.133,"CostReduce":0}</v>
      </c>
    </row>
    <row r="2777" spans="1:7">
      <c r="A2777" s="19">
        <v>2773</v>
      </c>
      <c r="B2777" s="21">
        <f t="shared" si="74"/>
        <v>4</v>
      </c>
      <c r="C2777" s="19">
        <v>3</v>
      </c>
      <c r="D2777" s="19">
        <f t="shared" si="75"/>
        <v>23</v>
      </c>
      <c r="E2777" s="19" t="str">
        <f>_xlfn.XLOOKUP($D2777,消耗中转!$O$17:$O$1000,消耗中转!$Y$17:$Y$1000,"[]")</f>
        <v>[{"ItemId":50004,"Num":2693}]</v>
      </c>
      <c r="F2777" s="19" t="str">
        <f>_xlfn.XLOOKUP($D2777,养成中转!$D$17:$D$1000,_xlfn.XLOOKUP($C2777,养成中转!$W$16:$AC$16,养成中转!$W$17:$AC$1000),"{}")</f>
        <v>{"Hp":5196,"Atk":271}</v>
      </c>
      <c r="G2777" s="19" t="str">
        <f>IF(B2777=4,_xlfn.XLOOKUP($D2777,养成中转!$D$17:$D$1000,养成中转!$AP$17:$AP$1000,"{}"),_xlfn.XLOOKUP($D2777,养成中转!$D$17:$D$1000,养成中转!$AG$17:$AG$1000,"{}"))</f>
        <v>{"CardMulti":7.301,"CostReduce":0}</v>
      </c>
    </row>
    <row r="2778" spans="1:7">
      <c r="A2778" s="19">
        <v>2774</v>
      </c>
      <c r="B2778" s="21">
        <f t="shared" si="74"/>
        <v>4</v>
      </c>
      <c r="C2778" s="19">
        <v>3</v>
      </c>
      <c r="D2778" s="19">
        <f t="shared" si="75"/>
        <v>24</v>
      </c>
      <c r="E2778" s="19" t="str">
        <f>_xlfn.XLOOKUP($D2778,消耗中转!$O$17:$O$1000,消耗中转!$Y$17:$Y$1000,"[]")</f>
        <v>[{"ItemId":50004,"Num":2816}]</v>
      </c>
      <c r="F2778" s="19" t="str">
        <f>_xlfn.XLOOKUP($D2778,养成中转!$D$17:$D$1000,_xlfn.XLOOKUP($C2778,养成中转!$W$16:$AC$16,养成中转!$W$17:$AC$1000),"{}")</f>
        <v>{"Hp":5379,"Atk":281}</v>
      </c>
      <c r="G2778" s="19" t="str">
        <f>IF(B2778=4,_xlfn.XLOOKUP($D2778,养成中转!$D$17:$D$1000,养成中转!$AP$17:$AP$1000,"{}"),_xlfn.XLOOKUP($D2778,养成中转!$D$17:$D$1000,养成中转!$AG$17:$AG$1000,"{}"))</f>
        <v>{"CardMulti":7.469,"CostReduce":0}</v>
      </c>
    </row>
    <row r="2779" spans="1:7">
      <c r="A2779" s="19">
        <v>2775</v>
      </c>
      <c r="B2779" s="21">
        <f t="shared" si="74"/>
        <v>4</v>
      </c>
      <c r="C2779" s="19">
        <v>3</v>
      </c>
      <c r="D2779" s="19">
        <f t="shared" si="75"/>
        <v>25</v>
      </c>
      <c r="E2779" s="19" t="str">
        <f>_xlfn.XLOOKUP($D2779,消耗中转!$O$17:$O$1000,消耗中转!$Y$17:$Y$1000,"[]")</f>
        <v>[{"ItemId":50004,"Num":2938}]</v>
      </c>
      <c r="F2779" s="19" t="str">
        <f>_xlfn.XLOOKUP($D2779,养成中转!$D$17:$D$1000,_xlfn.XLOOKUP($C2779,养成中转!$W$16:$AC$16,养成中转!$W$17:$AC$1000),"{}")</f>
        <v>{"Hp":5569,"Atk":291}</v>
      </c>
      <c r="G2779" s="19" t="str">
        <f>IF(B2779=4,_xlfn.XLOOKUP($D2779,养成中转!$D$17:$D$1000,养成中转!$AP$17:$AP$1000,"{}"),_xlfn.XLOOKUP($D2779,养成中转!$D$17:$D$1000,养成中转!$AG$17:$AG$1000,"{}"))</f>
        <v>{"CardMulti":8.337,"CostReduce":0.7}</v>
      </c>
    </row>
    <row r="2780" spans="1:7">
      <c r="A2780" s="19">
        <v>2776</v>
      </c>
      <c r="B2780" s="21">
        <f t="shared" si="74"/>
        <v>4</v>
      </c>
      <c r="C2780" s="19">
        <v>3</v>
      </c>
      <c r="D2780" s="19">
        <f t="shared" si="75"/>
        <v>26</v>
      </c>
      <c r="E2780" s="19" t="str">
        <f>_xlfn.XLOOKUP($D2780,消耗中转!$O$17:$O$1000,消耗中转!$Y$17:$Y$1000,"[]")</f>
        <v>[{"ItemId":50004,"Num":3061}]</v>
      </c>
      <c r="F2780" s="19" t="str">
        <f>_xlfn.XLOOKUP($D2780,养成中转!$D$17:$D$1000,_xlfn.XLOOKUP($C2780,养成中转!$W$16:$AC$16,养成中转!$W$17:$AC$1000),"{}")</f>
        <v>{"Hp":5767,"Atk":302}</v>
      </c>
      <c r="G2780" s="19" t="str">
        <f>IF(B2780=4,_xlfn.XLOOKUP($D2780,养成中转!$D$17:$D$1000,养成中转!$AP$17:$AP$1000,"{}"),_xlfn.XLOOKUP($D2780,养成中转!$D$17:$D$1000,养成中转!$AG$17:$AG$1000,"{}"))</f>
        <v>{"CardMulti":8.505,"CostReduce":0.7}</v>
      </c>
    </row>
    <row r="2781" spans="1:7">
      <c r="A2781" s="19">
        <v>2777</v>
      </c>
      <c r="B2781" s="21">
        <f t="shared" si="74"/>
        <v>4</v>
      </c>
      <c r="C2781" s="19">
        <v>3</v>
      </c>
      <c r="D2781" s="19">
        <f t="shared" si="75"/>
        <v>27</v>
      </c>
      <c r="E2781" s="19" t="str">
        <f>_xlfn.XLOOKUP($D2781,消耗中转!$O$17:$O$1000,消耗中转!$Y$17:$Y$1000,"[]")</f>
        <v>[{"ItemId":50004,"Num":3183}]</v>
      </c>
      <c r="F2781" s="19" t="str">
        <f>_xlfn.XLOOKUP($D2781,养成中转!$D$17:$D$1000,_xlfn.XLOOKUP($C2781,养成中转!$W$16:$AC$16,养成中转!$W$17:$AC$1000),"{}")</f>
        <v>{"Hp":5974,"Atk":312}</v>
      </c>
      <c r="G2781" s="19" t="str">
        <f>IF(B2781=4,_xlfn.XLOOKUP($D2781,养成中转!$D$17:$D$1000,养成中转!$AP$17:$AP$1000,"{}"),_xlfn.XLOOKUP($D2781,养成中转!$D$17:$D$1000,养成中转!$AG$17:$AG$1000,"{}"))</f>
        <v>{"CardMulti":8.673,"CostReduce":0.7}</v>
      </c>
    </row>
    <row r="2782" spans="1:7">
      <c r="A2782" s="19">
        <v>2778</v>
      </c>
      <c r="B2782" s="21">
        <f t="shared" si="74"/>
        <v>4</v>
      </c>
      <c r="C2782" s="19">
        <v>3</v>
      </c>
      <c r="D2782" s="19">
        <f t="shared" si="75"/>
        <v>28</v>
      </c>
      <c r="E2782" s="19" t="str">
        <f>_xlfn.XLOOKUP($D2782,消耗中转!$O$17:$O$1000,消耗中转!$Y$17:$Y$1000,"[]")</f>
        <v>[{"ItemId":50004,"Num":3306}]</v>
      </c>
      <c r="F2782" s="19" t="str">
        <f>_xlfn.XLOOKUP($D2782,养成中转!$D$17:$D$1000,_xlfn.XLOOKUP($C2782,养成中转!$W$16:$AC$16,养成中转!$W$17:$AC$1000),"{}")</f>
        <v>{"Hp":6188,"Atk":324}</v>
      </c>
      <c r="G2782" s="19" t="str">
        <f>IF(B2782=4,_xlfn.XLOOKUP($D2782,养成中转!$D$17:$D$1000,养成中转!$AP$17:$AP$1000,"{}"),_xlfn.XLOOKUP($D2782,养成中转!$D$17:$D$1000,养成中转!$AG$17:$AG$1000,"{}"))</f>
        <v>{"CardMulti":8.841,"CostReduce":0.7}</v>
      </c>
    </row>
    <row r="2783" spans="1:7">
      <c r="A2783" s="19">
        <v>2779</v>
      </c>
      <c r="B2783" s="21">
        <f t="shared" si="74"/>
        <v>4</v>
      </c>
      <c r="C2783" s="19">
        <v>3</v>
      </c>
      <c r="D2783" s="19">
        <f t="shared" si="75"/>
        <v>29</v>
      </c>
      <c r="E2783" s="19" t="str">
        <f>_xlfn.XLOOKUP($D2783,消耗中转!$O$17:$O$1000,消耗中转!$Y$17:$Y$1000,"[]")</f>
        <v>[{"ItemId":50004,"Num":3428}]</v>
      </c>
      <c r="F2783" s="19" t="str">
        <f>_xlfn.XLOOKUP($D2783,养成中转!$D$17:$D$1000,_xlfn.XLOOKUP($C2783,养成中转!$W$16:$AC$16,养成中转!$W$17:$AC$1000),"{}")</f>
        <v>{"Hp":6412,"Atk":335}</v>
      </c>
      <c r="G2783" s="19" t="str">
        <f>IF(B2783=4,_xlfn.XLOOKUP($D2783,养成中转!$D$17:$D$1000,养成中转!$AP$17:$AP$1000,"{}"),_xlfn.XLOOKUP($D2783,养成中转!$D$17:$D$1000,养成中转!$AG$17:$AG$1000,"{}"))</f>
        <v>{"CardMulti":9.009,"CostReduce":0.7}</v>
      </c>
    </row>
    <row r="2784" spans="1:7">
      <c r="A2784" s="19">
        <v>2780</v>
      </c>
      <c r="B2784" s="21">
        <f t="shared" si="74"/>
        <v>4</v>
      </c>
      <c r="C2784" s="19">
        <v>3</v>
      </c>
      <c r="D2784" s="19">
        <f t="shared" si="75"/>
        <v>30</v>
      </c>
      <c r="E2784" s="19" t="str">
        <f>_xlfn.XLOOKUP($D2784,消耗中转!$O$17:$O$1000,消耗中转!$Y$17:$Y$1000,"[]")</f>
        <v>[{"ItemId":50004,"Num":3551},{"ItemId":50005,"Num":130}]</v>
      </c>
      <c r="F2784" s="19" t="str">
        <f>_xlfn.XLOOKUP($D2784,养成中转!$D$17:$D$1000,_xlfn.XLOOKUP($C2784,养成中转!$W$16:$AC$16,养成中转!$W$17:$AC$1000),"{}")</f>
        <v>{"Hp":6644,"Atk":347}</v>
      </c>
      <c r="G2784" s="19" t="str">
        <f>IF(B2784=4,_xlfn.XLOOKUP($D2784,养成中转!$D$17:$D$1000,养成中转!$AP$17:$AP$1000,"{}"),_xlfn.XLOOKUP($D2784,养成中转!$D$17:$D$1000,养成中转!$AG$17:$AG$1000,"{}"))</f>
        <v>{"CardMulti":9.177,"CostReduce":0.7}</v>
      </c>
    </row>
    <row r="2785" spans="1:7">
      <c r="A2785" s="19">
        <v>2781</v>
      </c>
      <c r="B2785" s="21">
        <f t="shared" si="74"/>
        <v>4</v>
      </c>
      <c r="C2785" s="19">
        <v>3</v>
      </c>
      <c r="D2785" s="19">
        <f t="shared" si="75"/>
        <v>31</v>
      </c>
      <c r="E2785" s="19" t="str">
        <f>_xlfn.XLOOKUP($D2785,消耗中转!$O$17:$O$1000,消耗中转!$Y$17:$Y$1000,"[]")</f>
        <v>[{"ItemId":50004,"Num":7347}]</v>
      </c>
      <c r="F2785" s="19" t="str">
        <f>_xlfn.XLOOKUP($D2785,养成中转!$D$17:$D$1000,_xlfn.XLOOKUP($C2785,养成中转!$W$16:$AC$16,养成中转!$W$17:$AC$1000),"{}")</f>
        <v>{"Hp":8331,"Atk":436}</v>
      </c>
      <c r="G2785" s="19" t="str">
        <f>IF(B2785=4,_xlfn.XLOOKUP($D2785,养成中转!$D$17:$D$1000,养成中转!$AP$17:$AP$1000,"{}"),_xlfn.XLOOKUP($D2785,养成中转!$D$17:$D$1000,养成中转!$AG$17:$AG$1000,"{}"))</f>
        <v>{"CardMulti":9.667,"CostReduce":0.7}</v>
      </c>
    </row>
    <row r="2786" spans="1:7">
      <c r="A2786" s="19">
        <v>2782</v>
      </c>
      <c r="B2786" s="21">
        <f t="shared" si="74"/>
        <v>4</v>
      </c>
      <c r="C2786" s="19">
        <v>3</v>
      </c>
      <c r="D2786" s="19">
        <f t="shared" si="75"/>
        <v>32</v>
      </c>
      <c r="E2786" s="19" t="str">
        <f>_xlfn.XLOOKUP($D2786,消耗中转!$O$17:$O$1000,消耗中转!$Y$17:$Y$1000,"[]")</f>
        <v>[{"ItemId":50004,"Num":7715}]</v>
      </c>
      <c r="F2786" s="19" t="str">
        <f>_xlfn.XLOOKUP($D2786,养成中转!$D$17:$D$1000,_xlfn.XLOOKUP($C2786,养成中转!$W$16:$AC$16,养成中转!$W$17:$AC$1000),"{}")</f>
        <v>{"Hp":8582,"Atk":449}</v>
      </c>
      <c r="G2786" s="19" t="str">
        <f>IF(B2786=4,_xlfn.XLOOKUP($D2786,养成中转!$D$17:$D$1000,养成中转!$AP$17:$AP$1000,"{}"),_xlfn.XLOOKUP($D2786,养成中转!$D$17:$D$1000,养成中转!$AG$17:$AG$1000,"{}"))</f>
        <v>{"CardMulti":9.828,"CostReduce":0.7}</v>
      </c>
    </row>
    <row r="2787" spans="1:7">
      <c r="A2787" s="19">
        <v>2783</v>
      </c>
      <c r="B2787" s="21">
        <f t="shared" si="74"/>
        <v>4</v>
      </c>
      <c r="C2787" s="19">
        <v>3</v>
      </c>
      <c r="D2787" s="19">
        <f t="shared" si="75"/>
        <v>33</v>
      </c>
      <c r="E2787" s="19" t="str">
        <f>_xlfn.XLOOKUP($D2787,消耗中转!$O$17:$O$1000,消耗中转!$Y$17:$Y$1000,"[]")</f>
        <v>[{"ItemId":50004,"Num":8082}]</v>
      </c>
      <c r="F2787" s="19" t="str">
        <f>_xlfn.XLOOKUP($D2787,养成中转!$D$17:$D$1000,_xlfn.XLOOKUP($C2787,养成中转!$W$16:$AC$16,养成中转!$W$17:$AC$1000),"{}")</f>
        <v>{"Hp":8842,"Atk":463}</v>
      </c>
      <c r="G2787" s="19" t="str">
        <f>IF(B2787=4,_xlfn.XLOOKUP($D2787,养成中转!$D$17:$D$1000,养成中转!$AP$17:$AP$1000,"{}"),_xlfn.XLOOKUP($D2787,养成中转!$D$17:$D$1000,养成中转!$AG$17:$AG$1000,"{}"))</f>
        <v>{"CardMulti":9.989,"CostReduce":0.7}</v>
      </c>
    </row>
    <row r="2788" spans="1:7">
      <c r="A2788" s="19">
        <v>2784</v>
      </c>
      <c r="B2788" s="21">
        <f t="shared" si="74"/>
        <v>4</v>
      </c>
      <c r="C2788" s="19">
        <v>3</v>
      </c>
      <c r="D2788" s="19">
        <f t="shared" si="75"/>
        <v>34</v>
      </c>
      <c r="E2788" s="19" t="str">
        <f>_xlfn.XLOOKUP($D2788,消耗中转!$O$17:$O$1000,消耗中转!$Y$17:$Y$1000,"[]")</f>
        <v>[{"ItemId":50004,"Num":8449}]</v>
      </c>
      <c r="F2788" s="19" t="str">
        <f>_xlfn.XLOOKUP($D2788,养成中转!$D$17:$D$1000,_xlfn.XLOOKUP($C2788,养成中转!$W$16:$AC$16,养成中转!$W$17:$AC$1000),"{}")</f>
        <v>{"Hp":9111,"Atk":477}</v>
      </c>
      <c r="G2788" s="19" t="str">
        <f>IF(B2788=4,_xlfn.XLOOKUP($D2788,养成中转!$D$17:$D$1000,养成中转!$AP$17:$AP$1000,"{}"),_xlfn.XLOOKUP($D2788,养成中转!$D$17:$D$1000,养成中转!$AG$17:$AG$1000,"{}"))</f>
        <v>{"CardMulti":10.15,"CostReduce":0.7}</v>
      </c>
    </row>
    <row r="2789" spans="1:7">
      <c r="A2789" s="19">
        <v>2785</v>
      </c>
      <c r="B2789" s="21">
        <f t="shared" si="74"/>
        <v>4</v>
      </c>
      <c r="C2789" s="19">
        <v>3</v>
      </c>
      <c r="D2789" s="19">
        <f t="shared" si="75"/>
        <v>35</v>
      </c>
      <c r="E2789" s="19" t="str">
        <f>_xlfn.XLOOKUP($D2789,消耗中转!$O$17:$O$1000,消耗中转!$Y$17:$Y$1000,"[]")</f>
        <v>[{"ItemId":50004,"Num":8817}]</v>
      </c>
      <c r="F2789" s="19" t="str">
        <f>_xlfn.XLOOKUP($D2789,养成中转!$D$17:$D$1000,_xlfn.XLOOKUP($C2789,养成中转!$W$16:$AC$16,养成中转!$W$17:$AC$1000),"{}")</f>
        <v>{"Hp":9391,"Atk":491}</v>
      </c>
      <c r="G2789" s="19" t="str">
        <f>IF(B2789=4,_xlfn.XLOOKUP($D2789,养成中转!$D$17:$D$1000,养成中转!$AP$17:$AP$1000,"{}"),_xlfn.XLOOKUP($D2789,养成中转!$D$17:$D$1000,养成中转!$AG$17:$AG$1000,"{}"))</f>
        <v>{"CardMulti":10.311,"CostReduce":0.7}</v>
      </c>
    </row>
    <row r="2790" spans="1:7">
      <c r="A2790" s="19">
        <v>2786</v>
      </c>
      <c r="B2790" s="21">
        <f t="shared" si="74"/>
        <v>4</v>
      </c>
      <c r="C2790" s="19">
        <v>3</v>
      </c>
      <c r="D2790" s="19">
        <f t="shared" si="75"/>
        <v>36</v>
      </c>
      <c r="E2790" s="19" t="str">
        <f>_xlfn.XLOOKUP($D2790,消耗中转!$O$17:$O$1000,消耗中转!$Y$17:$Y$1000,"[]")</f>
        <v>[{"ItemId":50004,"Num":9184}]</v>
      </c>
      <c r="F2790" s="19" t="str">
        <f>_xlfn.XLOOKUP($D2790,养成中转!$D$17:$D$1000,_xlfn.XLOOKUP($C2790,养成中转!$W$16:$AC$16,养成中转!$W$17:$AC$1000),"{}")</f>
        <v>{"Hp":9681,"Atk":507}</v>
      </c>
      <c r="G2790" s="19" t="str">
        <f>IF(B2790=4,_xlfn.XLOOKUP($D2790,养成中转!$D$17:$D$1000,养成中转!$AP$17:$AP$1000,"{}"),_xlfn.XLOOKUP($D2790,养成中转!$D$17:$D$1000,养成中转!$AG$17:$AG$1000,"{}"))</f>
        <v>{"CardMulti":10.472,"CostReduce":0.7}</v>
      </c>
    </row>
    <row r="2791" spans="1:7">
      <c r="A2791" s="19">
        <v>2787</v>
      </c>
      <c r="B2791" s="21">
        <f t="shared" si="74"/>
        <v>4</v>
      </c>
      <c r="C2791" s="19">
        <v>3</v>
      </c>
      <c r="D2791" s="19">
        <f t="shared" si="75"/>
        <v>37</v>
      </c>
      <c r="E2791" s="19" t="str">
        <f>_xlfn.XLOOKUP($D2791,消耗中转!$O$17:$O$1000,消耗中转!$Y$17:$Y$1000,"[]")</f>
        <v>[{"ItemId":50004,"Num":9552}]</v>
      </c>
      <c r="F2791" s="19" t="str">
        <f>_xlfn.XLOOKUP($D2791,养成中转!$D$17:$D$1000,_xlfn.XLOOKUP($C2791,养成中转!$W$16:$AC$16,养成中转!$W$17:$AC$1000),"{}")</f>
        <v>{"Hp":9980,"Atk":522}</v>
      </c>
      <c r="G2791" s="19" t="str">
        <f>IF(B2791=4,_xlfn.XLOOKUP($D2791,养成中转!$D$17:$D$1000,养成中转!$AP$17:$AP$1000,"{}"),_xlfn.XLOOKUP($D2791,养成中转!$D$17:$D$1000,养成中转!$AG$17:$AG$1000,"{}"))</f>
        <v>{"CardMulti":10.633,"CostReduce":0.7}</v>
      </c>
    </row>
    <row r="2792" spans="1:7">
      <c r="A2792" s="19">
        <v>2788</v>
      </c>
      <c r="B2792" s="21">
        <f t="shared" si="74"/>
        <v>4</v>
      </c>
      <c r="C2792" s="19">
        <v>3</v>
      </c>
      <c r="D2792" s="19">
        <f t="shared" si="75"/>
        <v>38</v>
      </c>
      <c r="E2792" s="19" t="str">
        <f>_xlfn.XLOOKUP($D2792,消耗中转!$O$17:$O$1000,消耗中转!$Y$17:$Y$1000,"[]")</f>
        <v>[{"ItemId":50004,"Num":9919}]</v>
      </c>
      <c r="F2792" s="19" t="str">
        <f>_xlfn.XLOOKUP($D2792,养成中转!$D$17:$D$1000,_xlfn.XLOOKUP($C2792,养成中转!$W$16:$AC$16,养成中转!$W$17:$AC$1000),"{}")</f>
        <v>{"Hp":10291,"Atk":539}</v>
      </c>
      <c r="G2792" s="19" t="str">
        <f>IF(B2792=4,_xlfn.XLOOKUP($D2792,养成中转!$D$17:$D$1000,养成中转!$AP$17:$AP$1000,"{}"),_xlfn.XLOOKUP($D2792,养成中转!$D$17:$D$1000,养成中转!$AG$17:$AG$1000,"{}"))</f>
        <v>{"CardMulti":10.794,"CostReduce":0.7}</v>
      </c>
    </row>
    <row r="2793" spans="1:7">
      <c r="A2793" s="19">
        <v>2789</v>
      </c>
      <c r="B2793" s="21">
        <f t="shared" si="74"/>
        <v>4</v>
      </c>
      <c r="C2793" s="19">
        <v>3</v>
      </c>
      <c r="D2793" s="19">
        <f t="shared" si="75"/>
        <v>39</v>
      </c>
      <c r="E2793" s="19" t="str">
        <f>_xlfn.XLOOKUP($D2793,消耗中转!$O$17:$O$1000,消耗中转!$Y$17:$Y$1000,"[]")</f>
        <v>[{"ItemId":50004,"Num":10286}]</v>
      </c>
      <c r="F2793" s="19" t="str">
        <f>_xlfn.XLOOKUP($D2793,养成中转!$D$17:$D$1000,_xlfn.XLOOKUP($C2793,养成中转!$W$16:$AC$16,养成中转!$W$17:$AC$1000),"{}")</f>
        <v>{"Hp":10612,"Atk":555}</v>
      </c>
      <c r="G2793" s="19" t="str">
        <f>IF(B2793=4,_xlfn.XLOOKUP($D2793,养成中转!$D$17:$D$1000,养成中转!$AP$17:$AP$1000,"{}"),_xlfn.XLOOKUP($D2793,养成中转!$D$17:$D$1000,养成中转!$AG$17:$AG$1000,"{}"))</f>
        <v>{"CardMulti":10.955,"CostReduce":0.7}</v>
      </c>
    </row>
    <row r="2794" spans="1:7">
      <c r="A2794" s="19">
        <v>2790</v>
      </c>
      <c r="B2794" s="21">
        <f t="shared" si="74"/>
        <v>4</v>
      </c>
      <c r="C2794" s="19">
        <v>3</v>
      </c>
      <c r="D2794" s="19">
        <f t="shared" si="75"/>
        <v>40</v>
      </c>
      <c r="E2794" s="19" t="str">
        <f>_xlfn.XLOOKUP($D2794,消耗中转!$O$17:$O$1000,消耗中转!$Y$17:$Y$1000,"[]")</f>
        <v>[{"ItemId":50004,"Num":10654},{"ItemId":50005,"Num":200}]</v>
      </c>
      <c r="F2794" s="19" t="str">
        <f>_xlfn.XLOOKUP($D2794,养成中转!$D$17:$D$1000,_xlfn.XLOOKUP($C2794,养成中转!$W$16:$AC$16,养成中转!$W$17:$AC$1000),"{}")</f>
        <v>{"Hp":10944,"Atk":573}</v>
      </c>
      <c r="G2794" s="19" t="str">
        <f>IF(B2794=4,_xlfn.XLOOKUP($D2794,养成中转!$D$17:$D$1000,养成中转!$AP$17:$AP$1000,"{}"),_xlfn.XLOOKUP($D2794,养成中转!$D$17:$D$1000,养成中转!$AG$17:$AG$1000,"{}"))</f>
        <v>{"CardMulti":11.116,"CostReduce":0.7}</v>
      </c>
    </row>
    <row r="2795" spans="1:7">
      <c r="A2795" s="19">
        <v>2791</v>
      </c>
      <c r="B2795" s="21">
        <f t="shared" si="74"/>
        <v>4</v>
      </c>
      <c r="C2795" s="19">
        <v>3</v>
      </c>
      <c r="D2795" s="19">
        <f t="shared" si="75"/>
        <v>41</v>
      </c>
      <c r="E2795" s="19" t="str">
        <f>_xlfn.XLOOKUP($D2795,消耗中转!$O$17:$O$1000,消耗中转!$Y$17:$Y$1000,"[]")</f>
        <v>[{"ItemId":50004,"Num":16426}]</v>
      </c>
      <c r="F2795" s="19" t="str">
        <f>_xlfn.XLOOKUP($D2795,养成中转!$D$17:$D$1000,_xlfn.XLOOKUP($C2795,养成中转!$W$16:$AC$16,养成中转!$W$17:$AC$1000),"{}")</f>
        <v>{"Hp":13347,"Atk":699}</v>
      </c>
      <c r="G2795" s="19" t="str">
        <f>IF(B2795=4,_xlfn.XLOOKUP($D2795,养成中转!$D$17:$D$1000,养成中转!$AP$17:$AP$1000,"{}"),_xlfn.XLOOKUP($D2795,养成中转!$D$17:$D$1000,养成中转!$AG$17:$AG$1000,"{}"))</f>
        <v>{"CardMulti":11.641,"CostReduce":0.7}</v>
      </c>
    </row>
    <row r="2796" spans="1:7">
      <c r="A2796" s="19">
        <v>2792</v>
      </c>
      <c r="B2796" s="21">
        <f t="shared" si="74"/>
        <v>4</v>
      </c>
      <c r="C2796" s="19">
        <v>3</v>
      </c>
      <c r="D2796" s="19">
        <f t="shared" si="75"/>
        <v>42</v>
      </c>
      <c r="E2796" s="19" t="str">
        <f>_xlfn.XLOOKUP($D2796,消耗中转!$O$17:$O$1000,消耗中转!$Y$17:$Y$1000,"[]")</f>
        <v>[{"ItemId":50004,"Num":17248}]</v>
      </c>
      <c r="F2796" s="19" t="str">
        <f>_xlfn.XLOOKUP($D2796,养成中转!$D$17:$D$1000,_xlfn.XLOOKUP($C2796,养成中转!$W$16:$AC$16,养成中转!$W$17:$AC$1000),"{}")</f>
        <v>{"Hp":13701,"Atk":717}</v>
      </c>
      <c r="G2796" s="19" t="str">
        <f>IF(B2796=4,_xlfn.XLOOKUP($D2796,养成中转!$D$17:$D$1000,养成中转!$AP$17:$AP$1000,"{}"),_xlfn.XLOOKUP($D2796,养成中转!$D$17:$D$1000,养成中转!$AG$17:$AG$1000,"{}"))</f>
        <v>{"CardMulti":11.795,"CostReduce":0.7}</v>
      </c>
    </row>
    <row r="2797" spans="1:7">
      <c r="A2797" s="19">
        <v>2793</v>
      </c>
      <c r="B2797" s="21">
        <f t="shared" si="74"/>
        <v>4</v>
      </c>
      <c r="C2797" s="19">
        <v>3</v>
      </c>
      <c r="D2797" s="19">
        <f t="shared" si="75"/>
        <v>43</v>
      </c>
      <c r="E2797" s="19" t="str">
        <f>_xlfn.XLOOKUP($D2797,消耗中转!$O$17:$O$1000,消耗中转!$Y$17:$Y$1000,"[]")</f>
        <v>[{"ItemId":50004,"Num":18069}]</v>
      </c>
      <c r="F2797" s="19" t="str">
        <f>_xlfn.XLOOKUP($D2797,养成中转!$D$17:$D$1000,_xlfn.XLOOKUP($C2797,养成中转!$W$16:$AC$16,养成中转!$W$17:$AC$1000),"{}")</f>
        <v>{"Hp":14067,"Atk":737}</v>
      </c>
      <c r="G2797" s="19" t="str">
        <f>IF(B2797=4,_xlfn.XLOOKUP($D2797,养成中转!$D$17:$D$1000,养成中转!$AP$17:$AP$1000,"{}"),_xlfn.XLOOKUP($D2797,养成中转!$D$17:$D$1000,养成中转!$AG$17:$AG$1000,"{}"))</f>
        <v>{"CardMulti":11.949,"CostReduce":0.7}</v>
      </c>
    </row>
    <row r="2798" spans="1:7">
      <c r="A2798" s="19">
        <v>2794</v>
      </c>
      <c r="B2798" s="21">
        <f t="shared" si="74"/>
        <v>4</v>
      </c>
      <c r="C2798" s="19">
        <v>3</v>
      </c>
      <c r="D2798" s="19">
        <f t="shared" si="75"/>
        <v>44</v>
      </c>
      <c r="E2798" s="19" t="str">
        <f>_xlfn.XLOOKUP($D2798,消耗中转!$O$17:$O$1000,消耗中转!$Y$17:$Y$1000,"[]")</f>
        <v>[{"ItemId":50004,"Num":18890}]</v>
      </c>
      <c r="F2798" s="19" t="str">
        <f>_xlfn.XLOOKUP($D2798,养成中转!$D$17:$D$1000,_xlfn.XLOOKUP($C2798,养成中转!$W$16:$AC$16,养成中转!$W$17:$AC$1000),"{}")</f>
        <v>{"Hp":14445,"Atk":756}</v>
      </c>
      <c r="G2798" s="19" t="str">
        <f>IF(B2798=4,_xlfn.XLOOKUP($D2798,养成中转!$D$17:$D$1000,养成中转!$AP$17:$AP$1000,"{}"),_xlfn.XLOOKUP($D2798,养成中转!$D$17:$D$1000,养成中转!$AG$17:$AG$1000,"{}"))</f>
        <v>{"CardMulti":12.103,"CostReduce":0.7}</v>
      </c>
    </row>
    <row r="2799" spans="1:7">
      <c r="A2799" s="19">
        <v>2795</v>
      </c>
      <c r="B2799" s="21">
        <f t="shared" si="74"/>
        <v>4</v>
      </c>
      <c r="C2799" s="19">
        <v>3</v>
      </c>
      <c r="D2799" s="19">
        <f t="shared" si="75"/>
        <v>45</v>
      </c>
      <c r="E2799" s="19" t="str">
        <f>_xlfn.XLOOKUP($D2799,消耗中转!$O$17:$O$1000,消耗中转!$Y$17:$Y$1000,"[]")</f>
        <v>[{"ItemId":50004,"Num":19712}]</v>
      </c>
      <c r="F2799" s="19" t="str">
        <f>_xlfn.XLOOKUP($D2799,养成中转!$D$17:$D$1000,_xlfn.XLOOKUP($C2799,养成中转!$W$16:$AC$16,养成中转!$W$17:$AC$1000),"{}")</f>
        <v>{"Hp":14836,"Atk":776}</v>
      </c>
      <c r="G2799" s="19" t="str">
        <f>IF(B2799=4,_xlfn.XLOOKUP($D2799,养成中转!$D$17:$D$1000,养成中转!$AP$17:$AP$1000,"{}"),_xlfn.XLOOKUP($D2799,养成中转!$D$17:$D$1000,养成中转!$AG$17:$AG$1000,"{}"))</f>
        <v>{"CardMulti":12.257,"CostReduce":0.7}</v>
      </c>
    </row>
    <row r="2800" spans="1:7">
      <c r="A2800" s="19">
        <v>2796</v>
      </c>
      <c r="B2800" s="21">
        <f t="shared" si="74"/>
        <v>4</v>
      </c>
      <c r="C2800" s="19">
        <v>3</v>
      </c>
      <c r="D2800" s="19">
        <f t="shared" si="75"/>
        <v>46</v>
      </c>
      <c r="E2800" s="19" t="str">
        <f>_xlfn.XLOOKUP($D2800,消耗中转!$O$17:$O$1000,消耗中转!$Y$17:$Y$1000,"[]")</f>
        <v>[{"ItemId":50004,"Num":20533}]</v>
      </c>
      <c r="F2800" s="19" t="str">
        <f>_xlfn.XLOOKUP($D2800,养成中转!$D$17:$D$1000,_xlfn.XLOOKUP($C2800,养成中转!$W$16:$AC$16,养成中转!$W$17:$AC$1000),"{}")</f>
        <v>{"Hp":15238,"Atk":798}</v>
      </c>
      <c r="G2800" s="19" t="str">
        <f>IF(B2800=4,_xlfn.XLOOKUP($D2800,养成中转!$D$17:$D$1000,养成中转!$AP$17:$AP$1000,"{}"),_xlfn.XLOOKUP($D2800,养成中转!$D$17:$D$1000,养成中转!$AG$17:$AG$1000,"{}"))</f>
        <v>{"CardMulti":12.411,"CostReduce":0.7}</v>
      </c>
    </row>
    <row r="2801" spans="1:7">
      <c r="A2801" s="19">
        <v>2797</v>
      </c>
      <c r="B2801" s="21">
        <f t="shared" si="74"/>
        <v>4</v>
      </c>
      <c r="C2801" s="19">
        <v>3</v>
      </c>
      <c r="D2801" s="19">
        <f t="shared" si="75"/>
        <v>47</v>
      </c>
      <c r="E2801" s="19" t="str">
        <f>_xlfn.XLOOKUP($D2801,消耗中转!$O$17:$O$1000,消耗中转!$Y$17:$Y$1000,"[]")</f>
        <v>[{"ItemId":50004,"Num":21355}]</v>
      </c>
      <c r="F2801" s="19" t="str">
        <f>_xlfn.XLOOKUP($D2801,养成中转!$D$17:$D$1000,_xlfn.XLOOKUP($C2801,养成中转!$W$16:$AC$16,养成中转!$W$17:$AC$1000),"{}")</f>
        <v>{"Hp":15653,"Atk":819}</v>
      </c>
      <c r="G2801" s="19" t="str">
        <f>IF(B2801=4,_xlfn.XLOOKUP($D2801,养成中转!$D$17:$D$1000,养成中转!$AP$17:$AP$1000,"{}"),_xlfn.XLOOKUP($D2801,养成中转!$D$17:$D$1000,养成中转!$AG$17:$AG$1000,"{}"))</f>
        <v>{"CardMulti":12.565,"CostReduce":0.7}</v>
      </c>
    </row>
    <row r="2802" spans="1:7">
      <c r="A2802" s="19">
        <v>2798</v>
      </c>
      <c r="B2802" s="21">
        <f t="shared" si="74"/>
        <v>4</v>
      </c>
      <c r="C2802" s="19">
        <v>3</v>
      </c>
      <c r="D2802" s="19">
        <f t="shared" si="75"/>
        <v>48</v>
      </c>
      <c r="E2802" s="19" t="str">
        <f>_xlfn.XLOOKUP($D2802,消耗中转!$O$17:$O$1000,消耗中转!$Y$17:$Y$1000,"[]")</f>
        <v>[{"ItemId":50004,"Num":22176}]</v>
      </c>
      <c r="F2802" s="19" t="str">
        <f>_xlfn.XLOOKUP($D2802,养成中转!$D$17:$D$1000,_xlfn.XLOOKUP($C2802,养成中转!$W$16:$AC$16,养成中转!$W$17:$AC$1000),"{}")</f>
        <v>{"Hp":16080,"Atk":842}</v>
      </c>
      <c r="G2802" s="19" t="str">
        <f>IF(B2802=4,_xlfn.XLOOKUP($D2802,养成中转!$D$17:$D$1000,养成中转!$AP$17:$AP$1000,"{}"),_xlfn.XLOOKUP($D2802,养成中转!$D$17:$D$1000,养成中转!$AG$17:$AG$1000,"{}"))</f>
        <v>{"CardMulti":12.719,"CostReduce":0.7}</v>
      </c>
    </row>
    <row r="2803" spans="1:7">
      <c r="A2803" s="19">
        <v>2799</v>
      </c>
      <c r="B2803" s="21">
        <f t="shared" si="74"/>
        <v>4</v>
      </c>
      <c r="C2803" s="19">
        <v>3</v>
      </c>
      <c r="D2803" s="19">
        <f t="shared" si="75"/>
        <v>49</v>
      </c>
      <c r="E2803" s="19" t="str">
        <f>_xlfn.XLOOKUP($D2803,消耗中转!$O$17:$O$1000,消耗中转!$Y$17:$Y$1000,"[]")</f>
        <v>[{"ItemId":50004,"Num":22997}]</v>
      </c>
      <c r="F2803" s="19" t="str">
        <f>_xlfn.XLOOKUP($D2803,养成中转!$D$17:$D$1000,_xlfn.XLOOKUP($C2803,养成中转!$W$16:$AC$16,养成中转!$W$17:$AC$1000),"{}")</f>
        <v>{"Hp":16520,"Atk":865}</v>
      </c>
      <c r="G2803" s="19" t="str">
        <f>IF(B2803=4,_xlfn.XLOOKUP($D2803,养成中转!$D$17:$D$1000,养成中转!$AP$17:$AP$1000,"{}"),_xlfn.XLOOKUP($D2803,养成中转!$D$17:$D$1000,养成中转!$AG$17:$AG$1000,"{}"))</f>
        <v>{"CardMulti":12.873,"CostReduce":0.7}</v>
      </c>
    </row>
    <row r="2804" spans="1:7">
      <c r="A2804" s="19">
        <v>2800</v>
      </c>
      <c r="B2804" s="21">
        <f t="shared" si="74"/>
        <v>4</v>
      </c>
      <c r="C2804" s="19">
        <v>3</v>
      </c>
      <c r="D2804" s="19">
        <f t="shared" si="75"/>
        <v>50</v>
      </c>
      <c r="E2804" s="19" t="str">
        <f>_xlfn.XLOOKUP($D2804,消耗中转!$O$17:$O$1000,消耗中转!$Y$17:$Y$1000,"[]")</f>
        <v>[{"ItemId":50004,"Num":23819},{"ItemId":50005,"Num":300}]</v>
      </c>
      <c r="F2804" s="19" t="str">
        <f>_xlfn.XLOOKUP($D2804,养成中转!$D$17:$D$1000,_xlfn.XLOOKUP($C2804,养成中转!$W$16:$AC$16,养成中转!$W$17:$AC$1000),"{}")</f>
        <v>{"Hp":16974,"Atk":888}</v>
      </c>
      <c r="G2804" s="19" t="str">
        <f>IF(B2804=4,_xlfn.XLOOKUP($D2804,养成中转!$D$17:$D$1000,养成中转!$AP$17:$AP$1000,"{}"),_xlfn.XLOOKUP($D2804,养成中转!$D$17:$D$1000,养成中转!$AG$17:$AG$1000,"{}"))</f>
        <v>{"CardMulti":13.027,"CostReduce":0.7}</v>
      </c>
    </row>
    <row r="2805" spans="1:7">
      <c r="A2805" s="19">
        <v>2801</v>
      </c>
      <c r="B2805" s="21">
        <f t="shared" si="74"/>
        <v>4</v>
      </c>
      <c r="C2805" s="19">
        <v>3</v>
      </c>
      <c r="D2805" s="19">
        <f t="shared" si="75"/>
        <v>51</v>
      </c>
      <c r="E2805" s="19" t="str">
        <f>_xlfn.XLOOKUP($D2805,消耗中转!$O$17:$O$1000,消耗中转!$Y$17:$Y$1000,"[]")</f>
        <v>[{"ItemId":50004,"Num":29796}]</v>
      </c>
      <c r="F2805" s="19" t="str">
        <f>_xlfn.XLOOKUP($D2805,养成中转!$D$17:$D$1000,_xlfn.XLOOKUP($C2805,养成中转!$W$16:$AC$16,养成中转!$W$17:$AC$1000),"{}")</f>
        <v>{"Hp":20239,"Atk":1060}</v>
      </c>
      <c r="G2805" s="19" t="str">
        <f>IF(B2805=4,_xlfn.XLOOKUP($D2805,养成中转!$D$17:$D$1000,养成中转!$AP$17:$AP$1000,"{}"),_xlfn.XLOOKUP($D2805,养成中转!$D$17:$D$1000,养成中转!$AG$17:$AG$1000,"{}"))</f>
        <v>{"CardMulti":13.587,"CostReduce":0.7}</v>
      </c>
    </row>
    <row r="2806" spans="1:7">
      <c r="A2806" s="19">
        <v>2802</v>
      </c>
      <c r="B2806" s="21">
        <f t="shared" si="74"/>
        <v>4</v>
      </c>
      <c r="C2806" s="19">
        <v>3</v>
      </c>
      <c r="D2806" s="19">
        <f t="shared" si="75"/>
        <v>52</v>
      </c>
      <c r="E2806" s="19" t="str">
        <f>_xlfn.XLOOKUP($D2806,消耗中转!$O$17:$O$1000,消耗中转!$Y$17:$Y$1000,"[]")</f>
        <v>[{"ItemId":50004,"Num":31286}]</v>
      </c>
      <c r="F2806" s="19" t="str">
        <f>_xlfn.XLOOKUP($D2806,养成中转!$D$17:$D$1000,_xlfn.XLOOKUP($C2806,养成中转!$W$16:$AC$16,养成中转!$W$17:$AC$1000),"{}")</f>
        <v>{"Hp":20720,"Atk":1085}</v>
      </c>
      <c r="G2806" s="19" t="str">
        <f>IF(B2806=4,_xlfn.XLOOKUP($D2806,养成中转!$D$17:$D$1000,养成中转!$AP$17:$AP$1000,"{}"),_xlfn.XLOOKUP($D2806,养成中转!$D$17:$D$1000,养成中转!$AG$17:$AG$1000,"{}"))</f>
        <v>{"CardMulti":13.734,"CostReduce":0.7}</v>
      </c>
    </row>
    <row r="2807" spans="1:7">
      <c r="A2807" s="19">
        <v>2803</v>
      </c>
      <c r="B2807" s="21">
        <f t="shared" si="74"/>
        <v>4</v>
      </c>
      <c r="C2807" s="19">
        <v>3</v>
      </c>
      <c r="D2807" s="19">
        <f t="shared" si="75"/>
        <v>53</v>
      </c>
      <c r="E2807" s="19" t="str">
        <f>_xlfn.XLOOKUP($D2807,消耗中转!$O$17:$O$1000,消耗中转!$Y$17:$Y$1000,"[]")</f>
        <v>[{"ItemId":50004,"Num":32776}]</v>
      </c>
      <c r="F2807" s="19" t="str">
        <f>_xlfn.XLOOKUP($D2807,养成中转!$D$17:$D$1000,_xlfn.XLOOKUP($C2807,养成中转!$W$16:$AC$16,养成中转!$W$17:$AC$1000),"{}")</f>
        <v>{"Hp":21214,"Atk":1111}</v>
      </c>
      <c r="G2807" s="19" t="str">
        <f>IF(B2807=4,_xlfn.XLOOKUP($D2807,养成中转!$D$17:$D$1000,养成中转!$AP$17:$AP$1000,"{}"),_xlfn.XLOOKUP($D2807,养成中转!$D$17:$D$1000,养成中转!$AG$17:$AG$1000,"{}"))</f>
        <v>{"CardMulti":13.881,"CostReduce":0.7}</v>
      </c>
    </row>
    <row r="2808" spans="1:7">
      <c r="A2808" s="19">
        <v>2804</v>
      </c>
      <c r="B2808" s="21">
        <f t="shared" si="74"/>
        <v>4</v>
      </c>
      <c r="C2808" s="19">
        <v>3</v>
      </c>
      <c r="D2808" s="19">
        <f t="shared" si="75"/>
        <v>54</v>
      </c>
      <c r="E2808" s="19" t="str">
        <f>_xlfn.XLOOKUP($D2808,消耗中转!$O$17:$O$1000,消耗中转!$Y$17:$Y$1000,"[]")</f>
        <v>[{"ItemId":50004,"Num":34266}]</v>
      </c>
      <c r="F2808" s="19" t="str">
        <f>_xlfn.XLOOKUP($D2808,养成中转!$D$17:$D$1000,_xlfn.XLOOKUP($C2808,养成中转!$W$16:$AC$16,养成中转!$W$17:$AC$1000),"{}")</f>
        <v>{"Hp":21721,"Atk":1137}</v>
      </c>
      <c r="G2808" s="19" t="str">
        <f>IF(B2808=4,_xlfn.XLOOKUP($D2808,养成中转!$D$17:$D$1000,养成中转!$AP$17:$AP$1000,"{}"),_xlfn.XLOOKUP($D2808,养成中转!$D$17:$D$1000,养成中转!$AG$17:$AG$1000,"{}"))</f>
        <v>{"CardMulti":14.028,"CostReduce":0.7}</v>
      </c>
    </row>
    <row r="2809" spans="1:7">
      <c r="A2809" s="19">
        <v>2805</v>
      </c>
      <c r="B2809" s="21">
        <f t="shared" si="74"/>
        <v>4</v>
      </c>
      <c r="C2809" s="19">
        <v>3</v>
      </c>
      <c r="D2809" s="19">
        <f t="shared" si="75"/>
        <v>55</v>
      </c>
      <c r="E2809" s="19" t="str">
        <f>_xlfn.XLOOKUP($D2809,消耗中转!$O$17:$O$1000,消耗中转!$Y$17:$Y$1000,"[]")</f>
        <v>[{"ItemId":50004,"Num":35756}]</v>
      </c>
      <c r="F2809" s="19" t="str">
        <f>_xlfn.XLOOKUP($D2809,养成中转!$D$17:$D$1000,_xlfn.XLOOKUP($C2809,养成中转!$W$16:$AC$16,养成中转!$W$17:$AC$1000),"{}")</f>
        <v>{"Hp":22243,"Atk":1164}</v>
      </c>
      <c r="G2809" s="19" t="str">
        <f>IF(B2809=4,_xlfn.XLOOKUP($D2809,养成中转!$D$17:$D$1000,养成中转!$AP$17:$AP$1000,"{}"),_xlfn.XLOOKUP($D2809,养成中转!$D$17:$D$1000,养成中转!$AG$17:$AG$1000,"{}"))</f>
        <v>{"CardMulti":14.175,"CostReduce":0.7}</v>
      </c>
    </row>
    <row r="2810" spans="1:7">
      <c r="A2810" s="19">
        <v>2806</v>
      </c>
      <c r="B2810" s="21">
        <f t="shared" si="74"/>
        <v>4</v>
      </c>
      <c r="C2810" s="19">
        <v>3</v>
      </c>
      <c r="D2810" s="19">
        <f t="shared" si="75"/>
        <v>56</v>
      </c>
      <c r="E2810" s="19" t="str">
        <f>_xlfn.XLOOKUP($D2810,消耗中转!$O$17:$O$1000,消耗中转!$Y$17:$Y$1000,"[]")</f>
        <v>[{"ItemId":50004,"Num":37245}]</v>
      </c>
      <c r="F2810" s="19" t="str">
        <f>_xlfn.XLOOKUP($D2810,养成中转!$D$17:$D$1000,_xlfn.XLOOKUP($C2810,养成中转!$W$16:$AC$16,养成中转!$W$17:$AC$1000),"{}")</f>
        <v>{"Hp":22778,"Atk":1193}</v>
      </c>
      <c r="G2810" s="19" t="str">
        <f>IF(B2810=4,_xlfn.XLOOKUP($D2810,养成中转!$D$17:$D$1000,养成中转!$AP$17:$AP$1000,"{}"),_xlfn.XLOOKUP($D2810,养成中转!$D$17:$D$1000,养成中转!$AG$17:$AG$1000,"{}"))</f>
        <v>{"CardMulti":14.322,"CostReduce":0.7}</v>
      </c>
    </row>
    <row r="2811" spans="1:7">
      <c r="A2811" s="19">
        <v>2807</v>
      </c>
      <c r="B2811" s="21">
        <f t="shared" si="74"/>
        <v>4</v>
      </c>
      <c r="C2811" s="19">
        <v>3</v>
      </c>
      <c r="D2811" s="19">
        <f t="shared" si="75"/>
        <v>57</v>
      </c>
      <c r="E2811" s="19" t="str">
        <f>_xlfn.XLOOKUP($D2811,消耗中转!$O$17:$O$1000,消耗中转!$Y$17:$Y$1000,"[]")</f>
        <v>[{"ItemId":50004,"Num":38735}]</v>
      </c>
      <c r="F2811" s="19" t="str">
        <f>_xlfn.XLOOKUP($D2811,养成中转!$D$17:$D$1000,_xlfn.XLOOKUP($C2811,养成中转!$W$16:$AC$16,养成中转!$W$17:$AC$1000),"{}")</f>
        <v>{"Hp":23328,"Atk":1222}</v>
      </c>
      <c r="G2811" s="19" t="str">
        <f>IF(B2811=4,_xlfn.XLOOKUP($D2811,养成中转!$D$17:$D$1000,养成中转!$AP$17:$AP$1000,"{}"),_xlfn.XLOOKUP($D2811,养成中转!$D$17:$D$1000,养成中转!$AG$17:$AG$1000,"{}"))</f>
        <v>{"CardMulti":14.469,"CostReduce":0.7}</v>
      </c>
    </row>
    <row r="2812" spans="1:7">
      <c r="A2812" s="19">
        <v>2808</v>
      </c>
      <c r="B2812" s="21">
        <f t="shared" si="74"/>
        <v>4</v>
      </c>
      <c r="C2812" s="19">
        <v>3</v>
      </c>
      <c r="D2812" s="19">
        <f t="shared" si="75"/>
        <v>58</v>
      </c>
      <c r="E2812" s="19" t="str">
        <f>_xlfn.XLOOKUP($D2812,消耗中转!$O$17:$O$1000,消耗中转!$Y$17:$Y$1000,"[]")</f>
        <v>[{"ItemId":50004,"Num":40225}]</v>
      </c>
      <c r="F2812" s="19" t="str">
        <f>_xlfn.XLOOKUP($D2812,养成中转!$D$17:$D$1000,_xlfn.XLOOKUP($C2812,养成中转!$W$16:$AC$16,养成中转!$W$17:$AC$1000),"{}")</f>
        <v>{"Hp":23893,"Atk":1251}</v>
      </c>
      <c r="G2812" s="19" t="str">
        <f>IF(B2812=4,_xlfn.XLOOKUP($D2812,养成中转!$D$17:$D$1000,养成中转!$AP$17:$AP$1000,"{}"),_xlfn.XLOOKUP($D2812,养成中转!$D$17:$D$1000,养成中转!$AG$17:$AG$1000,"{}"))</f>
        <v>{"CardMulti":14.616,"CostReduce":0.7}</v>
      </c>
    </row>
    <row r="2813" spans="1:7">
      <c r="A2813" s="19">
        <v>2809</v>
      </c>
      <c r="B2813" s="21">
        <f t="shared" si="74"/>
        <v>4</v>
      </c>
      <c r="C2813" s="19">
        <v>3</v>
      </c>
      <c r="D2813" s="19">
        <f t="shared" si="75"/>
        <v>59</v>
      </c>
      <c r="E2813" s="19" t="str">
        <f>_xlfn.XLOOKUP($D2813,消耗中转!$O$17:$O$1000,消耗中转!$Y$17:$Y$1000,"[]")</f>
        <v>[{"ItemId":50004,"Num":41715}]</v>
      </c>
      <c r="F2813" s="19" t="str">
        <f>_xlfn.XLOOKUP($D2813,养成中转!$D$17:$D$1000,_xlfn.XLOOKUP($C2813,养成中转!$W$16:$AC$16,养成中转!$W$17:$AC$1000),"{}")</f>
        <v>{"Hp":24473,"Atk":1281}</v>
      </c>
      <c r="G2813" s="19" t="str">
        <f>IF(B2813=4,_xlfn.XLOOKUP($D2813,养成中转!$D$17:$D$1000,养成中转!$AP$17:$AP$1000,"{}"),_xlfn.XLOOKUP($D2813,养成中转!$D$17:$D$1000,养成中转!$AG$17:$AG$1000,"{}"))</f>
        <v>{"CardMulti":14.763,"CostReduce":0.7}</v>
      </c>
    </row>
    <row r="2814" spans="1:7">
      <c r="A2814" s="19">
        <v>2810</v>
      </c>
      <c r="B2814" s="21">
        <f t="shared" si="74"/>
        <v>4</v>
      </c>
      <c r="C2814" s="19">
        <v>3</v>
      </c>
      <c r="D2814" s="19">
        <f t="shared" si="75"/>
        <v>60</v>
      </c>
      <c r="E2814" s="19" t="str">
        <f>_xlfn.XLOOKUP($D2814,消耗中转!$O$17:$O$1000,消耗中转!$Y$17:$Y$1000,"[]")</f>
        <v>[{"ItemId":50004,"Num":43205},{"ItemId":50005,"Num":420}]</v>
      </c>
      <c r="F2814" s="19" t="str">
        <f>_xlfn.XLOOKUP($D2814,养成中转!$D$17:$D$1000,_xlfn.XLOOKUP($C2814,养成中转!$W$16:$AC$16,养成中转!$W$17:$AC$1000),"{}")</f>
        <v>{"Hp":25068,"Atk":1313}</v>
      </c>
      <c r="G2814" s="19" t="str">
        <f>IF(B2814=4,_xlfn.XLOOKUP($D2814,养成中转!$D$17:$D$1000,养成中转!$AP$17:$AP$1000,"{}"),_xlfn.XLOOKUP($D2814,养成中转!$D$17:$D$1000,养成中转!$AG$17:$AG$1000,"{}"))</f>
        <v>{"CardMulti":14.91,"CostReduce":0.7}</v>
      </c>
    </row>
    <row r="2815" spans="1:7">
      <c r="A2815" s="19">
        <v>2811</v>
      </c>
      <c r="B2815" s="21">
        <f t="shared" si="74"/>
        <v>4</v>
      </c>
      <c r="C2815" s="19">
        <v>3</v>
      </c>
      <c r="D2815" s="19">
        <f t="shared" si="75"/>
        <v>61</v>
      </c>
      <c r="E2815" s="19" t="str">
        <f>_xlfn.XLOOKUP($D2815,消耗中转!$O$17:$O$1000,消耗中转!$Y$17:$Y$1000,"[]")</f>
        <v>[{"ItemId":50004,"Num":47233}]</v>
      </c>
      <c r="F2815" s="19" t="str">
        <f>_xlfn.XLOOKUP($D2815,养成中转!$D$17:$D$1000,_xlfn.XLOOKUP($C2815,养成中转!$W$16:$AC$16,养成中转!$W$17:$AC$1000),"{}")</f>
        <v>{"Hp":29340,"Atk":1536}</v>
      </c>
      <c r="G2815" s="19" t="str">
        <f>IF(B2815=4,_xlfn.XLOOKUP($D2815,养成中转!$D$17:$D$1000,养成中转!$AP$17:$AP$1000,"{}"),_xlfn.XLOOKUP($D2815,养成中转!$D$17:$D$1000,养成中转!$AG$17:$AG$1000,"{}"))</f>
        <v>{"CardMulti":15.505,"CostReduce":0.7}</v>
      </c>
    </row>
    <row r="2816" spans="1:7">
      <c r="A2816" s="19">
        <v>2812</v>
      </c>
      <c r="B2816" s="21">
        <f t="shared" si="74"/>
        <v>4</v>
      </c>
      <c r="C2816" s="19">
        <v>3</v>
      </c>
      <c r="D2816" s="19">
        <f t="shared" si="75"/>
        <v>62</v>
      </c>
      <c r="E2816" s="19" t="str">
        <f>_xlfn.XLOOKUP($D2816,消耗中转!$O$17:$O$1000,消耗中转!$Y$17:$Y$1000,"[]")</f>
        <v>[{"ItemId":50004,"Num":49595}]</v>
      </c>
      <c r="F2816" s="19" t="str">
        <f>_xlfn.XLOOKUP($D2816,养成中转!$D$17:$D$1000,_xlfn.XLOOKUP($C2816,养成中转!$W$16:$AC$16,养成中转!$W$17:$AC$1000),"{}")</f>
        <v>{"Hp":29964,"Atk":1569}</v>
      </c>
      <c r="G2816" s="19" t="str">
        <f>IF(B2816=4,_xlfn.XLOOKUP($D2816,养成中转!$D$17:$D$1000,养成中转!$AP$17:$AP$1000,"{}"),_xlfn.XLOOKUP($D2816,养成中转!$D$17:$D$1000,养成中转!$AG$17:$AG$1000,"{}"))</f>
        <v>{"CardMulti":15.645,"CostReduce":0.7}</v>
      </c>
    </row>
    <row r="2817" spans="1:7">
      <c r="A2817" s="19">
        <v>2813</v>
      </c>
      <c r="B2817" s="21">
        <f t="shared" si="74"/>
        <v>4</v>
      </c>
      <c r="C2817" s="19">
        <v>3</v>
      </c>
      <c r="D2817" s="19">
        <f t="shared" si="75"/>
        <v>63</v>
      </c>
      <c r="E2817" s="19" t="str">
        <f>_xlfn.XLOOKUP($D2817,消耗中转!$O$17:$O$1000,消耗中转!$Y$17:$Y$1000,"[]")</f>
        <v>[{"ItemId":50004,"Num":51956}]</v>
      </c>
      <c r="F2817" s="19" t="str">
        <f>_xlfn.XLOOKUP($D2817,养成中转!$D$17:$D$1000,_xlfn.XLOOKUP($C2817,养成中转!$W$16:$AC$16,养成中转!$W$17:$AC$1000),"{}")</f>
        <v>{"Hp":30606,"Atk":1602}</v>
      </c>
      <c r="G2817" s="19" t="str">
        <f>IF(B2817=4,_xlfn.XLOOKUP($D2817,养成中转!$D$17:$D$1000,养成中转!$AP$17:$AP$1000,"{}"),_xlfn.XLOOKUP($D2817,养成中转!$D$17:$D$1000,养成中转!$AG$17:$AG$1000,"{}"))</f>
        <v>{"CardMulti":15.785,"CostReduce":0.7}</v>
      </c>
    </row>
    <row r="2818" spans="1:7">
      <c r="A2818" s="19">
        <v>2814</v>
      </c>
      <c r="B2818" s="21">
        <f t="shared" si="74"/>
        <v>4</v>
      </c>
      <c r="C2818" s="19">
        <v>3</v>
      </c>
      <c r="D2818" s="19">
        <f t="shared" si="75"/>
        <v>64</v>
      </c>
      <c r="E2818" s="19" t="str">
        <f>_xlfn.XLOOKUP($D2818,消耗中转!$O$17:$O$1000,消耗中转!$Y$17:$Y$1000,"[]")</f>
        <v>[{"ItemId":50004,"Num":54318}]</v>
      </c>
      <c r="F2818" s="19" t="str">
        <f>_xlfn.XLOOKUP($D2818,养成中转!$D$17:$D$1000,_xlfn.XLOOKUP($C2818,养成中转!$W$16:$AC$16,养成中转!$W$17:$AC$1000),"{}")</f>
        <v>{"Hp":31263,"Atk":1637}</v>
      </c>
      <c r="G2818" s="19" t="str">
        <f>IF(B2818=4,_xlfn.XLOOKUP($D2818,养成中转!$D$17:$D$1000,养成中转!$AP$17:$AP$1000,"{}"),_xlfn.XLOOKUP($D2818,养成中转!$D$17:$D$1000,养成中转!$AG$17:$AG$1000,"{}"))</f>
        <v>{"CardMulti":15.925,"CostReduce":0.7}</v>
      </c>
    </row>
    <row r="2819" spans="1:7">
      <c r="A2819" s="19">
        <v>2815</v>
      </c>
      <c r="B2819" s="21">
        <f t="shared" si="74"/>
        <v>4</v>
      </c>
      <c r="C2819" s="19">
        <v>3</v>
      </c>
      <c r="D2819" s="19">
        <f t="shared" si="75"/>
        <v>65</v>
      </c>
      <c r="E2819" s="19" t="str">
        <f>_xlfn.XLOOKUP($D2819,消耗中转!$O$17:$O$1000,消耗中转!$Y$17:$Y$1000,"[]")</f>
        <v>[{"ItemId":50004,"Num":56680}]</v>
      </c>
      <c r="F2819" s="19" t="str">
        <f>_xlfn.XLOOKUP($D2819,养成中转!$D$17:$D$1000,_xlfn.XLOOKUP($C2819,养成中转!$W$16:$AC$16,养成中转!$W$17:$AC$1000),"{}")</f>
        <v>{"Hp":31936,"Atk":1673}</v>
      </c>
      <c r="G2819" s="19" t="str">
        <f>IF(B2819=4,_xlfn.XLOOKUP($D2819,养成中转!$D$17:$D$1000,养成中转!$AP$17:$AP$1000,"{}"),_xlfn.XLOOKUP($D2819,养成中转!$D$17:$D$1000,养成中转!$AG$17:$AG$1000,"{}"))</f>
        <v>{"CardMulti":16.065,"CostReduce":0.7}</v>
      </c>
    </row>
    <row r="2820" spans="1:7">
      <c r="A2820" s="19">
        <v>2816</v>
      </c>
      <c r="B2820" s="21">
        <f t="shared" si="74"/>
        <v>4</v>
      </c>
      <c r="C2820" s="19">
        <v>3</v>
      </c>
      <c r="D2820" s="19">
        <f t="shared" si="75"/>
        <v>66</v>
      </c>
      <c r="E2820" s="19" t="str">
        <f>_xlfn.XLOOKUP($D2820,消耗中转!$O$17:$O$1000,消耗中转!$Y$17:$Y$1000,"[]")</f>
        <v>[{"ItemId":50004,"Num":59041}]</v>
      </c>
      <c r="F2820" s="19" t="str">
        <f>_xlfn.XLOOKUP($D2820,养成中转!$D$17:$D$1000,_xlfn.XLOOKUP($C2820,养成中转!$W$16:$AC$16,养成中转!$W$17:$AC$1000),"{}")</f>
        <v>{"Hp":32626,"Atk":1709}</v>
      </c>
      <c r="G2820" s="19" t="str">
        <f>IF(B2820=4,_xlfn.XLOOKUP($D2820,养成中转!$D$17:$D$1000,养成中转!$AP$17:$AP$1000,"{}"),_xlfn.XLOOKUP($D2820,养成中转!$D$17:$D$1000,养成中转!$AG$17:$AG$1000,"{}"))</f>
        <v>{"CardMulti":16.205,"CostReduce":0.7}</v>
      </c>
    </row>
    <row r="2821" spans="1:7">
      <c r="A2821" s="19">
        <v>2817</v>
      </c>
      <c r="B2821" s="21">
        <f t="shared" si="74"/>
        <v>4</v>
      </c>
      <c r="C2821" s="19">
        <v>3</v>
      </c>
      <c r="D2821" s="19">
        <f t="shared" si="75"/>
        <v>67</v>
      </c>
      <c r="E2821" s="19" t="str">
        <f>_xlfn.XLOOKUP($D2821,消耗中转!$O$17:$O$1000,消耗中转!$Y$17:$Y$1000,"[]")</f>
        <v>[{"ItemId":50004,"Num":61403}]</v>
      </c>
      <c r="F2821" s="19" t="str">
        <f>_xlfn.XLOOKUP($D2821,养成中转!$D$17:$D$1000,_xlfn.XLOOKUP($C2821,养成中转!$W$16:$AC$16,养成中转!$W$17:$AC$1000),"{}")</f>
        <v>{"Hp":33332,"Atk":1745}</v>
      </c>
      <c r="G2821" s="19" t="str">
        <f>IF(B2821=4,_xlfn.XLOOKUP($D2821,养成中转!$D$17:$D$1000,养成中转!$AP$17:$AP$1000,"{}"),_xlfn.XLOOKUP($D2821,养成中转!$D$17:$D$1000,养成中转!$AG$17:$AG$1000,"{}"))</f>
        <v>{"CardMulti":16.345,"CostReduce":0.7}</v>
      </c>
    </row>
    <row r="2822" spans="1:7">
      <c r="A2822" s="19">
        <v>2818</v>
      </c>
      <c r="B2822" s="21">
        <f t="shared" si="74"/>
        <v>4</v>
      </c>
      <c r="C2822" s="19">
        <v>3</v>
      </c>
      <c r="D2822" s="19">
        <f t="shared" si="75"/>
        <v>68</v>
      </c>
      <c r="E2822" s="19" t="str">
        <f>_xlfn.XLOOKUP($D2822,消耗中转!$O$17:$O$1000,消耗中转!$Y$17:$Y$1000,"[]")</f>
        <v>[{"ItemId":50004,"Num":63765}]</v>
      </c>
      <c r="F2822" s="19" t="str">
        <f>_xlfn.XLOOKUP($D2822,养成中转!$D$17:$D$1000,_xlfn.XLOOKUP($C2822,养成中转!$W$16:$AC$16,养成中转!$W$17:$AC$1000),"{}")</f>
        <v>{"Hp":34054,"Atk":1784}</v>
      </c>
      <c r="G2822" s="19" t="str">
        <f>IF(B2822=4,_xlfn.XLOOKUP($D2822,养成中转!$D$17:$D$1000,养成中转!$AP$17:$AP$1000,"{}"),_xlfn.XLOOKUP($D2822,养成中转!$D$17:$D$1000,养成中转!$AG$17:$AG$1000,"{}"))</f>
        <v>{"CardMulti":16.485,"CostReduce":0.7}</v>
      </c>
    </row>
    <row r="2823" spans="1:7">
      <c r="A2823" s="19">
        <v>2819</v>
      </c>
      <c r="B2823" s="21">
        <f t="shared" si="74"/>
        <v>4</v>
      </c>
      <c r="C2823" s="19">
        <v>3</v>
      </c>
      <c r="D2823" s="19">
        <f t="shared" si="75"/>
        <v>69</v>
      </c>
      <c r="E2823" s="19" t="str">
        <f>_xlfn.XLOOKUP($D2823,消耗中转!$O$17:$O$1000,消耗中转!$Y$17:$Y$1000,"[]")</f>
        <v>[{"ItemId":50004,"Num":66126}]</v>
      </c>
      <c r="F2823" s="19" t="str">
        <f>_xlfn.XLOOKUP($D2823,养成中转!$D$17:$D$1000,_xlfn.XLOOKUP($C2823,养成中转!$W$16:$AC$16,养成中转!$W$17:$AC$1000),"{}")</f>
        <v>{"Hp":34793,"Atk":1822}</v>
      </c>
      <c r="G2823" s="19" t="str">
        <f>IF(B2823=4,_xlfn.XLOOKUP($D2823,养成中转!$D$17:$D$1000,养成中转!$AP$17:$AP$1000,"{}"),_xlfn.XLOOKUP($D2823,养成中转!$D$17:$D$1000,养成中转!$AG$17:$AG$1000,"{}"))</f>
        <v>{"CardMulti":16.625,"CostReduce":0.7}</v>
      </c>
    </row>
    <row r="2824" spans="1:7">
      <c r="A2824" s="19">
        <v>2820</v>
      </c>
      <c r="B2824" s="21">
        <f t="shared" si="74"/>
        <v>4</v>
      </c>
      <c r="C2824" s="19">
        <v>3</v>
      </c>
      <c r="D2824" s="19">
        <f t="shared" si="75"/>
        <v>70</v>
      </c>
      <c r="E2824" s="19" t="str">
        <f>_xlfn.XLOOKUP($D2824,消耗中转!$O$17:$O$1000,消耗中转!$Y$17:$Y$1000,"[]")</f>
        <v>[{"ItemId":50004,"Num":68488},{"ItemId":50005,"Num":602}]</v>
      </c>
      <c r="F2824" s="19" t="str">
        <f>_xlfn.XLOOKUP($D2824,养成中转!$D$17:$D$1000,_xlfn.XLOOKUP($C2824,养成中转!$W$16:$AC$16,养成中转!$W$17:$AC$1000),"{}")</f>
        <v>{"Hp":35549,"Atk":1862}</v>
      </c>
      <c r="G2824" s="19" t="str">
        <f>IF(B2824=4,_xlfn.XLOOKUP($D2824,养成中转!$D$17:$D$1000,养成中转!$AP$17:$AP$1000,"{}"),_xlfn.XLOOKUP($D2824,养成中转!$D$17:$D$1000,养成中转!$AG$17:$AG$1000,"{}"))</f>
        <v>{"CardMulti":16.765,"CostReduce":0.7}</v>
      </c>
    </row>
    <row r="2825" spans="1:7">
      <c r="A2825" s="19">
        <v>2821</v>
      </c>
      <c r="B2825" s="21">
        <f t="shared" si="74"/>
        <v>4</v>
      </c>
      <c r="C2825" s="19">
        <v>3</v>
      </c>
      <c r="D2825" s="19">
        <f t="shared" si="75"/>
        <v>71</v>
      </c>
      <c r="E2825" s="19" t="str">
        <f>_xlfn.XLOOKUP($D2825,消耗中转!$O$17:$O$1000,消耗中转!$Y$17:$Y$1000,"[]")</f>
        <v>[{"ItemId":50004,"Num":68232}]</v>
      </c>
      <c r="F2825" s="19" t="str">
        <f>_xlfn.XLOOKUP($D2825,养成中转!$D$17:$D$1000,_xlfn.XLOOKUP($C2825,养成中转!$W$16:$AC$16,养成中转!$W$17:$AC$1000),"{}")</f>
        <v>{"Hp":40964,"Atk":2146}</v>
      </c>
      <c r="G2825" s="19" t="str">
        <f>IF(B2825=4,_xlfn.XLOOKUP($D2825,养成中转!$D$17:$D$1000,养成中转!$AP$17:$AP$1000,"{}"),_xlfn.XLOOKUP($D2825,养成中转!$D$17:$D$1000,养成中转!$AG$17:$AG$1000,"{}"))</f>
        <v>{"CardMulti":17.395,"CostReduce":0.7}</v>
      </c>
    </row>
    <row r="2826" spans="1:7">
      <c r="A2826" s="19">
        <v>2822</v>
      </c>
      <c r="B2826" s="21">
        <f t="shared" si="74"/>
        <v>4</v>
      </c>
      <c r="C2826" s="19">
        <v>3</v>
      </c>
      <c r="D2826" s="19">
        <f t="shared" si="75"/>
        <v>72</v>
      </c>
      <c r="E2826" s="19" t="str">
        <f>_xlfn.XLOOKUP($D2826,消耗中转!$O$17:$O$1000,消耗中转!$Y$17:$Y$1000,"[]")</f>
        <v>[{"ItemId":50004,"Num":71644}]</v>
      </c>
      <c r="F2826" s="19" t="str">
        <f>_xlfn.XLOOKUP($D2826,养成中转!$D$17:$D$1000,_xlfn.XLOOKUP($C2826,养成中转!$W$16:$AC$16,养成中转!$W$17:$AC$1000),"{}")</f>
        <v>{"Hp":41755,"Atk":2186}</v>
      </c>
      <c r="G2826" s="19" t="str">
        <f>IF(B2826=4,_xlfn.XLOOKUP($D2826,养成中转!$D$17:$D$1000,养成中转!$AP$17:$AP$1000,"{}"),_xlfn.XLOOKUP($D2826,养成中转!$D$17:$D$1000,养成中转!$AG$17:$AG$1000,"{}"))</f>
        <v>{"CardMulti":17.528,"CostReduce":0.7}</v>
      </c>
    </row>
    <row r="2827" spans="1:7">
      <c r="A2827" s="19">
        <v>2823</v>
      </c>
      <c r="B2827" s="21">
        <f t="shared" si="74"/>
        <v>4</v>
      </c>
      <c r="C2827" s="19">
        <v>3</v>
      </c>
      <c r="D2827" s="19">
        <f t="shared" si="75"/>
        <v>73</v>
      </c>
      <c r="E2827" s="19" t="str">
        <f>_xlfn.XLOOKUP($D2827,消耗中转!$O$17:$O$1000,消耗中转!$Y$17:$Y$1000,"[]")</f>
        <v>[{"ItemId":50004,"Num":75055}]</v>
      </c>
      <c r="F2827" s="19" t="str">
        <f>_xlfn.XLOOKUP($D2827,养成中转!$D$17:$D$1000,_xlfn.XLOOKUP($C2827,养成中转!$W$16:$AC$16,养成中转!$W$17:$AC$1000),"{}")</f>
        <v>{"Hp":42563,"Atk":2229}</v>
      </c>
      <c r="G2827" s="19" t="str">
        <f>IF(B2827=4,_xlfn.XLOOKUP($D2827,养成中转!$D$17:$D$1000,养成中转!$AP$17:$AP$1000,"{}"),_xlfn.XLOOKUP($D2827,养成中转!$D$17:$D$1000,养成中转!$AG$17:$AG$1000,"{}"))</f>
        <v>{"CardMulti":17.661,"CostReduce":0.7}</v>
      </c>
    </row>
    <row r="2828" spans="1:7">
      <c r="A2828" s="19">
        <v>2824</v>
      </c>
      <c r="B2828" s="21">
        <f t="shared" si="74"/>
        <v>4</v>
      </c>
      <c r="C2828" s="19">
        <v>3</v>
      </c>
      <c r="D2828" s="19">
        <f t="shared" si="75"/>
        <v>74</v>
      </c>
      <c r="E2828" s="19" t="str">
        <f>_xlfn.XLOOKUP($D2828,消耗中转!$O$17:$O$1000,消耗中转!$Y$17:$Y$1000,"[]")</f>
        <v>[{"ItemId":50004,"Num":78467}]</v>
      </c>
      <c r="F2828" s="19" t="str">
        <f>_xlfn.XLOOKUP($D2828,养成中转!$D$17:$D$1000,_xlfn.XLOOKUP($C2828,养成中转!$W$16:$AC$16,养成中转!$W$17:$AC$1000),"{}")</f>
        <v>{"Hp":43390,"Atk":2272}</v>
      </c>
      <c r="G2828" s="19" t="str">
        <f>IF(B2828=4,_xlfn.XLOOKUP($D2828,养成中转!$D$17:$D$1000,养成中转!$AP$17:$AP$1000,"{}"),_xlfn.XLOOKUP($D2828,养成中转!$D$17:$D$1000,养成中转!$AG$17:$AG$1000,"{}"))</f>
        <v>{"CardMulti":17.794,"CostReduce":0.7}</v>
      </c>
    </row>
    <row r="2829" spans="1:7">
      <c r="A2829" s="19">
        <v>2825</v>
      </c>
      <c r="B2829" s="21">
        <f t="shared" si="74"/>
        <v>4</v>
      </c>
      <c r="C2829" s="19">
        <v>3</v>
      </c>
      <c r="D2829" s="19">
        <f t="shared" si="75"/>
        <v>75</v>
      </c>
      <c r="E2829" s="19" t="str">
        <f>_xlfn.XLOOKUP($D2829,消耗中转!$O$17:$O$1000,消耗中转!$Y$17:$Y$1000,"[]")</f>
        <v>[{"ItemId":50004,"Num":81879}]</v>
      </c>
      <c r="F2829" s="19" t="str">
        <f>_xlfn.XLOOKUP($D2829,养成中转!$D$17:$D$1000,_xlfn.XLOOKUP($C2829,养成中转!$W$16:$AC$16,养成中转!$W$17:$AC$1000),"{}")</f>
        <v>{"Hp":44234,"Atk":2316}</v>
      </c>
      <c r="G2829" s="19" t="str">
        <f>IF(B2829=4,_xlfn.XLOOKUP($D2829,养成中转!$D$17:$D$1000,养成中转!$AP$17:$AP$1000,"{}"),_xlfn.XLOOKUP($D2829,养成中转!$D$17:$D$1000,养成中转!$AG$17:$AG$1000,"{}"))</f>
        <v>{"CardMulti":19.327,"CostReduce":2.1}</v>
      </c>
    </row>
    <row r="2830" spans="1:7">
      <c r="A2830" s="19">
        <v>2826</v>
      </c>
      <c r="B2830" s="21">
        <f t="shared" si="74"/>
        <v>4</v>
      </c>
      <c r="C2830" s="19">
        <v>3</v>
      </c>
      <c r="D2830" s="19">
        <f t="shared" si="75"/>
        <v>76</v>
      </c>
      <c r="E2830" s="19" t="str">
        <f>_xlfn.XLOOKUP($D2830,消耗中转!$O$17:$O$1000,消耗中转!$Y$17:$Y$1000,"[]")</f>
        <v>[{"ItemId":50004,"Num":85290}]</v>
      </c>
      <c r="F2830" s="19" t="str">
        <f>_xlfn.XLOOKUP($D2830,养成中转!$D$17:$D$1000,_xlfn.XLOOKUP($C2830,养成中转!$W$16:$AC$16,养成中转!$W$17:$AC$1000),"{}")</f>
        <v>{"Hp":45096,"Atk":2361}</v>
      </c>
      <c r="G2830" s="19" t="str">
        <f>IF(B2830=4,_xlfn.XLOOKUP($D2830,养成中转!$D$17:$D$1000,养成中转!$AP$17:$AP$1000,"{}"),_xlfn.XLOOKUP($D2830,养成中转!$D$17:$D$1000,养成中转!$AG$17:$AG$1000,"{}"))</f>
        <v>{"CardMulti":19.46,"CostReduce":2.1}</v>
      </c>
    </row>
    <row r="2831" spans="1:7">
      <c r="A2831" s="19">
        <v>2827</v>
      </c>
      <c r="B2831" s="21">
        <f t="shared" ref="B2831:B2894" si="76">B2581+1</f>
        <v>4</v>
      </c>
      <c r="C2831" s="19">
        <v>3</v>
      </c>
      <c r="D2831" s="19">
        <f t="shared" ref="D2831:D2894" si="77">D2581</f>
        <v>77</v>
      </c>
      <c r="E2831" s="19" t="str">
        <f>_xlfn.XLOOKUP($D2831,消耗中转!$O$17:$O$1000,消耗中转!$Y$17:$Y$1000,"[]")</f>
        <v>[{"ItemId":50004,"Num":88702}]</v>
      </c>
      <c r="F2831" s="19" t="str">
        <f>_xlfn.XLOOKUP($D2831,养成中转!$D$17:$D$1000,_xlfn.XLOOKUP($C2831,养成中转!$W$16:$AC$16,养成中转!$W$17:$AC$1000),"{}")</f>
        <v>{"Hp":45977,"Atk":2407}</v>
      </c>
      <c r="G2831" s="19" t="str">
        <f>IF(B2831=4,_xlfn.XLOOKUP($D2831,养成中转!$D$17:$D$1000,养成中转!$AP$17:$AP$1000,"{}"),_xlfn.XLOOKUP($D2831,养成中转!$D$17:$D$1000,养成中转!$AG$17:$AG$1000,"{}"))</f>
        <v>{"CardMulti":19.593,"CostReduce":2.1}</v>
      </c>
    </row>
    <row r="2832" spans="1:7">
      <c r="A2832" s="19">
        <v>2828</v>
      </c>
      <c r="B2832" s="21">
        <f t="shared" si="76"/>
        <v>4</v>
      </c>
      <c r="C2832" s="19">
        <v>3</v>
      </c>
      <c r="D2832" s="19">
        <f t="shared" si="77"/>
        <v>78</v>
      </c>
      <c r="E2832" s="19" t="str">
        <f>_xlfn.XLOOKUP($D2832,消耗中转!$O$17:$O$1000,消耗中转!$Y$17:$Y$1000,"[]")</f>
        <v>[{"ItemId":50004,"Num":92114}]</v>
      </c>
      <c r="F2832" s="19" t="str">
        <f>_xlfn.XLOOKUP($D2832,养成中转!$D$17:$D$1000,_xlfn.XLOOKUP($C2832,养成中转!$W$16:$AC$16,养成中转!$W$17:$AC$1000),"{}")</f>
        <v>{"Hp":46876,"Atk":2455}</v>
      </c>
      <c r="G2832" s="19" t="str">
        <f>IF(B2832=4,_xlfn.XLOOKUP($D2832,养成中转!$D$17:$D$1000,养成中转!$AP$17:$AP$1000,"{}"),_xlfn.XLOOKUP($D2832,养成中转!$D$17:$D$1000,养成中转!$AG$17:$AG$1000,"{}"))</f>
        <v>{"CardMulti":19.726,"CostReduce":2.1}</v>
      </c>
    </row>
    <row r="2833" spans="1:7">
      <c r="A2833" s="19">
        <v>2829</v>
      </c>
      <c r="B2833" s="21">
        <f t="shared" si="76"/>
        <v>4</v>
      </c>
      <c r="C2833" s="19">
        <v>3</v>
      </c>
      <c r="D2833" s="19">
        <f t="shared" si="77"/>
        <v>79</v>
      </c>
      <c r="E2833" s="19" t="str">
        <f>_xlfn.XLOOKUP($D2833,消耗中转!$O$17:$O$1000,消耗中转!$Y$17:$Y$1000,"[]")</f>
        <v>[{"ItemId":50004,"Num":95525}]</v>
      </c>
      <c r="F2833" s="19" t="str">
        <f>_xlfn.XLOOKUP($D2833,养成中转!$D$17:$D$1000,_xlfn.XLOOKUP($C2833,养成中转!$W$16:$AC$16,养成中转!$W$17:$AC$1000),"{}")</f>
        <v>{"Hp":47793,"Atk":2503}</v>
      </c>
      <c r="G2833" s="19" t="str">
        <f>IF(B2833=4,_xlfn.XLOOKUP($D2833,养成中转!$D$17:$D$1000,养成中转!$AP$17:$AP$1000,"{}"),_xlfn.XLOOKUP($D2833,养成中转!$D$17:$D$1000,养成中转!$AG$17:$AG$1000,"{}"))</f>
        <v>{"CardMulti":19.859,"CostReduce":2.1}</v>
      </c>
    </row>
    <row r="2834" spans="1:7">
      <c r="A2834" s="19">
        <v>2830</v>
      </c>
      <c r="B2834" s="21">
        <f t="shared" si="76"/>
        <v>4</v>
      </c>
      <c r="C2834" s="19">
        <v>3</v>
      </c>
      <c r="D2834" s="19">
        <f t="shared" si="77"/>
        <v>80</v>
      </c>
      <c r="E2834" s="19" t="str">
        <f>_xlfn.XLOOKUP($D2834,消耗中转!$O$17:$O$1000,消耗中转!$Y$17:$Y$1000,"[]")</f>
        <v>[{"ItemId":50004,"Num":98937},{"ItemId":50005,"Num":785}]</v>
      </c>
      <c r="F2834" s="19" t="str">
        <f>_xlfn.XLOOKUP($D2834,养成中转!$D$17:$D$1000,_xlfn.XLOOKUP($C2834,养成中转!$W$16:$AC$16,养成中转!$W$17:$AC$1000),"{}")</f>
        <v>{"Hp":48731,"Atk":2553}</v>
      </c>
      <c r="G2834" s="19" t="str">
        <f>IF(B2834=4,_xlfn.XLOOKUP($D2834,养成中转!$D$17:$D$1000,养成中转!$AP$17:$AP$1000,"{}"),_xlfn.XLOOKUP($D2834,养成中转!$D$17:$D$1000,养成中转!$AG$17:$AG$1000,"{}"))</f>
        <v>{"CardMulti":19.992,"CostReduce":2.1}</v>
      </c>
    </row>
    <row r="2835" spans="1:7">
      <c r="A2835" s="19">
        <v>2831</v>
      </c>
      <c r="B2835" s="21">
        <f t="shared" si="76"/>
        <v>4</v>
      </c>
      <c r="C2835" s="19">
        <v>3</v>
      </c>
      <c r="D2835" s="19">
        <f t="shared" si="77"/>
        <v>81</v>
      </c>
      <c r="E2835" s="19" t="str">
        <f>_xlfn.XLOOKUP($D2835,消耗中转!$O$17:$O$1000,消耗中转!$Y$17:$Y$1000,"[]")</f>
        <v>[{"ItemId":50004,"Num":92071}]</v>
      </c>
      <c r="F2835" s="19" t="str">
        <f>_xlfn.XLOOKUP($D2835,养成中转!$D$17:$D$1000,_xlfn.XLOOKUP($C2835,养成中转!$W$16:$AC$16,养成中转!$W$17:$AC$1000),"{}")</f>
        <v>{"Hp":55423,"Atk":2902}</v>
      </c>
      <c r="G2835" s="19" t="str">
        <f>IF(B2835=4,_xlfn.XLOOKUP($D2835,养成中转!$D$17:$D$1000,养成中转!$AP$17:$AP$1000,"{}"),_xlfn.XLOOKUP($D2835,养成中转!$D$17:$D$1000,养成中转!$AG$17:$AG$1000,"{}"))</f>
        <v>{"CardMulti":20.657,"CostReduce":2.1}</v>
      </c>
    </row>
    <row r="2836" spans="1:7">
      <c r="A2836" s="19">
        <v>2832</v>
      </c>
      <c r="B2836" s="21">
        <f t="shared" si="76"/>
        <v>4</v>
      </c>
      <c r="C2836" s="19">
        <v>3</v>
      </c>
      <c r="D2836" s="19">
        <f t="shared" si="77"/>
        <v>82</v>
      </c>
      <c r="E2836" s="19" t="str">
        <f>_xlfn.XLOOKUP($D2836,消耗中转!$O$17:$O$1000,消耗中转!$Y$17:$Y$1000,"[]")</f>
        <v>[{"ItemId":50004,"Num":96675}]</v>
      </c>
      <c r="F2836" s="19" t="str">
        <f>_xlfn.XLOOKUP($D2836,养成中转!$D$17:$D$1000,_xlfn.XLOOKUP($C2836,养成中转!$W$16:$AC$16,养成中转!$W$17:$AC$1000),"{}")</f>
        <v>{"Hp":56397,"Atk":2954}</v>
      </c>
      <c r="G2836" s="19" t="str">
        <f>IF(B2836=4,_xlfn.XLOOKUP($D2836,养成中转!$D$17:$D$1000,养成中转!$AP$17:$AP$1000,"{}"),_xlfn.XLOOKUP($D2836,养成中转!$D$17:$D$1000,养成中转!$AG$17:$AG$1000,"{}"))</f>
        <v>{"CardMulti":20.783,"CostReduce":2.1}</v>
      </c>
    </row>
    <row r="2837" spans="1:7">
      <c r="A2837" s="19">
        <v>2833</v>
      </c>
      <c r="B2837" s="21">
        <f t="shared" si="76"/>
        <v>4</v>
      </c>
      <c r="C2837" s="19">
        <v>3</v>
      </c>
      <c r="D2837" s="19">
        <f t="shared" si="77"/>
        <v>83</v>
      </c>
      <c r="E2837" s="19" t="str">
        <f>_xlfn.XLOOKUP($D2837,消耗中转!$O$17:$O$1000,消耗中转!$Y$17:$Y$1000,"[]")</f>
        <v>[{"ItemId":50004,"Num":101279}]</v>
      </c>
      <c r="F2837" s="19" t="str">
        <f>_xlfn.XLOOKUP($D2837,养成中转!$D$17:$D$1000,_xlfn.XLOOKUP($C2837,养成中转!$W$16:$AC$16,养成中转!$W$17:$AC$1000),"{}")</f>
        <v>{"Hp":57393,"Atk":3006}</v>
      </c>
      <c r="G2837" s="19" t="str">
        <f>IF(B2837=4,_xlfn.XLOOKUP($D2837,养成中转!$D$17:$D$1000,养成中转!$AP$17:$AP$1000,"{}"),_xlfn.XLOOKUP($D2837,养成中转!$D$17:$D$1000,养成中转!$AG$17:$AG$1000,"{}"))</f>
        <v>{"CardMulti":20.909,"CostReduce":2.1}</v>
      </c>
    </row>
    <row r="2838" spans="1:7">
      <c r="A2838" s="19">
        <v>2834</v>
      </c>
      <c r="B2838" s="21">
        <f t="shared" si="76"/>
        <v>4</v>
      </c>
      <c r="C2838" s="19">
        <v>3</v>
      </c>
      <c r="D2838" s="19">
        <f t="shared" si="77"/>
        <v>84</v>
      </c>
      <c r="E2838" s="19" t="str">
        <f>_xlfn.XLOOKUP($D2838,消耗中转!$O$17:$O$1000,消耗中转!$Y$17:$Y$1000,"[]")</f>
        <v>[{"ItemId":50004,"Num":105882}]</v>
      </c>
      <c r="F2838" s="19" t="str">
        <f>_xlfn.XLOOKUP($D2838,养成中转!$D$17:$D$1000,_xlfn.XLOOKUP($C2838,养成中转!$W$16:$AC$16,养成中转!$W$17:$AC$1000),"{}")</f>
        <v>{"Hp":58407,"Atk":3059}</v>
      </c>
      <c r="G2838" s="19" t="str">
        <f>IF(B2838=4,_xlfn.XLOOKUP($D2838,养成中转!$D$17:$D$1000,养成中转!$AP$17:$AP$1000,"{}"),_xlfn.XLOOKUP($D2838,养成中转!$D$17:$D$1000,养成中转!$AG$17:$AG$1000,"{}"))</f>
        <v>{"CardMulti":21.035,"CostReduce":2.1}</v>
      </c>
    </row>
    <row r="2839" spans="1:7">
      <c r="A2839" s="19">
        <v>2835</v>
      </c>
      <c r="B2839" s="21">
        <f t="shared" si="76"/>
        <v>4</v>
      </c>
      <c r="C2839" s="19">
        <v>3</v>
      </c>
      <c r="D2839" s="19">
        <f t="shared" si="77"/>
        <v>85</v>
      </c>
      <c r="E2839" s="19" t="str">
        <f>_xlfn.XLOOKUP($D2839,消耗中转!$O$17:$O$1000,消耗中转!$Y$17:$Y$1000,"[]")</f>
        <v>[{"ItemId":50004,"Num":110486}]</v>
      </c>
      <c r="F2839" s="19" t="str">
        <f>_xlfn.XLOOKUP($D2839,养成中转!$D$17:$D$1000,_xlfn.XLOOKUP($C2839,养成中转!$W$16:$AC$16,养成中转!$W$17:$AC$1000),"{}")</f>
        <v>{"Hp":59441,"Atk":3114}</v>
      </c>
      <c r="G2839" s="19" t="str">
        <f>IF(B2839=4,_xlfn.XLOOKUP($D2839,养成中转!$D$17:$D$1000,养成中转!$AP$17:$AP$1000,"{}"),_xlfn.XLOOKUP($D2839,养成中转!$D$17:$D$1000,养成中转!$AG$17:$AG$1000,"{}"))</f>
        <v>{"CardMulti":21.161,"CostReduce":2.1}</v>
      </c>
    </row>
    <row r="2840" spans="1:7">
      <c r="A2840" s="19">
        <v>2836</v>
      </c>
      <c r="B2840" s="21">
        <f t="shared" si="76"/>
        <v>4</v>
      </c>
      <c r="C2840" s="19">
        <v>3</v>
      </c>
      <c r="D2840" s="19">
        <f t="shared" si="77"/>
        <v>86</v>
      </c>
      <c r="E2840" s="19" t="str">
        <f>_xlfn.XLOOKUP($D2840,消耗中转!$O$17:$O$1000,消耗中转!$Y$17:$Y$1000,"[]")</f>
        <v>[{"ItemId":50004,"Num":115089}]</v>
      </c>
      <c r="F2840" s="19" t="str">
        <f>_xlfn.XLOOKUP($D2840,养成中转!$D$17:$D$1000,_xlfn.XLOOKUP($C2840,养成中转!$W$16:$AC$16,养成中转!$W$17:$AC$1000),"{}")</f>
        <v>{"Hp":60495,"Atk":3169}</v>
      </c>
      <c r="G2840" s="19" t="str">
        <f>IF(B2840=4,_xlfn.XLOOKUP($D2840,养成中转!$D$17:$D$1000,养成中转!$AP$17:$AP$1000,"{}"),_xlfn.XLOOKUP($D2840,养成中转!$D$17:$D$1000,养成中转!$AG$17:$AG$1000,"{}"))</f>
        <v>{"CardMulti":21.287,"CostReduce":2.1}</v>
      </c>
    </row>
    <row r="2841" spans="1:7">
      <c r="A2841" s="19">
        <v>2837</v>
      </c>
      <c r="B2841" s="21">
        <f t="shared" si="76"/>
        <v>4</v>
      </c>
      <c r="C2841" s="19">
        <v>3</v>
      </c>
      <c r="D2841" s="19">
        <f t="shared" si="77"/>
        <v>87</v>
      </c>
      <c r="E2841" s="19" t="str">
        <f>_xlfn.XLOOKUP($D2841,消耗中转!$O$17:$O$1000,消耗中转!$Y$17:$Y$1000,"[]")</f>
        <v>[{"ItemId":50004,"Num":119693}]</v>
      </c>
      <c r="F2841" s="19" t="str">
        <f>_xlfn.XLOOKUP($D2841,养成中转!$D$17:$D$1000,_xlfn.XLOOKUP($C2841,养成中转!$W$16:$AC$16,养成中转!$W$17:$AC$1000),"{}")</f>
        <v>{"Hp":61569,"Atk":3225}</v>
      </c>
      <c r="G2841" s="19" t="str">
        <f>IF(B2841=4,_xlfn.XLOOKUP($D2841,养成中转!$D$17:$D$1000,养成中转!$AP$17:$AP$1000,"{}"),_xlfn.XLOOKUP($D2841,养成中转!$D$17:$D$1000,养成中转!$AG$17:$AG$1000,"{}"))</f>
        <v>{"CardMulti":21.413,"CostReduce":2.1}</v>
      </c>
    </row>
    <row r="2842" spans="1:7">
      <c r="A2842" s="19">
        <v>2838</v>
      </c>
      <c r="B2842" s="21">
        <f t="shared" si="76"/>
        <v>4</v>
      </c>
      <c r="C2842" s="19">
        <v>3</v>
      </c>
      <c r="D2842" s="19">
        <f t="shared" si="77"/>
        <v>88</v>
      </c>
      <c r="E2842" s="19" t="str">
        <f>_xlfn.XLOOKUP($D2842,消耗中转!$O$17:$O$1000,消耗中转!$Y$17:$Y$1000,"[]")</f>
        <v>[{"ItemId":50004,"Num":124296}]</v>
      </c>
      <c r="F2842" s="19" t="str">
        <f>_xlfn.XLOOKUP($D2842,养成中转!$D$17:$D$1000,_xlfn.XLOOKUP($C2842,养成中转!$W$16:$AC$16,养成中转!$W$17:$AC$1000),"{}")</f>
        <v>{"Hp":62665,"Atk":3282}</v>
      </c>
      <c r="G2842" s="19" t="str">
        <f>IF(B2842=4,_xlfn.XLOOKUP($D2842,养成中转!$D$17:$D$1000,养成中转!$AP$17:$AP$1000,"{}"),_xlfn.XLOOKUP($D2842,养成中转!$D$17:$D$1000,养成中转!$AG$17:$AG$1000,"{}"))</f>
        <v>{"CardMulti":21.539,"CostReduce":2.1}</v>
      </c>
    </row>
    <row r="2843" spans="1:7">
      <c r="A2843" s="19">
        <v>2839</v>
      </c>
      <c r="B2843" s="21">
        <f t="shared" si="76"/>
        <v>4</v>
      </c>
      <c r="C2843" s="19">
        <v>3</v>
      </c>
      <c r="D2843" s="19">
        <f t="shared" si="77"/>
        <v>89</v>
      </c>
      <c r="E2843" s="19" t="str">
        <f>_xlfn.XLOOKUP($D2843,消耗中转!$O$17:$O$1000,消耗中转!$Y$17:$Y$1000,"[]")</f>
        <v>[{"ItemId":50004,"Num":128900}]</v>
      </c>
      <c r="F2843" s="19" t="str">
        <f>_xlfn.XLOOKUP($D2843,养成中转!$D$17:$D$1000,_xlfn.XLOOKUP($C2843,养成中转!$W$16:$AC$16,养成中转!$W$17:$AC$1000),"{}")</f>
        <v>{"Hp":63780,"Atk":3340}</v>
      </c>
      <c r="G2843" s="19" t="str">
        <f>IF(B2843=4,_xlfn.XLOOKUP($D2843,养成中转!$D$17:$D$1000,养成中转!$AP$17:$AP$1000,"{}"),_xlfn.XLOOKUP($D2843,养成中转!$D$17:$D$1000,养成中转!$AG$17:$AG$1000,"{}"))</f>
        <v>{"CardMulti":21.665,"CostReduce":2.1}</v>
      </c>
    </row>
    <row r="2844" spans="1:7">
      <c r="A2844" s="19">
        <v>2840</v>
      </c>
      <c r="B2844" s="21">
        <f t="shared" si="76"/>
        <v>4</v>
      </c>
      <c r="C2844" s="19">
        <v>3</v>
      </c>
      <c r="D2844" s="19">
        <f t="shared" si="77"/>
        <v>90</v>
      </c>
      <c r="E2844" s="19" t="str">
        <f>_xlfn.XLOOKUP($D2844,消耗中转!$O$17:$O$1000,消耗中转!$Y$17:$Y$1000,"[]")</f>
        <v>[{"ItemId":50004,"Num":133504},{"ItemId":50005,"Num":970}]</v>
      </c>
      <c r="F2844" s="19" t="str">
        <f>_xlfn.XLOOKUP($D2844,养成中转!$D$17:$D$1000,_xlfn.XLOOKUP($C2844,养成中转!$W$16:$AC$16,养成中转!$W$17:$AC$1000),"{}")</f>
        <v>{"Hp":64916,"Atk":3400}</v>
      </c>
      <c r="G2844" s="19" t="str">
        <f>IF(B2844=4,_xlfn.XLOOKUP($D2844,养成中转!$D$17:$D$1000,养成中转!$AP$17:$AP$1000,"{}"),_xlfn.XLOOKUP($D2844,养成中转!$D$17:$D$1000,养成中转!$AG$17:$AG$1000,"{}"))</f>
        <v>{"CardMulti":21.791,"CostReduce":2.1}</v>
      </c>
    </row>
    <row r="2845" spans="1:7">
      <c r="A2845" s="19">
        <v>2841</v>
      </c>
      <c r="B2845" s="21">
        <f t="shared" si="76"/>
        <v>4</v>
      </c>
      <c r="C2845" s="19">
        <v>3</v>
      </c>
      <c r="D2845" s="19">
        <f t="shared" si="77"/>
        <v>91</v>
      </c>
      <c r="E2845" s="19" t="str">
        <f>_xlfn.XLOOKUP($D2845,消耗中转!$O$17:$O$1000,消耗中转!$Y$17:$Y$1000,"[]")</f>
        <v>[{"ItemId":50004,"Num":117866}]</v>
      </c>
      <c r="F2845" s="19" t="str">
        <f>_xlfn.XLOOKUP($D2845,养成中转!$D$17:$D$1000,_xlfn.XLOOKUP($C2845,养成中转!$W$16:$AC$16,养成中转!$W$17:$AC$1000),"{}")</f>
        <v>{"Hp":73017,"Atk":3824}</v>
      </c>
      <c r="G2845" s="19" t="str">
        <f>IF(B2845=4,_xlfn.XLOOKUP($D2845,养成中转!$D$17:$D$1000,养成中转!$AP$17:$AP$1000,"{}"),_xlfn.XLOOKUP($D2845,养成中转!$D$17:$D$1000,养成中转!$AG$17:$AG$1000,"{}"))</f>
        <v>{"CardMulti":22.491,"CostReduce":2.1}</v>
      </c>
    </row>
    <row r="2846" spans="1:7">
      <c r="A2846" s="19">
        <v>2842</v>
      </c>
      <c r="B2846" s="21">
        <f t="shared" si="76"/>
        <v>4</v>
      </c>
      <c r="C2846" s="19">
        <v>3</v>
      </c>
      <c r="D2846" s="19">
        <f t="shared" si="77"/>
        <v>92</v>
      </c>
      <c r="E2846" s="19" t="str">
        <f>_xlfn.XLOOKUP($D2846,消耗中转!$O$17:$O$1000,消耗中转!$Y$17:$Y$1000,"[]")</f>
        <v>[{"ItemId":50004,"Num":123760}]</v>
      </c>
      <c r="F2846" s="19" t="str">
        <f>_xlfn.XLOOKUP($D2846,养成中转!$D$17:$D$1000,_xlfn.XLOOKUP($C2846,养成中转!$W$16:$AC$16,养成中转!$W$17:$AC$1000),"{}")</f>
        <v>{"Hp":74195,"Atk":3886}</v>
      </c>
      <c r="G2846" s="19" t="str">
        <f>IF(B2846=4,_xlfn.XLOOKUP($D2846,养成中转!$D$17:$D$1000,养成中转!$AP$17:$AP$1000,"{}"),_xlfn.XLOOKUP($D2846,养成中转!$D$17:$D$1000,养成中转!$AG$17:$AG$1000,"{}"))</f>
        <v>{"CardMulti":22.61,"CostReduce":2.1}</v>
      </c>
    </row>
    <row r="2847" spans="1:7">
      <c r="A2847" s="19">
        <v>2843</v>
      </c>
      <c r="B2847" s="21">
        <f t="shared" si="76"/>
        <v>4</v>
      </c>
      <c r="C2847" s="19">
        <v>3</v>
      </c>
      <c r="D2847" s="19">
        <f t="shared" si="77"/>
        <v>93</v>
      </c>
      <c r="E2847" s="19" t="str">
        <f>_xlfn.XLOOKUP($D2847,消耗中转!$O$17:$O$1000,消耗中转!$Y$17:$Y$1000,"[]")</f>
        <v>[{"ItemId":50004,"Num":129653}]</v>
      </c>
      <c r="F2847" s="19" t="str">
        <f>_xlfn.XLOOKUP($D2847,养成中转!$D$17:$D$1000,_xlfn.XLOOKUP($C2847,养成中转!$W$16:$AC$16,养成中转!$W$17:$AC$1000),"{}")</f>
        <v>{"Hp":75394,"Atk":3949}</v>
      </c>
      <c r="G2847" s="19" t="str">
        <f>IF(B2847=4,_xlfn.XLOOKUP($D2847,养成中转!$D$17:$D$1000,养成中转!$AP$17:$AP$1000,"{}"),_xlfn.XLOOKUP($D2847,养成中转!$D$17:$D$1000,养成中转!$AG$17:$AG$1000,"{}"))</f>
        <v>{"CardMulti":22.729,"CostReduce":2.1}</v>
      </c>
    </row>
    <row r="2848" spans="1:7">
      <c r="A2848" s="19">
        <v>2844</v>
      </c>
      <c r="B2848" s="21">
        <f t="shared" si="76"/>
        <v>4</v>
      </c>
      <c r="C2848" s="19">
        <v>3</v>
      </c>
      <c r="D2848" s="19">
        <f t="shared" si="77"/>
        <v>94</v>
      </c>
      <c r="E2848" s="19" t="str">
        <f>_xlfn.XLOOKUP($D2848,消耗中转!$O$17:$O$1000,消耗中转!$Y$17:$Y$1000,"[]")</f>
        <v>[{"ItemId":50004,"Num":135546}]</v>
      </c>
      <c r="F2848" s="19" t="str">
        <f>_xlfn.XLOOKUP($D2848,养成中转!$D$17:$D$1000,_xlfn.XLOOKUP($C2848,养成中转!$W$16:$AC$16,养成中转!$W$17:$AC$1000),"{}")</f>
        <v>{"Hp":76615,"Atk":4012}</v>
      </c>
      <c r="G2848" s="19" t="str">
        <f>IF(B2848=4,_xlfn.XLOOKUP($D2848,养成中转!$D$17:$D$1000,养成中转!$AP$17:$AP$1000,"{}"),_xlfn.XLOOKUP($D2848,养成中转!$D$17:$D$1000,养成中转!$AG$17:$AG$1000,"{}"))</f>
        <v>{"CardMulti":22.848,"CostReduce":2.1}</v>
      </c>
    </row>
    <row r="2849" spans="1:7">
      <c r="A2849" s="19">
        <v>2845</v>
      </c>
      <c r="B2849" s="21">
        <f t="shared" si="76"/>
        <v>4</v>
      </c>
      <c r="C2849" s="19">
        <v>3</v>
      </c>
      <c r="D2849" s="19">
        <f t="shared" si="77"/>
        <v>95</v>
      </c>
      <c r="E2849" s="19" t="str">
        <f>_xlfn.XLOOKUP($D2849,消耗中转!$O$17:$O$1000,消耗中转!$Y$17:$Y$1000,"[]")</f>
        <v>[{"ItemId":50004,"Num":141440}]</v>
      </c>
      <c r="F2849" s="19" t="str">
        <f>_xlfn.XLOOKUP($D2849,养成中转!$D$17:$D$1000,_xlfn.XLOOKUP($C2849,养成中转!$W$16:$AC$16,养成中转!$W$17:$AC$1000),"{}")</f>
        <v>{"Hp":77858,"Atk":4078}</v>
      </c>
      <c r="G2849" s="19" t="str">
        <f>IF(B2849=4,_xlfn.XLOOKUP($D2849,养成中转!$D$17:$D$1000,养成中转!$AP$17:$AP$1000,"{}"),_xlfn.XLOOKUP($D2849,养成中转!$D$17:$D$1000,养成中转!$AG$17:$AG$1000,"{}"))</f>
        <v>{"CardMulti":22.967,"CostReduce":2.1}</v>
      </c>
    </row>
    <row r="2850" spans="1:7">
      <c r="A2850" s="19">
        <v>2846</v>
      </c>
      <c r="B2850" s="21">
        <f t="shared" si="76"/>
        <v>4</v>
      </c>
      <c r="C2850" s="19">
        <v>3</v>
      </c>
      <c r="D2850" s="19">
        <f t="shared" si="77"/>
        <v>96</v>
      </c>
      <c r="E2850" s="19" t="str">
        <f>_xlfn.XLOOKUP($D2850,消耗中转!$O$17:$O$1000,消耗中转!$Y$17:$Y$1000,"[]")</f>
        <v>[{"ItemId":50004,"Num":147333}]</v>
      </c>
      <c r="F2850" s="19" t="str">
        <f>_xlfn.XLOOKUP($D2850,养成中转!$D$17:$D$1000,_xlfn.XLOOKUP($C2850,养成中转!$W$16:$AC$16,养成中转!$W$17:$AC$1000),"{}")</f>
        <v>{"Hp":79122,"Atk":4144}</v>
      </c>
      <c r="G2850" s="19" t="str">
        <f>IF(B2850=4,_xlfn.XLOOKUP($D2850,养成中转!$D$17:$D$1000,养成中转!$AP$17:$AP$1000,"{}"),_xlfn.XLOOKUP($D2850,养成中转!$D$17:$D$1000,养成中转!$AG$17:$AG$1000,"{}"))</f>
        <v>{"CardMulti":23.086,"CostReduce":2.1}</v>
      </c>
    </row>
    <row r="2851" spans="1:7">
      <c r="A2851" s="19">
        <v>2847</v>
      </c>
      <c r="B2851" s="21">
        <f t="shared" si="76"/>
        <v>4</v>
      </c>
      <c r="C2851" s="19">
        <v>3</v>
      </c>
      <c r="D2851" s="19">
        <f t="shared" si="77"/>
        <v>97</v>
      </c>
      <c r="E2851" s="19" t="str">
        <f>_xlfn.XLOOKUP($D2851,消耗中转!$O$17:$O$1000,消耗中转!$Y$17:$Y$1000,"[]")</f>
        <v>[{"ItemId":50004,"Num":153227}]</v>
      </c>
      <c r="F2851" s="19" t="str">
        <f>_xlfn.XLOOKUP($D2851,养成中转!$D$17:$D$1000,_xlfn.XLOOKUP($C2851,养成中转!$W$16:$AC$16,养成中转!$W$17:$AC$1000),"{}")</f>
        <v>{"Hp":80410,"Atk":4211}</v>
      </c>
      <c r="G2851" s="19" t="str">
        <f>IF(B2851=4,_xlfn.XLOOKUP($D2851,养成中转!$D$17:$D$1000,养成中转!$AP$17:$AP$1000,"{}"),_xlfn.XLOOKUP($D2851,养成中转!$D$17:$D$1000,养成中转!$AG$17:$AG$1000,"{}"))</f>
        <v>{"CardMulti":23.205,"CostReduce":2.1}</v>
      </c>
    </row>
    <row r="2852" spans="1:7">
      <c r="A2852" s="19">
        <v>2848</v>
      </c>
      <c r="B2852" s="21">
        <f t="shared" si="76"/>
        <v>4</v>
      </c>
      <c r="C2852" s="19">
        <v>3</v>
      </c>
      <c r="D2852" s="19">
        <f t="shared" si="77"/>
        <v>98</v>
      </c>
      <c r="E2852" s="19" t="str">
        <f>_xlfn.XLOOKUP($D2852,消耗中转!$O$17:$O$1000,消耗中转!$Y$17:$Y$1000,"[]")</f>
        <v>[{"ItemId":50004,"Num":159120}]</v>
      </c>
      <c r="F2852" s="19" t="str">
        <f>_xlfn.XLOOKUP($D2852,养成中转!$D$17:$D$1000,_xlfn.XLOOKUP($C2852,养成中转!$W$16:$AC$16,养成中转!$W$17:$AC$1000),"{}")</f>
        <v>{"Hp":81718,"Atk":4280}</v>
      </c>
      <c r="G2852" s="19" t="str">
        <f>IF(B2852=4,_xlfn.XLOOKUP($D2852,养成中转!$D$17:$D$1000,养成中转!$AP$17:$AP$1000,"{}"),_xlfn.XLOOKUP($D2852,养成中转!$D$17:$D$1000,养成中转!$AG$17:$AG$1000,"{}"))</f>
        <v>{"CardMulti":23.324,"CostReduce":2.1}</v>
      </c>
    </row>
    <row r="2853" spans="1:7">
      <c r="A2853" s="19">
        <v>2849</v>
      </c>
      <c r="B2853" s="21">
        <f t="shared" si="76"/>
        <v>4</v>
      </c>
      <c r="C2853" s="19">
        <v>3</v>
      </c>
      <c r="D2853" s="19">
        <f t="shared" si="77"/>
        <v>99</v>
      </c>
      <c r="E2853" s="19" t="str">
        <f>_xlfn.XLOOKUP($D2853,消耗中转!$O$17:$O$1000,消耗中转!$Y$17:$Y$1000,"[]")</f>
        <v>[{"ItemId":50004,"Num":165013}]</v>
      </c>
      <c r="F2853" s="19" t="str">
        <f>_xlfn.XLOOKUP($D2853,养成中转!$D$17:$D$1000,_xlfn.XLOOKUP($C2853,养成中转!$W$16:$AC$16,养成中转!$W$17:$AC$1000),"{}")</f>
        <v>{"Hp":83049,"Atk":4350}</v>
      </c>
      <c r="G2853" s="19" t="str">
        <f>IF(B2853=4,_xlfn.XLOOKUP($D2853,养成中转!$D$17:$D$1000,养成中转!$AP$17:$AP$1000,"{}"),_xlfn.XLOOKUP($D2853,养成中转!$D$17:$D$1000,养成中转!$AG$17:$AG$1000,"{}"))</f>
        <v>{"CardMulti":23.443,"CostReduce":2.1}</v>
      </c>
    </row>
    <row r="2854" spans="1:7">
      <c r="A2854" s="19">
        <v>2850</v>
      </c>
      <c r="B2854" s="21">
        <f t="shared" si="76"/>
        <v>4</v>
      </c>
      <c r="C2854" s="19">
        <v>3</v>
      </c>
      <c r="D2854" s="19">
        <f t="shared" si="77"/>
        <v>100</v>
      </c>
      <c r="E2854" s="19" t="str">
        <f>_xlfn.XLOOKUP($D2854,消耗中转!$O$17:$O$1000,消耗中转!$Y$17:$Y$1000,"[]")</f>
        <v>[{"ItemId":50004,"Num":170907},{"ItemId":50005,"Num":1155}]</v>
      </c>
      <c r="F2854" s="19" t="str">
        <f>_xlfn.XLOOKUP($D2854,养成中转!$D$17:$D$1000,_xlfn.XLOOKUP($C2854,养成中转!$W$16:$AC$16,养成中转!$W$17:$AC$1000),"{}")</f>
        <v>{"Hp":84404,"Atk":4420}</v>
      </c>
      <c r="G2854" s="19" t="str">
        <f>IF(B2854=4,_xlfn.XLOOKUP($D2854,养成中转!$D$17:$D$1000,养成中转!$AP$17:$AP$1000,"{}"),_xlfn.XLOOKUP($D2854,养成中转!$D$17:$D$1000,养成中转!$AG$17:$AG$1000,"{}"))</f>
        <v>{"CardMulti":23.562,"CostReduce":2.1}</v>
      </c>
    </row>
    <row r="2855" spans="1:7">
      <c r="A2855" s="19">
        <v>2851</v>
      </c>
      <c r="B2855" s="21">
        <f t="shared" si="76"/>
        <v>4</v>
      </c>
      <c r="C2855" s="19">
        <v>3</v>
      </c>
      <c r="D2855" s="19">
        <f t="shared" si="77"/>
        <v>101</v>
      </c>
      <c r="E2855" s="19" t="str">
        <f>_xlfn.XLOOKUP($D2855,消耗中转!$O$17:$O$1000,消耗中转!$Y$17:$Y$1000,"[]")</f>
        <v>[{"ItemId":50004,"Num":144633}]</v>
      </c>
      <c r="F2855" s="19" t="str">
        <f>_xlfn.XLOOKUP($D2855,养成中转!$D$17:$D$1000,_xlfn.XLOOKUP($C2855,养成中转!$W$16:$AC$16,养成中转!$W$17:$AC$1000),"{}")</f>
        <v>{"Hp":94040,"Atk":4925}</v>
      </c>
      <c r="G2855" s="19" t="str">
        <f>IF(B2855=4,_xlfn.XLOOKUP($D2855,养成中转!$D$17:$D$1000,养成中转!$AP$17:$AP$1000,"{}"),_xlfn.XLOOKUP($D2855,养成中转!$D$17:$D$1000,养成中转!$AG$17:$AG$1000,"{}"))</f>
        <v>{"CardMulti":24.297,"CostReduce":2.1}</v>
      </c>
    </row>
    <row r="2856" spans="1:7">
      <c r="A2856" s="19">
        <v>2852</v>
      </c>
      <c r="B2856" s="21">
        <f t="shared" si="76"/>
        <v>4</v>
      </c>
      <c r="C2856" s="19">
        <v>3</v>
      </c>
      <c r="D2856" s="19">
        <f t="shared" si="77"/>
        <v>102</v>
      </c>
      <c r="E2856" s="19" t="str">
        <f>_xlfn.XLOOKUP($D2856,消耗中转!$O$17:$O$1000,消耗中转!$Y$17:$Y$1000,"[]")</f>
        <v>[{"ItemId":50004,"Num":151865}]</v>
      </c>
      <c r="F2856" s="19" t="str">
        <f>_xlfn.XLOOKUP($D2856,养成中转!$D$17:$D$1000,_xlfn.XLOOKUP($C2856,养成中转!$W$16:$AC$16,养成中转!$W$17:$AC$1000),"{}")</f>
        <v>{"Hp":95439,"Atk":4999}</v>
      </c>
      <c r="G2856" s="19" t="str">
        <f>IF(B2856=4,_xlfn.XLOOKUP($D2856,养成中转!$D$17:$D$1000,养成中转!$AP$17:$AP$1000,"{}"),_xlfn.XLOOKUP($D2856,养成中转!$D$17:$D$1000,养成中转!$AG$17:$AG$1000,"{}"))</f>
        <v>{"CardMulti":24.409,"CostReduce":2.1}</v>
      </c>
    </row>
    <row r="2857" spans="1:7">
      <c r="A2857" s="19">
        <v>2853</v>
      </c>
      <c r="B2857" s="21">
        <f t="shared" si="76"/>
        <v>4</v>
      </c>
      <c r="C2857" s="19">
        <v>3</v>
      </c>
      <c r="D2857" s="19">
        <f t="shared" si="77"/>
        <v>103</v>
      </c>
      <c r="E2857" s="19" t="str">
        <f>_xlfn.XLOOKUP($D2857,消耗中转!$O$17:$O$1000,消耗中转!$Y$17:$Y$1000,"[]")</f>
        <v>[{"ItemId":50004,"Num":159096}]</v>
      </c>
      <c r="F2857" s="19" t="str">
        <f>_xlfn.XLOOKUP($D2857,养成中转!$D$17:$D$1000,_xlfn.XLOOKUP($C2857,养成中转!$W$16:$AC$16,养成中转!$W$17:$AC$1000),"{}")</f>
        <v>{"Hp":96862,"Atk":5074}</v>
      </c>
      <c r="G2857" s="19" t="str">
        <f>IF(B2857=4,_xlfn.XLOOKUP($D2857,养成中转!$D$17:$D$1000,养成中转!$AP$17:$AP$1000,"{}"),_xlfn.XLOOKUP($D2857,养成中转!$D$17:$D$1000,养成中转!$AG$17:$AG$1000,"{}"))</f>
        <v>{"CardMulti":24.521,"CostReduce":2.1}</v>
      </c>
    </row>
    <row r="2858" spans="1:7">
      <c r="A2858" s="19">
        <v>2854</v>
      </c>
      <c r="B2858" s="21">
        <f t="shared" si="76"/>
        <v>4</v>
      </c>
      <c r="C2858" s="19">
        <v>3</v>
      </c>
      <c r="D2858" s="19">
        <f t="shared" si="77"/>
        <v>104</v>
      </c>
      <c r="E2858" s="19" t="str">
        <f>_xlfn.XLOOKUP($D2858,消耗中转!$O$17:$O$1000,消耗中转!$Y$17:$Y$1000,"[]")</f>
        <v>[{"ItemId":50004,"Num":166328}]</v>
      </c>
      <c r="F2858" s="19" t="str">
        <f>_xlfn.XLOOKUP($D2858,养成中转!$D$17:$D$1000,_xlfn.XLOOKUP($C2858,养成中转!$W$16:$AC$16,养成中转!$W$17:$AC$1000),"{}")</f>
        <v>{"Hp":98308,"Atk":5149}</v>
      </c>
      <c r="G2858" s="19" t="str">
        <f>IF(B2858=4,_xlfn.XLOOKUP($D2858,养成中转!$D$17:$D$1000,养成中转!$AP$17:$AP$1000,"{}"),_xlfn.XLOOKUP($D2858,养成中转!$D$17:$D$1000,养成中转!$AG$17:$AG$1000,"{}"))</f>
        <v>{"CardMulti":24.633,"CostReduce":2.1}</v>
      </c>
    </row>
    <row r="2859" spans="1:7">
      <c r="A2859" s="19">
        <v>2855</v>
      </c>
      <c r="B2859" s="21">
        <f t="shared" si="76"/>
        <v>4</v>
      </c>
      <c r="C2859" s="19">
        <v>3</v>
      </c>
      <c r="D2859" s="19">
        <f t="shared" si="77"/>
        <v>105</v>
      </c>
      <c r="E2859" s="19" t="str">
        <f>_xlfn.XLOOKUP($D2859,消耗中转!$O$17:$O$1000,消耗中转!$Y$17:$Y$1000,"[]")</f>
        <v>[{"ItemId":50004,"Num":173560}]</v>
      </c>
      <c r="F2859" s="19" t="str">
        <f>_xlfn.XLOOKUP($D2859,养成中转!$D$17:$D$1000,_xlfn.XLOOKUP($C2859,养成中转!$W$16:$AC$16,养成中转!$W$17:$AC$1000),"{}")</f>
        <v>{"Hp":99778,"Atk":5226}</v>
      </c>
      <c r="G2859" s="19" t="str">
        <f>IF(B2859=4,_xlfn.XLOOKUP($D2859,养成中转!$D$17:$D$1000,养成中转!$AP$17:$AP$1000,"{}"),_xlfn.XLOOKUP($D2859,养成中转!$D$17:$D$1000,养成中转!$AG$17:$AG$1000,"{}"))</f>
        <v>{"CardMulti":24.745,"CostReduce":2.1}</v>
      </c>
    </row>
    <row r="2860" spans="1:7">
      <c r="A2860" s="19">
        <v>2856</v>
      </c>
      <c r="B2860" s="21">
        <f t="shared" si="76"/>
        <v>4</v>
      </c>
      <c r="C2860" s="19">
        <v>3</v>
      </c>
      <c r="D2860" s="19">
        <f t="shared" si="77"/>
        <v>106</v>
      </c>
      <c r="E2860" s="19" t="str">
        <f>_xlfn.XLOOKUP($D2860,消耗中转!$O$17:$O$1000,消耗中转!$Y$17:$Y$1000,"[]")</f>
        <v>[{"ItemId":50004,"Num":180791}]</v>
      </c>
      <c r="F2860" s="19" t="str">
        <f>_xlfn.XLOOKUP($D2860,养成中转!$D$17:$D$1000,_xlfn.XLOOKUP($C2860,养成中转!$W$16:$AC$16,养成中转!$W$17:$AC$1000),"{}")</f>
        <v>{"Hp":101271,"Atk":5304}</v>
      </c>
      <c r="G2860" s="19" t="str">
        <f>IF(B2860=4,_xlfn.XLOOKUP($D2860,养成中转!$D$17:$D$1000,养成中转!$AP$17:$AP$1000,"{}"),_xlfn.XLOOKUP($D2860,养成中转!$D$17:$D$1000,养成中转!$AG$17:$AG$1000,"{}"))</f>
        <v>{"CardMulti":24.857,"CostReduce":2.1}</v>
      </c>
    </row>
    <row r="2861" spans="1:7">
      <c r="A2861" s="19">
        <v>2857</v>
      </c>
      <c r="B2861" s="21">
        <f t="shared" si="76"/>
        <v>4</v>
      </c>
      <c r="C2861" s="19">
        <v>3</v>
      </c>
      <c r="D2861" s="19">
        <f t="shared" si="77"/>
        <v>107</v>
      </c>
      <c r="E2861" s="19" t="str">
        <f>_xlfn.XLOOKUP($D2861,消耗中转!$O$17:$O$1000,消耗中转!$Y$17:$Y$1000,"[]")</f>
        <v>[{"ItemId":50004,"Num":188023}]</v>
      </c>
      <c r="F2861" s="19" t="str">
        <f>_xlfn.XLOOKUP($D2861,养成中转!$D$17:$D$1000,_xlfn.XLOOKUP($C2861,养成中转!$W$16:$AC$16,养成中转!$W$17:$AC$1000),"{}")</f>
        <v>{"Hp":102788,"Atk":5384}</v>
      </c>
      <c r="G2861" s="19" t="str">
        <f>IF(B2861=4,_xlfn.XLOOKUP($D2861,养成中转!$D$17:$D$1000,养成中转!$AP$17:$AP$1000,"{}"),_xlfn.XLOOKUP($D2861,养成中转!$D$17:$D$1000,养成中转!$AG$17:$AG$1000,"{}"))</f>
        <v>{"CardMulti":24.969,"CostReduce":2.1}</v>
      </c>
    </row>
    <row r="2862" spans="1:7">
      <c r="A2862" s="19">
        <v>2858</v>
      </c>
      <c r="B2862" s="21">
        <f t="shared" si="76"/>
        <v>4</v>
      </c>
      <c r="C2862" s="19">
        <v>3</v>
      </c>
      <c r="D2862" s="19">
        <f t="shared" si="77"/>
        <v>108</v>
      </c>
      <c r="E2862" s="19" t="str">
        <f>_xlfn.XLOOKUP($D2862,消耗中转!$O$17:$O$1000,消耗中转!$Y$17:$Y$1000,"[]")</f>
        <v>[{"ItemId":50004,"Num":195255}]</v>
      </c>
      <c r="F2862" s="19" t="str">
        <f>_xlfn.XLOOKUP($D2862,养成中转!$D$17:$D$1000,_xlfn.XLOOKUP($C2862,养成中转!$W$16:$AC$16,养成中转!$W$17:$AC$1000),"{}")</f>
        <v>{"Hp":104329,"Atk":5464}</v>
      </c>
      <c r="G2862" s="19" t="str">
        <f>IF(B2862=4,_xlfn.XLOOKUP($D2862,养成中转!$D$17:$D$1000,养成中转!$AP$17:$AP$1000,"{}"),_xlfn.XLOOKUP($D2862,养成中转!$D$17:$D$1000,养成中转!$AG$17:$AG$1000,"{}"))</f>
        <v>{"CardMulti":25.081,"CostReduce":2.1}</v>
      </c>
    </row>
    <row r="2863" spans="1:7">
      <c r="A2863" s="19">
        <v>2859</v>
      </c>
      <c r="B2863" s="21">
        <f t="shared" si="76"/>
        <v>4</v>
      </c>
      <c r="C2863" s="19">
        <v>3</v>
      </c>
      <c r="D2863" s="19">
        <f t="shared" si="77"/>
        <v>109</v>
      </c>
      <c r="E2863" s="19" t="str">
        <f>_xlfn.XLOOKUP($D2863,消耗中转!$O$17:$O$1000,消耗中转!$Y$17:$Y$1000,"[]")</f>
        <v>[{"ItemId":50004,"Num":202486}]</v>
      </c>
      <c r="F2863" s="19" t="str">
        <f>_xlfn.XLOOKUP($D2863,养成中转!$D$17:$D$1000,_xlfn.XLOOKUP($C2863,养成中转!$W$16:$AC$16,养成中转!$W$17:$AC$1000),"{}")</f>
        <v>{"Hp":105894,"Atk":5547}</v>
      </c>
      <c r="G2863" s="19" t="str">
        <f>IF(B2863=4,_xlfn.XLOOKUP($D2863,养成中转!$D$17:$D$1000,养成中转!$AP$17:$AP$1000,"{}"),_xlfn.XLOOKUP($D2863,养成中转!$D$17:$D$1000,养成中转!$AG$17:$AG$1000,"{}"))</f>
        <v>{"CardMulti":25.193,"CostReduce":2.1}</v>
      </c>
    </row>
    <row r="2864" spans="1:7">
      <c r="A2864" s="19">
        <v>2860</v>
      </c>
      <c r="B2864" s="21">
        <f t="shared" si="76"/>
        <v>4</v>
      </c>
      <c r="C2864" s="19">
        <v>3</v>
      </c>
      <c r="D2864" s="19">
        <f t="shared" si="77"/>
        <v>110</v>
      </c>
      <c r="E2864" s="19" t="str">
        <f>_xlfn.XLOOKUP($D2864,消耗中转!$O$17:$O$1000,消耗中转!$Y$17:$Y$1000,"[]")</f>
        <v>[{"ItemId":50004,"Num":209718},{"ItemId":50005,"Num":1342}]</v>
      </c>
      <c r="F2864" s="19" t="str">
        <f>_xlfn.XLOOKUP($D2864,养成中转!$D$17:$D$1000,_xlfn.XLOOKUP($C2864,养成中转!$W$16:$AC$16,养成中转!$W$17:$AC$1000),"{}")</f>
        <v>{"Hp":107484,"Atk":5629}</v>
      </c>
      <c r="G2864" s="19" t="str">
        <f>IF(B2864=4,_xlfn.XLOOKUP($D2864,养成中转!$D$17:$D$1000,养成中转!$AP$17:$AP$1000,"{}"),_xlfn.XLOOKUP($D2864,养成中转!$D$17:$D$1000,养成中转!$AG$17:$AG$1000,"{}"))</f>
        <v>{"CardMulti":25.305,"CostReduce":2.1}</v>
      </c>
    </row>
    <row r="2865" spans="1:7">
      <c r="A2865" s="19">
        <v>2861</v>
      </c>
      <c r="B2865" s="21">
        <f t="shared" si="76"/>
        <v>4</v>
      </c>
      <c r="C2865" s="19">
        <v>3</v>
      </c>
      <c r="D2865" s="19">
        <f t="shared" si="77"/>
        <v>111</v>
      </c>
      <c r="E2865" s="19" t="str">
        <f>_xlfn.XLOOKUP($D2865,消耗中转!$O$17:$O$1000,消耗中转!$Y$17:$Y$1000,"[]")</f>
        <v>[{"ItemId":50004,"Num":171342}]</v>
      </c>
      <c r="F2865" s="19" t="str">
        <f>_xlfn.XLOOKUP($D2865,养成中转!$D$17:$D$1000,_xlfn.XLOOKUP($C2865,养成中转!$W$16:$AC$16,养成中转!$W$17:$AC$1000),"{}")</f>
        <v>{"Hp":118782,"Atk":6221}</v>
      </c>
      <c r="G2865" s="19" t="str">
        <f>IF(B2865=4,_xlfn.XLOOKUP($D2865,养成中转!$D$17:$D$1000,养成中转!$AP$17:$AP$1000,"{}"),_xlfn.XLOOKUP($D2865,养成中转!$D$17:$D$1000,养成中转!$AG$17:$AG$1000,"{}"))</f>
        <v>{"CardMulti":26.075,"CostReduce":2.1}</v>
      </c>
    </row>
    <row r="2866" spans="1:7">
      <c r="A2866" s="19">
        <v>2862</v>
      </c>
      <c r="B2866" s="21">
        <f t="shared" si="76"/>
        <v>4</v>
      </c>
      <c r="C2866" s="19">
        <v>3</v>
      </c>
      <c r="D2866" s="19">
        <f t="shared" si="77"/>
        <v>112</v>
      </c>
      <c r="E2866" s="19" t="str">
        <f>_xlfn.XLOOKUP($D2866,消耗中转!$O$17:$O$1000,消耗中转!$Y$17:$Y$1000,"[]")</f>
        <v>[{"ItemId":50004,"Num":179909}]</v>
      </c>
      <c r="F2866" s="19" t="str">
        <f>_xlfn.XLOOKUP($D2866,养成中转!$D$17:$D$1000,_xlfn.XLOOKUP($C2866,养成中转!$W$16:$AC$16,养成中转!$W$17:$AC$1000),"{}")</f>
        <v>{"Hp":120421,"Atk":6307}</v>
      </c>
      <c r="G2866" s="19" t="str">
        <f>IF(B2866=4,_xlfn.XLOOKUP($D2866,养成中转!$D$17:$D$1000,养成中转!$AP$17:$AP$1000,"{}"),_xlfn.XLOOKUP($D2866,养成中转!$D$17:$D$1000,养成中转!$AG$17:$AG$1000,"{}"))</f>
        <v>{"CardMulti":26.18,"CostReduce":2.1}</v>
      </c>
    </row>
    <row r="2867" spans="1:7">
      <c r="A2867" s="19">
        <v>2863</v>
      </c>
      <c r="B2867" s="21">
        <f t="shared" si="76"/>
        <v>4</v>
      </c>
      <c r="C2867" s="19">
        <v>3</v>
      </c>
      <c r="D2867" s="19">
        <f t="shared" si="77"/>
        <v>113</v>
      </c>
      <c r="E2867" s="19" t="str">
        <f>_xlfn.XLOOKUP($D2867,消耗中转!$O$17:$O$1000,消耗中转!$Y$17:$Y$1000,"[]")</f>
        <v>[{"ItemId":50004,"Num":188476}]</v>
      </c>
      <c r="F2867" s="19" t="str">
        <f>_xlfn.XLOOKUP($D2867,养成中转!$D$17:$D$1000,_xlfn.XLOOKUP($C2867,养成中转!$W$16:$AC$16,养成中转!$W$17:$AC$1000),"{}")</f>
        <v>{"Hp":122084,"Atk":6395}</v>
      </c>
      <c r="G2867" s="19" t="str">
        <f>IF(B2867=4,_xlfn.XLOOKUP($D2867,养成中转!$D$17:$D$1000,养成中转!$AP$17:$AP$1000,"{}"),_xlfn.XLOOKUP($D2867,养成中转!$D$17:$D$1000,养成中转!$AG$17:$AG$1000,"{}"))</f>
        <v>{"CardMulti":26.285,"CostReduce":2.1}</v>
      </c>
    </row>
    <row r="2868" spans="1:7">
      <c r="A2868" s="19">
        <v>2864</v>
      </c>
      <c r="B2868" s="21">
        <f t="shared" si="76"/>
        <v>4</v>
      </c>
      <c r="C2868" s="19">
        <v>3</v>
      </c>
      <c r="D2868" s="19">
        <f t="shared" si="77"/>
        <v>114</v>
      </c>
      <c r="E2868" s="19" t="str">
        <f>_xlfn.XLOOKUP($D2868,消耗中转!$O$17:$O$1000,消耗中转!$Y$17:$Y$1000,"[]")</f>
        <v>[{"ItemId":50004,"Num":197043}]</v>
      </c>
      <c r="F2868" s="19" t="str">
        <f>_xlfn.XLOOKUP($D2868,养成中转!$D$17:$D$1000,_xlfn.XLOOKUP($C2868,养成中转!$W$16:$AC$16,养成中转!$W$17:$AC$1000),"{}")</f>
        <v>{"Hp":123774,"Atk":6483}</v>
      </c>
      <c r="G2868" s="19" t="str">
        <f>IF(B2868=4,_xlfn.XLOOKUP($D2868,养成中转!$D$17:$D$1000,养成中转!$AP$17:$AP$1000,"{}"),_xlfn.XLOOKUP($D2868,养成中转!$D$17:$D$1000,养成中转!$AG$17:$AG$1000,"{}"))</f>
        <v>{"CardMulti":26.39,"CostReduce":2.1}</v>
      </c>
    </row>
    <row r="2869" spans="1:7">
      <c r="A2869" s="19">
        <v>2865</v>
      </c>
      <c r="B2869" s="21">
        <f t="shared" si="76"/>
        <v>4</v>
      </c>
      <c r="C2869" s="19">
        <v>3</v>
      </c>
      <c r="D2869" s="19">
        <f t="shared" si="77"/>
        <v>115</v>
      </c>
      <c r="E2869" s="19" t="str">
        <f>_xlfn.XLOOKUP($D2869,消耗中转!$O$17:$O$1000,消耗中转!$Y$17:$Y$1000,"[]")</f>
        <v>[{"ItemId":50004,"Num":205610}]</v>
      </c>
      <c r="F2869" s="19" t="str">
        <f>_xlfn.XLOOKUP($D2869,养成中转!$D$17:$D$1000,_xlfn.XLOOKUP($C2869,养成中转!$W$16:$AC$16,养成中转!$W$17:$AC$1000),"{}")</f>
        <v>{"Hp":125487,"Atk":6573}</v>
      </c>
      <c r="G2869" s="19" t="str">
        <f>IF(B2869=4,_xlfn.XLOOKUP($D2869,养成中转!$D$17:$D$1000,养成中转!$AP$17:$AP$1000,"{}"),_xlfn.XLOOKUP($D2869,养成中转!$D$17:$D$1000,养成中转!$AG$17:$AG$1000,"{}"))</f>
        <v>{"CardMulti":26.495,"CostReduce":2.1}</v>
      </c>
    </row>
    <row r="2870" spans="1:7">
      <c r="A2870" s="19">
        <v>2866</v>
      </c>
      <c r="B2870" s="21">
        <f t="shared" si="76"/>
        <v>4</v>
      </c>
      <c r="C2870" s="19">
        <v>3</v>
      </c>
      <c r="D2870" s="19">
        <f t="shared" si="77"/>
        <v>116</v>
      </c>
      <c r="E2870" s="19" t="str">
        <f>_xlfn.XLOOKUP($D2870,消耗中转!$O$17:$O$1000,消耗中转!$Y$17:$Y$1000,"[]")</f>
        <v>[{"ItemId":50004,"Num":214177}]</v>
      </c>
      <c r="F2870" s="19" t="str">
        <f>_xlfn.XLOOKUP($D2870,养成中转!$D$17:$D$1000,_xlfn.XLOOKUP($C2870,养成中转!$W$16:$AC$16,养成中转!$W$17:$AC$1000),"{}")</f>
        <v>{"Hp":127227,"Atk":6663}</v>
      </c>
      <c r="G2870" s="19" t="str">
        <f>IF(B2870=4,_xlfn.XLOOKUP($D2870,养成中转!$D$17:$D$1000,养成中转!$AP$17:$AP$1000,"{}"),_xlfn.XLOOKUP($D2870,养成中转!$D$17:$D$1000,养成中转!$AG$17:$AG$1000,"{}"))</f>
        <v>{"CardMulti":26.6,"CostReduce":2.1}</v>
      </c>
    </row>
    <row r="2871" spans="1:7">
      <c r="A2871" s="19">
        <v>2867</v>
      </c>
      <c r="B2871" s="21">
        <f t="shared" si="76"/>
        <v>4</v>
      </c>
      <c r="C2871" s="19">
        <v>3</v>
      </c>
      <c r="D2871" s="19">
        <f t="shared" si="77"/>
        <v>117</v>
      </c>
      <c r="E2871" s="19" t="str">
        <f>_xlfn.XLOOKUP($D2871,消耗中转!$O$17:$O$1000,消耗中转!$Y$17:$Y$1000,"[]")</f>
        <v>[{"ItemId":50004,"Num":222744}]</v>
      </c>
      <c r="F2871" s="19" t="str">
        <f>_xlfn.XLOOKUP($D2871,养成中转!$D$17:$D$1000,_xlfn.XLOOKUP($C2871,养成中转!$W$16:$AC$16,养成中转!$W$17:$AC$1000),"{}")</f>
        <v>{"Hp":128992,"Atk":6756}</v>
      </c>
      <c r="G2871" s="19" t="str">
        <f>IF(B2871=4,_xlfn.XLOOKUP($D2871,养成中转!$D$17:$D$1000,养成中转!$AP$17:$AP$1000,"{}"),_xlfn.XLOOKUP($D2871,养成中转!$D$17:$D$1000,养成中转!$AG$17:$AG$1000,"{}"))</f>
        <v>{"CardMulti":26.705,"CostReduce":2.1}</v>
      </c>
    </row>
    <row r="2872" spans="1:7">
      <c r="A2872" s="19">
        <v>2868</v>
      </c>
      <c r="B2872" s="21">
        <f t="shared" si="76"/>
        <v>4</v>
      </c>
      <c r="C2872" s="19">
        <v>3</v>
      </c>
      <c r="D2872" s="19">
        <f t="shared" si="77"/>
        <v>118</v>
      </c>
      <c r="E2872" s="19" t="str">
        <f>_xlfn.XLOOKUP($D2872,消耗中转!$O$17:$O$1000,消耗中转!$Y$17:$Y$1000,"[]")</f>
        <v>[{"ItemId":50004,"Num":231311}]</v>
      </c>
      <c r="F2872" s="19" t="str">
        <f>_xlfn.XLOOKUP($D2872,养成中转!$D$17:$D$1000,_xlfn.XLOOKUP($C2872,养成中转!$W$16:$AC$16,养成中转!$W$17:$AC$1000),"{}")</f>
        <v>{"Hp":130782,"Atk":6850}</v>
      </c>
      <c r="G2872" s="19" t="str">
        <f>IF(B2872=4,_xlfn.XLOOKUP($D2872,养成中转!$D$17:$D$1000,养成中转!$AP$17:$AP$1000,"{}"),_xlfn.XLOOKUP($D2872,养成中转!$D$17:$D$1000,养成中转!$AG$17:$AG$1000,"{}"))</f>
        <v>{"CardMulti":26.81,"CostReduce":2.1}</v>
      </c>
    </row>
    <row r="2873" spans="1:7">
      <c r="A2873" s="19">
        <v>2869</v>
      </c>
      <c r="B2873" s="21">
        <f t="shared" si="76"/>
        <v>4</v>
      </c>
      <c r="C2873" s="19">
        <v>3</v>
      </c>
      <c r="D2873" s="19">
        <f t="shared" si="77"/>
        <v>119</v>
      </c>
      <c r="E2873" s="19" t="str">
        <f>_xlfn.XLOOKUP($D2873,消耗中转!$O$17:$O$1000,消耗中转!$Y$17:$Y$1000,"[]")</f>
        <v>[{"ItemId":50004,"Num":239878}]</v>
      </c>
      <c r="F2873" s="19" t="str">
        <f>_xlfn.XLOOKUP($D2873,养成中转!$D$17:$D$1000,_xlfn.XLOOKUP($C2873,养成中转!$W$16:$AC$16,养成中转!$W$17:$AC$1000),"{}")</f>
        <v>{"Hp":132599,"Atk":6945}</v>
      </c>
      <c r="G2873" s="19" t="str">
        <f>IF(B2873=4,_xlfn.XLOOKUP($D2873,养成中转!$D$17:$D$1000,养成中转!$AP$17:$AP$1000,"{}"),_xlfn.XLOOKUP($D2873,养成中转!$D$17:$D$1000,养成中转!$AG$17:$AG$1000,"{}"))</f>
        <v>{"CardMulti":26.915,"CostReduce":2.1}</v>
      </c>
    </row>
    <row r="2874" spans="1:7">
      <c r="A2874" s="19">
        <v>2870</v>
      </c>
      <c r="B2874" s="21">
        <f t="shared" si="76"/>
        <v>4</v>
      </c>
      <c r="C2874" s="19">
        <v>3</v>
      </c>
      <c r="D2874" s="19">
        <f t="shared" si="77"/>
        <v>120</v>
      </c>
      <c r="E2874" s="19" t="str">
        <f>_xlfn.XLOOKUP($D2874,消耗中转!$O$17:$O$1000,消耗中转!$Y$17:$Y$1000,"[]")</f>
        <v>[{"ItemId":50004,"Num":248445},{"ItemId":50005,"Num":1529}]</v>
      </c>
      <c r="F2874" s="19" t="str">
        <f>_xlfn.XLOOKUP($D2874,养成中转!$D$17:$D$1000,_xlfn.XLOOKUP($C2874,养成中转!$W$16:$AC$16,养成中转!$W$17:$AC$1000),"{}")</f>
        <v>{"Hp":134442,"Atk":7042}</v>
      </c>
      <c r="G2874" s="19" t="str">
        <f>IF(B2874=4,_xlfn.XLOOKUP($D2874,养成中转!$D$17:$D$1000,养成中转!$AP$17:$AP$1000,"{}"),_xlfn.XLOOKUP($D2874,养成中转!$D$17:$D$1000,养成中转!$AG$17:$AG$1000,"{}"))</f>
        <v>{"CardMulti":27.02,"CostReduce":2.1}</v>
      </c>
    </row>
    <row r="2875" spans="1:7">
      <c r="A2875" s="19">
        <v>2871</v>
      </c>
      <c r="B2875" s="21">
        <f t="shared" si="76"/>
        <v>4</v>
      </c>
      <c r="C2875" s="19">
        <v>3</v>
      </c>
      <c r="D2875" s="19">
        <f t="shared" si="77"/>
        <v>121</v>
      </c>
      <c r="E2875" s="19" t="str">
        <f>_xlfn.XLOOKUP($D2875,消耗中转!$O$17:$O$1000,消耗中转!$Y$17:$Y$1000,"[]")</f>
        <v>[{"ItemId":50004,"Num":196978}]</v>
      </c>
      <c r="F2875" s="19" t="str">
        <f>_xlfn.XLOOKUP($D2875,养成中转!$D$17:$D$1000,_xlfn.XLOOKUP($C2875,养成中转!$W$16:$AC$16,养成中转!$W$17:$AC$1000),"{}")</f>
        <v>{"Hp":147526,"Atk":7727}</v>
      </c>
      <c r="G2875" s="19" t="str">
        <f>IF(B2875=4,_xlfn.XLOOKUP($D2875,养成中转!$D$17:$D$1000,养成中转!$AP$17:$AP$1000,"{}"),_xlfn.XLOOKUP($D2875,养成中转!$D$17:$D$1000,养成中转!$AG$17:$AG$1000,"{}"))</f>
        <v>{"CardMulti":27.825,"CostReduce":2.1}</v>
      </c>
    </row>
    <row r="2876" spans="1:7">
      <c r="A2876" s="19">
        <v>2872</v>
      </c>
      <c r="B2876" s="21">
        <f t="shared" si="76"/>
        <v>4</v>
      </c>
      <c r="C2876" s="19">
        <v>3</v>
      </c>
      <c r="D2876" s="19">
        <f t="shared" si="77"/>
        <v>122</v>
      </c>
      <c r="E2876" s="19" t="str">
        <f>_xlfn.XLOOKUP($D2876,消耗中转!$O$17:$O$1000,消耗中转!$Y$17:$Y$1000,"[]")</f>
        <v>[{"ItemId":50004,"Num":206827}]</v>
      </c>
      <c r="F2876" s="19" t="str">
        <f>_xlfn.XLOOKUP($D2876,养成中转!$D$17:$D$1000,_xlfn.XLOOKUP($C2876,养成中转!$W$16:$AC$16,养成中转!$W$17:$AC$1000),"{}")</f>
        <v>{"Hp":149422,"Atk":7826}</v>
      </c>
      <c r="G2876" s="19" t="str">
        <f>IF(B2876=4,_xlfn.XLOOKUP($D2876,养成中转!$D$17:$D$1000,养成中转!$AP$17:$AP$1000,"{}"),_xlfn.XLOOKUP($D2876,养成中转!$D$17:$D$1000,养成中转!$AG$17:$AG$1000,"{}"))</f>
        <v>{"CardMulti":27.958,"CostReduce":2.1}</v>
      </c>
    </row>
    <row r="2877" spans="1:7">
      <c r="A2877" s="19">
        <v>2873</v>
      </c>
      <c r="B2877" s="21">
        <f t="shared" si="76"/>
        <v>4</v>
      </c>
      <c r="C2877" s="19">
        <v>3</v>
      </c>
      <c r="D2877" s="19">
        <f t="shared" si="77"/>
        <v>123</v>
      </c>
      <c r="E2877" s="19" t="str">
        <f>_xlfn.XLOOKUP($D2877,消耗中转!$O$17:$O$1000,消耗中转!$Y$17:$Y$1000,"[]")</f>
        <v>[{"ItemId":50004,"Num":216676}]</v>
      </c>
      <c r="F2877" s="19" t="str">
        <f>_xlfn.XLOOKUP($D2877,养成中转!$D$17:$D$1000,_xlfn.XLOOKUP($C2877,养成中转!$W$16:$AC$16,养成中转!$W$17:$AC$1000),"{}")</f>
        <v>{"Hp":151343,"Atk":7927}</v>
      </c>
      <c r="G2877" s="19" t="str">
        <f>IF(B2877=4,_xlfn.XLOOKUP($D2877,养成中转!$D$17:$D$1000,养成中转!$AP$17:$AP$1000,"{}"),_xlfn.XLOOKUP($D2877,养成中转!$D$17:$D$1000,养成中转!$AG$17:$AG$1000,"{}"))</f>
        <v>{"CardMulti":28.091,"CostReduce":2.1}</v>
      </c>
    </row>
    <row r="2878" spans="1:7">
      <c r="A2878" s="19">
        <v>2874</v>
      </c>
      <c r="B2878" s="21">
        <f t="shared" si="76"/>
        <v>4</v>
      </c>
      <c r="C2878" s="19">
        <v>3</v>
      </c>
      <c r="D2878" s="19">
        <f t="shared" si="77"/>
        <v>124</v>
      </c>
      <c r="E2878" s="19" t="str">
        <f>_xlfn.XLOOKUP($D2878,消耗中转!$O$17:$O$1000,消耗中转!$Y$17:$Y$1000,"[]")</f>
        <v>[{"ItemId":50004,"Num":226525}]</v>
      </c>
      <c r="F2878" s="19" t="str">
        <f>_xlfn.XLOOKUP($D2878,养成中转!$D$17:$D$1000,_xlfn.XLOOKUP($C2878,养成中转!$W$16:$AC$16,养成中转!$W$17:$AC$1000),"{}")</f>
        <v>{"Hp":153293,"Atk":8030}</v>
      </c>
      <c r="G2878" s="19" t="str">
        <f>IF(B2878=4,_xlfn.XLOOKUP($D2878,养成中转!$D$17:$D$1000,养成中转!$AP$17:$AP$1000,"{}"),_xlfn.XLOOKUP($D2878,养成中转!$D$17:$D$1000,养成中转!$AG$17:$AG$1000,"{}"))</f>
        <v>{"CardMulti":28.224,"CostReduce":2.1}</v>
      </c>
    </row>
    <row r="2879" spans="1:7">
      <c r="A2879" s="19">
        <v>2875</v>
      </c>
      <c r="B2879" s="21">
        <f t="shared" si="76"/>
        <v>4</v>
      </c>
      <c r="C2879" s="19">
        <v>3</v>
      </c>
      <c r="D2879" s="19">
        <f t="shared" si="77"/>
        <v>125</v>
      </c>
      <c r="E2879" s="19" t="str">
        <f>_xlfn.XLOOKUP($D2879,消耗中转!$O$17:$O$1000,消耗中转!$Y$17:$Y$1000,"[]")</f>
        <v>[{"ItemId":50004,"Num":236374}]</v>
      </c>
      <c r="F2879" s="19" t="str">
        <f>_xlfn.XLOOKUP($D2879,养成中转!$D$17:$D$1000,_xlfn.XLOOKUP($C2879,养成中转!$W$16:$AC$16,养成中转!$W$17:$AC$1000),"{}")</f>
        <v>{"Hp":155268,"Atk":8133}</v>
      </c>
      <c r="G2879" s="19" t="str">
        <f>IF(B2879=4,_xlfn.XLOOKUP($D2879,养成中转!$D$17:$D$1000,养成中转!$AP$17:$AP$1000,"{}"),_xlfn.XLOOKUP($D2879,养成中转!$D$17:$D$1000,养成中转!$AG$17:$AG$1000,"{}"))</f>
        <v>{"CardMulti":29.757,"CostReduce":3.5}</v>
      </c>
    </row>
    <row r="2880" spans="1:7">
      <c r="A2880" s="19">
        <v>2876</v>
      </c>
      <c r="B2880" s="21">
        <f t="shared" si="76"/>
        <v>4</v>
      </c>
      <c r="C2880" s="19">
        <v>3</v>
      </c>
      <c r="D2880" s="19">
        <f t="shared" si="77"/>
        <v>126</v>
      </c>
      <c r="E2880" s="19" t="str">
        <f>_xlfn.XLOOKUP($D2880,消耗中转!$O$17:$O$1000,消耗中转!$Y$17:$Y$1000,"[]")</f>
        <v>[{"ItemId":50004,"Num":246223}]</v>
      </c>
      <c r="F2880" s="19" t="str">
        <f>_xlfn.XLOOKUP($D2880,养成中转!$D$17:$D$1000,_xlfn.XLOOKUP($C2880,养成中转!$W$16:$AC$16,养成中转!$W$17:$AC$1000),"{}")</f>
        <v>{"Hp":157272,"Atk":8237}</v>
      </c>
      <c r="G2880" s="19" t="str">
        <f>IF(B2880=4,_xlfn.XLOOKUP($D2880,养成中转!$D$17:$D$1000,养成中转!$AP$17:$AP$1000,"{}"),_xlfn.XLOOKUP($D2880,养成中转!$D$17:$D$1000,养成中转!$AG$17:$AG$1000,"{}"))</f>
        <v>{"CardMulti":29.89,"CostReduce":3.5}</v>
      </c>
    </row>
    <row r="2881" spans="1:7">
      <c r="A2881" s="19">
        <v>2877</v>
      </c>
      <c r="B2881" s="21">
        <f t="shared" si="76"/>
        <v>4</v>
      </c>
      <c r="C2881" s="19">
        <v>3</v>
      </c>
      <c r="D2881" s="19">
        <f t="shared" si="77"/>
        <v>127</v>
      </c>
      <c r="E2881" s="19" t="str">
        <f>_xlfn.XLOOKUP($D2881,消耗中转!$O$17:$O$1000,消耗中转!$Y$17:$Y$1000,"[]")</f>
        <v>[{"ItemId":50004,"Num":256072}]</v>
      </c>
      <c r="F2881" s="19" t="str">
        <f>_xlfn.XLOOKUP($D2881,养成中转!$D$17:$D$1000,_xlfn.XLOOKUP($C2881,养成中转!$W$16:$AC$16,养成中转!$W$17:$AC$1000),"{}")</f>
        <v>{"Hp":159302,"Atk":8344}</v>
      </c>
      <c r="G2881" s="19" t="str">
        <f>IF(B2881=4,_xlfn.XLOOKUP($D2881,养成中转!$D$17:$D$1000,养成中转!$AP$17:$AP$1000,"{}"),_xlfn.XLOOKUP($D2881,养成中转!$D$17:$D$1000,养成中转!$AG$17:$AG$1000,"{}"))</f>
        <v>{"CardMulti":30.023,"CostReduce":3.5}</v>
      </c>
    </row>
    <row r="2882" spans="1:7">
      <c r="A2882" s="19">
        <v>2878</v>
      </c>
      <c r="B2882" s="21">
        <f t="shared" si="76"/>
        <v>4</v>
      </c>
      <c r="C2882" s="19">
        <v>3</v>
      </c>
      <c r="D2882" s="19">
        <f t="shared" si="77"/>
        <v>128</v>
      </c>
      <c r="E2882" s="19" t="str">
        <f>_xlfn.XLOOKUP($D2882,消耗中转!$O$17:$O$1000,消耗中转!$Y$17:$Y$1000,"[]")</f>
        <v>[{"ItemId":50004,"Num":265921}]</v>
      </c>
      <c r="F2882" s="19" t="str">
        <f>_xlfn.XLOOKUP($D2882,养成中转!$D$17:$D$1000,_xlfn.XLOOKUP($C2882,养成中转!$W$16:$AC$16,养成中转!$W$17:$AC$1000),"{}")</f>
        <v>{"Hp":161360,"Atk":8452}</v>
      </c>
      <c r="G2882" s="19" t="str">
        <f>IF(B2882=4,_xlfn.XLOOKUP($D2882,养成中转!$D$17:$D$1000,养成中转!$AP$17:$AP$1000,"{}"),_xlfn.XLOOKUP($D2882,养成中转!$D$17:$D$1000,养成中转!$AG$17:$AG$1000,"{}"))</f>
        <v>{"CardMulti":30.156,"CostReduce":3.5}</v>
      </c>
    </row>
    <row r="2883" spans="1:7">
      <c r="A2883" s="19">
        <v>2879</v>
      </c>
      <c r="B2883" s="21">
        <f t="shared" si="76"/>
        <v>4</v>
      </c>
      <c r="C2883" s="19">
        <v>3</v>
      </c>
      <c r="D2883" s="19">
        <f t="shared" si="77"/>
        <v>129</v>
      </c>
      <c r="E2883" s="19" t="str">
        <f>_xlfn.XLOOKUP($D2883,消耗中转!$O$17:$O$1000,消耗中转!$Y$17:$Y$1000,"[]")</f>
        <v>[{"ItemId":50004,"Num":275770}]</v>
      </c>
      <c r="F2883" s="19" t="str">
        <f>_xlfn.XLOOKUP($D2883,养成中转!$D$17:$D$1000,_xlfn.XLOOKUP($C2883,养成中转!$W$16:$AC$16,养成中转!$W$17:$AC$1000),"{}")</f>
        <v>{"Hp":163446,"Atk":8561}</v>
      </c>
      <c r="G2883" s="19" t="str">
        <f>IF(B2883=4,_xlfn.XLOOKUP($D2883,养成中转!$D$17:$D$1000,养成中转!$AP$17:$AP$1000,"{}"),_xlfn.XLOOKUP($D2883,养成中转!$D$17:$D$1000,养成中转!$AG$17:$AG$1000,"{}"))</f>
        <v>{"CardMulti":30.289,"CostReduce":3.5}</v>
      </c>
    </row>
    <row r="2884" spans="1:7">
      <c r="A2884" s="19">
        <v>2880</v>
      </c>
      <c r="B2884" s="21">
        <f t="shared" si="76"/>
        <v>4</v>
      </c>
      <c r="C2884" s="19">
        <v>3</v>
      </c>
      <c r="D2884" s="19">
        <f t="shared" si="77"/>
        <v>130</v>
      </c>
      <c r="E2884" s="19" t="str">
        <f>_xlfn.XLOOKUP($D2884,消耗中转!$O$17:$O$1000,消耗中转!$Y$17:$Y$1000,"[]")</f>
        <v>[{"ItemId":50004,"Num":285619},{"ItemId":50005,"Num":1717}]</v>
      </c>
      <c r="F2884" s="19" t="str">
        <f>_xlfn.XLOOKUP($D2884,养成中转!$D$17:$D$1000,_xlfn.XLOOKUP($C2884,养成中转!$W$16:$AC$16,养成中转!$W$17:$AC$1000),"{}")</f>
        <v>{"Hp":165559,"Atk":8672}</v>
      </c>
      <c r="G2884" s="19" t="str">
        <f>IF(B2884=4,_xlfn.XLOOKUP($D2884,养成中转!$D$17:$D$1000,养成中转!$AP$17:$AP$1000,"{}"),_xlfn.XLOOKUP($D2884,养成中转!$D$17:$D$1000,养成中转!$AG$17:$AG$1000,"{}"))</f>
        <v>{"CardMulti":30.422,"CostReduce":3.5}</v>
      </c>
    </row>
    <row r="2885" spans="1:7">
      <c r="A2885" s="19">
        <v>2881</v>
      </c>
      <c r="B2885" s="21">
        <f t="shared" si="76"/>
        <v>4</v>
      </c>
      <c r="C2885" s="19">
        <v>3</v>
      </c>
      <c r="D2885" s="19">
        <f t="shared" si="77"/>
        <v>131</v>
      </c>
      <c r="E2885" s="19" t="str">
        <f>_xlfn.XLOOKUP($D2885,消耗中转!$O$17:$O$1000,消耗中转!$Y$17:$Y$1000,"[]")</f>
        <v>[{"ItemId":50004,"Num":220605}]</v>
      </c>
      <c r="F2885" s="19" t="str">
        <f>_xlfn.XLOOKUP($D2885,养成中转!$D$17:$D$1000,_xlfn.XLOOKUP($C2885,养成中转!$W$16:$AC$16,养成中转!$W$17:$AC$1000),"{}")</f>
        <v>{"Hp":180550,"Atk":9457}</v>
      </c>
      <c r="G2885" s="19" t="str">
        <f>IF(B2885=4,_xlfn.XLOOKUP($D2885,养成中转!$D$17:$D$1000,养成中转!$AP$17:$AP$1000,"{}"),_xlfn.XLOOKUP($D2885,养成中转!$D$17:$D$1000,养成中转!$AG$17:$AG$1000,"{}"))</f>
        <v>{"CardMulti":31.262,"CostReduce":3.5}</v>
      </c>
    </row>
    <row r="2886" spans="1:7">
      <c r="A2886" s="19">
        <v>2882</v>
      </c>
      <c r="B2886" s="21">
        <f t="shared" si="76"/>
        <v>4</v>
      </c>
      <c r="C2886" s="19">
        <v>3</v>
      </c>
      <c r="D2886" s="19">
        <f t="shared" si="77"/>
        <v>132</v>
      </c>
      <c r="E2886" s="19" t="str">
        <f>_xlfn.XLOOKUP($D2886,消耗中转!$O$17:$O$1000,消耗中转!$Y$17:$Y$1000,"[]")</f>
        <v>[{"ItemId":50004,"Num":231636}]</v>
      </c>
      <c r="F2886" s="19" t="str">
        <f>_xlfn.XLOOKUP($D2886,养成中转!$D$17:$D$1000,_xlfn.XLOOKUP($C2886,养成中转!$W$16:$AC$16,养成中转!$W$17:$AC$1000),"{}")</f>
        <v>{"Hp":182719,"Atk":9571}</v>
      </c>
      <c r="G2886" s="19" t="str">
        <f>IF(B2886=4,_xlfn.XLOOKUP($D2886,养成中转!$D$17:$D$1000,养成中转!$AP$17:$AP$1000,"{}"),_xlfn.XLOOKUP($D2886,养成中转!$D$17:$D$1000,养成中转!$AG$17:$AG$1000,"{}"))</f>
        <v>{"CardMulti":31.423,"CostReduce":3.5}</v>
      </c>
    </row>
    <row r="2887" spans="1:7">
      <c r="A2887" s="19">
        <v>2883</v>
      </c>
      <c r="B2887" s="21">
        <f t="shared" si="76"/>
        <v>4</v>
      </c>
      <c r="C2887" s="19">
        <v>3</v>
      </c>
      <c r="D2887" s="19">
        <f t="shared" si="77"/>
        <v>133</v>
      </c>
      <c r="E2887" s="19" t="str">
        <f>_xlfn.XLOOKUP($D2887,消耗中转!$O$17:$O$1000,消耗中转!$Y$17:$Y$1000,"[]")</f>
        <v>[{"ItemId":50004,"Num":242666}]</v>
      </c>
      <c r="F2887" s="19" t="str">
        <f>_xlfn.XLOOKUP($D2887,养成中转!$D$17:$D$1000,_xlfn.XLOOKUP($C2887,养成中转!$W$16:$AC$16,养成中转!$W$17:$AC$1000),"{}")</f>
        <v>{"Hp":184918,"Atk":9686}</v>
      </c>
      <c r="G2887" s="19" t="str">
        <f>IF(B2887=4,_xlfn.XLOOKUP($D2887,养成中转!$D$17:$D$1000,养成中转!$AP$17:$AP$1000,"{}"),_xlfn.XLOOKUP($D2887,养成中转!$D$17:$D$1000,养成中转!$AG$17:$AG$1000,"{}"))</f>
        <v>{"CardMulti":31.584,"CostReduce":3.5}</v>
      </c>
    </row>
    <row r="2888" spans="1:7">
      <c r="A2888" s="19">
        <v>2884</v>
      </c>
      <c r="B2888" s="21">
        <f t="shared" si="76"/>
        <v>4</v>
      </c>
      <c r="C2888" s="19">
        <v>3</v>
      </c>
      <c r="D2888" s="19">
        <f t="shared" si="77"/>
        <v>134</v>
      </c>
      <c r="E2888" s="19" t="str">
        <f>_xlfn.XLOOKUP($D2888,消耗中转!$O$17:$O$1000,消耗中转!$Y$17:$Y$1000,"[]")</f>
        <v>[{"ItemId":50004,"Num":253696}]</v>
      </c>
      <c r="F2888" s="19" t="str">
        <f>_xlfn.XLOOKUP($D2888,养成中转!$D$17:$D$1000,_xlfn.XLOOKUP($C2888,养成中转!$W$16:$AC$16,养成中转!$W$17:$AC$1000),"{}")</f>
        <v>{"Hp":187144,"Atk":9803}</v>
      </c>
      <c r="G2888" s="19" t="str">
        <f>IF(B2888=4,_xlfn.XLOOKUP($D2888,养成中转!$D$17:$D$1000,养成中转!$AP$17:$AP$1000,"{}"),_xlfn.XLOOKUP($D2888,养成中转!$D$17:$D$1000,养成中转!$AG$17:$AG$1000,"{}"))</f>
        <v>{"CardMulti":31.745,"CostReduce":3.5}</v>
      </c>
    </row>
    <row r="2889" spans="1:7">
      <c r="A2889" s="19">
        <v>2885</v>
      </c>
      <c r="B2889" s="21">
        <f t="shared" si="76"/>
        <v>4</v>
      </c>
      <c r="C2889" s="19">
        <v>3</v>
      </c>
      <c r="D2889" s="19">
        <f t="shared" si="77"/>
        <v>135</v>
      </c>
      <c r="E2889" s="19" t="str">
        <f>_xlfn.XLOOKUP($D2889,消耗中转!$O$17:$O$1000,消耗中转!$Y$17:$Y$1000,"[]")</f>
        <v>[{"ItemId":50004,"Num":264726}]</v>
      </c>
      <c r="F2889" s="19" t="str">
        <f>_xlfn.XLOOKUP($D2889,养成中转!$D$17:$D$1000,_xlfn.XLOOKUP($C2889,养成中转!$W$16:$AC$16,养成中转!$W$17:$AC$1000),"{}")</f>
        <v>{"Hp":189400,"Atk":9920}</v>
      </c>
      <c r="G2889" s="19" t="str">
        <f>IF(B2889=4,_xlfn.XLOOKUP($D2889,养成中转!$D$17:$D$1000,养成中转!$AP$17:$AP$1000,"{}"),_xlfn.XLOOKUP($D2889,养成中转!$D$17:$D$1000,养成中转!$AG$17:$AG$1000,"{}"))</f>
        <v>{"CardMulti":31.906,"CostReduce":3.5}</v>
      </c>
    </row>
    <row r="2890" spans="1:7">
      <c r="A2890" s="19">
        <v>2886</v>
      </c>
      <c r="B2890" s="21">
        <f t="shared" si="76"/>
        <v>4</v>
      </c>
      <c r="C2890" s="19">
        <v>3</v>
      </c>
      <c r="D2890" s="19">
        <f t="shared" si="77"/>
        <v>136</v>
      </c>
      <c r="E2890" s="19" t="str">
        <f>_xlfn.XLOOKUP($D2890,消耗中转!$O$17:$O$1000,消耗中转!$Y$17:$Y$1000,"[]")</f>
        <v>[{"ItemId":50004,"Num":275757}]</v>
      </c>
      <c r="F2890" s="19" t="str">
        <f>_xlfn.XLOOKUP($D2890,养成中转!$D$17:$D$1000,_xlfn.XLOOKUP($C2890,养成中转!$W$16:$AC$16,养成中转!$W$17:$AC$1000),"{}")</f>
        <v>{"Hp":191683,"Atk":10040}</v>
      </c>
      <c r="G2890" s="19" t="str">
        <f>IF(B2890=4,_xlfn.XLOOKUP($D2890,养成中转!$D$17:$D$1000,养成中转!$AP$17:$AP$1000,"{}"),_xlfn.XLOOKUP($D2890,养成中转!$D$17:$D$1000,养成中转!$AG$17:$AG$1000,"{}"))</f>
        <v>{"CardMulti":32.067,"CostReduce":3.5}</v>
      </c>
    </row>
    <row r="2891" spans="1:7">
      <c r="A2891" s="19">
        <v>2887</v>
      </c>
      <c r="B2891" s="21">
        <f t="shared" si="76"/>
        <v>4</v>
      </c>
      <c r="C2891" s="19">
        <v>3</v>
      </c>
      <c r="D2891" s="19">
        <f t="shared" si="77"/>
        <v>137</v>
      </c>
      <c r="E2891" s="19" t="str">
        <f>_xlfn.XLOOKUP($D2891,消耗中转!$O$17:$O$1000,消耗中转!$Y$17:$Y$1000,"[]")</f>
        <v>[{"ItemId":50004,"Num":286787}]</v>
      </c>
      <c r="F2891" s="19" t="str">
        <f>_xlfn.XLOOKUP($D2891,养成中转!$D$17:$D$1000,_xlfn.XLOOKUP($C2891,养成中转!$W$16:$AC$16,养成中转!$W$17:$AC$1000),"{}")</f>
        <v>{"Hp":193996,"Atk":10161}</v>
      </c>
      <c r="G2891" s="19" t="str">
        <f>IF(B2891=4,_xlfn.XLOOKUP($D2891,养成中转!$D$17:$D$1000,养成中转!$AP$17:$AP$1000,"{}"),_xlfn.XLOOKUP($D2891,养成中转!$D$17:$D$1000,养成中转!$AG$17:$AG$1000,"{}"))</f>
        <v>{"CardMulti":32.228,"CostReduce":3.5}</v>
      </c>
    </row>
    <row r="2892" spans="1:7">
      <c r="A2892" s="19">
        <v>2888</v>
      </c>
      <c r="B2892" s="21">
        <f t="shared" si="76"/>
        <v>4</v>
      </c>
      <c r="C2892" s="19">
        <v>3</v>
      </c>
      <c r="D2892" s="19">
        <f t="shared" si="77"/>
        <v>138</v>
      </c>
      <c r="E2892" s="19" t="str">
        <f>_xlfn.XLOOKUP($D2892,消耗中转!$O$17:$O$1000,消耗中转!$Y$17:$Y$1000,"[]")</f>
        <v>[{"ItemId":50004,"Num":297817}]</v>
      </c>
      <c r="F2892" s="19" t="str">
        <f>_xlfn.XLOOKUP($D2892,养成中转!$D$17:$D$1000,_xlfn.XLOOKUP($C2892,养成中转!$W$16:$AC$16,养成中转!$W$17:$AC$1000),"{}")</f>
        <v>{"Hp":196339,"Atk":10283}</v>
      </c>
      <c r="G2892" s="19" t="str">
        <f>IF(B2892=4,_xlfn.XLOOKUP($D2892,养成中转!$D$17:$D$1000,养成中转!$AP$17:$AP$1000,"{}"),_xlfn.XLOOKUP($D2892,养成中转!$D$17:$D$1000,养成中转!$AG$17:$AG$1000,"{}"))</f>
        <v>{"CardMulti":32.389,"CostReduce":3.5}</v>
      </c>
    </row>
    <row r="2893" spans="1:7">
      <c r="A2893" s="19">
        <v>2889</v>
      </c>
      <c r="B2893" s="21">
        <f t="shared" si="76"/>
        <v>4</v>
      </c>
      <c r="C2893" s="19">
        <v>3</v>
      </c>
      <c r="D2893" s="19">
        <f t="shared" si="77"/>
        <v>139</v>
      </c>
      <c r="E2893" s="19" t="str">
        <f>_xlfn.XLOOKUP($D2893,消耗中转!$O$17:$O$1000,消耗中转!$Y$17:$Y$1000,"[]")</f>
        <v>[{"ItemId":50004,"Num":308848}]</v>
      </c>
      <c r="F2893" s="19" t="str">
        <f>_xlfn.XLOOKUP($D2893,养成中转!$D$17:$D$1000,_xlfn.XLOOKUP($C2893,养成中转!$W$16:$AC$16,养成中转!$W$17:$AC$1000),"{}")</f>
        <v>{"Hp":198711,"Atk":10408}</v>
      </c>
      <c r="G2893" s="19" t="str">
        <f>IF(B2893=4,_xlfn.XLOOKUP($D2893,养成中转!$D$17:$D$1000,养成中转!$AP$17:$AP$1000,"{}"),_xlfn.XLOOKUP($D2893,养成中转!$D$17:$D$1000,养成中转!$AG$17:$AG$1000,"{}"))</f>
        <v>{"CardMulti":32.55,"CostReduce":3.5}</v>
      </c>
    </row>
    <row r="2894" spans="1:7">
      <c r="A2894" s="19">
        <v>2890</v>
      </c>
      <c r="B2894" s="21">
        <f t="shared" si="76"/>
        <v>4</v>
      </c>
      <c r="C2894" s="19">
        <v>3</v>
      </c>
      <c r="D2894" s="19">
        <f t="shared" si="77"/>
        <v>140</v>
      </c>
      <c r="E2894" s="19" t="str">
        <f>_xlfn.XLOOKUP($D2894,消耗中转!$O$17:$O$1000,消耗中转!$Y$17:$Y$1000,"[]")</f>
        <v>[{"ItemId":50004,"Num":319878},{"ItemId":50005,"Num":1906}]</v>
      </c>
      <c r="F2894" s="19" t="str">
        <f>_xlfn.XLOOKUP($D2894,养成中转!$D$17:$D$1000,_xlfn.XLOOKUP($C2894,养成中转!$W$16:$AC$16,养成中转!$W$17:$AC$1000),"{}")</f>
        <v>{"Hp":201112,"Atk":10534}</v>
      </c>
      <c r="G2894" s="19" t="str">
        <f>IF(B2894=4,_xlfn.XLOOKUP($D2894,养成中转!$D$17:$D$1000,养成中转!$AP$17:$AP$1000,"{}"),_xlfn.XLOOKUP($D2894,养成中转!$D$17:$D$1000,养成中转!$AG$17:$AG$1000,"{}"))</f>
        <v>{"CardMulti":32.711,"CostReduce":3.5}</v>
      </c>
    </row>
    <row r="2895" spans="1:7">
      <c r="A2895" s="19">
        <v>2891</v>
      </c>
      <c r="B2895" s="21">
        <f t="shared" ref="B2895:B2958" si="78">B2645+1</f>
        <v>4</v>
      </c>
      <c r="C2895" s="19">
        <v>3</v>
      </c>
      <c r="D2895" s="19">
        <f t="shared" ref="D2895:D2958" si="79">D2645</f>
        <v>141</v>
      </c>
      <c r="E2895" s="19" t="str">
        <f>_xlfn.XLOOKUP($D2895,消耗中转!$O$17:$O$1000,消耗中转!$Y$17:$Y$1000,"[]")</f>
        <v>[{"ItemId":50004,"Num":241414}]</v>
      </c>
      <c r="F2895" s="19" t="str">
        <f>_xlfn.XLOOKUP($D2895,养成中转!$D$17:$D$1000,_xlfn.XLOOKUP($C2895,养成中转!$W$16:$AC$16,养成中转!$W$17:$AC$1000),"{}")</f>
        <v>{"Hp":218129,"Atk":11425}</v>
      </c>
      <c r="G2895" s="19" t="str">
        <f>IF(B2895=4,_xlfn.XLOOKUP($D2895,养成中转!$D$17:$D$1000,养成中转!$AP$17:$AP$1000,"{}"),_xlfn.XLOOKUP($D2895,养成中转!$D$17:$D$1000,养成中转!$AG$17:$AG$1000,"{}"))</f>
        <v>{"CardMulti":33.586,"CostReduce":3.5}</v>
      </c>
    </row>
    <row r="2896" spans="1:7">
      <c r="A2896" s="19">
        <v>2892</v>
      </c>
      <c r="B2896" s="21">
        <f t="shared" si="78"/>
        <v>4</v>
      </c>
      <c r="C2896" s="19">
        <v>3</v>
      </c>
      <c r="D2896" s="19">
        <f t="shared" si="79"/>
        <v>142</v>
      </c>
      <c r="E2896" s="19" t="str">
        <f>_xlfn.XLOOKUP($D2896,消耗中转!$O$17:$O$1000,消耗中转!$Y$17:$Y$1000,"[]")</f>
        <v>[{"ItemId":50004,"Num":253485}]</v>
      </c>
      <c r="F2896" s="19" t="str">
        <f>_xlfn.XLOOKUP($D2896,养成中转!$D$17:$D$1000,_xlfn.XLOOKUP($C2896,养成中转!$W$16:$AC$16,养成中转!$W$17:$AC$1000),"{}")</f>
        <v>{"Hp":220589,"Atk":11554}</v>
      </c>
      <c r="G2896" s="19" t="str">
        <f>IF(B2896=4,_xlfn.XLOOKUP($D2896,养成中转!$D$17:$D$1000,养成中转!$AP$17:$AP$1000,"{}"),_xlfn.XLOOKUP($D2896,养成中转!$D$17:$D$1000,养成中转!$AG$17:$AG$1000,"{}"))</f>
        <v>{"CardMulti":33.775,"CostReduce":3.5}</v>
      </c>
    </row>
    <row r="2897" spans="1:7">
      <c r="A2897" s="19">
        <v>2893</v>
      </c>
      <c r="B2897" s="21">
        <f t="shared" si="78"/>
        <v>4</v>
      </c>
      <c r="C2897" s="19">
        <v>3</v>
      </c>
      <c r="D2897" s="19">
        <f t="shared" si="79"/>
        <v>143</v>
      </c>
      <c r="E2897" s="19" t="str">
        <f>_xlfn.XLOOKUP($D2897,消耗中转!$O$17:$O$1000,消耗中转!$Y$17:$Y$1000,"[]")</f>
        <v>[{"ItemId":50004,"Num":265556}]</v>
      </c>
      <c r="F2897" s="19" t="str">
        <f>_xlfn.XLOOKUP($D2897,养成中转!$D$17:$D$1000,_xlfn.XLOOKUP($C2897,养成中转!$W$16:$AC$16,养成中转!$W$17:$AC$1000),"{}")</f>
        <v>{"Hp":223080,"Atk":11685}</v>
      </c>
      <c r="G2897" s="19" t="str">
        <f>IF(B2897=4,_xlfn.XLOOKUP($D2897,养成中转!$D$17:$D$1000,养成中转!$AP$17:$AP$1000,"{}"),_xlfn.XLOOKUP($D2897,养成中转!$D$17:$D$1000,养成中转!$AG$17:$AG$1000,"{}"))</f>
        <v>{"CardMulti":33.964,"CostReduce":3.5}</v>
      </c>
    </row>
    <row r="2898" spans="1:7">
      <c r="A2898" s="19">
        <v>2894</v>
      </c>
      <c r="B2898" s="21">
        <f t="shared" si="78"/>
        <v>4</v>
      </c>
      <c r="C2898" s="19">
        <v>3</v>
      </c>
      <c r="D2898" s="19">
        <f t="shared" si="79"/>
        <v>144</v>
      </c>
      <c r="E2898" s="19" t="str">
        <f>_xlfn.XLOOKUP($D2898,消耗中转!$O$17:$O$1000,消耗中转!$Y$17:$Y$1000,"[]")</f>
        <v>[{"ItemId":50004,"Num":277626}]</v>
      </c>
      <c r="F2898" s="19" t="str">
        <f>_xlfn.XLOOKUP($D2898,养成中转!$D$17:$D$1000,_xlfn.XLOOKUP($C2898,养成中转!$W$16:$AC$16,养成中转!$W$17:$AC$1000),"{}")</f>
        <v>{"Hp":225601,"Atk":11817}</v>
      </c>
      <c r="G2898" s="19" t="str">
        <f>IF(B2898=4,_xlfn.XLOOKUP($D2898,养成中转!$D$17:$D$1000,养成中转!$AP$17:$AP$1000,"{}"),_xlfn.XLOOKUP($D2898,养成中转!$D$17:$D$1000,养成中转!$AG$17:$AG$1000,"{}"))</f>
        <v>{"CardMulti":34.153,"CostReduce":3.5}</v>
      </c>
    </row>
    <row r="2899" spans="1:7">
      <c r="A2899" s="19">
        <v>2895</v>
      </c>
      <c r="B2899" s="21">
        <f t="shared" si="78"/>
        <v>4</v>
      </c>
      <c r="C2899" s="19">
        <v>3</v>
      </c>
      <c r="D2899" s="19">
        <f t="shared" si="79"/>
        <v>145</v>
      </c>
      <c r="E2899" s="19" t="str">
        <f>_xlfn.XLOOKUP($D2899,消耗中转!$O$17:$O$1000,消耗中转!$Y$17:$Y$1000,"[]")</f>
        <v>[{"ItemId":50004,"Num":289697}]</v>
      </c>
      <c r="F2899" s="19" t="str">
        <f>_xlfn.XLOOKUP($D2899,养成中转!$D$17:$D$1000,_xlfn.XLOOKUP($C2899,养成中转!$W$16:$AC$16,养成中转!$W$17:$AC$1000),"{}")</f>
        <v>{"Hp":228152,"Atk":11950}</v>
      </c>
      <c r="G2899" s="19" t="str">
        <f>IF(B2899=4,_xlfn.XLOOKUP($D2899,养成中转!$D$17:$D$1000,养成中转!$AP$17:$AP$1000,"{}"),_xlfn.XLOOKUP($D2899,养成中转!$D$17:$D$1000,养成中转!$AG$17:$AG$1000,"{}"))</f>
        <v>{"CardMulti":34.342,"CostReduce":3.5}</v>
      </c>
    </row>
    <row r="2900" spans="1:7">
      <c r="A2900" s="19">
        <v>2896</v>
      </c>
      <c r="B2900" s="21">
        <f t="shared" si="78"/>
        <v>4</v>
      </c>
      <c r="C2900" s="19">
        <v>3</v>
      </c>
      <c r="D2900" s="19">
        <f t="shared" si="79"/>
        <v>146</v>
      </c>
      <c r="E2900" s="19" t="str">
        <f>_xlfn.XLOOKUP($D2900,消耗中转!$O$17:$O$1000,消耗中转!$Y$17:$Y$1000,"[]")</f>
        <v>[{"ItemId":50004,"Num":301768}]</v>
      </c>
      <c r="F2900" s="19" t="str">
        <f>_xlfn.XLOOKUP($D2900,养成中转!$D$17:$D$1000,_xlfn.XLOOKUP($C2900,养成中转!$W$16:$AC$16,养成中转!$W$17:$AC$1000),"{}")</f>
        <v>{"Hp":230734,"Atk":12085}</v>
      </c>
      <c r="G2900" s="19" t="str">
        <f>IF(B2900=4,_xlfn.XLOOKUP($D2900,养成中转!$D$17:$D$1000,养成中转!$AP$17:$AP$1000,"{}"),_xlfn.XLOOKUP($D2900,养成中转!$D$17:$D$1000,养成中转!$AG$17:$AG$1000,"{}"))</f>
        <v>{"CardMulti":34.531,"CostReduce":3.5}</v>
      </c>
    </row>
    <row r="2901" spans="1:7">
      <c r="A2901" s="19">
        <v>2897</v>
      </c>
      <c r="B2901" s="21">
        <f t="shared" si="78"/>
        <v>4</v>
      </c>
      <c r="C2901" s="19">
        <v>3</v>
      </c>
      <c r="D2901" s="19">
        <f t="shared" si="79"/>
        <v>147</v>
      </c>
      <c r="E2901" s="19" t="str">
        <f>_xlfn.XLOOKUP($D2901,消耗中转!$O$17:$O$1000,消耗中转!$Y$17:$Y$1000,"[]")</f>
        <v>[{"ItemId":50004,"Num":313839}]</v>
      </c>
      <c r="F2901" s="19" t="str">
        <f>_xlfn.XLOOKUP($D2901,养成中转!$D$17:$D$1000,_xlfn.XLOOKUP($C2901,养成中转!$W$16:$AC$16,养成中转!$W$17:$AC$1000),"{}")</f>
        <v>{"Hp":233347,"Atk":12223}</v>
      </c>
      <c r="G2901" s="19" t="str">
        <f>IF(B2901=4,_xlfn.XLOOKUP($D2901,养成中转!$D$17:$D$1000,养成中转!$AP$17:$AP$1000,"{}"),_xlfn.XLOOKUP($D2901,养成中转!$D$17:$D$1000,养成中转!$AG$17:$AG$1000,"{}"))</f>
        <v>{"CardMulti":34.72,"CostReduce":3.5}</v>
      </c>
    </row>
    <row r="2902" spans="1:7">
      <c r="A2902" s="19">
        <v>2898</v>
      </c>
      <c r="B2902" s="21">
        <f t="shared" si="78"/>
        <v>4</v>
      </c>
      <c r="C2902" s="19">
        <v>3</v>
      </c>
      <c r="D2902" s="19">
        <f t="shared" si="79"/>
        <v>148</v>
      </c>
      <c r="E2902" s="19" t="str">
        <f>_xlfn.XLOOKUP($D2902,消耗中转!$O$17:$O$1000,消耗中转!$Y$17:$Y$1000,"[]")</f>
        <v>[{"ItemId":50004,"Num":325909}]</v>
      </c>
      <c r="F2902" s="19" t="str">
        <f>_xlfn.XLOOKUP($D2902,养成中转!$D$17:$D$1000,_xlfn.XLOOKUP($C2902,养成中转!$W$16:$AC$16,养成中转!$W$17:$AC$1000),"{}")</f>
        <v>{"Hp":235990,"Atk":12361}</v>
      </c>
      <c r="G2902" s="19" t="str">
        <f>IF(B2902=4,_xlfn.XLOOKUP($D2902,养成中转!$D$17:$D$1000,养成中转!$AP$17:$AP$1000,"{}"),_xlfn.XLOOKUP($D2902,养成中转!$D$17:$D$1000,养成中转!$AG$17:$AG$1000,"{}"))</f>
        <v>{"CardMulti":34.909,"CostReduce":3.5}</v>
      </c>
    </row>
    <row r="2903" spans="1:7">
      <c r="A2903" s="19">
        <v>2899</v>
      </c>
      <c r="B2903" s="21">
        <f t="shared" si="78"/>
        <v>4</v>
      </c>
      <c r="C2903" s="19">
        <v>3</v>
      </c>
      <c r="D2903" s="19">
        <f t="shared" si="79"/>
        <v>149</v>
      </c>
      <c r="E2903" s="19" t="str">
        <f>_xlfn.XLOOKUP($D2903,消耗中转!$O$17:$O$1000,消耗中转!$Y$17:$Y$1000,"[]")</f>
        <v>[{"ItemId":50004,"Num":337980}]</v>
      </c>
      <c r="F2903" s="19" t="str">
        <f>_xlfn.XLOOKUP($D2903,养成中转!$D$17:$D$1000,_xlfn.XLOOKUP($C2903,养成中转!$W$16:$AC$16,养成中转!$W$17:$AC$1000),"{}")</f>
        <v>{"Hp":238666,"Atk":12501}</v>
      </c>
      <c r="G2903" s="19" t="str">
        <f>IF(B2903=4,_xlfn.XLOOKUP($D2903,养成中转!$D$17:$D$1000,养成中转!$AP$17:$AP$1000,"{}"),_xlfn.XLOOKUP($D2903,养成中转!$D$17:$D$1000,养成中转!$AG$17:$AG$1000,"{}"))</f>
        <v>{"CardMulti":35.098,"CostReduce":3.5}</v>
      </c>
    </row>
    <row r="2904" spans="1:7">
      <c r="A2904" s="19">
        <v>2900</v>
      </c>
      <c r="B2904" s="21">
        <f t="shared" si="78"/>
        <v>4</v>
      </c>
      <c r="C2904" s="19">
        <v>3</v>
      </c>
      <c r="D2904" s="19">
        <f t="shared" si="79"/>
        <v>150</v>
      </c>
      <c r="E2904" s="19" t="str">
        <f>_xlfn.XLOOKUP($D2904,消耗中转!$O$17:$O$1000,消耗中转!$Y$17:$Y$1000,"[]")</f>
        <v>[{"ItemId":50004,"Num":350051},{"ItemId":50005,"Num":2095}]</v>
      </c>
      <c r="F2904" s="19" t="str">
        <f>_xlfn.XLOOKUP($D2904,养成中转!$D$17:$D$1000,_xlfn.XLOOKUP($C2904,养成中转!$W$16:$AC$16,养成中转!$W$17:$AC$1000),"{}")</f>
        <v>{"Hp":241371,"Atk":12643}</v>
      </c>
      <c r="G2904" s="19" t="str">
        <f>IF(B2904=4,_xlfn.XLOOKUP($D2904,养成中转!$D$17:$D$1000,养成中转!$AP$17:$AP$1000,"{}"),_xlfn.XLOOKUP($D2904,养成中转!$D$17:$D$1000,养成中转!$AG$17:$AG$1000,"{}"))</f>
        <v>{"CardMulti":35.287,"CostReduce":3.5}</v>
      </c>
    </row>
    <row r="2905" spans="1:7">
      <c r="A2905" s="19">
        <v>2901</v>
      </c>
      <c r="B2905" s="21">
        <f t="shared" si="78"/>
        <v>4</v>
      </c>
      <c r="C2905" s="19">
        <v>3</v>
      </c>
      <c r="D2905" s="19">
        <f t="shared" si="79"/>
        <v>151</v>
      </c>
      <c r="E2905" s="19" t="str">
        <f>_xlfn.XLOOKUP($D2905,消耗中转!$O$17:$O$1000,消耗中转!$Y$17:$Y$1000,"[]")</f>
        <v>[{"ItemId":50004,"Num":258792}]</v>
      </c>
      <c r="F2905" s="19" t="str">
        <f>_xlfn.XLOOKUP($D2905,养成中转!$D$17:$D$1000,_xlfn.XLOOKUP($C2905,养成中转!$W$16:$AC$16,养成中转!$W$17:$AC$1000),"{}")</f>
        <v>{"Hp":260531,"Atk":13646}</v>
      </c>
      <c r="G2905" s="19" t="str">
        <f>IF(B2905=4,_xlfn.XLOOKUP($D2905,养成中转!$D$17:$D$1000,养成中转!$AP$17:$AP$1000,"{}"),_xlfn.XLOOKUP($D2905,养成中转!$D$17:$D$1000,养成中转!$AG$17:$AG$1000,"{}"))</f>
        <v>{"CardMulti":36.197,"CostReduce":3.5}</v>
      </c>
    </row>
    <row r="2906" spans="1:7">
      <c r="A2906" s="19">
        <v>2902</v>
      </c>
      <c r="B2906" s="21">
        <f t="shared" si="78"/>
        <v>4</v>
      </c>
      <c r="C2906" s="19">
        <v>3</v>
      </c>
      <c r="D2906" s="19">
        <f t="shared" si="79"/>
        <v>152</v>
      </c>
      <c r="E2906" s="19" t="str">
        <f>_xlfn.XLOOKUP($D2906,消耗中转!$O$17:$O$1000,消耗中转!$Y$17:$Y$1000,"[]")</f>
        <v>[{"ItemId":50004,"Num":271732}]</v>
      </c>
      <c r="F2906" s="19" t="str">
        <f>_xlfn.XLOOKUP($D2906,养成中转!$D$17:$D$1000,_xlfn.XLOOKUP($C2906,养成中转!$W$16:$AC$16,养成中转!$W$17:$AC$1000),"{}")</f>
        <v>{"Hp":263300,"Atk":13791}</v>
      </c>
      <c r="G2906" s="19" t="str">
        <f>IF(B2906=4,_xlfn.XLOOKUP($D2906,养成中转!$D$17:$D$1000,养成中转!$AP$17:$AP$1000,"{}"),_xlfn.XLOOKUP($D2906,养成中转!$D$17:$D$1000,养成中转!$AG$17:$AG$1000,"{}"))</f>
        <v>{"CardMulti":36.414,"CostReduce":3.5}</v>
      </c>
    </row>
    <row r="2907" spans="1:7">
      <c r="A2907" s="19">
        <v>2903</v>
      </c>
      <c r="B2907" s="21">
        <f t="shared" si="78"/>
        <v>4</v>
      </c>
      <c r="C2907" s="19">
        <v>3</v>
      </c>
      <c r="D2907" s="19">
        <f t="shared" si="79"/>
        <v>153</v>
      </c>
      <c r="E2907" s="19" t="str">
        <f>_xlfn.XLOOKUP($D2907,消耗中转!$O$17:$O$1000,消耗中转!$Y$17:$Y$1000,"[]")</f>
        <v>[{"ItemId":50004,"Num":284671}]</v>
      </c>
      <c r="F2907" s="19" t="str">
        <f>_xlfn.XLOOKUP($D2907,养成中转!$D$17:$D$1000,_xlfn.XLOOKUP($C2907,养成中转!$W$16:$AC$16,养成中转!$W$17:$AC$1000),"{}")</f>
        <v>{"Hp":266100,"Atk":13938}</v>
      </c>
      <c r="G2907" s="19" t="str">
        <f>IF(B2907=4,_xlfn.XLOOKUP($D2907,养成中转!$D$17:$D$1000,养成中转!$AP$17:$AP$1000,"{}"),_xlfn.XLOOKUP($D2907,养成中转!$D$17:$D$1000,养成中转!$AG$17:$AG$1000,"{}"))</f>
        <v>{"CardMulti":36.631,"CostReduce":3.5}</v>
      </c>
    </row>
    <row r="2908" spans="1:7">
      <c r="A2908" s="19">
        <v>2904</v>
      </c>
      <c r="B2908" s="21">
        <f t="shared" si="78"/>
        <v>4</v>
      </c>
      <c r="C2908" s="19">
        <v>3</v>
      </c>
      <c r="D2908" s="19">
        <f t="shared" si="79"/>
        <v>154</v>
      </c>
      <c r="E2908" s="19" t="str">
        <f>_xlfn.XLOOKUP($D2908,消耗中转!$O$17:$O$1000,消耗中转!$Y$17:$Y$1000,"[]")</f>
        <v>[{"ItemId":50004,"Num":297611}]</v>
      </c>
      <c r="F2908" s="19" t="str">
        <f>_xlfn.XLOOKUP($D2908,养成中转!$D$17:$D$1000,_xlfn.XLOOKUP($C2908,养成中转!$W$16:$AC$16,养成中转!$W$17:$AC$1000),"{}")</f>
        <v>{"Hp":268933,"Atk":14086}</v>
      </c>
      <c r="G2908" s="19" t="str">
        <f>IF(B2908=4,_xlfn.XLOOKUP($D2908,养成中转!$D$17:$D$1000,养成中转!$AP$17:$AP$1000,"{}"),_xlfn.XLOOKUP($D2908,养成中转!$D$17:$D$1000,养成中转!$AG$17:$AG$1000,"{}"))</f>
        <v>{"CardMulti":36.848,"CostReduce":3.5}</v>
      </c>
    </row>
    <row r="2909" spans="1:7">
      <c r="A2909" s="19">
        <v>2905</v>
      </c>
      <c r="B2909" s="21">
        <f t="shared" si="78"/>
        <v>4</v>
      </c>
      <c r="C2909" s="19">
        <v>3</v>
      </c>
      <c r="D2909" s="19">
        <f t="shared" si="79"/>
        <v>155</v>
      </c>
      <c r="E2909" s="19" t="str">
        <f>_xlfn.XLOOKUP($D2909,消耗中转!$O$17:$O$1000,消耗中转!$Y$17:$Y$1000,"[]")</f>
        <v>[{"ItemId":50004,"Num":310551}]</v>
      </c>
      <c r="F2909" s="19" t="str">
        <f>_xlfn.XLOOKUP($D2909,养成中转!$D$17:$D$1000,_xlfn.XLOOKUP($C2909,养成中转!$W$16:$AC$16,养成中转!$W$17:$AC$1000),"{}")</f>
        <v>{"Hp":271796,"Atk":14237}</v>
      </c>
      <c r="G2909" s="19" t="str">
        <f>IF(B2909=4,_xlfn.XLOOKUP($D2909,养成中转!$D$17:$D$1000,养成中转!$AP$17:$AP$1000,"{}"),_xlfn.XLOOKUP($D2909,养成中转!$D$17:$D$1000,养成中转!$AG$17:$AG$1000,"{}"))</f>
        <v>{"CardMulti":37.065,"CostReduce":3.5}</v>
      </c>
    </row>
    <row r="2910" spans="1:7">
      <c r="A2910" s="19">
        <v>2906</v>
      </c>
      <c r="B2910" s="21">
        <f t="shared" si="78"/>
        <v>4</v>
      </c>
      <c r="C2910" s="19">
        <v>3</v>
      </c>
      <c r="D2910" s="19">
        <f t="shared" si="79"/>
        <v>156</v>
      </c>
      <c r="E2910" s="19" t="str">
        <f>_xlfn.XLOOKUP($D2910,消耗中转!$O$17:$O$1000,消耗中转!$Y$17:$Y$1000,"[]")</f>
        <v>[{"ItemId":50004,"Num":323490}]</v>
      </c>
      <c r="F2910" s="19" t="str">
        <f>_xlfn.XLOOKUP($D2910,养成中转!$D$17:$D$1000,_xlfn.XLOOKUP($C2910,养成中转!$W$16:$AC$16,养成中转!$W$17:$AC$1000),"{}")</f>
        <v>{"Hp":274693,"Atk":14389}</v>
      </c>
      <c r="G2910" s="19" t="str">
        <f>IF(B2910=4,_xlfn.XLOOKUP($D2910,养成中转!$D$17:$D$1000,养成中转!$AP$17:$AP$1000,"{}"),_xlfn.XLOOKUP($D2910,养成中转!$D$17:$D$1000,养成中转!$AG$17:$AG$1000,"{}"))</f>
        <v>{"CardMulti":37.282,"CostReduce":3.5}</v>
      </c>
    </row>
    <row r="2911" spans="1:7">
      <c r="A2911" s="19">
        <v>2907</v>
      </c>
      <c r="B2911" s="21">
        <f t="shared" si="78"/>
        <v>4</v>
      </c>
      <c r="C2911" s="19">
        <v>3</v>
      </c>
      <c r="D2911" s="19">
        <f t="shared" si="79"/>
        <v>157</v>
      </c>
      <c r="E2911" s="19" t="str">
        <f>_xlfn.XLOOKUP($D2911,消耗中转!$O$17:$O$1000,消耗中转!$Y$17:$Y$1000,"[]")</f>
        <v>[{"ItemId":50004,"Num":336430}]</v>
      </c>
      <c r="F2911" s="19" t="str">
        <f>_xlfn.XLOOKUP($D2911,养成中转!$D$17:$D$1000,_xlfn.XLOOKUP($C2911,养成中转!$W$16:$AC$16,养成中转!$W$17:$AC$1000),"{}")</f>
        <v>{"Hp":277622,"Atk":14542}</v>
      </c>
      <c r="G2911" s="19" t="str">
        <f>IF(B2911=4,_xlfn.XLOOKUP($D2911,养成中转!$D$17:$D$1000,养成中转!$AP$17:$AP$1000,"{}"),_xlfn.XLOOKUP($D2911,养成中转!$D$17:$D$1000,养成中转!$AG$17:$AG$1000,"{}"))</f>
        <v>{"CardMulti":37.499,"CostReduce":3.5}</v>
      </c>
    </row>
    <row r="2912" spans="1:7">
      <c r="A2912" s="19">
        <v>2908</v>
      </c>
      <c r="B2912" s="21">
        <f t="shared" si="78"/>
        <v>4</v>
      </c>
      <c r="C2912" s="19">
        <v>3</v>
      </c>
      <c r="D2912" s="19">
        <f t="shared" si="79"/>
        <v>158</v>
      </c>
      <c r="E2912" s="19" t="str">
        <f>_xlfn.XLOOKUP($D2912,消耗中转!$O$17:$O$1000,消耗中转!$Y$17:$Y$1000,"[]")</f>
        <v>[{"ItemId":50004,"Num":349370}]</v>
      </c>
      <c r="F2912" s="19" t="str">
        <f>_xlfn.XLOOKUP($D2912,养成中转!$D$17:$D$1000,_xlfn.XLOOKUP($C2912,养成中转!$W$16:$AC$16,养成中转!$W$17:$AC$1000),"{}")</f>
        <v>{"Hp":280584,"Atk":14697}</v>
      </c>
      <c r="G2912" s="19" t="str">
        <f>IF(B2912=4,_xlfn.XLOOKUP($D2912,养成中转!$D$17:$D$1000,养成中转!$AP$17:$AP$1000,"{}"),_xlfn.XLOOKUP($D2912,养成中转!$D$17:$D$1000,养成中转!$AG$17:$AG$1000,"{}"))</f>
        <v>{"CardMulti":37.716,"CostReduce":3.5}</v>
      </c>
    </row>
    <row r="2913" spans="1:7">
      <c r="A2913" s="19">
        <v>2909</v>
      </c>
      <c r="B2913" s="21">
        <f t="shared" si="78"/>
        <v>4</v>
      </c>
      <c r="C2913" s="19">
        <v>3</v>
      </c>
      <c r="D2913" s="19">
        <f t="shared" si="79"/>
        <v>159</v>
      </c>
      <c r="E2913" s="19" t="str">
        <f>_xlfn.XLOOKUP($D2913,消耗中转!$O$17:$O$1000,消耗中转!$Y$17:$Y$1000,"[]")</f>
        <v>[{"ItemId":50004,"Num":362309}]</v>
      </c>
      <c r="F2913" s="19" t="str">
        <f>_xlfn.XLOOKUP($D2913,养成中转!$D$17:$D$1000,_xlfn.XLOOKUP($C2913,养成中转!$W$16:$AC$16,养成中转!$W$17:$AC$1000),"{}")</f>
        <v>{"Hp":283577,"Atk":14854}</v>
      </c>
      <c r="G2913" s="19" t="str">
        <f>IF(B2913=4,_xlfn.XLOOKUP($D2913,养成中转!$D$17:$D$1000,养成中转!$AP$17:$AP$1000,"{}"),_xlfn.XLOOKUP($D2913,养成中转!$D$17:$D$1000,养成中转!$AG$17:$AG$1000,"{}"))</f>
        <v>{"CardMulti":37.933,"CostReduce":3.5}</v>
      </c>
    </row>
    <row r="2914" spans="1:7">
      <c r="A2914" s="19">
        <v>2910</v>
      </c>
      <c r="B2914" s="21">
        <f t="shared" si="78"/>
        <v>4</v>
      </c>
      <c r="C2914" s="19">
        <v>3</v>
      </c>
      <c r="D2914" s="19">
        <f t="shared" si="79"/>
        <v>160</v>
      </c>
      <c r="E2914" s="19" t="str">
        <f>_xlfn.XLOOKUP($D2914,消耗中转!$O$17:$O$1000,消耗中转!$Y$17:$Y$1000,"[]")</f>
        <v>[{"ItemId":50004,"Num":375249},{"ItemId":50005,"Num":2286}]</v>
      </c>
      <c r="F2914" s="19" t="str">
        <f>_xlfn.XLOOKUP($D2914,养成中转!$D$17:$D$1000,_xlfn.XLOOKUP($C2914,养成中转!$W$16:$AC$16,养成中转!$W$17:$AC$1000),"{}")</f>
        <v>{"Hp":286604,"Atk":15012}</v>
      </c>
      <c r="G2914" s="19" t="str">
        <f>IF(B2914=4,_xlfn.XLOOKUP($D2914,养成中转!$D$17:$D$1000,养成中转!$AP$17:$AP$1000,"{}"),_xlfn.XLOOKUP($D2914,养成中转!$D$17:$D$1000,养成中转!$AG$17:$AG$1000,"{}"))</f>
        <v>{"CardMulti":38.15,"CostReduce":3.5}</v>
      </c>
    </row>
    <row r="2915" spans="1:7">
      <c r="A2915" s="19">
        <v>2911</v>
      </c>
      <c r="B2915" s="21">
        <f t="shared" si="78"/>
        <v>4</v>
      </c>
      <c r="C2915" s="19">
        <v>3</v>
      </c>
      <c r="D2915" s="19">
        <f t="shared" si="79"/>
        <v>161</v>
      </c>
      <c r="E2915" s="19" t="str">
        <f>_xlfn.XLOOKUP($D2915,消耗中转!$O$17:$O$1000,消耗中转!$Y$17:$Y$1000,"[]")</f>
        <v>[{"ItemId":50004,"Num":272372}]</v>
      </c>
      <c r="F2915" s="19" t="str">
        <f>_xlfn.XLOOKUP($D2915,养成中转!$D$17:$D$1000,_xlfn.XLOOKUP($C2915,养成中转!$W$16:$AC$16,养成中转!$W$17:$AC$1000),"{}")</f>
        <v>{"Hp":308024,"Atk":16134}</v>
      </c>
      <c r="G2915" s="19" t="str">
        <f>IF(B2915=4,_xlfn.XLOOKUP($D2915,养成中转!$D$17:$D$1000,养成中转!$AP$17:$AP$1000,"{}"),_xlfn.XLOOKUP($D2915,养成中转!$D$17:$D$1000,养成中转!$AG$17:$AG$1000,"{}"))</f>
        <v>{"CardMulti":39.095,"CostReduce":3.5}</v>
      </c>
    </row>
    <row r="2916" spans="1:7">
      <c r="A2916" s="19">
        <v>2912</v>
      </c>
      <c r="B2916" s="21">
        <f t="shared" si="78"/>
        <v>4</v>
      </c>
      <c r="C2916" s="19">
        <v>3</v>
      </c>
      <c r="D2916" s="19">
        <f t="shared" si="79"/>
        <v>162</v>
      </c>
      <c r="E2916" s="19" t="str">
        <f>_xlfn.XLOOKUP($D2916,消耗中转!$O$17:$O$1000,消耗中转!$Y$17:$Y$1000,"[]")</f>
        <v>[{"ItemId":50004,"Num":285990}]</v>
      </c>
      <c r="F2916" s="19" t="str">
        <f>_xlfn.XLOOKUP($D2916,养成中转!$D$17:$D$1000,_xlfn.XLOOKUP($C2916,养成中转!$W$16:$AC$16,养成中转!$W$17:$AC$1000),"{}")</f>
        <v>{"Hp":311118,"Atk":16296}</v>
      </c>
      <c r="G2916" s="19" t="str">
        <f>IF(B2916=4,_xlfn.XLOOKUP($D2916,养成中转!$D$17:$D$1000,养成中转!$AP$17:$AP$1000,"{}"),_xlfn.XLOOKUP($D2916,养成中转!$D$17:$D$1000,养成中转!$AG$17:$AG$1000,"{}"))</f>
        <v>{"CardMulti":39.34,"CostReduce":3.5}</v>
      </c>
    </row>
    <row r="2917" spans="1:7">
      <c r="A2917" s="19">
        <v>2913</v>
      </c>
      <c r="B2917" s="21">
        <f t="shared" si="78"/>
        <v>4</v>
      </c>
      <c r="C2917" s="19">
        <v>3</v>
      </c>
      <c r="D2917" s="19">
        <f t="shared" si="79"/>
        <v>163</v>
      </c>
      <c r="E2917" s="19" t="str">
        <f>_xlfn.XLOOKUP($D2917,消耗中转!$O$17:$O$1000,消耗中转!$Y$17:$Y$1000,"[]")</f>
        <v>[{"ItemId":50004,"Num":299609}]</v>
      </c>
      <c r="F2917" s="19" t="str">
        <f>_xlfn.XLOOKUP($D2917,养成中转!$D$17:$D$1000,_xlfn.XLOOKUP($C2917,养成中转!$W$16:$AC$16,养成中转!$W$17:$AC$1000),"{}")</f>
        <v>{"Hp":314245,"Atk":16460}</v>
      </c>
      <c r="G2917" s="19" t="str">
        <f>IF(B2917=4,_xlfn.XLOOKUP($D2917,养成中转!$D$17:$D$1000,养成中转!$AP$17:$AP$1000,"{}"),_xlfn.XLOOKUP($D2917,养成中转!$D$17:$D$1000,养成中转!$AG$17:$AG$1000,"{}"))</f>
        <v>{"CardMulti":39.585,"CostReduce":3.5}</v>
      </c>
    </row>
    <row r="2918" spans="1:7">
      <c r="A2918" s="19">
        <v>2914</v>
      </c>
      <c r="B2918" s="21">
        <f t="shared" si="78"/>
        <v>4</v>
      </c>
      <c r="C2918" s="19">
        <v>3</v>
      </c>
      <c r="D2918" s="19">
        <f t="shared" si="79"/>
        <v>164</v>
      </c>
      <c r="E2918" s="19" t="str">
        <f>_xlfn.XLOOKUP($D2918,消耗中转!$O$17:$O$1000,消耗中转!$Y$17:$Y$1000,"[]")</f>
        <v>[{"ItemId":50004,"Num":313228}]</v>
      </c>
      <c r="F2918" s="19" t="str">
        <f>_xlfn.XLOOKUP($D2918,养成中转!$D$17:$D$1000,_xlfn.XLOOKUP($C2918,养成中转!$W$16:$AC$16,养成中转!$W$17:$AC$1000),"{}")</f>
        <v>{"Hp":317404,"Atk":16626}</v>
      </c>
      <c r="G2918" s="19" t="str">
        <f>IF(B2918=4,_xlfn.XLOOKUP($D2918,养成中转!$D$17:$D$1000,养成中转!$AP$17:$AP$1000,"{}"),_xlfn.XLOOKUP($D2918,养成中转!$D$17:$D$1000,养成中转!$AG$17:$AG$1000,"{}"))</f>
        <v>{"CardMulti":39.83,"CostReduce":3.5}</v>
      </c>
    </row>
    <row r="2919" spans="1:7">
      <c r="A2919" s="19">
        <v>2915</v>
      </c>
      <c r="B2919" s="21">
        <f t="shared" si="78"/>
        <v>4</v>
      </c>
      <c r="C2919" s="19">
        <v>3</v>
      </c>
      <c r="D2919" s="19">
        <f t="shared" si="79"/>
        <v>165</v>
      </c>
      <c r="E2919" s="19" t="str">
        <f>_xlfn.XLOOKUP($D2919,消耗中转!$O$17:$O$1000,消耗中转!$Y$17:$Y$1000,"[]")</f>
        <v>[{"ItemId":50004,"Num":326846}]</v>
      </c>
      <c r="F2919" s="19" t="str">
        <f>_xlfn.XLOOKUP($D2919,养成中转!$D$17:$D$1000,_xlfn.XLOOKUP($C2919,养成中转!$W$16:$AC$16,养成中转!$W$17:$AC$1000),"{}")</f>
        <v>{"Hp":320598,"Atk":16793}</v>
      </c>
      <c r="G2919" s="19" t="str">
        <f>IF(B2919=4,_xlfn.XLOOKUP($D2919,养成中转!$D$17:$D$1000,养成中转!$AP$17:$AP$1000,"{}"),_xlfn.XLOOKUP($D2919,养成中转!$D$17:$D$1000,养成中转!$AG$17:$AG$1000,"{}"))</f>
        <v>{"CardMulti":40.075,"CostReduce":3.5}</v>
      </c>
    </row>
    <row r="2920" spans="1:7">
      <c r="A2920" s="19">
        <v>2916</v>
      </c>
      <c r="B2920" s="21">
        <f t="shared" si="78"/>
        <v>4</v>
      </c>
      <c r="C2920" s="19">
        <v>3</v>
      </c>
      <c r="D2920" s="19">
        <f t="shared" si="79"/>
        <v>166</v>
      </c>
      <c r="E2920" s="19" t="str">
        <f>_xlfn.XLOOKUP($D2920,消耗中转!$O$17:$O$1000,消耗中转!$Y$17:$Y$1000,"[]")</f>
        <v>[{"ItemId":50004,"Num":340465}]</v>
      </c>
      <c r="F2920" s="19" t="str">
        <f>_xlfn.XLOOKUP($D2920,养成中转!$D$17:$D$1000,_xlfn.XLOOKUP($C2920,养成中转!$W$16:$AC$16,养成中转!$W$17:$AC$1000),"{}")</f>
        <v>{"Hp":323826,"Atk":16962}</v>
      </c>
      <c r="G2920" s="19" t="str">
        <f>IF(B2920=4,_xlfn.XLOOKUP($D2920,养成中转!$D$17:$D$1000,养成中转!$AP$17:$AP$1000,"{}"),_xlfn.XLOOKUP($D2920,养成中转!$D$17:$D$1000,养成中转!$AG$17:$AG$1000,"{}"))</f>
        <v>{"CardMulti":40.32,"CostReduce":3.5}</v>
      </c>
    </row>
    <row r="2921" spans="1:7">
      <c r="A2921" s="19">
        <v>2917</v>
      </c>
      <c r="B2921" s="21">
        <f t="shared" si="78"/>
        <v>4</v>
      </c>
      <c r="C2921" s="19">
        <v>3</v>
      </c>
      <c r="D2921" s="19">
        <f t="shared" si="79"/>
        <v>167</v>
      </c>
      <c r="E2921" s="19" t="str">
        <f>_xlfn.XLOOKUP($D2921,消耗中转!$O$17:$O$1000,消耗中转!$Y$17:$Y$1000,"[]")</f>
        <v>[{"ItemId":50004,"Num":354083}]</v>
      </c>
      <c r="F2921" s="19" t="str">
        <f>_xlfn.XLOOKUP($D2921,养成中转!$D$17:$D$1000,_xlfn.XLOOKUP($C2921,养成中转!$W$16:$AC$16,养成中转!$W$17:$AC$1000),"{}")</f>
        <v>{"Hp":327087,"Atk":17133}</v>
      </c>
      <c r="G2921" s="19" t="str">
        <f>IF(B2921=4,_xlfn.XLOOKUP($D2921,养成中转!$D$17:$D$1000,养成中转!$AP$17:$AP$1000,"{}"),_xlfn.XLOOKUP($D2921,养成中转!$D$17:$D$1000,养成中转!$AG$17:$AG$1000,"{}"))</f>
        <v>{"CardMulti":40.565,"CostReduce":3.5}</v>
      </c>
    </row>
    <row r="2922" spans="1:7">
      <c r="A2922" s="19">
        <v>2918</v>
      </c>
      <c r="B2922" s="21">
        <f t="shared" si="78"/>
        <v>4</v>
      </c>
      <c r="C2922" s="19">
        <v>3</v>
      </c>
      <c r="D2922" s="19">
        <f t="shared" si="79"/>
        <v>168</v>
      </c>
      <c r="E2922" s="19" t="str">
        <f>_xlfn.XLOOKUP($D2922,消耗中转!$O$17:$O$1000,消耗中转!$Y$17:$Y$1000,"[]")</f>
        <v>[{"ItemId":50004,"Num":367702}]</v>
      </c>
      <c r="F2922" s="19" t="str">
        <f>_xlfn.XLOOKUP($D2922,养成中转!$D$17:$D$1000,_xlfn.XLOOKUP($C2922,养成中转!$W$16:$AC$16,养成中转!$W$17:$AC$1000),"{}")</f>
        <v>{"Hp":330383,"Atk":17306}</v>
      </c>
      <c r="G2922" s="19" t="str">
        <f>IF(B2922=4,_xlfn.XLOOKUP($D2922,养成中转!$D$17:$D$1000,养成中转!$AP$17:$AP$1000,"{}"),_xlfn.XLOOKUP($D2922,养成中转!$D$17:$D$1000,养成中转!$AG$17:$AG$1000,"{}"))</f>
        <v>{"CardMulti":40.81,"CostReduce":3.5}</v>
      </c>
    </row>
    <row r="2923" spans="1:7">
      <c r="A2923" s="19">
        <v>2919</v>
      </c>
      <c r="B2923" s="21">
        <f t="shared" si="78"/>
        <v>4</v>
      </c>
      <c r="C2923" s="19">
        <v>3</v>
      </c>
      <c r="D2923" s="19">
        <f t="shared" si="79"/>
        <v>169</v>
      </c>
      <c r="E2923" s="19" t="str">
        <f>_xlfn.XLOOKUP($D2923,消耗中转!$O$17:$O$1000,消耗中转!$Y$17:$Y$1000,"[]")</f>
        <v>[{"ItemId":50004,"Num":381321}]</v>
      </c>
      <c r="F2923" s="19" t="str">
        <f>_xlfn.XLOOKUP($D2923,养成中转!$D$17:$D$1000,_xlfn.XLOOKUP($C2923,养成中转!$W$16:$AC$16,养成中转!$W$17:$AC$1000),"{}")</f>
        <v>{"Hp":333713,"Atk":17480}</v>
      </c>
      <c r="G2923" s="19" t="str">
        <f>IF(B2923=4,_xlfn.XLOOKUP($D2923,养成中转!$D$17:$D$1000,养成中转!$AP$17:$AP$1000,"{}"),_xlfn.XLOOKUP($D2923,养成中转!$D$17:$D$1000,养成中转!$AG$17:$AG$1000,"{}"))</f>
        <v>{"CardMulti":41.055,"CostReduce":3.5}</v>
      </c>
    </row>
    <row r="2924" spans="1:7">
      <c r="A2924" s="19">
        <v>2920</v>
      </c>
      <c r="B2924" s="21">
        <f t="shared" si="78"/>
        <v>4</v>
      </c>
      <c r="C2924" s="19">
        <v>3</v>
      </c>
      <c r="D2924" s="19">
        <f t="shared" si="79"/>
        <v>170</v>
      </c>
      <c r="E2924" s="19" t="str">
        <f>_xlfn.XLOOKUP($D2924,消耗中转!$O$17:$O$1000,消耗中转!$Y$17:$Y$1000,"[]")</f>
        <v>[{"ItemId":50004,"Num":394939},{"ItemId":50005,"Num":2476}]</v>
      </c>
      <c r="F2924" s="19" t="str">
        <f>_xlfn.XLOOKUP($D2924,养成中转!$D$17:$D$1000,_xlfn.XLOOKUP($C2924,养成中转!$W$16:$AC$16,养成中转!$W$17:$AC$1000),"{}")</f>
        <v>{"Hp":337078,"Atk":17656}</v>
      </c>
      <c r="G2924" s="19" t="str">
        <f>IF(B2924=4,_xlfn.XLOOKUP($D2924,养成中转!$D$17:$D$1000,养成中转!$AP$17:$AP$1000,"{}"),_xlfn.XLOOKUP($D2924,养成中转!$D$17:$D$1000,养成中转!$AG$17:$AG$1000,"{}"))</f>
        <v>{"CardMulti":41.3,"CostReduce":3.5}</v>
      </c>
    </row>
    <row r="2925" spans="1:7">
      <c r="A2925" s="19">
        <v>2921</v>
      </c>
      <c r="B2925" s="21">
        <f t="shared" si="78"/>
        <v>4</v>
      </c>
      <c r="C2925" s="19">
        <v>3</v>
      </c>
      <c r="D2925" s="19">
        <f t="shared" si="79"/>
        <v>171</v>
      </c>
      <c r="E2925" s="19" t="str">
        <f>_xlfn.XLOOKUP($D2925,消耗中转!$O$17:$O$1000,消耗中转!$Y$17:$Y$1000,"[]")</f>
        <v>[{"ItemId":50004,"Num":282098}]</v>
      </c>
      <c r="F2925" s="19" t="str">
        <f>_xlfn.XLOOKUP($D2925,养成中转!$D$17:$D$1000,_xlfn.XLOOKUP($C2925,养成中转!$W$16:$AC$16,养成中转!$W$17:$AC$1000),"{}")</f>
        <v>{"Hp":360872,"Atk":18902}</v>
      </c>
      <c r="G2925" s="19" t="str">
        <f>IF(B2925=4,_xlfn.XLOOKUP($D2925,养成中转!$D$17:$D$1000,养成中转!$AP$17:$AP$1000,"{}"),_xlfn.XLOOKUP($D2925,养成中转!$D$17:$D$1000,养成中转!$AG$17:$AG$1000,"{}"))</f>
        <v>{"CardMulti":42.28,"CostReduce":3.5}</v>
      </c>
    </row>
    <row r="2926" spans="1:7">
      <c r="A2926" s="19">
        <v>2922</v>
      </c>
      <c r="B2926" s="21">
        <f t="shared" si="78"/>
        <v>4</v>
      </c>
      <c r="C2926" s="19">
        <v>3</v>
      </c>
      <c r="D2926" s="19">
        <f t="shared" si="79"/>
        <v>172</v>
      </c>
      <c r="E2926" s="19" t="str">
        <f>_xlfn.XLOOKUP($D2926,消耗中转!$O$17:$O$1000,消耗中转!$Y$17:$Y$1000,"[]")</f>
        <v>[{"ItemId":50004,"Num":296203}]</v>
      </c>
      <c r="F2926" s="19" t="str">
        <f>_xlfn.XLOOKUP($D2926,养成中转!$D$17:$D$1000,_xlfn.XLOOKUP($C2926,养成中转!$W$16:$AC$16,养成中转!$W$17:$AC$1000),"{}")</f>
        <v>{"Hp":364305,"Atk":19082}</v>
      </c>
      <c r="G2926" s="19" t="str">
        <f>IF(B2926=4,_xlfn.XLOOKUP($D2926,养成中转!$D$17:$D$1000,养成中转!$AP$17:$AP$1000,"{}"),_xlfn.XLOOKUP($D2926,养成中转!$D$17:$D$1000,养成中转!$AG$17:$AG$1000,"{}"))</f>
        <v>{"CardMulti":42.553,"CostReduce":3.5}</v>
      </c>
    </row>
    <row r="2927" spans="1:7">
      <c r="A2927" s="19">
        <v>2923</v>
      </c>
      <c r="B2927" s="21">
        <f t="shared" si="78"/>
        <v>4</v>
      </c>
      <c r="C2927" s="19">
        <v>3</v>
      </c>
      <c r="D2927" s="19">
        <f t="shared" si="79"/>
        <v>173</v>
      </c>
      <c r="E2927" s="19" t="str">
        <f>_xlfn.XLOOKUP($D2927,消耗中转!$O$17:$O$1000,消耗中转!$Y$17:$Y$1000,"[]")</f>
        <v>[{"ItemId":50004,"Num":310308}]</v>
      </c>
      <c r="F2927" s="19" t="str">
        <f>_xlfn.XLOOKUP($D2927,养成中转!$D$17:$D$1000,_xlfn.XLOOKUP($C2927,养成中转!$W$16:$AC$16,养成中转!$W$17:$AC$1000),"{}")</f>
        <v>{"Hp":367775,"Atk":19264}</v>
      </c>
      <c r="G2927" s="19" t="str">
        <f>IF(B2927=4,_xlfn.XLOOKUP($D2927,养成中转!$D$17:$D$1000,养成中转!$AP$17:$AP$1000,"{}"),_xlfn.XLOOKUP($D2927,养成中转!$D$17:$D$1000,养成中转!$AG$17:$AG$1000,"{}"))</f>
        <v>{"CardMulti":42.826,"CostReduce":3.5}</v>
      </c>
    </row>
    <row r="2928" spans="1:7">
      <c r="A2928" s="19">
        <v>2924</v>
      </c>
      <c r="B2928" s="21">
        <f t="shared" si="78"/>
        <v>4</v>
      </c>
      <c r="C2928" s="19">
        <v>3</v>
      </c>
      <c r="D2928" s="19">
        <f t="shared" si="79"/>
        <v>174</v>
      </c>
      <c r="E2928" s="19" t="str">
        <f>_xlfn.XLOOKUP($D2928,消耗中转!$O$17:$O$1000,消耗中转!$Y$17:$Y$1000,"[]")</f>
        <v>[{"ItemId":50004,"Num":324413}]</v>
      </c>
      <c r="F2928" s="19" t="str">
        <f>_xlfn.XLOOKUP($D2928,养成中转!$D$17:$D$1000,_xlfn.XLOOKUP($C2928,养成中转!$W$16:$AC$16,养成中转!$W$17:$AC$1000),"{}")</f>
        <v>{"Hp":371278,"Atk":19448}</v>
      </c>
      <c r="G2928" s="19" t="str">
        <f>IF(B2928=4,_xlfn.XLOOKUP($D2928,养成中转!$D$17:$D$1000,养成中转!$AP$17:$AP$1000,"{}"),_xlfn.XLOOKUP($D2928,养成中转!$D$17:$D$1000,养成中转!$AG$17:$AG$1000,"{}"))</f>
        <v>{"CardMulti":43.099,"CostReduce":3.5}</v>
      </c>
    </row>
    <row r="2929" spans="1:7">
      <c r="A2929" s="19">
        <v>2925</v>
      </c>
      <c r="B2929" s="21">
        <f t="shared" si="78"/>
        <v>4</v>
      </c>
      <c r="C2929" s="19">
        <v>3</v>
      </c>
      <c r="D2929" s="19">
        <f t="shared" si="79"/>
        <v>175</v>
      </c>
      <c r="E2929" s="19" t="str">
        <f>_xlfn.XLOOKUP($D2929,消耗中转!$O$17:$O$1000,消耗中转!$Y$17:$Y$1000,"[]")</f>
        <v>[{"ItemId":50004,"Num":338518}]</v>
      </c>
      <c r="F2929" s="19" t="str">
        <f>_xlfn.XLOOKUP($D2929,养成中转!$D$17:$D$1000,_xlfn.XLOOKUP($C2929,养成中转!$W$16:$AC$16,养成中转!$W$17:$AC$1000),"{}")</f>
        <v>{"Hp":374818,"Atk":19633}</v>
      </c>
      <c r="G2929" s="19" t="str">
        <f>IF(B2929=4,_xlfn.XLOOKUP($D2929,养成中转!$D$17:$D$1000,养成中转!$AP$17:$AP$1000,"{}"),_xlfn.XLOOKUP($D2929,养成中转!$D$17:$D$1000,养成中转!$AG$17:$AG$1000,"{}"))</f>
        <v>{"CardMulti":44.072,"CostReduce":4.2}</v>
      </c>
    </row>
    <row r="2930" spans="1:7">
      <c r="A2930" s="19">
        <v>2926</v>
      </c>
      <c r="B2930" s="21">
        <f t="shared" si="78"/>
        <v>4</v>
      </c>
      <c r="C2930" s="19">
        <v>3</v>
      </c>
      <c r="D2930" s="19">
        <f t="shared" si="79"/>
        <v>176</v>
      </c>
      <c r="E2930" s="19" t="str">
        <f>_xlfn.XLOOKUP($D2930,消耗中转!$O$17:$O$1000,消耗中转!$Y$17:$Y$1000,"[]")</f>
        <v>[{"ItemId":50004,"Num":352623}]</v>
      </c>
      <c r="F2930" s="19" t="str">
        <f>_xlfn.XLOOKUP($D2930,养成中转!$D$17:$D$1000,_xlfn.XLOOKUP($C2930,养成中转!$W$16:$AC$16,养成中转!$W$17:$AC$1000),"{}")</f>
        <v>{"Hp":378393,"Atk":19820}</v>
      </c>
      <c r="G2930" s="19" t="str">
        <f>IF(B2930=4,_xlfn.XLOOKUP($D2930,养成中转!$D$17:$D$1000,养成中转!$AP$17:$AP$1000,"{}"),_xlfn.XLOOKUP($D2930,养成中转!$D$17:$D$1000,养成中转!$AG$17:$AG$1000,"{}"))</f>
        <v>{"CardMulti":44.345,"CostReduce":4.2}</v>
      </c>
    </row>
    <row r="2931" spans="1:7">
      <c r="A2931" s="19">
        <v>2927</v>
      </c>
      <c r="B2931" s="21">
        <f t="shared" si="78"/>
        <v>4</v>
      </c>
      <c r="C2931" s="19">
        <v>3</v>
      </c>
      <c r="D2931" s="19">
        <f t="shared" si="79"/>
        <v>177</v>
      </c>
      <c r="E2931" s="19" t="str">
        <f>_xlfn.XLOOKUP($D2931,消耗中转!$O$17:$O$1000,消耗中转!$Y$17:$Y$1000,"[]")</f>
        <v>[{"ItemId":50004,"Num":366728}]</v>
      </c>
      <c r="F2931" s="19" t="str">
        <f>_xlfn.XLOOKUP($D2931,养成中转!$D$17:$D$1000,_xlfn.XLOOKUP($C2931,养成中转!$W$16:$AC$16,养成中转!$W$17:$AC$1000),"{}")</f>
        <v>{"Hp":382004,"Atk":20010}</v>
      </c>
      <c r="G2931" s="19" t="str">
        <f>IF(B2931=4,_xlfn.XLOOKUP($D2931,养成中转!$D$17:$D$1000,养成中转!$AP$17:$AP$1000,"{}"),_xlfn.XLOOKUP($D2931,养成中转!$D$17:$D$1000,养成中转!$AG$17:$AG$1000,"{}"))</f>
        <v>{"CardMulti":44.618,"CostReduce":4.2}</v>
      </c>
    </row>
    <row r="2932" spans="1:7">
      <c r="A2932" s="19">
        <v>2928</v>
      </c>
      <c r="B2932" s="21">
        <f t="shared" si="78"/>
        <v>4</v>
      </c>
      <c r="C2932" s="19">
        <v>3</v>
      </c>
      <c r="D2932" s="19">
        <f t="shared" si="79"/>
        <v>178</v>
      </c>
      <c r="E2932" s="19" t="str">
        <f>_xlfn.XLOOKUP($D2932,消耗中转!$O$17:$O$1000,消耗中转!$Y$17:$Y$1000,"[]")</f>
        <v>[{"ItemId":50004,"Num":380833}]</v>
      </c>
      <c r="F2932" s="19" t="str">
        <f>_xlfn.XLOOKUP($D2932,养成中转!$D$17:$D$1000,_xlfn.XLOOKUP($C2932,养成中转!$W$16:$AC$16,养成中转!$W$17:$AC$1000),"{}")</f>
        <v>{"Hp":385650,"Atk":20200}</v>
      </c>
      <c r="G2932" s="19" t="str">
        <f>IF(B2932=4,_xlfn.XLOOKUP($D2932,养成中转!$D$17:$D$1000,养成中转!$AP$17:$AP$1000,"{}"),_xlfn.XLOOKUP($D2932,养成中转!$D$17:$D$1000,养成中转!$AG$17:$AG$1000,"{}"))</f>
        <v>{"CardMulti":44.891,"CostReduce":4.2}</v>
      </c>
    </row>
    <row r="2933" spans="1:7">
      <c r="A2933" s="19">
        <v>2929</v>
      </c>
      <c r="B2933" s="21">
        <f t="shared" si="78"/>
        <v>4</v>
      </c>
      <c r="C2933" s="19">
        <v>3</v>
      </c>
      <c r="D2933" s="19">
        <f t="shared" si="79"/>
        <v>179</v>
      </c>
      <c r="E2933" s="19" t="str">
        <f>_xlfn.XLOOKUP($D2933,消耗中转!$O$17:$O$1000,消耗中转!$Y$17:$Y$1000,"[]")</f>
        <v>[{"ItemId":50004,"Num":394938}]</v>
      </c>
      <c r="F2933" s="19" t="str">
        <f>_xlfn.XLOOKUP($D2933,养成中转!$D$17:$D$1000,_xlfn.XLOOKUP($C2933,养成中转!$W$16:$AC$16,养成中转!$W$17:$AC$1000),"{}")</f>
        <v>{"Hp":389332,"Atk":20394}</v>
      </c>
      <c r="G2933" s="19" t="str">
        <f>IF(B2933=4,_xlfn.XLOOKUP($D2933,养成中转!$D$17:$D$1000,养成中转!$AP$17:$AP$1000,"{}"),_xlfn.XLOOKUP($D2933,养成中转!$D$17:$D$1000,养成中转!$AG$17:$AG$1000,"{}"))</f>
        <v>{"CardMulti":45.164,"CostReduce":4.2}</v>
      </c>
    </row>
    <row r="2934" spans="1:7">
      <c r="A2934" s="19">
        <v>2930</v>
      </c>
      <c r="B2934" s="21">
        <f t="shared" si="78"/>
        <v>4</v>
      </c>
      <c r="C2934" s="19">
        <v>3</v>
      </c>
      <c r="D2934" s="19">
        <f t="shared" si="79"/>
        <v>180</v>
      </c>
      <c r="E2934" s="19" t="str">
        <f>_xlfn.XLOOKUP($D2934,消耗中转!$O$17:$O$1000,消耗中转!$Y$17:$Y$1000,"[]")</f>
        <v>[{"ItemId":50004,"Num":409043},{"ItemId":50005,"Num":2668}]</v>
      </c>
      <c r="F2934" s="19" t="str">
        <f>_xlfn.XLOOKUP($D2934,养成中转!$D$17:$D$1000,_xlfn.XLOOKUP($C2934,养成中转!$W$16:$AC$16,养成中转!$W$17:$AC$1000),"{}")</f>
        <v>{"Hp":393050,"Atk":20588}</v>
      </c>
      <c r="G2934" s="19" t="str">
        <f>IF(B2934=4,_xlfn.XLOOKUP($D2934,养成中转!$D$17:$D$1000,养成中转!$AP$17:$AP$1000,"{}"),_xlfn.XLOOKUP($D2934,养成中转!$D$17:$D$1000,养成中转!$AG$17:$AG$1000,"{}"))</f>
        <v>{"CardMulti":45.437,"CostReduce":4.2}</v>
      </c>
    </row>
    <row r="2935" spans="1:7">
      <c r="A2935" s="19">
        <v>2931</v>
      </c>
      <c r="B2935" s="21">
        <f t="shared" si="78"/>
        <v>4</v>
      </c>
      <c r="C2935" s="19">
        <v>3</v>
      </c>
      <c r="D2935" s="19">
        <f t="shared" si="79"/>
        <v>181</v>
      </c>
      <c r="E2935" s="19" t="str">
        <f>_xlfn.XLOOKUP($D2935,消耗中转!$O$17:$O$1000,消耗中转!$Y$17:$Y$1000,"[]")</f>
        <v>[{"ItemId":50004,"Num":288282}]</v>
      </c>
      <c r="F2935" s="19" t="str">
        <f>_xlfn.XLOOKUP($D2935,养成中转!$D$17:$D$1000,_xlfn.XLOOKUP($C2935,养成中转!$W$16:$AC$16,养成中转!$W$17:$AC$1000),"{}")</f>
        <v>{"Hp":419333,"Atk":21964}</v>
      </c>
      <c r="G2935" s="19" t="str">
        <f>IF(B2935=4,_xlfn.XLOOKUP($D2935,养成中转!$D$17:$D$1000,养成中转!$AP$17:$AP$1000,"{}"),_xlfn.XLOOKUP($D2935,养成中转!$D$17:$D$1000,养成中转!$AG$17:$AG$1000,"{}"))</f>
        <v>{"CardMulti":46.452,"CostReduce":4.2}</v>
      </c>
    </row>
    <row r="2936" spans="1:7">
      <c r="A2936" s="19">
        <v>2932</v>
      </c>
      <c r="B2936" s="21">
        <f t="shared" si="78"/>
        <v>4</v>
      </c>
      <c r="C2936" s="19">
        <v>3</v>
      </c>
      <c r="D2936" s="19">
        <f t="shared" si="79"/>
        <v>182</v>
      </c>
      <c r="E2936" s="19" t="str">
        <f>_xlfn.XLOOKUP($D2936,消耗中转!$O$17:$O$1000,消耗中转!$Y$17:$Y$1000,"[]")</f>
        <v>[{"ItemId":50004,"Num":302696}]</v>
      </c>
      <c r="F2936" s="19" t="str">
        <f>_xlfn.XLOOKUP($D2936,养成中转!$D$17:$D$1000,_xlfn.XLOOKUP($C2936,养成中转!$W$16:$AC$16,养成中转!$W$17:$AC$1000),"{}")</f>
        <v>{"Hp":423124,"Atk":22163}</v>
      </c>
      <c r="G2936" s="19" t="str">
        <f>IF(B2936=4,_xlfn.XLOOKUP($D2936,养成中转!$D$17:$D$1000,养成中转!$AP$17:$AP$1000,"{}"),_xlfn.XLOOKUP($D2936,养成中转!$D$17:$D$1000,养成中转!$AG$17:$AG$1000,"{}"))</f>
        <v>{"CardMulti":46.753,"CostReduce":4.2}</v>
      </c>
    </row>
    <row r="2937" spans="1:7">
      <c r="A2937" s="19">
        <v>2933</v>
      </c>
      <c r="B2937" s="21">
        <f t="shared" si="78"/>
        <v>4</v>
      </c>
      <c r="C2937" s="19">
        <v>3</v>
      </c>
      <c r="D2937" s="19">
        <f t="shared" si="79"/>
        <v>183</v>
      </c>
      <c r="E2937" s="19" t="str">
        <f>_xlfn.XLOOKUP($D2937,消耗中转!$O$17:$O$1000,消耗中转!$Y$17:$Y$1000,"[]")</f>
        <v>[{"ItemId":50004,"Num":317110}]</v>
      </c>
      <c r="F2937" s="19" t="str">
        <f>_xlfn.XLOOKUP($D2937,养成中转!$D$17:$D$1000,_xlfn.XLOOKUP($C2937,养成中转!$W$16:$AC$16,养成中转!$W$17:$AC$1000),"{}")</f>
        <v>{"Hp":426952,"Atk":22364}</v>
      </c>
      <c r="G2937" s="19" t="str">
        <f>IF(B2937=4,_xlfn.XLOOKUP($D2937,养成中转!$D$17:$D$1000,养成中转!$AP$17:$AP$1000,"{}"),_xlfn.XLOOKUP($D2937,养成中转!$D$17:$D$1000,养成中转!$AG$17:$AG$1000,"{}"))</f>
        <v>{"CardMulti":47.054,"CostReduce":4.2}</v>
      </c>
    </row>
    <row r="2938" spans="1:7">
      <c r="A2938" s="19">
        <v>2934</v>
      </c>
      <c r="B2938" s="21">
        <f t="shared" si="78"/>
        <v>4</v>
      </c>
      <c r="C2938" s="19">
        <v>3</v>
      </c>
      <c r="D2938" s="19">
        <f t="shared" si="79"/>
        <v>184</v>
      </c>
      <c r="E2938" s="19" t="str">
        <f>_xlfn.XLOOKUP($D2938,消耗中转!$O$17:$O$1000,消耗中转!$Y$17:$Y$1000,"[]")</f>
        <v>[{"ItemId":50004,"Num":331524}]</v>
      </c>
      <c r="F2938" s="19" t="str">
        <f>_xlfn.XLOOKUP($D2938,养成中转!$D$17:$D$1000,_xlfn.XLOOKUP($C2938,养成中转!$W$16:$AC$16,养成中转!$W$17:$AC$1000),"{}")</f>
        <v>{"Hp":430816,"Atk":22566}</v>
      </c>
      <c r="G2938" s="19" t="str">
        <f>IF(B2938=4,_xlfn.XLOOKUP($D2938,养成中转!$D$17:$D$1000,养成中转!$AP$17:$AP$1000,"{}"),_xlfn.XLOOKUP($D2938,养成中转!$D$17:$D$1000,养成中转!$AG$17:$AG$1000,"{}"))</f>
        <v>{"CardMulti":47.355,"CostReduce":4.2}</v>
      </c>
    </row>
    <row r="2939" spans="1:7">
      <c r="A2939" s="19">
        <v>2935</v>
      </c>
      <c r="B2939" s="21">
        <f t="shared" si="78"/>
        <v>4</v>
      </c>
      <c r="C2939" s="19">
        <v>3</v>
      </c>
      <c r="D2939" s="19">
        <f t="shared" si="79"/>
        <v>185</v>
      </c>
      <c r="E2939" s="19" t="str">
        <f>_xlfn.XLOOKUP($D2939,消耗中转!$O$17:$O$1000,消耗中转!$Y$17:$Y$1000,"[]")</f>
        <v>[{"ItemId":50004,"Num":345938}]</v>
      </c>
      <c r="F2939" s="19" t="str">
        <f>_xlfn.XLOOKUP($D2939,养成中转!$D$17:$D$1000,_xlfn.XLOOKUP($C2939,养成中转!$W$16:$AC$16,养成中转!$W$17:$AC$1000),"{}")</f>
        <v>{"Hp":434717,"Atk":22771}</v>
      </c>
      <c r="G2939" s="19" t="str">
        <f>IF(B2939=4,_xlfn.XLOOKUP($D2939,养成中转!$D$17:$D$1000,养成中转!$AP$17:$AP$1000,"{}"),_xlfn.XLOOKUP($D2939,养成中转!$D$17:$D$1000,养成中转!$AG$17:$AG$1000,"{}"))</f>
        <v>{"CardMulti":47.656,"CostReduce":4.2}</v>
      </c>
    </row>
    <row r="2940" spans="1:7">
      <c r="A2940" s="19">
        <v>2936</v>
      </c>
      <c r="B2940" s="21">
        <f t="shared" si="78"/>
        <v>4</v>
      </c>
      <c r="C2940" s="19">
        <v>3</v>
      </c>
      <c r="D2940" s="19">
        <f t="shared" si="79"/>
        <v>186</v>
      </c>
      <c r="E2940" s="19" t="str">
        <f>_xlfn.XLOOKUP($D2940,消耗中转!$O$17:$O$1000,消耗中转!$Y$17:$Y$1000,"[]")</f>
        <v>[{"ItemId":50004,"Num":360353}]</v>
      </c>
      <c r="F2940" s="19" t="str">
        <f>_xlfn.XLOOKUP($D2940,养成中转!$D$17:$D$1000,_xlfn.XLOOKUP($C2940,养成中转!$W$16:$AC$16,养成中转!$W$17:$AC$1000),"{}")</f>
        <v>{"Hp":438656,"Atk":22976}</v>
      </c>
      <c r="G2940" s="19" t="str">
        <f>IF(B2940=4,_xlfn.XLOOKUP($D2940,养成中转!$D$17:$D$1000,养成中转!$AP$17:$AP$1000,"{}"),_xlfn.XLOOKUP($D2940,养成中转!$D$17:$D$1000,养成中转!$AG$17:$AG$1000,"{}"))</f>
        <v>{"CardMulti":47.957,"CostReduce":4.2}</v>
      </c>
    </row>
    <row r="2941" spans="1:7">
      <c r="A2941" s="19">
        <v>2937</v>
      </c>
      <c r="B2941" s="21">
        <f t="shared" si="78"/>
        <v>4</v>
      </c>
      <c r="C2941" s="19">
        <v>3</v>
      </c>
      <c r="D2941" s="19">
        <f t="shared" si="79"/>
        <v>187</v>
      </c>
      <c r="E2941" s="19" t="str">
        <f>_xlfn.XLOOKUP($D2941,消耗中转!$O$17:$O$1000,消耗中转!$Y$17:$Y$1000,"[]")</f>
        <v>[{"ItemId":50004,"Num":374767}]</v>
      </c>
      <c r="F2941" s="19" t="str">
        <f>_xlfn.XLOOKUP($D2941,养成中转!$D$17:$D$1000,_xlfn.XLOOKUP($C2941,养成中转!$W$16:$AC$16,养成中转!$W$17:$AC$1000),"{}")</f>
        <v>{"Hp":442631,"Atk":23185}</v>
      </c>
      <c r="G2941" s="19" t="str">
        <f>IF(B2941=4,_xlfn.XLOOKUP($D2941,养成中转!$D$17:$D$1000,养成中转!$AP$17:$AP$1000,"{}"),_xlfn.XLOOKUP($D2941,养成中转!$D$17:$D$1000,养成中转!$AG$17:$AG$1000,"{}"))</f>
        <v>{"CardMulti":48.258,"CostReduce":4.2}</v>
      </c>
    </row>
    <row r="2942" spans="1:7">
      <c r="A2942" s="19">
        <v>2938</v>
      </c>
      <c r="B2942" s="21">
        <f t="shared" si="78"/>
        <v>4</v>
      </c>
      <c r="C2942" s="19">
        <v>3</v>
      </c>
      <c r="D2942" s="19">
        <f t="shared" si="79"/>
        <v>188</v>
      </c>
      <c r="E2942" s="19" t="str">
        <f>_xlfn.XLOOKUP($D2942,消耗中转!$O$17:$O$1000,消耗中转!$Y$17:$Y$1000,"[]")</f>
        <v>[{"ItemId":50004,"Num":389181}]</v>
      </c>
      <c r="F2942" s="19" t="str">
        <f>_xlfn.XLOOKUP($D2942,养成中转!$D$17:$D$1000,_xlfn.XLOOKUP($C2942,养成中转!$W$16:$AC$16,养成中转!$W$17:$AC$1000),"{}")</f>
        <v>{"Hp":446644,"Atk":23395}</v>
      </c>
      <c r="G2942" s="19" t="str">
        <f>IF(B2942=4,_xlfn.XLOOKUP($D2942,养成中转!$D$17:$D$1000,养成中转!$AP$17:$AP$1000,"{}"),_xlfn.XLOOKUP($D2942,养成中转!$D$17:$D$1000,养成中转!$AG$17:$AG$1000,"{}"))</f>
        <v>{"CardMulti":48.559,"CostReduce":4.2}</v>
      </c>
    </row>
    <row r="2943" spans="1:7">
      <c r="A2943" s="19">
        <v>2939</v>
      </c>
      <c r="B2943" s="21">
        <f t="shared" si="78"/>
        <v>4</v>
      </c>
      <c r="C2943" s="19">
        <v>3</v>
      </c>
      <c r="D2943" s="19">
        <f t="shared" si="79"/>
        <v>189</v>
      </c>
      <c r="E2943" s="19" t="str">
        <f>_xlfn.XLOOKUP($D2943,消耗中转!$O$17:$O$1000,消耗中转!$Y$17:$Y$1000,"[]")</f>
        <v>[{"ItemId":50004,"Num":403595}]</v>
      </c>
      <c r="F2943" s="19" t="str">
        <f>_xlfn.XLOOKUP($D2943,养成中转!$D$17:$D$1000,_xlfn.XLOOKUP($C2943,养成中转!$W$16:$AC$16,养成中转!$W$17:$AC$1000),"{}")</f>
        <v>{"Hp":450694,"Atk":23608}</v>
      </c>
      <c r="G2943" s="19" t="str">
        <f>IF(B2943=4,_xlfn.XLOOKUP($D2943,养成中转!$D$17:$D$1000,养成中转!$AP$17:$AP$1000,"{}"),_xlfn.XLOOKUP($D2943,养成中转!$D$17:$D$1000,养成中转!$AG$17:$AG$1000,"{}"))</f>
        <v>{"CardMulti":48.86,"CostReduce":4.2}</v>
      </c>
    </row>
    <row r="2944" spans="1:7">
      <c r="A2944" s="19">
        <v>2940</v>
      </c>
      <c r="B2944" s="21">
        <f t="shared" si="78"/>
        <v>4</v>
      </c>
      <c r="C2944" s="19">
        <v>3</v>
      </c>
      <c r="D2944" s="19">
        <f t="shared" si="79"/>
        <v>190</v>
      </c>
      <c r="E2944" s="19" t="str">
        <f>_xlfn.XLOOKUP($D2944,消耗中转!$O$17:$O$1000,消耗中转!$Y$17:$Y$1000,"[]")</f>
        <v>[{"ItemId":50004,"Num":418009},{"ItemId":50005,"Num":2860}]</v>
      </c>
      <c r="F2944" s="19" t="str">
        <f>_xlfn.XLOOKUP($D2944,养成中转!$D$17:$D$1000,_xlfn.XLOOKUP($C2944,养成中转!$W$16:$AC$16,养成中转!$W$17:$AC$1000),"{}")</f>
        <v>{"Hp":454783,"Atk":23821}</v>
      </c>
      <c r="G2944" s="19" t="str">
        <f>IF(B2944=4,_xlfn.XLOOKUP($D2944,养成中转!$D$17:$D$1000,养成中转!$AP$17:$AP$1000,"{}"),_xlfn.XLOOKUP($D2944,养成中转!$D$17:$D$1000,养成中转!$AG$17:$AG$1000,"{}"))</f>
        <v>{"CardMulti":49.161,"CostReduce":4.2}</v>
      </c>
    </row>
    <row r="2945" spans="1:7">
      <c r="A2945" s="19">
        <v>2941</v>
      </c>
      <c r="B2945" s="21">
        <f t="shared" si="78"/>
        <v>4</v>
      </c>
      <c r="C2945" s="19">
        <v>3</v>
      </c>
      <c r="D2945" s="19">
        <f t="shared" si="79"/>
        <v>191</v>
      </c>
      <c r="E2945" s="19" t="str">
        <f>_xlfn.XLOOKUP($D2945,消耗中转!$O$17:$O$1000,消耗中转!$Y$17:$Y$1000,"[]")</f>
        <v>[{"ItemId":50004,"Num":291660}]</v>
      </c>
      <c r="F2945" s="19" t="str">
        <f>_xlfn.XLOOKUP($D2945,养成中转!$D$17:$D$1000,_xlfn.XLOOKUP($C2945,养成中转!$W$16:$AC$16,养成中转!$W$17:$AC$1000),"{}")</f>
        <v>{"Hp":483664,"Atk":25335}</v>
      </c>
      <c r="G2945" s="19" t="str">
        <f>IF(B2945=4,_xlfn.XLOOKUP($D2945,养成中转!$D$17:$D$1000,养成中转!$AP$17:$AP$1000,"{}"),_xlfn.XLOOKUP($D2945,养成中转!$D$17:$D$1000,养成中转!$AG$17:$AG$1000,"{}"))</f>
        <v>{"CardMulti":50.211,"CostReduce":4.2}</v>
      </c>
    </row>
    <row r="2946" spans="1:7">
      <c r="A2946" s="19">
        <v>2942</v>
      </c>
      <c r="B2946" s="21">
        <f t="shared" si="78"/>
        <v>4</v>
      </c>
      <c r="C2946" s="19">
        <v>3</v>
      </c>
      <c r="D2946" s="19">
        <f t="shared" si="79"/>
        <v>192</v>
      </c>
      <c r="E2946" s="19" t="str">
        <f>_xlfn.XLOOKUP($D2946,消耗中转!$O$17:$O$1000,消耗中转!$Y$17:$Y$1000,"[]")</f>
        <v>[{"ItemId":50004,"Num":306243}]</v>
      </c>
      <c r="F2946" s="19" t="str">
        <f>_xlfn.XLOOKUP($D2946,养成中转!$D$17:$D$1000,_xlfn.XLOOKUP($C2946,养成中转!$W$16:$AC$16,养成中转!$W$17:$AC$1000),"{}")</f>
        <v>{"Hp":487828,"Atk":25553}</v>
      </c>
      <c r="G2946" s="19" t="str">
        <f>IF(B2946=4,_xlfn.XLOOKUP($D2946,养成中转!$D$17:$D$1000,养成中转!$AP$17:$AP$1000,"{}"),_xlfn.XLOOKUP($D2946,养成中转!$D$17:$D$1000,养成中转!$AG$17:$AG$1000,"{}"))</f>
        <v>{"CardMulti":50.54,"CostReduce":4.2}</v>
      </c>
    </row>
    <row r="2947" spans="1:7">
      <c r="A2947" s="19">
        <v>2943</v>
      </c>
      <c r="B2947" s="21">
        <f t="shared" si="78"/>
        <v>4</v>
      </c>
      <c r="C2947" s="19">
        <v>3</v>
      </c>
      <c r="D2947" s="19">
        <f t="shared" si="79"/>
        <v>193</v>
      </c>
      <c r="E2947" s="19" t="str">
        <f>_xlfn.XLOOKUP($D2947,消耗中转!$O$17:$O$1000,消耗中转!$Y$17:$Y$1000,"[]")</f>
        <v>[{"ItemId":50004,"Num":320826}]</v>
      </c>
      <c r="F2947" s="19" t="str">
        <f>_xlfn.XLOOKUP($D2947,养成中转!$D$17:$D$1000,_xlfn.XLOOKUP($C2947,养成中转!$W$16:$AC$16,养成中转!$W$17:$AC$1000),"{}")</f>
        <v>{"Hp":492031,"Atk":25773}</v>
      </c>
      <c r="G2947" s="19" t="str">
        <f>IF(B2947=4,_xlfn.XLOOKUP($D2947,养成中转!$D$17:$D$1000,养成中转!$AP$17:$AP$1000,"{}"),_xlfn.XLOOKUP($D2947,养成中转!$D$17:$D$1000,养成中转!$AG$17:$AG$1000,"{}"))</f>
        <v>{"CardMulti":50.869,"CostReduce":4.2}</v>
      </c>
    </row>
    <row r="2948" spans="1:7">
      <c r="A2948" s="19">
        <v>2944</v>
      </c>
      <c r="B2948" s="21">
        <f t="shared" si="78"/>
        <v>4</v>
      </c>
      <c r="C2948" s="19">
        <v>3</v>
      </c>
      <c r="D2948" s="19">
        <f t="shared" si="79"/>
        <v>194</v>
      </c>
      <c r="E2948" s="19" t="str">
        <f>_xlfn.XLOOKUP($D2948,消耗中转!$O$17:$O$1000,消耗中转!$Y$17:$Y$1000,"[]")</f>
        <v>[{"ItemId":50004,"Num":335409}]</v>
      </c>
      <c r="F2948" s="19" t="str">
        <f>_xlfn.XLOOKUP($D2948,养成中转!$D$17:$D$1000,_xlfn.XLOOKUP($C2948,养成中转!$W$16:$AC$16,养成中转!$W$17:$AC$1000),"{}")</f>
        <v>{"Hp":496272,"Atk":25995}</v>
      </c>
      <c r="G2948" s="19" t="str">
        <f>IF(B2948=4,_xlfn.XLOOKUP($D2948,养成中转!$D$17:$D$1000,养成中转!$AP$17:$AP$1000,"{}"),_xlfn.XLOOKUP($D2948,养成中转!$D$17:$D$1000,养成中转!$AG$17:$AG$1000,"{}"))</f>
        <v>{"CardMulti":51.198,"CostReduce":4.2}</v>
      </c>
    </row>
    <row r="2949" spans="1:7">
      <c r="A2949" s="19">
        <v>2945</v>
      </c>
      <c r="B2949" s="21">
        <f t="shared" si="78"/>
        <v>4</v>
      </c>
      <c r="C2949" s="19">
        <v>3</v>
      </c>
      <c r="D2949" s="19">
        <f t="shared" si="79"/>
        <v>195</v>
      </c>
      <c r="E2949" s="19" t="str">
        <f>_xlfn.XLOOKUP($D2949,消耗中转!$O$17:$O$1000,消耗中转!$Y$17:$Y$1000,"[]")</f>
        <v>[{"ItemId":50004,"Num":349992}]</v>
      </c>
      <c r="F2949" s="19" t="str">
        <f>_xlfn.XLOOKUP($D2949,养成中转!$D$17:$D$1000,_xlfn.XLOOKUP($C2949,养成中转!$W$16:$AC$16,养成中转!$W$17:$AC$1000),"{}")</f>
        <v>{"Hp":500550,"Atk":26219}</v>
      </c>
      <c r="G2949" s="19" t="str">
        <f>IF(B2949=4,_xlfn.XLOOKUP($D2949,养成中转!$D$17:$D$1000,养成中转!$AP$17:$AP$1000,"{}"),_xlfn.XLOOKUP($D2949,养成中转!$D$17:$D$1000,养成中转!$AG$17:$AG$1000,"{}"))</f>
        <v>{"CardMulti":51.527,"CostReduce":4.2}</v>
      </c>
    </row>
    <row r="2950" spans="1:7">
      <c r="A2950" s="19">
        <v>2946</v>
      </c>
      <c r="B2950" s="21">
        <f t="shared" si="78"/>
        <v>4</v>
      </c>
      <c r="C2950" s="19">
        <v>3</v>
      </c>
      <c r="D2950" s="19">
        <f t="shared" si="79"/>
        <v>196</v>
      </c>
      <c r="E2950" s="19" t="str">
        <f>_xlfn.XLOOKUP($D2950,消耗中转!$O$17:$O$1000,消耗中转!$Y$17:$Y$1000,"[]")</f>
        <v>[{"ItemId":50004,"Num":364575}]</v>
      </c>
      <c r="F2950" s="19" t="str">
        <f>_xlfn.XLOOKUP($D2950,养成中转!$D$17:$D$1000,_xlfn.XLOOKUP($C2950,养成中转!$W$16:$AC$16,养成中转!$W$17:$AC$1000),"{}")</f>
        <v>{"Hp":504868,"Atk":26445}</v>
      </c>
      <c r="G2950" s="19" t="str">
        <f>IF(B2950=4,_xlfn.XLOOKUP($D2950,养成中转!$D$17:$D$1000,养成中转!$AP$17:$AP$1000,"{}"),_xlfn.XLOOKUP($D2950,养成中转!$D$17:$D$1000,养成中转!$AG$17:$AG$1000,"{}"))</f>
        <v>{"CardMulti":51.856,"CostReduce":4.2}</v>
      </c>
    </row>
    <row r="2951" spans="1:7">
      <c r="A2951" s="19">
        <v>2947</v>
      </c>
      <c r="B2951" s="21">
        <f t="shared" si="78"/>
        <v>4</v>
      </c>
      <c r="C2951" s="19">
        <v>3</v>
      </c>
      <c r="D2951" s="19">
        <f t="shared" si="79"/>
        <v>197</v>
      </c>
      <c r="E2951" s="19" t="str">
        <f>_xlfn.XLOOKUP($D2951,消耗中转!$O$17:$O$1000,消耗中转!$Y$17:$Y$1000,"[]")</f>
        <v>[{"ItemId":50004,"Num":379158}]</v>
      </c>
      <c r="F2951" s="19" t="str">
        <f>_xlfn.XLOOKUP($D2951,养成中转!$D$17:$D$1000,_xlfn.XLOOKUP($C2951,养成中转!$W$16:$AC$16,养成中转!$W$17:$AC$1000),"{}")</f>
        <v>{"Hp":509224,"Atk":26673}</v>
      </c>
      <c r="G2951" s="19" t="str">
        <f>IF(B2951=4,_xlfn.XLOOKUP($D2951,养成中转!$D$17:$D$1000,养成中转!$AP$17:$AP$1000,"{}"),_xlfn.XLOOKUP($D2951,养成中转!$D$17:$D$1000,养成中转!$AG$17:$AG$1000,"{}"))</f>
        <v>{"CardMulti":52.185,"CostReduce":4.2}</v>
      </c>
    </row>
    <row r="2952" spans="1:7">
      <c r="A2952" s="19">
        <v>2948</v>
      </c>
      <c r="B2952" s="21">
        <f t="shared" si="78"/>
        <v>4</v>
      </c>
      <c r="C2952" s="19">
        <v>3</v>
      </c>
      <c r="D2952" s="19">
        <f t="shared" si="79"/>
        <v>198</v>
      </c>
      <c r="E2952" s="19" t="str">
        <f>_xlfn.XLOOKUP($D2952,消耗中转!$O$17:$O$1000,消耗中转!$Y$17:$Y$1000,"[]")</f>
        <v>[{"ItemId":50004,"Num":393741}]</v>
      </c>
      <c r="F2952" s="19" t="str">
        <f>_xlfn.XLOOKUP($D2952,养成中转!$D$17:$D$1000,_xlfn.XLOOKUP($C2952,养成中转!$W$16:$AC$16,养成中转!$W$17:$AC$1000),"{}")</f>
        <v>{"Hp":513620,"Atk":26903}</v>
      </c>
      <c r="G2952" s="19" t="str">
        <f>IF(B2952=4,_xlfn.XLOOKUP($D2952,养成中转!$D$17:$D$1000,养成中转!$AP$17:$AP$1000,"{}"),_xlfn.XLOOKUP($D2952,养成中转!$D$17:$D$1000,养成中转!$AG$17:$AG$1000,"{}"))</f>
        <v>{"CardMulti":52.514,"CostReduce":4.2}</v>
      </c>
    </row>
    <row r="2953" spans="1:7">
      <c r="A2953" s="19">
        <v>2949</v>
      </c>
      <c r="B2953" s="21">
        <f t="shared" si="78"/>
        <v>4</v>
      </c>
      <c r="C2953" s="19">
        <v>3</v>
      </c>
      <c r="D2953" s="19">
        <f t="shared" si="79"/>
        <v>199</v>
      </c>
      <c r="E2953" s="19" t="str">
        <f>_xlfn.XLOOKUP($D2953,消耗中转!$O$17:$O$1000,消耗中转!$Y$17:$Y$1000,"[]")</f>
        <v>[{"ItemId":50004,"Num":408324}]</v>
      </c>
      <c r="F2953" s="19" t="str">
        <f>_xlfn.XLOOKUP($D2953,养成中转!$D$17:$D$1000,_xlfn.XLOOKUP($C2953,养成中转!$W$16:$AC$16,养成中转!$W$17:$AC$1000),"{}")</f>
        <v>{"Hp":518055,"Atk":27135}</v>
      </c>
      <c r="G2953" s="19" t="str">
        <f>IF(B2953=4,_xlfn.XLOOKUP($D2953,养成中转!$D$17:$D$1000,养成中转!$AP$17:$AP$1000,"{}"),_xlfn.XLOOKUP($D2953,养成中转!$D$17:$D$1000,养成中转!$AG$17:$AG$1000,"{}"))</f>
        <v>{"CardMulti":52.843,"CostReduce":4.2}</v>
      </c>
    </row>
    <row r="2954" spans="1:7">
      <c r="A2954" s="19">
        <v>2950</v>
      </c>
      <c r="B2954" s="21">
        <f t="shared" si="78"/>
        <v>4</v>
      </c>
      <c r="C2954" s="19">
        <v>3</v>
      </c>
      <c r="D2954" s="19">
        <f t="shared" si="79"/>
        <v>200</v>
      </c>
      <c r="E2954" s="19" t="str">
        <f>_xlfn.XLOOKUP($D2954,消耗中转!$O$17:$O$1000,消耗中转!$Y$17:$Y$1000,"[]")</f>
        <v>[{"ItemId":50004,"Num":422907},{"ItemId":50005,"Num":3052}]</v>
      </c>
      <c r="F2954" s="19" t="str">
        <f>_xlfn.XLOOKUP($D2954,养成中转!$D$17:$D$1000,_xlfn.XLOOKUP($C2954,养成中转!$W$16:$AC$16,养成中转!$W$17:$AC$1000),"{}")</f>
        <v>{"Hp":522528,"Atk":27370}</v>
      </c>
      <c r="G2954" s="19" t="str">
        <f>IF(B2954=4,_xlfn.XLOOKUP($D2954,养成中转!$D$17:$D$1000,养成中转!$AP$17:$AP$1000,"{}"),_xlfn.XLOOKUP($D2954,养成中转!$D$17:$D$1000,养成中转!$AG$17:$AG$1000,"{}"))</f>
        <v>{"CardMulti":53.172,"CostReduce":4.2}</v>
      </c>
    </row>
    <row r="2955" spans="1:7">
      <c r="A2955" s="19">
        <v>2951</v>
      </c>
      <c r="B2955" s="21">
        <f t="shared" si="78"/>
        <v>4</v>
      </c>
      <c r="C2955" s="19">
        <v>3</v>
      </c>
      <c r="D2955" s="19">
        <f t="shared" si="79"/>
        <v>201</v>
      </c>
      <c r="E2955" s="19" t="str">
        <f>_xlfn.XLOOKUP($D2955,消耗中转!$O$17:$O$1000,消耗中转!$Y$17:$Y$1000,"[]")</f>
        <v>[{"ItemId":50004,"Num":293456}]</v>
      </c>
      <c r="F2955" s="19" t="str">
        <f>_xlfn.XLOOKUP($D2955,养成中转!$D$17:$D$1000,_xlfn.XLOOKUP($C2955,养成中转!$W$16:$AC$16,养成中转!$W$17:$AC$1000),"{}")</f>
        <v>{"Hp":554121,"Atk":29025}</v>
      </c>
      <c r="G2955" s="19" t="str">
        <f>IF(B2955=4,_xlfn.XLOOKUP($D2955,养成中转!$D$17:$D$1000,养成中转!$AP$17:$AP$1000,"{}"),_xlfn.XLOOKUP($D2955,养成中转!$D$17:$D$1000,养成中转!$AG$17:$AG$1000,"{}"))</f>
        <v>{"CardMulti":54.257,"CostReduce":4.2}</v>
      </c>
    </row>
    <row r="2956" spans="1:7">
      <c r="A2956" s="19">
        <v>2952</v>
      </c>
      <c r="B2956" s="21">
        <f t="shared" si="78"/>
        <v>4</v>
      </c>
      <c r="C2956" s="19">
        <v>3</v>
      </c>
      <c r="D2956" s="19">
        <f t="shared" si="79"/>
        <v>202</v>
      </c>
      <c r="E2956" s="19" t="str">
        <f>_xlfn.XLOOKUP($D2956,消耗中转!$O$17:$O$1000,消耗中转!$Y$17:$Y$1000,"[]")</f>
        <v>[{"ItemId":50004,"Num":308129}]</v>
      </c>
      <c r="F2956" s="19" t="str">
        <f>_xlfn.XLOOKUP($D2956,养成中转!$D$17:$D$1000,_xlfn.XLOOKUP($C2956,养成中转!$W$16:$AC$16,养成中转!$W$17:$AC$1000),"{}")</f>
        <v>{"Hp":558674,"Atk":29264}</v>
      </c>
      <c r="G2956" s="19" t="str">
        <f>IF(B2956=4,_xlfn.XLOOKUP($D2956,养成中转!$D$17:$D$1000,养成中转!$AP$17:$AP$1000,"{}"),_xlfn.XLOOKUP($D2956,养成中转!$D$17:$D$1000,养成中转!$AG$17:$AG$1000,"{}"))</f>
        <v>{"CardMulti":54.614,"CostReduce":4.2}</v>
      </c>
    </row>
    <row r="2957" spans="1:7">
      <c r="A2957" s="19">
        <v>2953</v>
      </c>
      <c r="B2957" s="21">
        <f t="shared" si="78"/>
        <v>4</v>
      </c>
      <c r="C2957" s="19">
        <v>3</v>
      </c>
      <c r="D2957" s="19">
        <f t="shared" si="79"/>
        <v>203</v>
      </c>
      <c r="E2957" s="19" t="str">
        <f>_xlfn.XLOOKUP($D2957,消耗中转!$O$17:$O$1000,消耗中转!$Y$17:$Y$1000,"[]")</f>
        <v>[{"ItemId":50004,"Num":322801}]</v>
      </c>
      <c r="F2957" s="19" t="str">
        <f>_xlfn.XLOOKUP($D2957,养成中转!$D$17:$D$1000,_xlfn.XLOOKUP($C2957,养成中转!$W$16:$AC$16,养成中转!$W$17:$AC$1000),"{}")</f>
        <v>{"Hp":563267,"Atk":29504}</v>
      </c>
      <c r="G2957" s="19" t="str">
        <f>IF(B2957=4,_xlfn.XLOOKUP($D2957,养成中转!$D$17:$D$1000,养成中转!$AP$17:$AP$1000,"{}"),_xlfn.XLOOKUP($D2957,养成中转!$D$17:$D$1000,养成中转!$AG$17:$AG$1000,"{}"))</f>
        <v>{"CardMulti":54.971,"CostReduce":4.2}</v>
      </c>
    </row>
    <row r="2958" spans="1:7">
      <c r="A2958" s="19">
        <v>2954</v>
      </c>
      <c r="B2958" s="21">
        <f t="shared" si="78"/>
        <v>4</v>
      </c>
      <c r="C2958" s="19">
        <v>3</v>
      </c>
      <c r="D2958" s="19">
        <f t="shared" si="79"/>
        <v>204</v>
      </c>
      <c r="E2958" s="19" t="str">
        <f>_xlfn.XLOOKUP($D2958,消耗中转!$O$17:$O$1000,消耗中转!$Y$17:$Y$1000,"[]")</f>
        <v>[{"ItemId":50004,"Num":337474}]</v>
      </c>
      <c r="F2958" s="19" t="str">
        <f>_xlfn.XLOOKUP($D2958,养成中转!$D$17:$D$1000,_xlfn.XLOOKUP($C2958,养成中转!$W$16:$AC$16,养成中转!$W$17:$AC$1000),"{}")</f>
        <v>{"Hp":567899,"Atk":29747}</v>
      </c>
      <c r="G2958" s="19" t="str">
        <f>IF(B2958=4,_xlfn.XLOOKUP($D2958,养成中转!$D$17:$D$1000,养成中转!$AP$17:$AP$1000,"{}"),_xlfn.XLOOKUP($D2958,养成中转!$D$17:$D$1000,养成中转!$AG$17:$AG$1000,"{}"))</f>
        <v>{"CardMulti":55.328,"CostReduce":4.2}</v>
      </c>
    </row>
    <row r="2959" spans="1:7">
      <c r="A2959" s="19">
        <v>2955</v>
      </c>
      <c r="B2959" s="21">
        <f t="shared" ref="B2959:B3004" si="80">B2709+1</f>
        <v>4</v>
      </c>
      <c r="C2959" s="19">
        <v>3</v>
      </c>
      <c r="D2959" s="19">
        <f t="shared" ref="D2959:D3004" si="81">D2709</f>
        <v>205</v>
      </c>
      <c r="E2959" s="19" t="str">
        <f>_xlfn.XLOOKUP($D2959,消耗中转!$O$17:$O$1000,消耗中转!$Y$17:$Y$1000,"[]")</f>
        <v>[{"ItemId":50004,"Num":352147}]</v>
      </c>
      <c r="F2959" s="19" t="str">
        <f>_xlfn.XLOOKUP($D2959,养成中转!$D$17:$D$1000,_xlfn.XLOOKUP($C2959,养成中转!$W$16:$AC$16,养成中转!$W$17:$AC$1000),"{}")</f>
        <v>{"Hp":572572,"Atk":29991}</v>
      </c>
      <c r="G2959" s="19" t="str">
        <f>IF(B2959=4,_xlfn.XLOOKUP($D2959,养成中转!$D$17:$D$1000,养成中转!$AP$17:$AP$1000,"{}"),_xlfn.XLOOKUP($D2959,养成中转!$D$17:$D$1000,养成中转!$AG$17:$AG$1000,"{}"))</f>
        <v>{"CardMulti":55.685,"CostReduce":4.2}</v>
      </c>
    </row>
    <row r="2960" spans="1:7">
      <c r="A2960" s="19">
        <v>2956</v>
      </c>
      <c r="B2960" s="21">
        <f t="shared" si="80"/>
        <v>4</v>
      </c>
      <c r="C2960" s="19">
        <v>3</v>
      </c>
      <c r="D2960" s="19">
        <f t="shared" si="81"/>
        <v>206</v>
      </c>
      <c r="E2960" s="19" t="str">
        <f>_xlfn.XLOOKUP($D2960,消耗中转!$O$17:$O$1000,消耗中转!$Y$17:$Y$1000,"[]")</f>
        <v>[{"ItemId":50004,"Num":366820}]</v>
      </c>
      <c r="F2960" s="19" t="str">
        <f>_xlfn.XLOOKUP($D2960,养成中转!$D$17:$D$1000,_xlfn.XLOOKUP($C2960,养成中转!$W$16:$AC$16,养成中转!$W$17:$AC$1000),"{}")</f>
        <v>{"Hp":577284,"Atk":30239}</v>
      </c>
      <c r="G2960" s="19" t="str">
        <f>IF(B2960=4,_xlfn.XLOOKUP($D2960,养成中转!$D$17:$D$1000,养成中转!$AP$17:$AP$1000,"{}"),_xlfn.XLOOKUP($D2960,养成中转!$D$17:$D$1000,养成中转!$AG$17:$AG$1000,"{}"))</f>
        <v>{"CardMulti":56.042,"CostReduce":4.2}</v>
      </c>
    </row>
    <row r="2961" spans="1:7">
      <c r="A2961" s="19">
        <v>2957</v>
      </c>
      <c r="B2961" s="21">
        <f t="shared" si="80"/>
        <v>4</v>
      </c>
      <c r="C2961" s="19">
        <v>3</v>
      </c>
      <c r="D2961" s="19">
        <f t="shared" si="81"/>
        <v>207</v>
      </c>
      <c r="E2961" s="19" t="str">
        <f>_xlfn.XLOOKUP($D2961,消耗中转!$O$17:$O$1000,消耗中转!$Y$17:$Y$1000,"[]")</f>
        <v>[{"ItemId":50004,"Num":381493}]</v>
      </c>
      <c r="F2961" s="19" t="str">
        <f>_xlfn.XLOOKUP($D2961,养成中转!$D$17:$D$1000,_xlfn.XLOOKUP($C2961,养成中转!$W$16:$AC$16,养成中转!$W$17:$AC$1000),"{}")</f>
        <v>{"Hp":582038,"Atk":30487}</v>
      </c>
      <c r="G2961" s="19" t="str">
        <f>IF(B2961=4,_xlfn.XLOOKUP($D2961,养成中转!$D$17:$D$1000,养成中转!$AP$17:$AP$1000,"{}"),_xlfn.XLOOKUP($D2961,养成中转!$D$17:$D$1000,养成中转!$AG$17:$AG$1000,"{}"))</f>
        <v>{"CardMulti":56.399,"CostReduce":4.2}</v>
      </c>
    </row>
    <row r="2962" spans="1:7">
      <c r="A2962" s="19">
        <v>2958</v>
      </c>
      <c r="B2962" s="21">
        <f t="shared" si="80"/>
        <v>4</v>
      </c>
      <c r="C2962" s="19">
        <v>3</v>
      </c>
      <c r="D2962" s="19">
        <f t="shared" si="81"/>
        <v>208</v>
      </c>
      <c r="E2962" s="19" t="str">
        <f>_xlfn.XLOOKUP($D2962,消耗中转!$O$17:$O$1000,消耗中转!$Y$17:$Y$1000,"[]")</f>
        <v>[{"ItemId":50004,"Num":396166}]</v>
      </c>
      <c r="F2962" s="19" t="str">
        <f>_xlfn.XLOOKUP($D2962,养成中转!$D$17:$D$1000,_xlfn.XLOOKUP($C2962,养成中转!$W$16:$AC$16,养成中转!$W$17:$AC$1000),"{}")</f>
        <v>{"Hp":586831,"Atk":30738}</v>
      </c>
      <c r="G2962" s="19" t="str">
        <f>IF(B2962=4,_xlfn.XLOOKUP($D2962,养成中转!$D$17:$D$1000,养成中转!$AP$17:$AP$1000,"{}"),_xlfn.XLOOKUP($D2962,养成中转!$D$17:$D$1000,养成中转!$AG$17:$AG$1000,"{}"))</f>
        <v>{"CardMulti":56.756,"CostReduce":4.2}</v>
      </c>
    </row>
    <row r="2963" spans="1:7">
      <c r="A2963" s="19">
        <v>2959</v>
      </c>
      <c r="B2963" s="21">
        <f t="shared" si="80"/>
        <v>4</v>
      </c>
      <c r="C2963" s="19">
        <v>3</v>
      </c>
      <c r="D2963" s="19">
        <f t="shared" si="81"/>
        <v>209</v>
      </c>
      <c r="E2963" s="19" t="str">
        <f>_xlfn.XLOOKUP($D2963,消耗中转!$O$17:$O$1000,消耗中转!$Y$17:$Y$1000,"[]")</f>
        <v>[{"ItemId":50004,"Num":410838}]</v>
      </c>
      <c r="F2963" s="19" t="str">
        <f>_xlfn.XLOOKUP($D2963,养成中转!$D$17:$D$1000,_xlfn.XLOOKUP($C2963,养成中转!$W$16:$AC$16,养成中转!$W$17:$AC$1000),"{}")</f>
        <v>{"Hp":591665,"Atk":30992}</v>
      </c>
      <c r="G2963" s="19" t="str">
        <f>IF(B2963=4,_xlfn.XLOOKUP($D2963,养成中转!$D$17:$D$1000,养成中转!$AP$17:$AP$1000,"{}"),_xlfn.XLOOKUP($D2963,养成中转!$D$17:$D$1000,养成中转!$AG$17:$AG$1000,"{}"))</f>
        <v>{"CardMulti":57.113,"CostReduce":4.2}</v>
      </c>
    </row>
    <row r="2964" spans="1:7">
      <c r="A2964" s="19">
        <v>2960</v>
      </c>
      <c r="B2964" s="21">
        <f t="shared" si="80"/>
        <v>4</v>
      </c>
      <c r="C2964" s="19">
        <v>3</v>
      </c>
      <c r="D2964" s="19">
        <f t="shared" si="81"/>
        <v>210</v>
      </c>
      <c r="E2964" s="19" t="str">
        <f>_xlfn.XLOOKUP($D2964,消耗中转!$O$17:$O$1000,消耗中转!$Y$17:$Y$1000,"[]")</f>
        <v>[{"ItemId":50004,"Num":425511},{"ItemId":50005,"Num":3245}]</v>
      </c>
      <c r="F2964" s="19" t="str">
        <f>_xlfn.XLOOKUP($D2964,养成中转!$D$17:$D$1000,_xlfn.XLOOKUP($C2964,养成中转!$W$16:$AC$16,养成中转!$W$17:$AC$1000),"{}")</f>
        <v>{"Hp":596540,"Atk":31247}</v>
      </c>
      <c r="G2964" s="19" t="str">
        <f>IF(B2964=4,_xlfn.XLOOKUP($D2964,养成中转!$D$17:$D$1000,养成中转!$AP$17:$AP$1000,"{}"),_xlfn.XLOOKUP($D2964,养成中转!$D$17:$D$1000,养成中转!$AG$17:$AG$1000,"{}"))</f>
        <v>{"CardMulti":57.47,"CostReduce":4.2}</v>
      </c>
    </row>
    <row r="2965" spans="1:7">
      <c r="A2965" s="19">
        <v>2961</v>
      </c>
      <c r="B2965" s="21">
        <f t="shared" si="80"/>
        <v>4</v>
      </c>
      <c r="C2965" s="19">
        <v>3</v>
      </c>
      <c r="D2965" s="19">
        <f t="shared" si="81"/>
        <v>211</v>
      </c>
      <c r="E2965" s="19" t="str">
        <f>_xlfn.XLOOKUP($D2965,消耗中转!$O$17:$O$1000,消耗中转!$Y$17:$Y$1000,"[]")</f>
        <v>[{"ItemId":50004,"Num":295433}]</v>
      </c>
      <c r="F2965" s="19" t="str">
        <f>_xlfn.XLOOKUP($D2965,养成中转!$D$17:$D$1000,_xlfn.XLOOKUP($C2965,养成中转!$W$16:$AC$16,养成中转!$W$17:$AC$1000),"{}")</f>
        <v>{"Hp":630954,"Atk":33049}</v>
      </c>
      <c r="G2965" s="19" t="str">
        <f>IF(B2965=4,_xlfn.XLOOKUP($D2965,养成中转!$D$17:$D$1000,养成中转!$AP$17:$AP$1000,"{}"),_xlfn.XLOOKUP($D2965,养成中转!$D$17:$D$1000,养成中转!$AG$17:$AG$1000,"{}"))</f>
        <v>{"CardMulti":58.59,"CostReduce":4.2}</v>
      </c>
    </row>
    <row r="2966" spans="1:7">
      <c r="A2966" s="19">
        <v>2962</v>
      </c>
      <c r="B2966" s="21">
        <f t="shared" si="80"/>
        <v>4</v>
      </c>
      <c r="C2966" s="19">
        <v>3</v>
      </c>
      <c r="D2966" s="19">
        <f t="shared" si="81"/>
        <v>212</v>
      </c>
      <c r="E2966" s="19" t="str">
        <f>_xlfn.XLOOKUP($D2966,消耗中转!$O$17:$O$1000,消耗中转!$Y$17:$Y$1000,"[]")</f>
        <v>[{"ItemId":50004,"Num":310205}]</v>
      </c>
      <c r="F2966" s="19" t="str">
        <f>_xlfn.XLOOKUP($D2966,养成中转!$D$17:$D$1000,_xlfn.XLOOKUP($C2966,养成中转!$W$16:$AC$16,养成中转!$W$17:$AC$1000),"{}")</f>
        <v>{"Hp":635911,"Atk":33310}</v>
      </c>
      <c r="G2966" s="19" t="str">
        <f>IF(B2966=4,_xlfn.XLOOKUP($D2966,养成中转!$D$17:$D$1000,养成中转!$AP$17:$AP$1000,"{}"),_xlfn.XLOOKUP($D2966,养成中转!$D$17:$D$1000,养成中转!$AG$17:$AG$1000,"{}"))</f>
        <v>{"CardMulti":58.975,"CostReduce":4.2}</v>
      </c>
    </row>
    <row r="2967" spans="1:7">
      <c r="A2967" s="19">
        <v>2963</v>
      </c>
      <c r="B2967" s="21">
        <f t="shared" si="80"/>
        <v>4</v>
      </c>
      <c r="C2967" s="19">
        <v>3</v>
      </c>
      <c r="D2967" s="19">
        <f t="shared" si="81"/>
        <v>213</v>
      </c>
      <c r="E2967" s="19" t="str">
        <f>_xlfn.XLOOKUP($D2967,消耗中转!$O$17:$O$1000,消耗中转!$Y$17:$Y$1000,"[]")</f>
        <v>[{"ItemId":50004,"Num":324976}]</v>
      </c>
      <c r="F2967" s="19" t="str">
        <f>_xlfn.XLOOKUP($D2967,养成中转!$D$17:$D$1000,_xlfn.XLOOKUP($C2967,养成中转!$W$16:$AC$16,养成中转!$W$17:$AC$1000),"{}")</f>
        <v>{"Hp":640910,"Atk":33572}</v>
      </c>
      <c r="G2967" s="19" t="str">
        <f>IF(B2967=4,_xlfn.XLOOKUP($D2967,养成中转!$D$17:$D$1000,养成中转!$AP$17:$AP$1000,"{}"),_xlfn.XLOOKUP($D2967,养成中转!$D$17:$D$1000,养成中转!$AG$17:$AG$1000,"{}"))</f>
        <v>{"CardMulti":59.36,"CostReduce":4.2}</v>
      </c>
    </row>
    <row r="2968" spans="1:7">
      <c r="A2968" s="19">
        <v>2964</v>
      </c>
      <c r="B2968" s="21">
        <f t="shared" si="80"/>
        <v>4</v>
      </c>
      <c r="C2968" s="19">
        <v>3</v>
      </c>
      <c r="D2968" s="19">
        <f t="shared" si="81"/>
        <v>214</v>
      </c>
      <c r="E2968" s="19" t="str">
        <f>_xlfn.XLOOKUP($D2968,消耗中转!$O$17:$O$1000,消耗中转!$Y$17:$Y$1000,"[]")</f>
        <v>[{"ItemId":50004,"Num":339748}]</v>
      </c>
      <c r="F2968" s="19" t="str">
        <f>_xlfn.XLOOKUP($D2968,养成中转!$D$17:$D$1000,_xlfn.XLOOKUP($C2968,养成中转!$W$16:$AC$16,养成中转!$W$17:$AC$1000),"{}")</f>
        <v>{"Hp":645950,"Atk":33836}</v>
      </c>
      <c r="G2968" s="19" t="str">
        <f>IF(B2968=4,_xlfn.XLOOKUP($D2968,养成中转!$D$17:$D$1000,养成中转!$AP$17:$AP$1000,"{}"),_xlfn.XLOOKUP($D2968,养成中转!$D$17:$D$1000,养成中转!$AG$17:$AG$1000,"{}"))</f>
        <v>{"CardMulti":59.745,"CostReduce":4.2}</v>
      </c>
    </row>
    <row r="2969" spans="1:7">
      <c r="A2969" s="19">
        <v>2965</v>
      </c>
      <c r="B2969" s="21">
        <f t="shared" si="80"/>
        <v>4</v>
      </c>
      <c r="C2969" s="19">
        <v>3</v>
      </c>
      <c r="D2969" s="19">
        <f t="shared" si="81"/>
        <v>215</v>
      </c>
      <c r="E2969" s="19" t="str">
        <f>_xlfn.XLOOKUP($D2969,消耗中转!$O$17:$O$1000,消耗中转!$Y$17:$Y$1000,"[]")</f>
        <v>[{"ItemId":50004,"Num":354520}]</v>
      </c>
      <c r="F2969" s="19" t="str">
        <f>_xlfn.XLOOKUP($D2969,养成中转!$D$17:$D$1000,_xlfn.XLOOKUP($C2969,养成中转!$W$16:$AC$16,养成中转!$W$17:$AC$1000),"{}")</f>
        <v>{"Hp":651032,"Atk":34102}</v>
      </c>
      <c r="G2969" s="19" t="str">
        <f>IF(B2969=4,_xlfn.XLOOKUP($D2969,养成中转!$D$17:$D$1000,养成中转!$AP$17:$AP$1000,"{}"),_xlfn.XLOOKUP($D2969,养成中转!$D$17:$D$1000,养成中转!$AG$17:$AG$1000,"{}"))</f>
        <v>{"CardMulti":60.13,"CostReduce":4.2}</v>
      </c>
    </row>
    <row r="2970" spans="1:7">
      <c r="A2970" s="19">
        <v>2966</v>
      </c>
      <c r="B2970" s="21">
        <f t="shared" si="80"/>
        <v>4</v>
      </c>
      <c r="C2970" s="19">
        <v>3</v>
      </c>
      <c r="D2970" s="19">
        <f t="shared" si="81"/>
        <v>216</v>
      </c>
      <c r="E2970" s="19" t="str">
        <f>_xlfn.XLOOKUP($D2970,消耗中转!$O$17:$O$1000,消耗中转!$Y$17:$Y$1000,"[]")</f>
        <v>[{"ItemId":50004,"Num":369291}]</v>
      </c>
      <c r="F2970" s="19" t="str">
        <f>_xlfn.XLOOKUP($D2970,养成中转!$D$17:$D$1000,_xlfn.XLOOKUP($C2970,养成中转!$W$16:$AC$16,养成中转!$W$17:$AC$1000),"{}")</f>
        <v>{"Hp":656155,"Atk":34370}</v>
      </c>
      <c r="G2970" s="19" t="str">
        <f>IF(B2970=4,_xlfn.XLOOKUP($D2970,养成中转!$D$17:$D$1000,养成中转!$AP$17:$AP$1000,"{}"),_xlfn.XLOOKUP($D2970,养成中转!$D$17:$D$1000,养成中转!$AG$17:$AG$1000,"{}"))</f>
        <v>{"CardMulti":60.515,"CostReduce":4.2}</v>
      </c>
    </row>
    <row r="2971" spans="1:7">
      <c r="A2971" s="19">
        <v>2967</v>
      </c>
      <c r="B2971" s="21">
        <f t="shared" si="80"/>
        <v>4</v>
      </c>
      <c r="C2971" s="19">
        <v>3</v>
      </c>
      <c r="D2971" s="19">
        <f t="shared" si="81"/>
        <v>217</v>
      </c>
      <c r="E2971" s="19" t="str">
        <f>_xlfn.XLOOKUP($D2971,消耗中转!$O$17:$O$1000,消耗中转!$Y$17:$Y$1000,"[]")</f>
        <v>[{"ItemId":50004,"Num":384063}]</v>
      </c>
      <c r="F2971" s="19" t="str">
        <f>_xlfn.XLOOKUP($D2971,养成中转!$D$17:$D$1000,_xlfn.XLOOKUP($C2971,养成中转!$W$16:$AC$16,养成中转!$W$17:$AC$1000),"{}")</f>
        <v>{"Hp":661321,"Atk":34640}</v>
      </c>
      <c r="G2971" s="19" t="str">
        <f>IF(B2971=4,_xlfn.XLOOKUP($D2971,养成中转!$D$17:$D$1000,养成中转!$AP$17:$AP$1000,"{}"),_xlfn.XLOOKUP($D2971,养成中转!$D$17:$D$1000,养成中转!$AG$17:$AG$1000,"{}"))</f>
        <v>{"CardMulti":60.9,"CostReduce":4.2}</v>
      </c>
    </row>
    <row r="2972" spans="1:7">
      <c r="A2972" s="19">
        <v>2968</v>
      </c>
      <c r="B2972" s="21">
        <f t="shared" si="80"/>
        <v>4</v>
      </c>
      <c r="C2972" s="19">
        <v>3</v>
      </c>
      <c r="D2972" s="19">
        <f t="shared" si="81"/>
        <v>218</v>
      </c>
      <c r="E2972" s="19" t="str">
        <f>_xlfn.XLOOKUP($D2972,消耗中转!$O$17:$O$1000,消耗中转!$Y$17:$Y$1000,"[]")</f>
        <v>[{"ItemId":50004,"Num":398835}]</v>
      </c>
      <c r="F2972" s="19" t="str">
        <f>_xlfn.XLOOKUP($D2972,养成中转!$D$17:$D$1000,_xlfn.XLOOKUP($C2972,养成中转!$W$16:$AC$16,养成中转!$W$17:$AC$1000),"{}")</f>
        <v>{"Hp":666528,"Atk":34912}</v>
      </c>
      <c r="G2972" s="19" t="str">
        <f>IF(B2972=4,_xlfn.XLOOKUP($D2972,养成中转!$D$17:$D$1000,养成中转!$AP$17:$AP$1000,"{}"),_xlfn.XLOOKUP($D2972,养成中转!$D$17:$D$1000,养成中转!$AG$17:$AG$1000,"{}"))</f>
        <v>{"CardMulti":61.285,"CostReduce":4.2}</v>
      </c>
    </row>
    <row r="2973" spans="1:7">
      <c r="A2973" s="19">
        <v>2969</v>
      </c>
      <c r="B2973" s="21">
        <f t="shared" si="80"/>
        <v>4</v>
      </c>
      <c r="C2973" s="19">
        <v>3</v>
      </c>
      <c r="D2973" s="19">
        <f t="shared" si="81"/>
        <v>219</v>
      </c>
      <c r="E2973" s="19" t="str">
        <f>_xlfn.XLOOKUP($D2973,消耗中转!$O$17:$O$1000,消耗中转!$Y$17:$Y$1000,"[]")</f>
        <v>[{"ItemId":50004,"Num":413606}]</v>
      </c>
      <c r="F2973" s="19" t="str">
        <f>_xlfn.XLOOKUP($D2973,养成中转!$D$17:$D$1000,_xlfn.XLOOKUP($C2973,养成中转!$W$16:$AC$16,养成中转!$W$17:$AC$1000),"{}")</f>
        <v>{"Hp":671778,"Atk":35187}</v>
      </c>
      <c r="G2973" s="19" t="str">
        <f>IF(B2973=4,_xlfn.XLOOKUP($D2973,养成中转!$D$17:$D$1000,养成中转!$AP$17:$AP$1000,"{}"),_xlfn.XLOOKUP($D2973,养成中转!$D$17:$D$1000,养成中转!$AG$17:$AG$1000,"{}"))</f>
        <v>{"CardMulti":61.67,"CostReduce":4.2}</v>
      </c>
    </row>
    <row r="2974" spans="1:7">
      <c r="A2974" s="19">
        <v>2970</v>
      </c>
      <c r="B2974" s="21">
        <f t="shared" si="80"/>
        <v>4</v>
      </c>
      <c r="C2974" s="19">
        <v>3</v>
      </c>
      <c r="D2974" s="19">
        <f t="shared" si="81"/>
        <v>220</v>
      </c>
      <c r="E2974" s="19" t="str">
        <f>_xlfn.XLOOKUP($D2974,消耗中转!$O$17:$O$1000,消耗中转!$Y$17:$Y$1000,"[]")</f>
        <v>[{"ItemId":50004,"Num":428378},{"ItemId":50005,"Num":3438}]</v>
      </c>
      <c r="F2974" s="19" t="str">
        <f>_xlfn.XLOOKUP($D2974,养成中转!$D$17:$D$1000,_xlfn.XLOOKUP($C2974,养成中转!$W$16:$AC$16,养成中转!$W$17:$AC$1000),"{}")</f>
        <v>{"Hp":677070,"Atk":35465}</v>
      </c>
      <c r="G2974" s="19" t="str">
        <f>IF(B2974=4,_xlfn.XLOOKUP($D2974,养成中转!$D$17:$D$1000,养成中转!$AP$17:$AP$1000,"{}"),_xlfn.XLOOKUP($D2974,养成中转!$D$17:$D$1000,养成中转!$AG$17:$AG$1000,"{}"))</f>
        <v>{"CardMulti":62.055,"CostReduce":4.2}</v>
      </c>
    </row>
    <row r="2975" spans="1:7">
      <c r="A2975" s="19">
        <v>2971</v>
      </c>
      <c r="B2975" s="21">
        <f t="shared" si="80"/>
        <v>4</v>
      </c>
      <c r="C2975" s="19">
        <v>3</v>
      </c>
      <c r="D2975" s="19">
        <f t="shared" si="81"/>
        <v>221</v>
      </c>
      <c r="E2975" s="19" t="str">
        <f>_xlfn.XLOOKUP($D2975,消耗中转!$O$17:$O$1000,消耗中转!$Y$17:$Y$1000,"[]")</f>
        <v>[{"ItemId":50004,"Num":299961}]</v>
      </c>
      <c r="F2975" s="19" t="str">
        <f>_xlfn.XLOOKUP($D2975,养成中转!$D$17:$D$1000,_xlfn.XLOOKUP($C2975,养成中转!$W$16:$AC$16,养成中转!$W$17:$AC$1000),"{}")</f>
        <v>{"Hp":714413,"Atk":37422}</v>
      </c>
      <c r="G2975" s="19" t="str">
        <f>IF(B2975=4,_xlfn.XLOOKUP($D2975,养成中转!$D$17:$D$1000,养成中转!$AP$17:$AP$1000,"{}"),_xlfn.XLOOKUP($D2975,养成中转!$D$17:$D$1000,养成中转!$AG$17:$AG$1000,"{}"))</f>
        <v>{"CardMulti":63.21,"CostReduce":4.2}</v>
      </c>
    </row>
    <row r="2976" spans="1:7">
      <c r="A2976" s="19">
        <v>2972</v>
      </c>
      <c r="B2976" s="21">
        <f t="shared" si="80"/>
        <v>4</v>
      </c>
      <c r="C2976" s="19">
        <v>3</v>
      </c>
      <c r="D2976" s="19">
        <f t="shared" si="81"/>
        <v>222</v>
      </c>
      <c r="E2976" s="19" t="str">
        <f>_xlfn.XLOOKUP($D2976,消耗中转!$O$17:$O$1000,消耗中转!$Y$17:$Y$1000,"[]")</f>
        <v>[{"ItemId":50004,"Num":314959}]</v>
      </c>
      <c r="F2976" s="19" t="str">
        <f>_xlfn.XLOOKUP($D2976,养成中转!$D$17:$D$1000,_xlfn.XLOOKUP($C2976,养成中转!$W$16:$AC$16,养成中转!$W$17:$AC$1000),"{}")</f>
        <v>{"Hp":719790,"Atk":37703}</v>
      </c>
      <c r="G2976" s="19" t="str">
        <f>IF(B2976=4,_xlfn.XLOOKUP($D2976,养成中转!$D$17:$D$1000,养成中转!$AP$17:$AP$1000,"{}"),_xlfn.XLOOKUP($D2976,养成中转!$D$17:$D$1000,养成中转!$AG$17:$AG$1000,"{}"))</f>
        <v>{"CardMulti":63.623,"CostReduce":4.2}</v>
      </c>
    </row>
    <row r="2977" spans="1:7">
      <c r="A2977" s="19">
        <v>2973</v>
      </c>
      <c r="B2977" s="21">
        <f t="shared" si="80"/>
        <v>4</v>
      </c>
      <c r="C2977" s="19">
        <v>3</v>
      </c>
      <c r="D2977" s="19">
        <f t="shared" si="81"/>
        <v>223</v>
      </c>
      <c r="E2977" s="19" t="str">
        <f>_xlfn.XLOOKUP($D2977,消耗中转!$O$17:$O$1000,消耗中转!$Y$17:$Y$1000,"[]")</f>
        <v>[{"ItemId":50004,"Num":329957}]</v>
      </c>
      <c r="F2977" s="19" t="str">
        <f>_xlfn.XLOOKUP($D2977,养成中转!$D$17:$D$1000,_xlfn.XLOOKUP($C2977,养成中转!$W$16:$AC$16,养成中转!$W$17:$AC$1000),"{}")</f>
        <v>{"Hp":725210,"Atk":37987}</v>
      </c>
      <c r="G2977" s="19" t="str">
        <f>IF(B2977=4,_xlfn.XLOOKUP($D2977,养成中转!$D$17:$D$1000,养成中转!$AP$17:$AP$1000,"{}"),_xlfn.XLOOKUP($D2977,养成中转!$D$17:$D$1000,养成中转!$AG$17:$AG$1000,"{}"))</f>
        <v>{"CardMulti":64.036,"CostReduce":4.2}</v>
      </c>
    </row>
    <row r="2978" spans="1:7">
      <c r="A2978" s="19">
        <v>2974</v>
      </c>
      <c r="B2978" s="21">
        <f t="shared" si="80"/>
        <v>4</v>
      </c>
      <c r="C2978" s="19">
        <v>3</v>
      </c>
      <c r="D2978" s="19">
        <f t="shared" si="81"/>
        <v>224</v>
      </c>
      <c r="E2978" s="19" t="str">
        <f>_xlfn.XLOOKUP($D2978,消耗中转!$O$17:$O$1000,消耗中转!$Y$17:$Y$1000,"[]")</f>
        <v>[{"ItemId":50004,"Num":344955}]</v>
      </c>
      <c r="F2978" s="19" t="str">
        <f>_xlfn.XLOOKUP($D2978,养成中转!$D$17:$D$1000,_xlfn.XLOOKUP($C2978,养成中转!$W$16:$AC$16,养成中转!$W$17:$AC$1000),"{}")</f>
        <v>{"Hp":730674,"Atk":38273}</v>
      </c>
      <c r="G2978" s="19" t="str">
        <f>IF(B2978=4,_xlfn.XLOOKUP($D2978,养成中转!$D$17:$D$1000,养成中转!$AP$17:$AP$1000,"{}"),_xlfn.XLOOKUP($D2978,养成中转!$D$17:$D$1000,养成中转!$AG$17:$AG$1000,"{}"))</f>
        <v>{"CardMulti":64.449,"CostReduce":4.2}</v>
      </c>
    </row>
    <row r="2979" spans="1:7">
      <c r="A2979" s="19">
        <v>2975</v>
      </c>
      <c r="B2979" s="21">
        <f t="shared" si="80"/>
        <v>4</v>
      </c>
      <c r="C2979" s="19">
        <v>3</v>
      </c>
      <c r="D2979" s="19">
        <f t="shared" si="81"/>
        <v>225</v>
      </c>
      <c r="E2979" s="19" t="str">
        <f>_xlfn.XLOOKUP($D2979,消耗中转!$O$17:$O$1000,消耗中转!$Y$17:$Y$1000,"[]")</f>
        <v>[{"ItemId":50004,"Num":359953}]</v>
      </c>
      <c r="F2979" s="19" t="str">
        <f>_xlfn.XLOOKUP($D2979,养成中转!$D$17:$D$1000,_xlfn.XLOOKUP($C2979,养成中转!$W$16:$AC$16,养成中转!$W$17:$AC$1000),"{}")</f>
        <v>{"Hp":736180,"Atk":38561}</v>
      </c>
      <c r="G2979" s="19" t="str">
        <f>IF(B2979=4,_xlfn.XLOOKUP($D2979,养成中转!$D$17:$D$1000,养成中转!$AP$17:$AP$1000,"{}"),_xlfn.XLOOKUP($D2979,养成中转!$D$17:$D$1000,养成中转!$AG$17:$AG$1000,"{}"))</f>
        <v>{"CardMulti":65.562,"CostReduce":4.9}</v>
      </c>
    </row>
    <row r="2980" spans="1:7">
      <c r="A2980" s="19">
        <v>2976</v>
      </c>
      <c r="B2980" s="21">
        <f t="shared" si="80"/>
        <v>4</v>
      </c>
      <c r="C2980" s="19">
        <v>3</v>
      </c>
      <c r="D2980" s="19">
        <f t="shared" si="81"/>
        <v>226</v>
      </c>
      <c r="E2980" s="19" t="str">
        <f>_xlfn.XLOOKUP($D2980,消耗中转!$O$17:$O$1000,消耗中转!$Y$17:$Y$1000,"[]")</f>
        <v>[{"ItemId":50004,"Num":374952}]</v>
      </c>
      <c r="F2980" s="19" t="str">
        <f>_xlfn.XLOOKUP($D2980,养成中转!$D$17:$D$1000,_xlfn.XLOOKUP($C2980,养成中转!$W$16:$AC$16,养成中转!$W$17:$AC$1000),"{}")</f>
        <v>{"Hp":741730,"Atk":38852}</v>
      </c>
      <c r="G2980" s="19" t="str">
        <f>IF(B2980=4,_xlfn.XLOOKUP($D2980,养成中转!$D$17:$D$1000,养成中转!$AP$17:$AP$1000,"{}"),_xlfn.XLOOKUP($D2980,养成中转!$D$17:$D$1000,养成中转!$AG$17:$AG$1000,"{}"))</f>
        <v>{"CardMulti":65.975,"CostReduce":4.9}</v>
      </c>
    </row>
    <row r="2981" spans="1:7">
      <c r="A2981" s="19">
        <v>2977</v>
      </c>
      <c r="B2981" s="21">
        <f t="shared" si="80"/>
        <v>4</v>
      </c>
      <c r="C2981" s="19">
        <v>3</v>
      </c>
      <c r="D2981" s="19">
        <f t="shared" si="81"/>
        <v>227</v>
      </c>
      <c r="E2981" s="19" t="str">
        <f>_xlfn.XLOOKUP($D2981,消耗中转!$O$17:$O$1000,消耗中转!$Y$17:$Y$1000,"[]")</f>
        <v>[{"ItemId":50004,"Num":389950}]</v>
      </c>
      <c r="F2981" s="19" t="str">
        <f>_xlfn.XLOOKUP($D2981,养成中转!$D$17:$D$1000,_xlfn.XLOOKUP($C2981,养成中转!$W$16:$AC$16,养成中转!$W$17:$AC$1000),"{}")</f>
        <v>{"Hp":747322,"Atk":39145}</v>
      </c>
      <c r="G2981" s="19" t="str">
        <f>IF(B2981=4,_xlfn.XLOOKUP($D2981,养成中转!$D$17:$D$1000,养成中转!$AP$17:$AP$1000,"{}"),_xlfn.XLOOKUP($D2981,养成中转!$D$17:$D$1000,养成中转!$AG$17:$AG$1000,"{}"))</f>
        <v>{"CardMulti":66.388,"CostReduce":4.9}</v>
      </c>
    </row>
    <row r="2982" spans="1:7">
      <c r="A2982" s="19">
        <v>2978</v>
      </c>
      <c r="B2982" s="21">
        <f t="shared" si="80"/>
        <v>4</v>
      </c>
      <c r="C2982" s="19">
        <v>3</v>
      </c>
      <c r="D2982" s="19">
        <f t="shared" si="81"/>
        <v>228</v>
      </c>
      <c r="E2982" s="19" t="str">
        <f>_xlfn.XLOOKUP($D2982,消耗中转!$O$17:$O$1000,消耗中转!$Y$17:$Y$1000,"[]")</f>
        <v>[{"ItemId":50004,"Num":404948}]</v>
      </c>
      <c r="F2982" s="19" t="str">
        <f>_xlfn.XLOOKUP($D2982,养成中转!$D$17:$D$1000,_xlfn.XLOOKUP($C2982,养成中转!$W$16:$AC$16,养成中转!$W$17:$AC$1000),"{}")</f>
        <v>{"Hp":752960,"Atk":39440}</v>
      </c>
      <c r="G2982" s="19" t="str">
        <f>IF(B2982=4,_xlfn.XLOOKUP($D2982,养成中转!$D$17:$D$1000,养成中转!$AP$17:$AP$1000,"{}"),_xlfn.XLOOKUP($D2982,养成中转!$D$17:$D$1000,养成中转!$AG$17:$AG$1000,"{}"))</f>
        <v>{"CardMulti":66.801,"CostReduce":4.9}</v>
      </c>
    </row>
    <row r="2983" spans="1:7">
      <c r="A2983" s="19">
        <v>2979</v>
      </c>
      <c r="B2983" s="21">
        <f t="shared" si="80"/>
        <v>4</v>
      </c>
      <c r="C2983" s="19">
        <v>3</v>
      </c>
      <c r="D2983" s="19">
        <f t="shared" si="81"/>
        <v>229</v>
      </c>
      <c r="E2983" s="19" t="str">
        <f>_xlfn.XLOOKUP($D2983,消耗中转!$O$17:$O$1000,消耗中转!$Y$17:$Y$1000,"[]")</f>
        <v>[{"ItemId":50004,"Num":419946}]</v>
      </c>
      <c r="F2983" s="19" t="str">
        <f>_xlfn.XLOOKUP($D2983,养成中转!$D$17:$D$1000,_xlfn.XLOOKUP($C2983,养成中转!$W$16:$AC$16,养成中转!$W$17:$AC$1000),"{}")</f>
        <v>{"Hp":758640,"Atk":39738}</v>
      </c>
      <c r="G2983" s="19" t="str">
        <f>IF(B2983=4,_xlfn.XLOOKUP($D2983,养成中转!$D$17:$D$1000,养成中转!$AP$17:$AP$1000,"{}"),_xlfn.XLOOKUP($D2983,养成中转!$D$17:$D$1000,养成中转!$AG$17:$AG$1000,"{}"))</f>
        <v>{"CardMulti":67.214,"CostReduce":4.9}</v>
      </c>
    </row>
    <row r="2984" spans="1:7">
      <c r="A2984" s="19">
        <v>2980</v>
      </c>
      <c r="B2984" s="21">
        <f t="shared" si="80"/>
        <v>4</v>
      </c>
      <c r="C2984" s="19">
        <v>3</v>
      </c>
      <c r="D2984" s="19">
        <f t="shared" si="81"/>
        <v>230</v>
      </c>
      <c r="E2984" s="19" t="str">
        <f>_xlfn.XLOOKUP($D2984,消耗中转!$O$17:$O$1000,消耗中转!$Y$17:$Y$1000,"[]")</f>
        <v>[{"ItemId":50004,"Num":434944},{"ItemId":50005,"Num":3632}]</v>
      </c>
      <c r="F2984" s="19" t="str">
        <f>_xlfn.XLOOKUP($D2984,养成中转!$D$17:$D$1000,_xlfn.XLOOKUP($C2984,养成中转!$W$16:$AC$16,养成中转!$W$17:$AC$1000),"{}")</f>
        <v>{"Hp":764365,"Atk":40037}</v>
      </c>
      <c r="G2984" s="19" t="str">
        <f>IF(B2984=4,_xlfn.XLOOKUP($D2984,养成中转!$D$17:$D$1000,养成中转!$AP$17:$AP$1000,"{}"),_xlfn.XLOOKUP($D2984,养成中转!$D$17:$D$1000,养成中转!$AG$17:$AG$1000,"{}"))</f>
        <v>{"CardMulti":67.627,"CostReduce":4.9}</v>
      </c>
    </row>
    <row r="2985" spans="1:7">
      <c r="A2985" s="19">
        <v>2981</v>
      </c>
      <c r="B2985" s="21">
        <f t="shared" si="80"/>
        <v>4</v>
      </c>
      <c r="C2985" s="19">
        <v>3</v>
      </c>
      <c r="D2985" s="19">
        <f t="shared" si="81"/>
        <v>231</v>
      </c>
      <c r="E2985" s="19" t="str">
        <f>_xlfn.XLOOKUP($D2985,消耗中转!$O$17:$O$1000,消耗中转!$Y$17:$Y$1000,"[]")</f>
        <v>[{"ItemId":50004,"Num":310067}]</v>
      </c>
      <c r="F2985" s="19" t="str">
        <f>_xlfn.XLOOKUP($D2985,养成中转!$D$17:$D$1000,_xlfn.XLOOKUP($C2985,养成中转!$W$16:$AC$16,养成中转!$W$17:$AC$1000),"{}")</f>
        <v>{"Hp":804744,"Atk":42153}</v>
      </c>
      <c r="G2985" s="19" t="str">
        <f>IF(B2985=4,_xlfn.XLOOKUP($D2985,养成中转!$D$17:$D$1000,养成中转!$AP$17:$AP$1000,"{}"),_xlfn.XLOOKUP($D2985,养成中转!$D$17:$D$1000,养成中转!$AG$17:$AG$1000,"{}"))</f>
        <v>{"CardMulti":68.817,"CostReduce":4.9}</v>
      </c>
    </row>
    <row r="2986" spans="1:7">
      <c r="A2986" s="19">
        <v>2982</v>
      </c>
      <c r="B2986" s="21">
        <f t="shared" si="80"/>
        <v>4</v>
      </c>
      <c r="C2986" s="19">
        <v>3</v>
      </c>
      <c r="D2986" s="19">
        <f t="shared" si="81"/>
        <v>232</v>
      </c>
      <c r="E2986" s="19" t="str">
        <f>_xlfn.XLOOKUP($D2986,消耗中转!$O$17:$O$1000,消耗中转!$Y$17:$Y$1000,"[]")</f>
        <v>[{"ItemId":50004,"Num":325571}]</v>
      </c>
      <c r="F2986" s="19" t="str">
        <f>_xlfn.XLOOKUP($D2986,养成中转!$D$17:$D$1000,_xlfn.XLOOKUP($C2986,养成中转!$W$16:$AC$16,养成中转!$W$17:$AC$1000),"{}")</f>
        <v>{"Hp":810556,"Atk":42457}</v>
      </c>
      <c r="G2986" s="19" t="str">
        <f>IF(B2986=4,_xlfn.XLOOKUP($D2986,养成中转!$D$17:$D$1000,养成中转!$AP$17:$AP$1000,"{}"),_xlfn.XLOOKUP($D2986,养成中转!$D$17:$D$1000,养成中转!$AG$17:$AG$1000,"{}"))</f>
        <v>{"CardMulti":69.258,"CostReduce":4.9}</v>
      </c>
    </row>
    <row r="2987" spans="1:7">
      <c r="A2987" s="19">
        <v>2983</v>
      </c>
      <c r="B2987" s="21">
        <f t="shared" si="80"/>
        <v>4</v>
      </c>
      <c r="C2987" s="19">
        <v>3</v>
      </c>
      <c r="D2987" s="19">
        <f t="shared" si="81"/>
        <v>233</v>
      </c>
      <c r="E2987" s="19" t="str">
        <f>_xlfn.XLOOKUP($D2987,消耗中转!$O$17:$O$1000,消耗中转!$Y$17:$Y$1000,"[]")</f>
        <v>[{"ItemId":50004,"Num":341074}]</v>
      </c>
      <c r="F2987" s="19" t="str">
        <f>_xlfn.XLOOKUP($D2987,养成中转!$D$17:$D$1000,_xlfn.XLOOKUP($C2987,养成中转!$W$16:$AC$16,养成中转!$W$17:$AC$1000),"{}")</f>
        <v>{"Hp":816413,"Atk":42764}</v>
      </c>
      <c r="G2987" s="19" t="str">
        <f>IF(B2987=4,_xlfn.XLOOKUP($D2987,养成中转!$D$17:$D$1000,养成中转!$AP$17:$AP$1000,"{}"),_xlfn.XLOOKUP($D2987,养成中转!$D$17:$D$1000,养成中转!$AG$17:$AG$1000,"{}"))</f>
        <v>{"CardMulti":69.699,"CostReduce":4.9}</v>
      </c>
    </row>
    <row r="2988" spans="1:7">
      <c r="A2988" s="19">
        <v>2984</v>
      </c>
      <c r="B2988" s="21">
        <f t="shared" si="80"/>
        <v>4</v>
      </c>
      <c r="C2988" s="19">
        <v>3</v>
      </c>
      <c r="D2988" s="19">
        <f t="shared" si="81"/>
        <v>234</v>
      </c>
      <c r="E2988" s="19" t="str">
        <f>_xlfn.XLOOKUP($D2988,消耗中转!$O$17:$O$1000,消耗中转!$Y$17:$Y$1000,"[]")</f>
        <v>[{"ItemId":50004,"Num":356577}]</v>
      </c>
      <c r="F2988" s="19" t="str">
        <f>_xlfn.XLOOKUP($D2988,养成中转!$D$17:$D$1000,_xlfn.XLOOKUP($C2988,养成中转!$W$16:$AC$16,养成中转!$W$17:$AC$1000),"{}")</f>
        <v>{"Hp":822315,"Atk":43073}</v>
      </c>
      <c r="G2988" s="19" t="str">
        <f>IF(B2988=4,_xlfn.XLOOKUP($D2988,养成中转!$D$17:$D$1000,养成中转!$AP$17:$AP$1000,"{}"),_xlfn.XLOOKUP($D2988,养成中转!$D$17:$D$1000,养成中转!$AG$17:$AG$1000,"{}"))</f>
        <v>{"CardMulti":70.14,"CostReduce":4.9}</v>
      </c>
    </row>
    <row r="2989" spans="1:7">
      <c r="A2989" s="19">
        <v>2985</v>
      </c>
      <c r="B2989" s="21">
        <f t="shared" si="80"/>
        <v>4</v>
      </c>
      <c r="C2989" s="19">
        <v>3</v>
      </c>
      <c r="D2989" s="19">
        <f t="shared" si="81"/>
        <v>235</v>
      </c>
      <c r="E2989" s="19" t="str">
        <f>_xlfn.XLOOKUP($D2989,消耗中转!$O$17:$O$1000,消耗中转!$Y$17:$Y$1000,"[]")</f>
        <v>[{"ItemId":50004,"Num":372081}]</v>
      </c>
      <c r="F2989" s="19" t="str">
        <f>_xlfn.XLOOKUP($D2989,养成中转!$D$17:$D$1000,_xlfn.XLOOKUP($C2989,养成中转!$W$16:$AC$16,养成中转!$W$17:$AC$1000),"{}")</f>
        <v>{"Hp":828262,"Atk":43385}</v>
      </c>
      <c r="G2989" s="19" t="str">
        <f>IF(B2989=4,_xlfn.XLOOKUP($D2989,养成中转!$D$17:$D$1000,养成中转!$AP$17:$AP$1000,"{}"),_xlfn.XLOOKUP($D2989,养成中转!$D$17:$D$1000,养成中转!$AG$17:$AG$1000,"{}"))</f>
        <v>{"CardMulti":70.581,"CostReduce":4.9}</v>
      </c>
    </row>
    <row r="2990" spans="1:7">
      <c r="A2990" s="19">
        <v>2986</v>
      </c>
      <c r="B2990" s="21">
        <f t="shared" si="80"/>
        <v>4</v>
      </c>
      <c r="C2990" s="19">
        <v>3</v>
      </c>
      <c r="D2990" s="19">
        <f t="shared" si="81"/>
        <v>236</v>
      </c>
      <c r="E2990" s="19" t="str">
        <f>_xlfn.XLOOKUP($D2990,消耗中转!$O$17:$O$1000,消耗中转!$Y$17:$Y$1000,"[]")</f>
        <v>[{"ItemId":50004,"Num":387584}]</v>
      </c>
      <c r="F2990" s="19" t="str">
        <f>_xlfn.XLOOKUP($D2990,养成中转!$D$17:$D$1000,_xlfn.XLOOKUP($C2990,养成中转!$W$16:$AC$16,养成中转!$W$17:$AC$1000),"{}")</f>
        <v>{"Hp":834253,"Atk":43698}</v>
      </c>
      <c r="G2990" s="19" t="str">
        <f>IF(B2990=4,_xlfn.XLOOKUP($D2990,养成中转!$D$17:$D$1000,养成中转!$AP$17:$AP$1000,"{}"),_xlfn.XLOOKUP($D2990,养成中转!$D$17:$D$1000,养成中转!$AG$17:$AG$1000,"{}"))</f>
        <v>{"CardMulti":71.022,"CostReduce":4.9}</v>
      </c>
    </row>
    <row r="2991" spans="1:7">
      <c r="A2991" s="19">
        <v>2987</v>
      </c>
      <c r="B2991" s="21">
        <f t="shared" si="80"/>
        <v>4</v>
      </c>
      <c r="C2991" s="19">
        <v>3</v>
      </c>
      <c r="D2991" s="19">
        <f t="shared" si="81"/>
        <v>237</v>
      </c>
      <c r="E2991" s="19" t="str">
        <f>_xlfn.XLOOKUP($D2991,消耗中转!$O$17:$O$1000,消耗中转!$Y$17:$Y$1000,"[]")</f>
        <v>[{"ItemId":50004,"Num":403088}]</v>
      </c>
      <c r="F2991" s="19" t="str">
        <f>_xlfn.XLOOKUP($D2991,养成中转!$D$17:$D$1000,_xlfn.XLOOKUP($C2991,养成中转!$W$16:$AC$16,养成中转!$W$17:$AC$1000),"{}")</f>
        <v>{"Hp":840289,"Atk":44015}</v>
      </c>
      <c r="G2991" s="19" t="str">
        <f>IF(B2991=4,_xlfn.XLOOKUP($D2991,养成中转!$D$17:$D$1000,养成中转!$AP$17:$AP$1000,"{}"),_xlfn.XLOOKUP($D2991,养成中转!$D$17:$D$1000,养成中转!$AG$17:$AG$1000,"{}"))</f>
        <v>{"CardMulti":71.463,"CostReduce":4.9}</v>
      </c>
    </row>
    <row r="2992" spans="1:7">
      <c r="A2992" s="19">
        <v>2988</v>
      </c>
      <c r="B2992" s="21">
        <f t="shared" si="80"/>
        <v>4</v>
      </c>
      <c r="C2992" s="19">
        <v>3</v>
      </c>
      <c r="D2992" s="19">
        <f t="shared" si="81"/>
        <v>238</v>
      </c>
      <c r="E2992" s="19" t="str">
        <f>_xlfn.XLOOKUP($D2992,消耗中转!$O$17:$O$1000,消耗中转!$Y$17:$Y$1000,"[]")</f>
        <v>[{"ItemId":50004,"Num":418591}]</v>
      </c>
      <c r="F2992" s="19" t="str">
        <f>_xlfn.XLOOKUP($D2992,养成中转!$D$17:$D$1000,_xlfn.XLOOKUP($C2992,养成中转!$W$16:$AC$16,养成中转!$W$17:$AC$1000),"{}")</f>
        <v>{"Hp":846371,"Atk":44333}</v>
      </c>
      <c r="G2992" s="19" t="str">
        <f>IF(B2992=4,_xlfn.XLOOKUP($D2992,养成中转!$D$17:$D$1000,养成中转!$AP$17:$AP$1000,"{}"),_xlfn.XLOOKUP($D2992,养成中转!$D$17:$D$1000,养成中转!$AG$17:$AG$1000,"{}"))</f>
        <v>{"CardMulti":71.904,"CostReduce":4.9}</v>
      </c>
    </row>
    <row r="2993" spans="1:7">
      <c r="A2993" s="19">
        <v>2989</v>
      </c>
      <c r="B2993" s="21">
        <f t="shared" si="80"/>
        <v>4</v>
      </c>
      <c r="C2993" s="19">
        <v>3</v>
      </c>
      <c r="D2993" s="19">
        <f t="shared" si="81"/>
        <v>239</v>
      </c>
      <c r="E2993" s="19" t="str">
        <f>_xlfn.XLOOKUP($D2993,消耗中转!$O$17:$O$1000,消耗中转!$Y$17:$Y$1000,"[]")</f>
        <v>[{"ItemId":50004,"Num":434094}]</v>
      </c>
      <c r="F2993" s="19" t="str">
        <f>_xlfn.XLOOKUP($D2993,养成中转!$D$17:$D$1000,_xlfn.XLOOKUP($C2993,养成中转!$W$16:$AC$16,养成中转!$W$17:$AC$1000),"{}")</f>
        <v>{"Hp":852497,"Atk":44654}</v>
      </c>
      <c r="G2993" s="19" t="str">
        <f>IF(B2993=4,_xlfn.XLOOKUP($D2993,养成中转!$D$17:$D$1000,养成中转!$AP$17:$AP$1000,"{}"),_xlfn.XLOOKUP($D2993,养成中转!$D$17:$D$1000,养成中转!$AG$17:$AG$1000,"{}"))</f>
        <v>{"CardMulti":72.345,"CostReduce":4.9}</v>
      </c>
    </row>
    <row r="2994" spans="1:7">
      <c r="A2994" s="19">
        <v>2990</v>
      </c>
      <c r="B2994" s="21">
        <f t="shared" si="80"/>
        <v>4</v>
      </c>
      <c r="C2994" s="19">
        <v>3</v>
      </c>
      <c r="D2994" s="19">
        <f t="shared" si="81"/>
        <v>240</v>
      </c>
      <c r="E2994" s="19" t="str">
        <f>_xlfn.XLOOKUP($D2994,消耗中转!$O$17:$O$1000,消耗中转!$Y$17:$Y$1000,"[]")</f>
        <v>[{"ItemId":50004,"Num":449598},{"ItemId":50005,"Num":3827}]</v>
      </c>
      <c r="F2994" s="19" t="str">
        <f>_xlfn.XLOOKUP($D2994,养成中转!$D$17:$D$1000,_xlfn.XLOOKUP($C2994,养成中转!$W$16:$AC$16,养成中转!$W$17:$AC$1000),"{}")</f>
        <v>{"Hp":858669,"Atk":44977}</v>
      </c>
      <c r="G2994" s="19" t="str">
        <f>IF(B2994=4,_xlfn.XLOOKUP($D2994,养成中转!$D$17:$D$1000,养成中转!$AP$17:$AP$1000,"{}"),_xlfn.XLOOKUP($D2994,养成中转!$D$17:$D$1000,养成中转!$AG$17:$AG$1000,"{}"))</f>
        <v>{"CardMulti":72.786,"CostReduce":4.9}</v>
      </c>
    </row>
    <row r="2995" spans="1:7">
      <c r="A2995" s="19">
        <v>2991</v>
      </c>
      <c r="B2995" s="21">
        <f t="shared" si="80"/>
        <v>4</v>
      </c>
      <c r="C2995" s="19">
        <v>3</v>
      </c>
      <c r="D2995" s="19">
        <f t="shared" si="81"/>
        <v>241</v>
      </c>
      <c r="E2995" s="19" t="str">
        <f>_xlfn.XLOOKUP($D2995,消耗中转!$O$17:$O$1000,消耗中转!$Y$17:$Y$1000,"[]")</f>
        <v>[{"ItemId":50004,"Num":329501}]</v>
      </c>
      <c r="F2995" s="19" t="str">
        <f>_xlfn.XLOOKUP($D2995,养成中转!$D$17:$D$1000,_xlfn.XLOOKUP($C2995,养成中转!$W$16:$AC$16,养成中转!$W$17:$AC$1000),"{}")</f>
        <v>{"Hp":902192,"Atk":47258}</v>
      </c>
      <c r="G2995" s="19" t="str">
        <f>IF(B2995=4,_xlfn.XLOOKUP($D2995,养成中转!$D$17:$D$1000,养成中转!$AP$17:$AP$1000,"{}"),_xlfn.XLOOKUP($D2995,养成中转!$D$17:$D$1000,养成中转!$AG$17:$AG$1000,"{}"))</f>
        <v>{"CardMulti":74.011,"CostReduce":4.9}</v>
      </c>
    </row>
    <row r="2996" spans="1:7">
      <c r="A2996" s="19">
        <v>2992</v>
      </c>
      <c r="B2996" s="21">
        <f t="shared" si="80"/>
        <v>4</v>
      </c>
      <c r="C2996" s="19">
        <v>3</v>
      </c>
      <c r="D2996" s="19">
        <f t="shared" si="81"/>
        <v>242</v>
      </c>
      <c r="E2996" s="19" t="str">
        <f>_xlfn.XLOOKUP($D2996,消耗中转!$O$17:$O$1000,消耗中转!$Y$17:$Y$1000,"[]")</f>
        <v>[{"ItemId":50004,"Num":345976}]</v>
      </c>
      <c r="F2996" s="19" t="str">
        <f>_xlfn.XLOOKUP($D2996,养成中转!$D$17:$D$1000,_xlfn.XLOOKUP($C2996,养成中转!$W$16:$AC$16,养成中转!$W$17:$AC$1000),"{}")</f>
        <v>{"Hp":908455,"Atk":47586}</v>
      </c>
      <c r="G2996" s="19" t="str">
        <f>IF(B2996=4,_xlfn.XLOOKUP($D2996,养成中转!$D$17:$D$1000,养成中转!$AP$17:$AP$1000,"{}"),_xlfn.XLOOKUP($D2996,养成中转!$D$17:$D$1000,养成中转!$AG$17:$AG$1000,"{}"))</f>
        <v>{"CardMulti":74.48,"CostReduce":4.9}</v>
      </c>
    </row>
    <row r="2997" spans="1:7">
      <c r="A2997" s="19">
        <v>2993</v>
      </c>
      <c r="B2997" s="21">
        <f t="shared" si="80"/>
        <v>4</v>
      </c>
      <c r="C2997" s="19">
        <v>3</v>
      </c>
      <c r="D2997" s="19">
        <f t="shared" si="81"/>
        <v>243</v>
      </c>
      <c r="E2997" s="19" t="str">
        <f>_xlfn.XLOOKUP($D2997,消耗中转!$O$17:$O$1000,消耗中转!$Y$17:$Y$1000,"[]")</f>
        <v>[{"ItemId":50004,"Num":362451}]</v>
      </c>
      <c r="F2997" s="19" t="str">
        <f>_xlfn.XLOOKUP($D2997,养成中转!$D$17:$D$1000,_xlfn.XLOOKUP($C2997,养成中转!$W$16:$AC$16,养成中转!$W$17:$AC$1000),"{}")</f>
        <v>{"Hp":914765,"Atk":47916}</v>
      </c>
      <c r="G2997" s="19" t="str">
        <f>IF(B2997=4,_xlfn.XLOOKUP($D2997,养成中转!$D$17:$D$1000,养成中转!$AP$17:$AP$1000,"{}"),_xlfn.XLOOKUP($D2997,养成中转!$D$17:$D$1000,养成中转!$AG$17:$AG$1000,"{}"))</f>
        <v>{"CardMulti":74.949,"CostReduce":4.9}</v>
      </c>
    </row>
    <row r="2998" spans="1:7">
      <c r="A2998" s="19">
        <v>2994</v>
      </c>
      <c r="B2998" s="21">
        <f t="shared" si="80"/>
        <v>4</v>
      </c>
      <c r="C2998" s="19">
        <v>3</v>
      </c>
      <c r="D2998" s="19">
        <f t="shared" si="81"/>
        <v>244</v>
      </c>
      <c r="E2998" s="19" t="str">
        <f>_xlfn.XLOOKUP($D2998,消耗中转!$O$17:$O$1000,消耗中转!$Y$17:$Y$1000,"[]")</f>
        <v>[{"ItemId":50004,"Num":378926}]</v>
      </c>
      <c r="F2998" s="19" t="str">
        <f>_xlfn.XLOOKUP($D2998,养成中转!$D$17:$D$1000,_xlfn.XLOOKUP($C2998,养成中转!$W$16:$AC$16,养成中转!$W$17:$AC$1000),"{}")</f>
        <v>{"Hp":921120,"Atk":48249}</v>
      </c>
      <c r="G2998" s="19" t="str">
        <f>IF(B2998=4,_xlfn.XLOOKUP($D2998,养成中转!$D$17:$D$1000,养成中转!$AP$17:$AP$1000,"{}"),_xlfn.XLOOKUP($D2998,养成中转!$D$17:$D$1000,养成中转!$AG$17:$AG$1000,"{}"))</f>
        <v>{"CardMulti":75.418,"CostReduce":4.9}</v>
      </c>
    </row>
    <row r="2999" spans="1:7">
      <c r="A2999" s="19">
        <v>2995</v>
      </c>
      <c r="B2999" s="21">
        <f t="shared" si="80"/>
        <v>4</v>
      </c>
      <c r="C2999" s="19">
        <v>3</v>
      </c>
      <c r="D2999" s="19">
        <f t="shared" si="81"/>
        <v>245</v>
      </c>
      <c r="E2999" s="19" t="str">
        <f>_xlfn.XLOOKUP($D2999,消耗中转!$O$17:$O$1000,消耗中转!$Y$17:$Y$1000,"[]")</f>
        <v>[{"ItemId":50004,"Num":395401}]</v>
      </c>
      <c r="F2999" s="19" t="str">
        <f>_xlfn.XLOOKUP($D2999,养成中转!$D$17:$D$1000,_xlfn.XLOOKUP($C2999,养成中转!$W$16:$AC$16,养成中转!$W$17:$AC$1000),"{}")</f>
        <v>{"Hp":927522,"Atk":48584}</v>
      </c>
      <c r="G2999" s="19" t="str">
        <f>IF(B2999=4,_xlfn.XLOOKUP($D2999,养成中转!$D$17:$D$1000,养成中转!$AP$17:$AP$1000,"{}"),_xlfn.XLOOKUP($D2999,养成中转!$D$17:$D$1000,养成中转!$AG$17:$AG$1000,"{}"))</f>
        <v>{"CardMulti":75.887,"CostReduce":4.9}</v>
      </c>
    </row>
    <row r="3000" spans="1:7">
      <c r="A3000" s="19">
        <v>2996</v>
      </c>
      <c r="B3000" s="21">
        <f t="shared" si="80"/>
        <v>4</v>
      </c>
      <c r="C3000" s="19">
        <v>3</v>
      </c>
      <c r="D3000" s="19">
        <f t="shared" si="81"/>
        <v>246</v>
      </c>
      <c r="E3000" s="19" t="str">
        <f>_xlfn.XLOOKUP($D3000,消耗中转!$O$17:$O$1000,消耗中转!$Y$17:$Y$1000,"[]")</f>
        <v>[{"ItemId":50004,"Num":411876}]</v>
      </c>
      <c r="F3000" s="19" t="str">
        <f>_xlfn.XLOOKUP($D3000,养成中转!$D$17:$D$1000,_xlfn.XLOOKUP($C3000,养成中转!$W$16:$AC$16,养成中转!$W$17:$AC$1000),"{}")</f>
        <v>{"Hp":933969,"Atk":48922}</v>
      </c>
      <c r="G3000" s="19" t="str">
        <f>IF(B3000=4,_xlfn.XLOOKUP($D3000,养成中转!$D$17:$D$1000,养成中转!$AP$17:$AP$1000,"{}"),_xlfn.XLOOKUP($D3000,养成中转!$D$17:$D$1000,养成中转!$AG$17:$AG$1000,"{}"))</f>
        <v>{"CardMulti":76.356,"CostReduce":4.9}</v>
      </c>
    </row>
    <row r="3001" spans="1:7">
      <c r="A3001" s="19">
        <v>2997</v>
      </c>
      <c r="B3001" s="21">
        <f t="shared" si="80"/>
        <v>4</v>
      </c>
      <c r="C3001" s="19">
        <v>3</v>
      </c>
      <c r="D3001" s="19">
        <f t="shared" si="81"/>
        <v>247</v>
      </c>
      <c r="E3001" s="19" t="str">
        <f>_xlfn.XLOOKUP($D3001,消耗中转!$O$17:$O$1000,消耗中转!$Y$17:$Y$1000,"[]")</f>
        <v>[{"ItemId":50004,"Num":428351}]</v>
      </c>
      <c r="F3001" s="19" t="str">
        <f>_xlfn.XLOOKUP($D3001,养成中转!$D$17:$D$1000,_xlfn.XLOOKUP($C3001,养成中转!$W$16:$AC$16,养成中转!$W$17:$AC$1000),"{}")</f>
        <v>{"Hp":940465,"Atk":49262}</v>
      </c>
      <c r="G3001" s="19" t="str">
        <f>IF(B3001=4,_xlfn.XLOOKUP($D3001,养成中转!$D$17:$D$1000,养成中转!$AP$17:$AP$1000,"{}"),_xlfn.XLOOKUP($D3001,养成中转!$D$17:$D$1000,养成中转!$AG$17:$AG$1000,"{}"))</f>
        <v>{"CardMulti":76.825,"CostReduce":4.9}</v>
      </c>
    </row>
    <row r="3002" spans="1:7">
      <c r="A3002" s="19">
        <v>2998</v>
      </c>
      <c r="B3002" s="21">
        <f t="shared" si="80"/>
        <v>4</v>
      </c>
      <c r="C3002" s="19">
        <v>3</v>
      </c>
      <c r="D3002" s="19">
        <f t="shared" si="81"/>
        <v>248</v>
      </c>
      <c r="E3002" s="19" t="str">
        <f>_xlfn.XLOOKUP($D3002,消耗中转!$O$17:$O$1000,消耗中转!$Y$17:$Y$1000,"[]")</f>
        <v>[{"ItemId":50004,"Num":444826}]</v>
      </c>
      <c r="F3002" s="19" t="str">
        <f>_xlfn.XLOOKUP($D3002,养成中转!$D$17:$D$1000,_xlfn.XLOOKUP($C3002,养成中转!$W$16:$AC$16,养成中转!$W$17:$AC$1000),"{}")</f>
        <v>{"Hp":947005,"Atk":49605}</v>
      </c>
      <c r="G3002" s="19" t="str">
        <f>IF(B3002=4,_xlfn.XLOOKUP($D3002,养成中转!$D$17:$D$1000,养成中转!$AP$17:$AP$1000,"{}"),_xlfn.XLOOKUP($D3002,养成中转!$D$17:$D$1000,养成中转!$AG$17:$AG$1000,"{}"))</f>
        <v>{"CardMulti":77.294,"CostReduce":4.9}</v>
      </c>
    </row>
    <row r="3003" spans="1:7">
      <c r="A3003" s="19">
        <v>2999</v>
      </c>
      <c r="B3003" s="21">
        <f t="shared" si="80"/>
        <v>4</v>
      </c>
      <c r="C3003" s="19">
        <v>3</v>
      </c>
      <c r="D3003" s="19">
        <f t="shared" si="81"/>
        <v>249</v>
      </c>
      <c r="E3003" s="19" t="str">
        <f>_xlfn.XLOOKUP($D3003,消耗中转!$O$17:$O$1000,消耗中转!$Y$17:$Y$1000,"[]")</f>
        <v>[{"ItemId":50004,"Num":461301}]</v>
      </c>
      <c r="F3003" s="19" t="str">
        <f>_xlfn.XLOOKUP($D3003,养成中转!$D$17:$D$1000,_xlfn.XLOOKUP($C3003,养成中转!$W$16:$AC$16,养成中转!$W$17:$AC$1000),"{}")</f>
        <v>{"Hp":953593,"Atk":49949}</v>
      </c>
      <c r="G3003" s="19" t="str">
        <f>IF(B3003=4,_xlfn.XLOOKUP($D3003,养成中转!$D$17:$D$1000,养成中转!$AP$17:$AP$1000,"{}"),_xlfn.XLOOKUP($D3003,养成中转!$D$17:$D$1000,养成中转!$AG$17:$AG$1000,"{}"))</f>
        <v>{"CardMulti":77.763,"CostReduce":4.9}</v>
      </c>
    </row>
    <row r="3004" spans="1:7">
      <c r="A3004" s="19">
        <v>3000</v>
      </c>
      <c r="B3004" s="21">
        <f t="shared" si="80"/>
        <v>4</v>
      </c>
      <c r="C3004" s="19">
        <v>3</v>
      </c>
      <c r="D3004" s="19">
        <f t="shared" si="81"/>
        <v>250</v>
      </c>
      <c r="E3004" s="19" t="str">
        <f>_xlfn.XLOOKUP($D3004,消耗中转!$O$17:$O$1000,消耗中转!$Y$17:$Y$1000,"[]")</f>
        <v>[]</v>
      </c>
      <c r="F3004" s="19" t="str">
        <f>_xlfn.XLOOKUP($D3004,养成中转!$D$17:$D$1000,_xlfn.XLOOKUP($C3004,养成中转!$W$16:$AC$16,养成中转!$W$17:$AC$1000),"{}")</f>
        <v>{"Hp":960228,"Atk":50297}</v>
      </c>
      <c r="G3004" s="19" t="str">
        <f>IF(B3004=4,_xlfn.XLOOKUP($D3004,养成中转!$D$17:$D$1000,养成中转!$AP$17:$AP$1000,"{}"),_xlfn.XLOOKUP($D3004,养成中转!$D$17:$D$1000,养成中转!$AG$17:$AG$1000,"{}"))</f>
        <v>{"CardMulti":78.232,"CostReduce":4.9}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66"/>
  <sheetViews>
    <sheetView tabSelected="1" workbookViewId="0">
      <selection activeCell="M21" sqref="M21"/>
    </sheetView>
  </sheetViews>
  <sheetFormatPr defaultColWidth="9" defaultRowHeight="13.5"/>
  <cols>
    <col min="1" max="1" width="9" style="1"/>
    <col min="2" max="2" width="12.625" style="1" customWidth="1"/>
    <col min="3" max="5" width="9" style="1"/>
    <col min="6" max="6" width="10.875" style="1" customWidth="1"/>
    <col min="7" max="10" width="9" style="1"/>
    <col min="11" max="18" width="10.625" style="1" customWidth="1"/>
    <col min="19" max="20" width="9" style="1"/>
    <col min="21" max="22" width="12.625" style="1" customWidth="1"/>
    <col min="23" max="23" width="28.25" style="1" customWidth="1"/>
    <col min="24" max="25" width="12.625" style="1" customWidth="1"/>
    <col min="26" max="26" width="28.25" style="1" customWidth="1"/>
    <col min="27" max="28" width="12.625" style="1" customWidth="1"/>
    <col min="29" max="29" width="28.25" style="1" customWidth="1"/>
    <col min="30" max="30" width="9" style="1"/>
    <col min="31" max="31" width="18" style="1" customWidth="1"/>
    <col min="32" max="32" width="16" style="1" customWidth="1"/>
    <col min="33" max="33" width="39.375" style="1" customWidth="1"/>
    <col min="34" max="38" width="9" style="1"/>
    <col min="39" max="39" width="20.375" style="1" customWidth="1"/>
    <col min="40" max="40" width="16" style="1" customWidth="1"/>
    <col min="41" max="16384" width="9" style="1"/>
  </cols>
  <sheetData>
    <row r="1" customHeight="1" spans="1:3">
      <c r="A1" s="1" t="s">
        <v>21</v>
      </c>
      <c r="B1" s="1" t="s">
        <v>22</v>
      </c>
      <c r="C1" s="1" t="s">
        <v>23</v>
      </c>
    </row>
    <row r="2" spans="1:2">
      <c r="A2" s="1" t="s">
        <v>24</v>
      </c>
      <c r="B2" s="1" t="s">
        <v>25</v>
      </c>
    </row>
    <row r="3" spans="1:1">
      <c r="A3" s="1" t="s">
        <v>26</v>
      </c>
    </row>
    <row r="4" spans="1:1">
      <c r="A4" s="1" t="s">
        <v>27</v>
      </c>
    </row>
    <row r="6" ht="15.75" spans="1:29">
      <c r="A6" s="4"/>
      <c r="B6" s="4"/>
      <c r="D6" s="16" t="s">
        <v>28</v>
      </c>
      <c r="E6" s="3" t="s">
        <v>29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U6" s="29" t="s">
        <v>30</v>
      </c>
      <c r="V6" s="4" t="s">
        <v>31</v>
      </c>
      <c r="W6" s="4" t="s">
        <v>31</v>
      </c>
      <c r="X6" s="4" t="s">
        <v>32</v>
      </c>
      <c r="Y6" s="4" t="s">
        <v>32</v>
      </c>
      <c r="Z6" s="4" t="s">
        <v>32</v>
      </c>
      <c r="AA6" s="4" t="s">
        <v>32</v>
      </c>
      <c r="AB6" s="4" t="s">
        <v>33</v>
      </c>
      <c r="AC6" s="4" t="s">
        <v>33</v>
      </c>
    </row>
    <row r="7" spans="1:29">
      <c r="A7" s="4" t="s">
        <v>0</v>
      </c>
      <c r="B7" s="4" t="s">
        <v>34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U7" s="29"/>
      <c r="V7" s="4" t="s">
        <v>35</v>
      </c>
      <c r="W7" s="4" t="s">
        <v>36</v>
      </c>
      <c r="X7" s="4" t="s">
        <v>37</v>
      </c>
      <c r="Y7" s="4" t="s">
        <v>38</v>
      </c>
      <c r="Z7" s="4" t="s">
        <v>39</v>
      </c>
      <c r="AA7" s="4" t="s">
        <v>40</v>
      </c>
      <c r="AB7" s="4" t="s">
        <v>41</v>
      </c>
      <c r="AC7" s="4" t="s">
        <v>42</v>
      </c>
    </row>
    <row r="8" ht="16.5" spans="1:29">
      <c r="A8" s="4" t="s">
        <v>7</v>
      </c>
      <c r="B8" s="4" t="s">
        <v>7</v>
      </c>
      <c r="D8" s="4" t="s">
        <v>43</v>
      </c>
      <c r="E8" s="4" t="s">
        <v>44</v>
      </c>
      <c r="F8" s="3"/>
      <c r="G8" s="4" t="s">
        <v>45</v>
      </c>
      <c r="H8" s="5">
        <v>1.8</v>
      </c>
      <c r="I8" s="3"/>
      <c r="J8" s="4" t="s">
        <v>46</v>
      </c>
      <c r="K8" s="5">
        <v>17</v>
      </c>
      <c r="L8" s="26"/>
      <c r="M8" s="26"/>
      <c r="N8" s="26"/>
      <c r="O8" s="26"/>
      <c r="P8" s="26"/>
      <c r="Q8" s="26"/>
      <c r="R8" s="26"/>
      <c r="U8" s="4" t="s">
        <v>47</v>
      </c>
      <c r="V8" s="6">
        <v>1639167</v>
      </c>
      <c r="W8" s="6">
        <v>1639167</v>
      </c>
      <c r="X8" s="6">
        <v>668944</v>
      </c>
      <c r="Y8" s="6">
        <v>668944</v>
      </c>
      <c r="Z8" s="6">
        <v>334472</v>
      </c>
      <c r="AA8" s="6">
        <v>334472</v>
      </c>
      <c r="AB8" s="6">
        <v>5285165</v>
      </c>
      <c r="AC8" s="30"/>
    </row>
    <row r="9" ht="16.5" spans="1:29">
      <c r="A9" s="4" t="s">
        <v>10</v>
      </c>
      <c r="B9" s="4" t="s">
        <v>48</v>
      </c>
      <c r="D9" s="11" t="s">
        <v>49</v>
      </c>
      <c r="E9" s="5">
        <v>1</v>
      </c>
      <c r="F9" s="3"/>
      <c r="G9" s="4" t="s">
        <v>50</v>
      </c>
      <c r="H9" s="5">
        <v>0.3</v>
      </c>
      <c r="I9" s="3"/>
      <c r="J9" s="4" t="s">
        <v>51</v>
      </c>
      <c r="K9" s="5">
        <v>1</v>
      </c>
      <c r="L9" s="26"/>
      <c r="M9" s="26"/>
      <c r="N9" s="26"/>
      <c r="O9" s="26"/>
      <c r="P9" s="26"/>
      <c r="Q9" s="26"/>
      <c r="R9" s="26"/>
      <c r="T9" s="1">
        <v>1</v>
      </c>
      <c r="U9" s="4" t="s">
        <v>52</v>
      </c>
      <c r="V9" s="19">
        <v>0.88</v>
      </c>
      <c r="W9" s="19">
        <v>1.22</v>
      </c>
      <c r="X9" s="19">
        <v>1.5</v>
      </c>
      <c r="Y9" s="19">
        <v>0.8</v>
      </c>
      <c r="Z9" s="19">
        <v>1.45</v>
      </c>
      <c r="AA9" s="19">
        <v>0.8</v>
      </c>
      <c r="AB9" s="6">
        <v>5733383</v>
      </c>
      <c r="AC9" s="31">
        <v>0.0848</v>
      </c>
    </row>
    <row r="10" ht="16.5" spans="1:29">
      <c r="A10" s="17" t="s">
        <v>53</v>
      </c>
      <c r="B10" s="17" t="s">
        <v>48</v>
      </c>
      <c r="D10" s="18" t="s">
        <v>54</v>
      </c>
      <c r="E10" s="5">
        <v>1</v>
      </c>
      <c r="F10" s="3"/>
      <c r="G10" s="4" t="s">
        <v>55</v>
      </c>
      <c r="H10" s="5">
        <v>0.1</v>
      </c>
      <c r="I10" s="3"/>
      <c r="J10" s="3"/>
      <c r="K10" s="3"/>
      <c r="L10" s="3"/>
      <c r="M10" s="3"/>
      <c r="N10" s="3"/>
      <c r="O10" s="3"/>
      <c r="P10" s="3"/>
      <c r="Q10" s="3"/>
      <c r="R10" s="3"/>
      <c r="T10" s="1">
        <v>2</v>
      </c>
      <c r="U10" s="4" t="s">
        <v>56</v>
      </c>
      <c r="V10" s="19">
        <v>1.25</v>
      </c>
      <c r="W10" s="19">
        <v>0.86</v>
      </c>
      <c r="X10" s="19">
        <v>0.85</v>
      </c>
      <c r="Y10" s="19">
        <v>1.45</v>
      </c>
      <c r="Z10" s="19">
        <v>1.2</v>
      </c>
      <c r="AA10" s="19">
        <v>1</v>
      </c>
      <c r="AB10" s="6">
        <v>5733051</v>
      </c>
      <c r="AC10" s="31">
        <v>0.0847</v>
      </c>
    </row>
    <row r="11" ht="16.5" spans="1:29">
      <c r="A11" s="19">
        <v>1</v>
      </c>
      <c r="B11" s="19">
        <v>40001</v>
      </c>
      <c r="D11" s="20" t="s">
        <v>57</v>
      </c>
      <c r="E11" s="5">
        <v>1</v>
      </c>
      <c r="F11" s="3"/>
      <c r="G11" s="4" t="s">
        <v>58</v>
      </c>
      <c r="H11" s="5">
        <v>60</v>
      </c>
      <c r="I11" s="3"/>
      <c r="J11" s="3"/>
      <c r="K11" s="3"/>
      <c r="L11" s="3"/>
      <c r="M11" s="3"/>
      <c r="N11" s="3"/>
      <c r="O11" s="3"/>
      <c r="P11" s="3"/>
      <c r="Q11" s="3"/>
      <c r="R11" s="3"/>
      <c r="T11" s="1">
        <v>3</v>
      </c>
      <c r="U11" s="4" t="s">
        <v>59</v>
      </c>
      <c r="V11" s="19">
        <v>1.05</v>
      </c>
      <c r="W11" s="19">
        <v>1.1</v>
      </c>
      <c r="X11" s="19">
        <v>1</v>
      </c>
      <c r="Y11" s="19">
        <v>1.2</v>
      </c>
      <c r="Z11" s="19">
        <v>1</v>
      </c>
      <c r="AA11" s="19">
        <v>1.2</v>
      </c>
      <c r="AB11" s="6">
        <v>5731723</v>
      </c>
      <c r="AC11" s="31">
        <v>0.0845</v>
      </c>
    </row>
    <row r="12" ht="16.5" spans="1:19">
      <c r="A12" s="19">
        <v>2</v>
      </c>
      <c r="B12" s="21">
        <v>40002</v>
      </c>
      <c r="D12" s="20" t="s">
        <v>60</v>
      </c>
      <c r="E12" s="5">
        <v>1</v>
      </c>
      <c r="F12" s="3"/>
      <c r="G12" s="4" t="s">
        <v>61</v>
      </c>
      <c r="H12" s="5">
        <v>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1" t="s">
        <v>62</v>
      </c>
    </row>
    <row r="13" spans="1:18">
      <c r="A13" s="19">
        <v>3</v>
      </c>
      <c r="B13" s="19">
        <v>40003</v>
      </c>
      <c r="D13" s="3"/>
      <c r="E13" s="3"/>
      <c r="F13" s="3" t="s">
        <v>63</v>
      </c>
      <c r="G13" s="3" t="s">
        <v>64</v>
      </c>
      <c r="H13" s="3"/>
      <c r="I13" s="3"/>
      <c r="J13" s="3"/>
      <c r="K13" s="3"/>
      <c r="L13" s="3"/>
      <c r="M13" s="3"/>
      <c r="N13" s="3"/>
      <c r="O13" s="3"/>
      <c r="P13" s="3" t="s">
        <v>65</v>
      </c>
      <c r="Q13" s="3" t="s">
        <v>65</v>
      </c>
      <c r="R13" s="3" t="s">
        <v>66</v>
      </c>
    </row>
    <row r="14" spans="1:19">
      <c r="A14" s="19">
        <v>4</v>
      </c>
      <c r="B14" s="19">
        <v>40004</v>
      </c>
      <c r="D14" s="4"/>
      <c r="E14" s="22" t="s">
        <v>31</v>
      </c>
      <c r="F14" s="22" t="s">
        <v>31</v>
      </c>
      <c r="G14" s="22" t="s">
        <v>31</v>
      </c>
      <c r="H14" s="22" t="s">
        <v>67</v>
      </c>
      <c r="I14" s="22" t="s">
        <v>31</v>
      </c>
      <c r="J14" s="22" t="s">
        <v>31</v>
      </c>
      <c r="K14" s="22" t="s">
        <v>67</v>
      </c>
      <c r="L14" s="4" t="s">
        <v>68</v>
      </c>
      <c r="M14" s="4" t="s">
        <v>69</v>
      </c>
      <c r="N14" s="4" t="s">
        <v>69</v>
      </c>
      <c r="O14" s="4" t="s">
        <v>70</v>
      </c>
      <c r="P14" s="4" t="s">
        <v>69</v>
      </c>
      <c r="Q14" s="4" t="s">
        <v>69</v>
      </c>
      <c r="R14" s="4" t="s">
        <v>69</v>
      </c>
      <c r="S14" s="4" t="s">
        <v>67</v>
      </c>
    </row>
    <row r="15" spans="1:19">
      <c r="A15" s="19">
        <v>5</v>
      </c>
      <c r="B15" s="19">
        <v>40101</v>
      </c>
      <c r="D15" s="4" t="s">
        <v>71</v>
      </c>
      <c r="E15" s="22" t="s">
        <v>72</v>
      </c>
      <c r="F15" s="22" t="s">
        <v>35</v>
      </c>
      <c r="G15" s="22" t="s">
        <v>36</v>
      </c>
      <c r="H15" s="22" t="s">
        <v>73</v>
      </c>
      <c r="I15" s="22" t="s">
        <v>35</v>
      </c>
      <c r="J15" s="22" t="s">
        <v>36</v>
      </c>
      <c r="K15" s="22" t="s">
        <v>73</v>
      </c>
      <c r="L15" s="4" t="s">
        <v>74</v>
      </c>
      <c r="M15" s="4" t="s">
        <v>75</v>
      </c>
      <c r="N15" s="4" t="s">
        <v>76</v>
      </c>
      <c r="O15" s="4" t="s">
        <v>73</v>
      </c>
      <c r="P15" s="4" t="s">
        <v>74</v>
      </c>
      <c r="Q15" s="4" t="s">
        <v>75</v>
      </c>
      <c r="R15" s="4" t="s">
        <v>76</v>
      </c>
      <c r="S15" s="4" t="s">
        <v>73</v>
      </c>
    </row>
    <row r="16" spans="1:40">
      <c r="A16" s="19">
        <v>6</v>
      </c>
      <c r="B16" s="19">
        <v>40102</v>
      </c>
      <c r="D16" s="4"/>
      <c r="E16" s="22"/>
      <c r="F16" s="22"/>
      <c r="G16" s="22"/>
      <c r="H16" s="22"/>
      <c r="I16" s="22" t="s">
        <v>77</v>
      </c>
      <c r="J16" s="22" t="s">
        <v>77</v>
      </c>
      <c r="K16" s="22" t="s">
        <v>77</v>
      </c>
      <c r="L16" s="4"/>
      <c r="M16" s="4"/>
      <c r="N16" s="4"/>
      <c r="O16" s="4"/>
      <c r="P16" s="4" t="s">
        <v>77</v>
      </c>
      <c r="Q16" s="4" t="s">
        <v>77</v>
      </c>
      <c r="R16" s="4" t="s">
        <v>77</v>
      </c>
      <c r="S16" s="4" t="s">
        <v>77</v>
      </c>
      <c r="W16" s="1">
        <v>1</v>
      </c>
      <c r="Z16" s="1">
        <v>2</v>
      </c>
      <c r="AC16" s="1">
        <v>3</v>
      </c>
      <c r="AM16" s="1">
        <v>0.7</v>
      </c>
      <c r="AN16" s="1">
        <f>AM16</f>
        <v>0.7</v>
      </c>
    </row>
    <row r="17" ht="16.5" spans="1:42">
      <c r="A17" s="19">
        <v>7</v>
      </c>
      <c r="B17" s="19">
        <v>40103</v>
      </c>
      <c r="D17" s="23">
        <v>1</v>
      </c>
      <c r="E17" s="24">
        <v>1025.1</v>
      </c>
      <c r="F17" s="25">
        <v>1025</v>
      </c>
      <c r="G17" s="25">
        <v>51</v>
      </c>
      <c r="H17" s="25">
        <v>1</v>
      </c>
      <c r="I17" s="25">
        <v>1025</v>
      </c>
      <c r="J17" s="25">
        <v>51</v>
      </c>
      <c r="K17" s="25">
        <v>1</v>
      </c>
      <c r="L17" s="27">
        <v>1.52</v>
      </c>
      <c r="M17" s="28">
        <v>0</v>
      </c>
      <c r="N17" s="28">
        <v>0</v>
      </c>
      <c r="O17" s="13">
        <v>0</v>
      </c>
      <c r="P17" s="28">
        <v>0.6</v>
      </c>
      <c r="Q17" s="28">
        <v>0</v>
      </c>
      <c r="R17" s="28">
        <v>0</v>
      </c>
      <c r="S17" s="13">
        <v>0</v>
      </c>
      <c r="U17" s="1" t="str">
        <f>$B$2&amp;F$13&amp;$B$2&amp;$B$1&amp;INT(I17*_xlfn.XLOOKUP(W$16,$T$9:$T$11,$V$9:$V$11))</f>
        <v>"Hp":902</v>
      </c>
      <c r="V17" s="1" t="str">
        <f>$B$2&amp;G$13&amp;$B$2&amp;$B$1&amp;INT(J17*_xlfn.XLOOKUP(W$16,$T$9:$T$11,$W$9:$W$11))</f>
        <v>"Atk":62</v>
      </c>
      <c r="W17" s="1" t="str">
        <f>$A$3&amp;_xlfn.TEXTJOIN($C$1,1,U17:V17)&amp;$A$4</f>
        <v>{"Hp":902,"Atk":62}</v>
      </c>
      <c r="X17" s="1" t="str">
        <f>$B$2&amp;F$13&amp;$B$2&amp;$B$1&amp;INT(I17*_xlfn.XLOOKUP(Z$16,$T$9:$T$11,$V$9:$V$11))</f>
        <v>"Hp":1281</v>
      </c>
      <c r="Y17" s="1" t="str">
        <f>$B$2&amp;G$13&amp;$B$2&amp;$B$1&amp;INT(J17*_xlfn.XLOOKUP(Z$16,$T$9:$T$11,$W$9:$W$11))</f>
        <v>"Atk":43</v>
      </c>
      <c r="Z17" s="1" t="str">
        <f>$A$3&amp;_xlfn.TEXTJOIN($C$1,1,X17:Y17)&amp;$A$4</f>
        <v>{"Hp":1281,"Atk":43}</v>
      </c>
      <c r="AA17" s="1" t="str">
        <f>$B$2&amp;F$13&amp;$B$2&amp;$B$1&amp;INT(I17*_xlfn.XLOOKUP(AC$16,$T$9:$T$11,$V$9:$V$11))</f>
        <v>"Hp":1076</v>
      </c>
      <c r="AB17" s="1" t="str">
        <f>$B$2&amp;G$13&amp;$B$2&amp;$B$1&amp;INT(J17*_xlfn.XLOOKUP(AC$16,$T$9:$T$11,$W$9:$W$11))</f>
        <v>"Atk":56</v>
      </c>
      <c r="AC17" s="1" t="str">
        <f>$A$3&amp;_xlfn.TEXTJOIN($C$1,1,AA17:AB17)&amp;$A$4</f>
        <v>{"Hp":1076,"Atk":56}</v>
      </c>
      <c r="AE17" s="32" t="str">
        <f>$B$2&amp;P$13&amp;$B$2&amp;$B$1&amp;(P17+Q17)</f>
        <v>"CardMulti":0.6</v>
      </c>
      <c r="AF17" s="1" t="str">
        <f>$B$2&amp;R$13&amp;$B$2&amp;$B$1&amp;R17</f>
        <v>"CostReduce":0</v>
      </c>
      <c r="AG17" s="1" t="str">
        <f>$A$3&amp;_xlfn.TEXTJOIN($C$1,1,AE17:AF17)&amp;$A$4</f>
        <v>{"CardMulti":0.6,"CostReduce":0}</v>
      </c>
      <c r="AM17" s="32" t="str">
        <f>$B$2&amp;P$13&amp;$B$2&amp;$B$1&amp;(P17+Q17)*$AM$16</f>
        <v>"CardMulti":0.42</v>
      </c>
      <c r="AN17" s="1" t="str">
        <f>$B$2&amp;R$13&amp;$B$2&amp;$B$1&amp;R17*$AN$16</f>
        <v>"CostReduce":0</v>
      </c>
      <c r="AP17" s="1" t="str">
        <f>$A$3&amp;_xlfn.TEXTJOIN($C$1,1,AM17:AN17)&amp;$A$4</f>
        <v>{"CardMulti":0.42,"CostReduce":0}</v>
      </c>
    </row>
    <row r="18" ht="16.5" spans="1:42">
      <c r="A18" s="19">
        <v>8</v>
      </c>
      <c r="B18" s="19">
        <v>40104</v>
      </c>
      <c r="D18" s="19">
        <v>2</v>
      </c>
      <c r="E18" s="24">
        <v>65.35</v>
      </c>
      <c r="F18" s="25">
        <v>65</v>
      </c>
      <c r="G18" s="25">
        <v>3</v>
      </c>
      <c r="H18" s="25"/>
      <c r="I18" s="25">
        <v>1090</v>
      </c>
      <c r="J18" s="25">
        <v>55</v>
      </c>
      <c r="K18" s="25">
        <v>1</v>
      </c>
      <c r="L18" s="27">
        <v>1.57</v>
      </c>
      <c r="M18" s="28">
        <v>0</v>
      </c>
      <c r="N18" s="28">
        <v>0</v>
      </c>
      <c r="O18" s="13">
        <v>0</v>
      </c>
      <c r="P18" s="28">
        <v>1.25</v>
      </c>
      <c r="Q18" s="28">
        <v>0</v>
      </c>
      <c r="R18" s="28">
        <v>0</v>
      </c>
      <c r="S18" s="13">
        <v>0</v>
      </c>
      <c r="U18" s="1" t="str">
        <f t="shared" ref="U18:U81" si="0">$B$2&amp;F$13&amp;$B$2&amp;$B$1&amp;INT(I18*_xlfn.XLOOKUP(W$16,$T$9:$T$11,$V$9:$V$11))</f>
        <v>"Hp":959</v>
      </c>
      <c r="V18" s="1" t="str">
        <f t="shared" ref="V18:V81" si="1">$B$2&amp;G$13&amp;$B$2&amp;$B$1&amp;INT(J18*_xlfn.XLOOKUP(W$16,$T$9:$T$11,$W$9:$W$11))</f>
        <v>"Atk":67</v>
      </c>
      <c r="W18" s="1" t="str">
        <f t="shared" ref="W18:W81" si="2">$A$3&amp;_xlfn.TEXTJOIN($C$1,1,U18:V18)&amp;$A$4</f>
        <v>{"Hp":959,"Atk":67}</v>
      </c>
      <c r="X18" s="1" t="str">
        <f t="shared" ref="X18:X81" si="3">$B$2&amp;F$13&amp;$B$2&amp;$B$1&amp;INT(I18*_xlfn.XLOOKUP(Z$16,$T$9:$T$11,$V$9:$V$11))</f>
        <v>"Hp":1362</v>
      </c>
      <c r="Y18" s="1" t="str">
        <f t="shared" ref="Y18:Y81" si="4">$B$2&amp;G$13&amp;$B$2&amp;$B$1&amp;INT(J18*_xlfn.XLOOKUP(Z$16,$T$9:$T$11,$W$9:$W$11))</f>
        <v>"Atk":47</v>
      </c>
      <c r="Z18" s="1" t="str">
        <f>$A$3&amp;_xlfn.TEXTJOIN($C$1,1,X18:Y18)&amp;$A$4</f>
        <v>{"Hp":1362,"Atk":47}</v>
      </c>
      <c r="AA18" s="1" t="str">
        <f t="shared" ref="AA18:AA81" si="5">$B$2&amp;F$13&amp;$B$2&amp;$B$1&amp;INT(I18*_xlfn.XLOOKUP(AC$16,$T$9:$T$11,$V$9:$V$11))</f>
        <v>"Hp":1144</v>
      </c>
      <c r="AB18" s="1" t="str">
        <f t="shared" ref="AB18:AB81" si="6">$B$2&amp;G$13&amp;$B$2&amp;$B$1&amp;INT(J18*_xlfn.XLOOKUP(AC$16,$T$9:$T$11,$W$9:$W$11))</f>
        <v>"Atk":60</v>
      </c>
      <c r="AC18" s="1" t="str">
        <f t="shared" ref="AC18:AC81" si="7">$A$3&amp;_xlfn.TEXTJOIN($C$1,1,AA18:AB18)&amp;$A$4</f>
        <v>{"Hp":1144,"Atk":60}</v>
      </c>
      <c r="AE18" s="32" t="str">
        <f>$B$2&amp;P$13&amp;$B$2&amp;$B$1&amp;(P18+Q18)</f>
        <v>"CardMulti":1.25</v>
      </c>
      <c r="AF18" s="1" t="str">
        <f t="shared" ref="AF18:AF81" si="8">$B$2&amp;R$13&amp;$B$2&amp;$B$1&amp;R18</f>
        <v>"CostReduce":0</v>
      </c>
      <c r="AG18" s="1" t="str">
        <f t="shared" ref="AG18:AG81" si="9">$A$3&amp;_xlfn.TEXTJOIN($C$1,1,AE18:AF18)&amp;$A$4</f>
        <v>{"CardMulti":1.25,"CostReduce":0}</v>
      </c>
      <c r="AM18" s="32" t="str">
        <f t="shared" ref="AM18:AM81" si="10">$B$2&amp;P$13&amp;$B$2&amp;$B$1&amp;(P18+Q18)*$AM$16</f>
        <v>"CardMulti":0.875</v>
      </c>
      <c r="AN18" s="1" t="str">
        <f t="shared" ref="AN18:AN81" si="11">$B$2&amp;R$13&amp;$B$2&amp;$B$1&amp;R18*$AN$16</f>
        <v>"CostReduce":0</v>
      </c>
      <c r="AP18" s="1" t="str">
        <f>$A$3&amp;_xlfn.TEXTJOIN($C$1,1,AM18:AN18)&amp;$A$4</f>
        <v>{"CardMulti":0.875,"CostReduce":0}</v>
      </c>
    </row>
    <row r="19" ht="16.5" spans="1:42">
      <c r="A19" s="19">
        <v>9</v>
      </c>
      <c r="B19" s="19">
        <v>40105</v>
      </c>
      <c r="D19" s="19">
        <v>3</v>
      </c>
      <c r="E19" s="24">
        <v>69.13</v>
      </c>
      <c r="F19" s="25">
        <v>69</v>
      </c>
      <c r="G19" s="25">
        <v>3</v>
      </c>
      <c r="H19" s="25"/>
      <c r="I19" s="25">
        <v>1160</v>
      </c>
      <c r="J19" s="25">
        <v>58</v>
      </c>
      <c r="K19" s="25">
        <v>1</v>
      </c>
      <c r="L19" s="27">
        <v>1.57</v>
      </c>
      <c r="M19" s="28">
        <v>0</v>
      </c>
      <c r="N19" s="28">
        <v>0</v>
      </c>
      <c r="O19" s="13">
        <v>0</v>
      </c>
      <c r="P19" s="28">
        <v>1.9</v>
      </c>
      <c r="Q19" s="28">
        <v>0</v>
      </c>
      <c r="R19" s="28">
        <v>0</v>
      </c>
      <c r="S19" s="13">
        <v>0</v>
      </c>
      <c r="U19" s="1" t="str">
        <f t="shared" si="0"/>
        <v>"Hp":1020</v>
      </c>
      <c r="V19" s="1" t="str">
        <f t="shared" si="1"/>
        <v>"Atk":70</v>
      </c>
      <c r="W19" s="1" t="str">
        <f t="shared" si="2"/>
        <v>{"Hp":1020,"Atk":70}</v>
      </c>
      <c r="X19" s="1" t="str">
        <f t="shared" si="3"/>
        <v>"Hp":1450</v>
      </c>
      <c r="Y19" s="1" t="str">
        <f t="shared" si="4"/>
        <v>"Atk":49</v>
      </c>
      <c r="Z19" s="1" t="str">
        <f>$A$3&amp;_xlfn.TEXTJOIN($C$1,1,X19:Y19)&amp;$A$4</f>
        <v>{"Hp":1450,"Atk":49}</v>
      </c>
      <c r="AA19" s="1" t="str">
        <f t="shared" si="5"/>
        <v>"Hp":1218</v>
      </c>
      <c r="AB19" s="1" t="str">
        <f t="shared" si="6"/>
        <v>"Atk":63</v>
      </c>
      <c r="AC19" s="1" t="str">
        <f t="shared" si="7"/>
        <v>{"Hp":1218,"Atk":63}</v>
      </c>
      <c r="AE19" s="32" t="str">
        <f>$B$2&amp;P$13&amp;$B$2&amp;$B$1&amp;(P19+Q19)</f>
        <v>"CardMulti":1.9</v>
      </c>
      <c r="AF19" s="1" t="str">
        <f t="shared" si="8"/>
        <v>"CostReduce":0</v>
      </c>
      <c r="AG19" s="1" t="str">
        <f t="shared" si="9"/>
        <v>{"CardMulti":1.9,"CostReduce":0}</v>
      </c>
      <c r="AM19" s="32" t="str">
        <f t="shared" si="10"/>
        <v>"CardMulti":1.33</v>
      </c>
      <c r="AN19" s="1" t="str">
        <f t="shared" si="11"/>
        <v>"CostReduce":0</v>
      </c>
      <c r="AP19" s="1" t="str">
        <f>$A$3&amp;_xlfn.TEXTJOIN($C$1,1,AM19:AN19)&amp;$A$4</f>
        <v>{"CardMulti":1.33,"CostReduce":0}</v>
      </c>
    </row>
    <row r="20" ht="16.5" spans="1:42">
      <c r="A20" s="19">
        <v>10</v>
      </c>
      <c r="B20" s="19">
        <v>40106</v>
      </c>
      <c r="D20" s="19">
        <v>4</v>
      </c>
      <c r="E20" s="24">
        <v>72.56</v>
      </c>
      <c r="F20" s="25">
        <v>73</v>
      </c>
      <c r="G20" s="25">
        <v>4</v>
      </c>
      <c r="H20" s="25"/>
      <c r="I20" s="25">
        <v>1232</v>
      </c>
      <c r="J20" s="25">
        <v>62</v>
      </c>
      <c r="K20" s="25">
        <v>1</v>
      </c>
      <c r="L20" s="27">
        <v>1.57</v>
      </c>
      <c r="M20" s="28">
        <v>0</v>
      </c>
      <c r="N20" s="28">
        <v>0</v>
      </c>
      <c r="O20" s="13">
        <v>0</v>
      </c>
      <c r="P20" s="28">
        <v>2.55</v>
      </c>
      <c r="Q20" s="28">
        <v>0</v>
      </c>
      <c r="R20" s="28">
        <v>0</v>
      </c>
      <c r="S20" s="13">
        <v>0</v>
      </c>
      <c r="U20" s="1" t="str">
        <f t="shared" si="0"/>
        <v>"Hp":1084</v>
      </c>
      <c r="V20" s="1" t="str">
        <f t="shared" si="1"/>
        <v>"Atk":75</v>
      </c>
      <c r="W20" s="1" t="str">
        <f t="shared" si="2"/>
        <v>{"Hp":1084,"Atk":75}</v>
      </c>
      <c r="X20" s="1" t="str">
        <f t="shared" si="3"/>
        <v>"Hp":1540</v>
      </c>
      <c r="Y20" s="1" t="str">
        <f t="shared" si="4"/>
        <v>"Atk":53</v>
      </c>
      <c r="Z20" s="1" t="str">
        <f>$A$3&amp;_xlfn.TEXTJOIN($C$1,1,X20:Y20)&amp;$A$4</f>
        <v>{"Hp":1540,"Atk":53}</v>
      </c>
      <c r="AA20" s="1" t="str">
        <f t="shared" si="5"/>
        <v>"Hp":1293</v>
      </c>
      <c r="AB20" s="1" t="str">
        <f t="shared" si="6"/>
        <v>"Atk":68</v>
      </c>
      <c r="AC20" s="1" t="str">
        <f t="shared" si="7"/>
        <v>{"Hp":1293,"Atk":68}</v>
      </c>
      <c r="AE20" s="32" t="str">
        <f>$B$2&amp;P$13&amp;$B$2&amp;$B$1&amp;(P20+Q20)</f>
        <v>"CardMulti":2.55</v>
      </c>
      <c r="AF20" s="1" t="str">
        <f t="shared" si="8"/>
        <v>"CostReduce":0</v>
      </c>
      <c r="AG20" s="1" t="str">
        <f t="shared" si="9"/>
        <v>{"CardMulti":2.55,"CostReduce":0}</v>
      </c>
      <c r="AM20" s="32" t="str">
        <f t="shared" si="10"/>
        <v>"CardMulti":1.785</v>
      </c>
      <c r="AN20" s="1" t="str">
        <f t="shared" si="11"/>
        <v>"CostReduce":0</v>
      </c>
      <c r="AP20" s="1" t="str">
        <f>$A$3&amp;_xlfn.TEXTJOIN($C$1,1,AM20:AN20)&amp;$A$4</f>
        <v>{"CardMulti":1.785,"CostReduce":0}</v>
      </c>
    </row>
    <row r="21" ht="16.5" spans="1:42">
      <c r="A21" s="19">
        <v>11</v>
      </c>
      <c r="B21" s="19">
        <v>40107</v>
      </c>
      <c r="D21" s="19">
        <v>5</v>
      </c>
      <c r="E21" s="24">
        <v>75.91</v>
      </c>
      <c r="F21" s="25">
        <v>76</v>
      </c>
      <c r="G21" s="25">
        <v>4</v>
      </c>
      <c r="H21" s="25"/>
      <c r="I21" s="25">
        <v>1308</v>
      </c>
      <c r="J21" s="25">
        <v>65</v>
      </c>
      <c r="K21" s="25">
        <v>1</v>
      </c>
      <c r="L21" s="27">
        <v>1.57</v>
      </c>
      <c r="M21" s="28">
        <v>0</v>
      </c>
      <c r="N21" s="28">
        <v>0</v>
      </c>
      <c r="O21" s="13">
        <v>0</v>
      </c>
      <c r="P21" s="28">
        <v>3.2</v>
      </c>
      <c r="Q21" s="28">
        <v>0</v>
      </c>
      <c r="R21" s="28">
        <v>0</v>
      </c>
      <c r="S21" s="13">
        <v>0</v>
      </c>
      <c r="U21" s="1" t="str">
        <f t="shared" si="0"/>
        <v>"Hp":1151</v>
      </c>
      <c r="V21" s="1" t="str">
        <f t="shared" si="1"/>
        <v>"Atk":79</v>
      </c>
      <c r="W21" s="1" t="str">
        <f t="shared" si="2"/>
        <v>{"Hp":1151,"Atk":79}</v>
      </c>
      <c r="X21" s="1" t="str">
        <f t="shared" si="3"/>
        <v>"Hp":1635</v>
      </c>
      <c r="Y21" s="1" t="str">
        <f t="shared" si="4"/>
        <v>"Atk":55</v>
      </c>
      <c r="Z21" s="1" t="str">
        <f>$A$3&amp;_xlfn.TEXTJOIN($C$1,1,X21:Y21)&amp;$A$4</f>
        <v>{"Hp":1635,"Atk":55}</v>
      </c>
      <c r="AA21" s="1" t="str">
        <f t="shared" si="5"/>
        <v>"Hp":1373</v>
      </c>
      <c r="AB21" s="1" t="str">
        <f t="shared" si="6"/>
        <v>"Atk":71</v>
      </c>
      <c r="AC21" s="1" t="str">
        <f t="shared" si="7"/>
        <v>{"Hp":1373,"Atk":71}</v>
      </c>
      <c r="AE21" s="32" t="str">
        <f>$B$2&amp;P$13&amp;$B$2&amp;$B$1&amp;(P21+Q21)</f>
        <v>"CardMulti":3.2</v>
      </c>
      <c r="AF21" s="1" t="str">
        <f t="shared" si="8"/>
        <v>"CostReduce":0</v>
      </c>
      <c r="AG21" s="1" t="str">
        <f t="shared" si="9"/>
        <v>{"CardMulti":3.2,"CostReduce":0}</v>
      </c>
      <c r="AM21" s="32" t="str">
        <f t="shared" si="10"/>
        <v>"CardMulti":2.24</v>
      </c>
      <c r="AN21" s="1" t="str">
        <f t="shared" si="11"/>
        <v>"CostReduce":0</v>
      </c>
      <c r="AP21" s="1" t="str">
        <f>$A$3&amp;_xlfn.TEXTJOIN($C$1,1,AM21:AN21)&amp;$A$4</f>
        <v>{"CardMulti":2.24,"CostReduce":0}</v>
      </c>
    </row>
    <row r="22" ht="16.5" spans="1:42">
      <c r="A22" s="19">
        <v>12</v>
      </c>
      <c r="B22" s="19">
        <v>40108</v>
      </c>
      <c r="D22" s="19">
        <v>6</v>
      </c>
      <c r="E22" s="24">
        <v>79.32</v>
      </c>
      <c r="F22" s="25">
        <v>79</v>
      </c>
      <c r="G22" s="25">
        <v>4</v>
      </c>
      <c r="H22" s="25"/>
      <c r="I22" s="25">
        <v>1387</v>
      </c>
      <c r="J22" s="25">
        <v>69</v>
      </c>
      <c r="K22" s="25">
        <v>1</v>
      </c>
      <c r="L22" s="27">
        <v>1.57</v>
      </c>
      <c r="M22" s="28">
        <v>0</v>
      </c>
      <c r="N22" s="28">
        <v>0</v>
      </c>
      <c r="O22" s="13">
        <v>0</v>
      </c>
      <c r="P22" s="28">
        <v>3.85</v>
      </c>
      <c r="Q22" s="28">
        <v>0</v>
      </c>
      <c r="R22" s="28">
        <v>0</v>
      </c>
      <c r="S22" s="13">
        <v>0</v>
      </c>
      <c r="U22" s="1" t="str">
        <f t="shared" si="0"/>
        <v>"Hp":1220</v>
      </c>
      <c r="V22" s="1" t="str">
        <f t="shared" si="1"/>
        <v>"Atk":84</v>
      </c>
      <c r="W22" s="1" t="str">
        <f t="shared" si="2"/>
        <v>{"Hp":1220,"Atk":84}</v>
      </c>
      <c r="X22" s="1" t="str">
        <f t="shared" si="3"/>
        <v>"Hp":1733</v>
      </c>
      <c r="Y22" s="1" t="str">
        <f t="shared" si="4"/>
        <v>"Atk":59</v>
      </c>
      <c r="Z22" s="1" t="str">
        <f>$A$3&amp;_xlfn.TEXTJOIN($C$1,1,X22:Y22)&amp;$A$4</f>
        <v>{"Hp":1733,"Atk":59}</v>
      </c>
      <c r="AA22" s="1" t="str">
        <f t="shared" si="5"/>
        <v>"Hp":1456</v>
      </c>
      <c r="AB22" s="1" t="str">
        <f t="shared" si="6"/>
        <v>"Atk":75</v>
      </c>
      <c r="AC22" s="1" t="str">
        <f t="shared" si="7"/>
        <v>{"Hp":1456,"Atk":75}</v>
      </c>
      <c r="AE22" s="32" t="str">
        <f t="shared" ref="AE18:AE81" si="12">$B$2&amp;P$13&amp;$B$2&amp;$B$1&amp;(P22+Q22)</f>
        <v>"CardMulti":3.85</v>
      </c>
      <c r="AF22" s="1" t="str">
        <f t="shared" si="8"/>
        <v>"CostReduce":0</v>
      </c>
      <c r="AG22" s="1" t="str">
        <f t="shared" si="9"/>
        <v>{"CardMulti":3.85,"CostReduce":0}</v>
      </c>
      <c r="AM22" s="32" t="str">
        <f t="shared" si="10"/>
        <v>"CardMulti":2.695</v>
      </c>
      <c r="AN22" s="1" t="str">
        <f t="shared" si="11"/>
        <v>"CostReduce":0</v>
      </c>
      <c r="AP22" s="1" t="str">
        <f>$A$3&amp;_xlfn.TEXTJOIN($C$1,1,AM22:AN22)&amp;$A$4</f>
        <v>{"CardMulti":2.695,"CostReduce":0}</v>
      </c>
    </row>
    <row r="23" ht="16.5" spans="1:42">
      <c r="A23" s="19">
        <v>13</v>
      </c>
      <c r="B23" s="19">
        <v>40109</v>
      </c>
      <c r="D23" s="19">
        <v>7</v>
      </c>
      <c r="E23" s="24">
        <v>82.85</v>
      </c>
      <c r="F23" s="25">
        <v>83</v>
      </c>
      <c r="G23" s="25">
        <v>4</v>
      </c>
      <c r="H23" s="25"/>
      <c r="I23" s="25">
        <v>1470</v>
      </c>
      <c r="J23" s="25">
        <v>74</v>
      </c>
      <c r="K23" s="25">
        <v>1</v>
      </c>
      <c r="L23" s="27">
        <v>1.57</v>
      </c>
      <c r="M23" s="28">
        <v>0</v>
      </c>
      <c r="N23" s="28">
        <v>0</v>
      </c>
      <c r="O23" s="13">
        <v>0</v>
      </c>
      <c r="P23" s="28">
        <v>4.5</v>
      </c>
      <c r="Q23" s="28">
        <v>0</v>
      </c>
      <c r="R23" s="28">
        <v>0</v>
      </c>
      <c r="S23" s="13">
        <v>0</v>
      </c>
      <c r="U23" s="1" t="str">
        <f t="shared" si="0"/>
        <v>"Hp":1293</v>
      </c>
      <c r="V23" s="1" t="str">
        <f t="shared" si="1"/>
        <v>"Atk":90</v>
      </c>
      <c r="W23" s="1" t="str">
        <f t="shared" si="2"/>
        <v>{"Hp":1293,"Atk":90}</v>
      </c>
      <c r="X23" s="1" t="str">
        <f t="shared" si="3"/>
        <v>"Hp":1837</v>
      </c>
      <c r="Y23" s="1" t="str">
        <f t="shared" si="4"/>
        <v>"Atk":63</v>
      </c>
      <c r="Z23" s="1" t="str">
        <f>$A$3&amp;_xlfn.TEXTJOIN($C$1,1,X23:Y23)&amp;$A$4</f>
        <v>{"Hp":1837,"Atk":63}</v>
      </c>
      <c r="AA23" s="1" t="str">
        <f t="shared" si="5"/>
        <v>"Hp":1543</v>
      </c>
      <c r="AB23" s="1" t="str">
        <f t="shared" si="6"/>
        <v>"Atk":81</v>
      </c>
      <c r="AC23" s="1" t="str">
        <f t="shared" si="7"/>
        <v>{"Hp":1543,"Atk":81}</v>
      </c>
      <c r="AE23" s="32" t="str">
        <f t="shared" si="12"/>
        <v>"CardMulti":4.5</v>
      </c>
      <c r="AF23" s="1" t="str">
        <f t="shared" si="8"/>
        <v>"CostReduce":0</v>
      </c>
      <c r="AG23" s="1" t="str">
        <f t="shared" si="9"/>
        <v>{"CardMulti":4.5,"CostReduce":0}</v>
      </c>
      <c r="AM23" s="32" t="str">
        <f t="shared" si="10"/>
        <v>"CardMulti":3.15</v>
      </c>
      <c r="AN23" s="1" t="str">
        <f t="shared" si="11"/>
        <v>"CostReduce":0</v>
      </c>
      <c r="AP23" s="1" t="str">
        <f>$A$3&amp;_xlfn.TEXTJOIN($C$1,1,AM23:AN23)&amp;$A$4</f>
        <v>{"CardMulti":3.15,"CostReduce":0}</v>
      </c>
    </row>
    <row r="24" ht="16.5" spans="1:42">
      <c r="A24" s="19">
        <v>14</v>
      </c>
      <c r="B24" s="19">
        <v>40110</v>
      </c>
      <c r="D24" s="19">
        <v>8</v>
      </c>
      <c r="E24" s="24">
        <v>86.54</v>
      </c>
      <c r="F24" s="25">
        <v>87</v>
      </c>
      <c r="G24" s="25">
        <v>4</v>
      </c>
      <c r="H24" s="25"/>
      <c r="I24" s="25">
        <v>1557</v>
      </c>
      <c r="J24" s="25">
        <v>78</v>
      </c>
      <c r="K24" s="25">
        <v>1</v>
      </c>
      <c r="L24" s="27">
        <v>1.57</v>
      </c>
      <c r="M24" s="28">
        <v>0</v>
      </c>
      <c r="N24" s="28">
        <v>0</v>
      </c>
      <c r="O24" s="13">
        <v>0</v>
      </c>
      <c r="P24" s="28">
        <v>5.15</v>
      </c>
      <c r="Q24" s="28">
        <v>0</v>
      </c>
      <c r="R24" s="28">
        <v>0</v>
      </c>
      <c r="S24" s="13">
        <v>0</v>
      </c>
      <c r="U24" s="1" t="str">
        <f t="shared" si="0"/>
        <v>"Hp":1370</v>
      </c>
      <c r="V24" s="1" t="str">
        <f t="shared" si="1"/>
        <v>"Atk":95</v>
      </c>
      <c r="W24" s="1" t="str">
        <f t="shared" si="2"/>
        <v>{"Hp":1370,"Atk":95}</v>
      </c>
      <c r="X24" s="1" t="str">
        <f t="shared" si="3"/>
        <v>"Hp":1946</v>
      </c>
      <c r="Y24" s="1" t="str">
        <f t="shared" si="4"/>
        <v>"Atk":67</v>
      </c>
      <c r="Z24" s="1" t="str">
        <f>$A$3&amp;_xlfn.TEXTJOIN($C$1,1,X24:Y24)&amp;$A$4</f>
        <v>{"Hp":1946,"Atk":67}</v>
      </c>
      <c r="AA24" s="1" t="str">
        <f t="shared" si="5"/>
        <v>"Hp":1634</v>
      </c>
      <c r="AB24" s="1" t="str">
        <f t="shared" si="6"/>
        <v>"Atk":85</v>
      </c>
      <c r="AC24" s="1" t="str">
        <f t="shared" si="7"/>
        <v>{"Hp":1634,"Atk":85}</v>
      </c>
      <c r="AE24" s="32" t="str">
        <f t="shared" si="12"/>
        <v>"CardMulti":5.15</v>
      </c>
      <c r="AF24" s="1" t="str">
        <f t="shared" si="8"/>
        <v>"CostReduce":0</v>
      </c>
      <c r="AG24" s="1" t="str">
        <f t="shared" si="9"/>
        <v>{"CardMulti":5.15,"CostReduce":0}</v>
      </c>
      <c r="AM24" s="32" t="str">
        <f t="shared" si="10"/>
        <v>"CardMulti":3.605</v>
      </c>
      <c r="AN24" s="1" t="str">
        <f t="shared" si="11"/>
        <v>"CostReduce":0</v>
      </c>
      <c r="AP24" s="1" t="str">
        <f>$A$3&amp;_xlfn.TEXTJOIN($C$1,1,AM24:AN24)&amp;$A$4</f>
        <v>{"CardMulti":3.605,"CostReduce":0}</v>
      </c>
    </row>
    <row r="25" ht="16.5" spans="1:42">
      <c r="A25" s="19">
        <v>15</v>
      </c>
      <c r="B25" s="19">
        <v>40111</v>
      </c>
      <c r="D25" s="19">
        <v>9</v>
      </c>
      <c r="E25" s="24">
        <v>90.4</v>
      </c>
      <c r="F25" s="25">
        <v>90</v>
      </c>
      <c r="G25" s="25">
        <v>5</v>
      </c>
      <c r="H25" s="25"/>
      <c r="I25" s="25">
        <v>1647</v>
      </c>
      <c r="J25" s="25">
        <v>82</v>
      </c>
      <c r="K25" s="25">
        <v>1</v>
      </c>
      <c r="L25" s="27">
        <v>1.57</v>
      </c>
      <c r="M25" s="28">
        <v>0</v>
      </c>
      <c r="N25" s="28">
        <v>0</v>
      </c>
      <c r="O25" s="13">
        <v>0</v>
      </c>
      <c r="P25" s="28">
        <v>5.8</v>
      </c>
      <c r="Q25" s="28">
        <v>0</v>
      </c>
      <c r="R25" s="28">
        <v>0</v>
      </c>
      <c r="S25" s="13">
        <v>0</v>
      </c>
      <c r="U25" s="1" t="str">
        <f t="shared" si="0"/>
        <v>"Hp":1449</v>
      </c>
      <c r="V25" s="1" t="str">
        <f t="shared" si="1"/>
        <v>"Atk":100</v>
      </c>
      <c r="W25" s="1" t="str">
        <f t="shared" si="2"/>
        <v>{"Hp":1449,"Atk":100}</v>
      </c>
      <c r="X25" s="1" t="str">
        <f t="shared" si="3"/>
        <v>"Hp":2058</v>
      </c>
      <c r="Y25" s="1" t="str">
        <f t="shared" si="4"/>
        <v>"Atk":70</v>
      </c>
      <c r="Z25" s="1" t="str">
        <f>$A$3&amp;_xlfn.TEXTJOIN($C$1,1,X25:Y25)&amp;$A$4</f>
        <v>{"Hp":2058,"Atk":70}</v>
      </c>
      <c r="AA25" s="1" t="str">
        <f t="shared" si="5"/>
        <v>"Hp":1729</v>
      </c>
      <c r="AB25" s="1" t="str">
        <f t="shared" si="6"/>
        <v>"Atk":90</v>
      </c>
      <c r="AC25" s="1" t="str">
        <f t="shared" si="7"/>
        <v>{"Hp":1729,"Atk":90}</v>
      </c>
      <c r="AE25" s="32" t="str">
        <f t="shared" si="12"/>
        <v>"CardMulti":5.8</v>
      </c>
      <c r="AF25" s="1" t="str">
        <f t="shared" si="8"/>
        <v>"CostReduce":0</v>
      </c>
      <c r="AG25" s="1" t="str">
        <f t="shared" si="9"/>
        <v>{"CardMulti":5.8,"CostReduce":0}</v>
      </c>
      <c r="AM25" s="32" t="str">
        <f t="shared" si="10"/>
        <v>"CardMulti":4.06</v>
      </c>
      <c r="AN25" s="1" t="str">
        <f t="shared" si="11"/>
        <v>"CostReduce":0</v>
      </c>
      <c r="AP25" s="1" t="str">
        <f>$A$3&amp;_xlfn.TEXTJOIN($C$1,1,AM25:AN25)&amp;$A$4</f>
        <v>{"CardMulti":4.06,"CostReduce":0}</v>
      </c>
    </row>
    <row r="26" ht="16.5" spans="1:42">
      <c r="A26" s="19">
        <v>16</v>
      </c>
      <c r="B26" s="19">
        <v>40112</v>
      </c>
      <c r="D26" s="19">
        <v>10</v>
      </c>
      <c r="E26" s="24">
        <v>94.46</v>
      </c>
      <c r="F26" s="25">
        <v>94</v>
      </c>
      <c r="G26" s="25">
        <v>5</v>
      </c>
      <c r="H26" s="25"/>
      <c r="I26" s="25">
        <v>1742</v>
      </c>
      <c r="J26" s="25">
        <v>87</v>
      </c>
      <c r="K26" s="25">
        <v>1</v>
      </c>
      <c r="L26" s="27">
        <v>1.57</v>
      </c>
      <c r="M26" s="28">
        <v>0</v>
      </c>
      <c r="N26" s="28">
        <v>0</v>
      </c>
      <c r="O26" s="13">
        <v>0</v>
      </c>
      <c r="P26" s="28">
        <v>6.45</v>
      </c>
      <c r="Q26" s="28">
        <v>0</v>
      </c>
      <c r="R26" s="28">
        <v>0</v>
      </c>
      <c r="S26" s="13">
        <v>0</v>
      </c>
      <c r="U26" s="1" t="str">
        <f t="shared" si="0"/>
        <v>"Hp":1532</v>
      </c>
      <c r="V26" s="1" t="str">
        <f t="shared" si="1"/>
        <v>"Atk":106</v>
      </c>
      <c r="W26" s="1" t="str">
        <f t="shared" si="2"/>
        <v>{"Hp":1532,"Atk":106}</v>
      </c>
      <c r="X26" s="1" t="str">
        <f t="shared" si="3"/>
        <v>"Hp":2177</v>
      </c>
      <c r="Y26" s="1" t="str">
        <f t="shared" si="4"/>
        <v>"Atk":74</v>
      </c>
      <c r="Z26" s="1" t="str">
        <f>$A$3&amp;_xlfn.TEXTJOIN($C$1,1,X26:Y26)&amp;$A$4</f>
        <v>{"Hp":2177,"Atk":74}</v>
      </c>
      <c r="AA26" s="1" t="str">
        <f t="shared" si="5"/>
        <v>"Hp":1829</v>
      </c>
      <c r="AB26" s="1" t="str">
        <f t="shared" si="6"/>
        <v>"Atk":95</v>
      </c>
      <c r="AC26" s="1" t="str">
        <f t="shared" si="7"/>
        <v>{"Hp":1829,"Atk":95}</v>
      </c>
      <c r="AE26" s="33" t="str">
        <f t="shared" si="12"/>
        <v>"CardMulti":6.45</v>
      </c>
      <c r="AF26" s="1" t="str">
        <f t="shared" si="8"/>
        <v>"CostReduce":0</v>
      </c>
      <c r="AG26" s="1" t="str">
        <f t="shared" si="9"/>
        <v>{"CardMulti":6.45,"CostReduce":0}</v>
      </c>
      <c r="AM26" s="33" t="str">
        <f t="shared" si="10"/>
        <v>"CardMulti":4.515</v>
      </c>
      <c r="AN26" s="1" t="str">
        <f t="shared" si="11"/>
        <v>"CostReduce":0</v>
      </c>
      <c r="AP26" s="1" t="str">
        <f>$A$3&amp;_xlfn.TEXTJOIN($C$1,1,AM26:AN26)&amp;$A$4</f>
        <v>{"CardMulti":4.515,"CostReduce":0}</v>
      </c>
    </row>
    <row r="27" ht="16.5" spans="1:42">
      <c r="A27" s="19">
        <v>17</v>
      </c>
      <c r="B27" s="19">
        <v>40113</v>
      </c>
      <c r="D27" s="23">
        <v>11</v>
      </c>
      <c r="E27" s="24">
        <v>691.11</v>
      </c>
      <c r="F27" s="25">
        <v>691</v>
      </c>
      <c r="G27" s="25">
        <v>35</v>
      </c>
      <c r="H27" s="25"/>
      <c r="I27" s="25">
        <v>2433</v>
      </c>
      <c r="J27" s="25">
        <v>122</v>
      </c>
      <c r="K27" s="25">
        <v>1</v>
      </c>
      <c r="L27" s="27">
        <v>1.52</v>
      </c>
      <c r="M27" s="28">
        <v>0</v>
      </c>
      <c r="N27" s="28">
        <v>0</v>
      </c>
      <c r="O27" s="13">
        <v>0</v>
      </c>
      <c r="P27" s="28">
        <v>7.05</v>
      </c>
      <c r="Q27" s="28">
        <v>0</v>
      </c>
      <c r="R27" s="28">
        <v>0</v>
      </c>
      <c r="S27" s="13">
        <v>0</v>
      </c>
      <c r="U27" s="1" t="str">
        <f t="shared" si="0"/>
        <v>"Hp":2141</v>
      </c>
      <c r="V27" s="1" t="str">
        <f t="shared" si="1"/>
        <v>"Atk":148</v>
      </c>
      <c r="W27" s="1" t="str">
        <f t="shared" si="2"/>
        <v>{"Hp":2141,"Atk":148}</v>
      </c>
      <c r="X27" s="1" t="str">
        <f t="shared" si="3"/>
        <v>"Hp":3041</v>
      </c>
      <c r="Y27" s="1" t="str">
        <f t="shared" si="4"/>
        <v>"Atk":104</v>
      </c>
      <c r="Z27" s="1" t="str">
        <f>$A$3&amp;_xlfn.TEXTJOIN($C$1,1,X27:Y27)&amp;$A$4</f>
        <v>{"Hp":3041,"Atk":104}</v>
      </c>
      <c r="AA27" s="1" t="str">
        <f t="shared" si="5"/>
        <v>"Hp":2554</v>
      </c>
      <c r="AB27" s="1" t="str">
        <f t="shared" si="6"/>
        <v>"Atk":134</v>
      </c>
      <c r="AC27" s="1" t="str">
        <f t="shared" si="7"/>
        <v>{"Hp":2554,"Atk":134}</v>
      </c>
      <c r="AE27" s="32" t="str">
        <f t="shared" si="12"/>
        <v>"CardMulti":7.05</v>
      </c>
      <c r="AF27" s="1" t="str">
        <f t="shared" si="8"/>
        <v>"CostReduce":0</v>
      </c>
      <c r="AG27" s="1" t="str">
        <f t="shared" si="9"/>
        <v>{"CardMulti":7.05,"CostReduce":0}</v>
      </c>
      <c r="AM27" s="32" t="str">
        <f t="shared" si="10"/>
        <v>"CardMulti":4.935</v>
      </c>
      <c r="AN27" s="1" t="str">
        <f t="shared" si="11"/>
        <v>"CostReduce":0</v>
      </c>
      <c r="AP27" s="1" t="str">
        <f>$A$3&amp;_xlfn.TEXTJOIN($C$1,1,AM27:AN27)&amp;$A$4</f>
        <v>{"CardMulti":4.935,"CostReduce":0}</v>
      </c>
    </row>
    <row r="28" ht="16.5" spans="1:42">
      <c r="A28" s="19">
        <v>18</v>
      </c>
      <c r="B28" s="19">
        <v>40114</v>
      </c>
      <c r="D28" s="19">
        <v>12</v>
      </c>
      <c r="E28" s="24">
        <v>103.21</v>
      </c>
      <c r="F28" s="25">
        <v>103</v>
      </c>
      <c r="G28" s="25">
        <v>5</v>
      </c>
      <c r="H28" s="25"/>
      <c r="I28" s="25">
        <v>2536</v>
      </c>
      <c r="J28" s="25">
        <v>127</v>
      </c>
      <c r="K28" s="25">
        <v>1</v>
      </c>
      <c r="L28" s="27">
        <v>1.19</v>
      </c>
      <c r="M28" s="28">
        <v>0</v>
      </c>
      <c r="N28" s="28">
        <v>0</v>
      </c>
      <c r="O28" s="13">
        <v>0</v>
      </c>
      <c r="P28" s="28">
        <v>7.3</v>
      </c>
      <c r="Q28" s="28">
        <v>0</v>
      </c>
      <c r="R28" s="28">
        <v>0</v>
      </c>
      <c r="S28" s="13">
        <v>0</v>
      </c>
      <c r="U28" s="1" t="str">
        <f t="shared" si="0"/>
        <v>"Hp":2231</v>
      </c>
      <c r="V28" s="1" t="str">
        <f t="shared" si="1"/>
        <v>"Atk":154</v>
      </c>
      <c r="W28" s="1" t="str">
        <f t="shared" si="2"/>
        <v>{"Hp":2231,"Atk":154}</v>
      </c>
      <c r="X28" s="1" t="str">
        <f t="shared" si="3"/>
        <v>"Hp":3170</v>
      </c>
      <c r="Y28" s="1" t="str">
        <f t="shared" si="4"/>
        <v>"Atk":109</v>
      </c>
      <c r="Z28" s="1" t="str">
        <f>$A$3&amp;_xlfn.TEXTJOIN($C$1,1,X28:Y28)&amp;$A$4</f>
        <v>{"Hp":3170,"Atk":109}</v>
      </c>
      <c r="AA28" s="1" t="str">
        <f t="shared" si="5"/>
        <v>"Hp":2662</v>
      </c>
      <c r="AB28" s="1" t="str">
        <f t="shared" si="6"/>
        <v>"Atk":139</v>
      </c>
      <c r="AC28" s="1" t="str">
        <f t="shared" si="7"/>
        <v>{"Hp":2662,"Atk":139}</v>
      </c>
      <c r="AE28" s="32" t="str">
        <f>$B$2&amp;P$13&amp;$B$2&amp;$B$1&amp;(P28+Q28)</f>
        <v>"CardMulti":7.3</v>
      </c>
      <c r="AF28" s="1" t="str">
        <f t="shared" si="8"/>
        <v>"CostReduce":0</v>
      </c>
      <c r="AG28" s="1" t="str">
        <f t="shared" si="9"/>
        <v>{"CardMulti":7.3,"CostReduce":0}</v>
      </c>
      <c r="AM28" s="32" t="str">
        <f t="shared" si="10"/>
        <v>"CardMulti":5.11</v>
      </c>
      <c r="AN28" s="1" t="str">
        <f t="shared" si="11"/>
        <v>"CostReduce":0</v>
      </c>
      <c r="AP28" s="1" t="str">
        <f>$A$3&amp;_xlfn.TEXTJOIN($C$1,1,AM28:AN28)&amp;$A$4</f>
        <v>{"CardMulti":5.11,"CostReduce":0}</v>
      </c>
    </row>
    <row r="29" ht="16.5" spans="1:42">
      <c r="A29" s="19">
        <v>19</v>
      </c>
      <c r="B29" s="19">
        <v>40115</v>
      </c>
      <c r="D29" s="19">
        <v>13</v>
      </c>
      <c r="E29" s="24">
        <v>107.9</v>
      </c>
      <c r="F29" s="25">
        <v>108</v>
      </c>
      <c r="G29" s="25">
        <v>5</v>
      </c>
      <c r="H29" s="25"/>
      <c r="I29" s="25">
        <v>2644</v>
      </c>
      <c r="J29" s="25">
        <v>132</v>
      </c>
      <c r="K29" s="25">
        <v>1</v>
      </c>
      <c r="L29" s="27">
        <v>1.19</v>
      </c>
      <c r="M29" s="28">
        <v>0</v>
      </c>
      <c r="N29" s="28">
        <v>0</v>
      </c>
      <c r="O29" s="13">
        <v>0</v>
      </c>
      <c r="P29" s="28">
        <v>7.55</v>
      </c>
      <c r="Q29" s="28">
        <v>0</v>
      </c>
      <c r="R29" s="28">
        <v>0</v>
      </c>
      <c r="S29" s="13">
        <v>0</v>
      </c>
      <c r="U29" s="1" t="str">
        <f t="shared" si="0"/>
        <v>"Hp":2326</v>
      </c>
      <c r="V29" s="1" t="str">
        <f t="shared" si="1"/>
        <v>"Atk":161</v>
      </c>
      <c r="W29" s="1" t="str">
        <f t="shared" si="2"/>
        <v>{"Hp":2326,"Atk":161}</v>
      </c>
      <c r="X29" s="1" t="str">
        <f t="shared" si="3"/>
        <v>"Hp":3305</v>
      </c>
      <c r="Y29" s="1" t="str">
        <f t="shared" si="4"/>
        <v>"Atk":113</v>
      </c>
      <c r="Z29" s="1" t="str">
        <f>$A$3&amp;_xlfn.TEXTJOIN($C$1,1,X29:Y29)&amp;$A$4</f>
        <v>{"Hp":3305,"Atk":113}</v>
      </c>
      <c r="AA29" s="1" t="str">
        <f t="shared" si="5"/>
        <v>"Hp":2776</v>
      </c>
      <c r="AB29" s="1" t="str">
        <f t="shared" si="6"/>
        <v>"Atk":145</v>
      </c>
      <c r="AC29" s="1" t="str">
        <f t="shared" si="7"/>
        <v>{"Hp":2776,"Atk":145}</v>
      </c>
      <c r="AE29" s="32" t="str">
        <f t="shared" si="12"/>
        <v>"CardMulti":7.55</v>
      </c>
      <c r="AF29" s="1" t="str">
        <f t="shared" si="8"/>
        <v>"CostReduce":0</v>
      </c>
      <c r="AG29" s="1" t="str">
        <f t="shared" si="9"/>
        <v>{"CardMulti":7.55,"CostReduce":0}</v>
      </c>
      <c r="AM29" s="32" t="str">
        <f t="shared" si="10"/>
        <v>"CardMulti":5.285</v>
      </c>
      <c r="AN29" s="1" t="str">
        <f t="shared" si="11"/>
        <v>"CostReduce":0</v>
      </c>
      <c r="AP29" s="1" t="str">
        <f>$A$3&amp;_xlfn.TEXTJOIN($C$1,1,AM29:AN29)&amp;$A$4</f>
        <v>{"CardMulti":5.285,"CostReduce":0}</v>
      </c>
    </row>
    <row r="30" ht="16.5" spans="1:42">
      <c r="A30" s="19">
        <v>20</v>
      </c>
      <c r="B30" s="19">
        <v>40116</v>
      </c>
      <c r="D30" s="19">
        <v>14</v>
      </c>
      <c r="E30" s="24">
        <v>112.81</v>
      </c>
      <c r="F30" s="25">
        <v>113</v>
      </c>
      <c r="G30" s="25">
        <v>6</v>
      </c>
      <c r="H30" s="25"/>
      <c r="I30" s="25">
        <v>2757</v>
      </c>
      <c r="J30" s="25">
        <v>138</v>
      </c>
      <c r="K30" s="25">
        <v>1</v>
      </c>
      <c r="L30" s="27">
        <v>1.19</v>
      </c>
      <c r="M30" s="28">
        <v>0</v>
      </c>
      <c r="N30" s="28">
        <v>0</v>
      </c>
      <c r="O30" s="13">
        <v>0</v>
      </c>
      <c r="P30" s="28">
        <v>7.8</v>
      </c>
      <c r="Q30" s="28">
        <v>0</v>
      </c>
      <c r="R30" s="28">
        <v>0</v>
      </c>
      <c r="S30" s="13">
        <v>0</v>
      </c>
      <c r="U30" s="1" t="str">
        <f t="shared" si="0"/>
        <v>"Hp":2426</v>
      </c>
      <c r="V30" s="1" t="str">
        <f t="shared" si="1"/>
        <v>"Atk":168</v>
      </c>
      <c r="W30" s="1" t="str">
        <f t="shared" si="2"/>
        <v>{"Hp":2426,"Atk":168}</v>
      </c>
      <c r="X30" s="1" t="str">
        <f t="shared" si="3"/>
        <v>"Hp":3446</v>
      </c>
      <c r="Y30" s="1" t="str">
        <f t="shared" si="4"/>
        <v>"Atk":118</v>
      </c>
      <c r="Z30" s="1" t="str">
        <f>$A$3&amp;_xlfn.TEXTJOIN($C$1,1,X30:Y30)&amp;$A$4</f>
        <v>{"Hp":3446,"Atk":118}</v>
      </c>
      <c r="AA30" s="1" t="str">
        <f t="shared" si="5"/>
        <v>"Hp":2894</v>
      </c>
      <c r="AB30" s="1" t="str">
        <f t="shared" si="6"/>
        <v>"Atk":151</v>
      </c>
      <c r="AC30" s="1" t="str">
        <f t="shared" si="7"/>
        <v>{"Hp":2894,"Atk":151}</v>
      </c>
      <c r="AE30" s="32" t="str">
        <f t="shared" si="12"/>
        <v>"CardMulti":7.8</v>
      </c>
      <c r="AF30" s="1" t="str">
        <f t="shared" si="8"/>
        <v>"CostReduce":0</v>
      </c>
      <c r="AG30" s="1" t="str">
        <f t="shared" si="9"/>
        <v>{"CardMulti":7.8,"CostReduce":0}</v>
      </c>
      <c r="AM30" s="32" t="str">
        <f t="shared" si="10"/>
        <v>"CardMulti":5.46</v>
      </c>
      <c r="AN30" s="1" t="str">
        <f t="shared" si="11"/>
        <v>"CostReduce":0</v>
      </c>
      <c r="AP30" s="1" t="str">
        <f>$A$3&amp;_xlfn.TEXTJOIN($C$1,1,AM30:AN30)&amp;$A$4</f>
        <v>{"CardMulti":5.46,"CostReduce":0}</v>
      </c>
    </row>
    <row r="31" ht="16.5" spans="1:42">
      <c r="A31" s="19">
        <v>21</v>
      </c>
      <c r="B31" s="19">
        <v>41001</v>
      </c>
      <c r="D31" s="19">
        <v>15</v>
      </c>
      <c r="E31" s="24">
        <v>117.93</v>
      </c>
      <c r="F31" s="25">
        <v>118</v>
      </c>
      <c r="G31" s="25">
        <v>6</v>
      </c>
      <c r="H31" s="25"/>
      <c r="I31" s="25">
        <v>2875</v>
      </c>
      <c r="J31" s="25">
        <v>144</v>
      </c>
      <c r="K31" s="25">
        <v>1</v>
      </c>
      <c r="L31" s="27">
        <v>1.19</v>
      </c>
      <c r="M31" s="28">
        <v>0</v>
      </c>
      <c r="N31" s="28">
        <v>0</v>
      </c>
      <c r="O31" s="13">
        <v>0</v>
      </c>
      <c r="P31" s="28">
        <v>8.05</v>
      </c>
      <c r="Q31" s="28">
        <v>0</v>
      </c>
      <c r="R31" s="28">
        <v>0</v>
      </c>
      <c r="S31" s="13">
        <v>0</v>
      </c>
      <c r="U31" s="1" t="str">
        <f t="shared" si="0"/>
        <v>"Hp":2530</v>
      </c>
      <c r="V31" s="1" t="str">
        <f t="shared" si="1"/>
        <v>"Atk":175</v>
      </c>
      <c r="W31" s="1" t="str">
        <f t="shared" si="2"/>
        <v>{"Hp":2530,"Atk":175}</v>
      </c>
      <c r="X31" s="1" t="str">
        <f t="shared" si="3"/>
        <v>"Hp":3593</v>
      </c>
      <c r="Y31" s="1" t="str">
        <f t="shared" si="4"/>
        <v>"Atk":123</v>
      </c>
      <c r="Z31" s="1" t="str">
        <f>$A$3&amp;_xlfn.TEXTJOIN($C$1,1,X31:Y31)&amp;$A$4</f>
        <v>{"Hp":3593,"Atk":123}</v>
      </c>
      <c r="AA31" s="1" t="str">
        <f t="shared" si="5"/>
        <v>"Hp":3018</v>
      </c>
      <c r="AB31" s="1" t="str">
        <f t="shared" si="6"/>
        <v>"Atk":158</v>
      </c>
      <c r="AC31" s="1" t="str">
        <f t="shared" si="7"/>
        <v>{"Hp":3018,"Atk":158}</v>
      </c>
      <c r="AE31" s="32" t="str">
        <f t="shared" si="12"/>
        <v>"CardMulti":8.05</v>
      </c>
      <c r="AF31" s="1" t="str">
        <f t="shared" si="8"/>
        <v>"CostReduce":0</v>
      </c>
      <c r="AG31" s="1" t="str">
        <f t="shared" si="9"/>
        <v>{"CardMulti":8.05,"CostReduce":0}</v>
      </c>
      <c r="AM31" s="32" t="str">
        <f t="shared" si="10"/>
        <v>"CardMulti":5.635</v>
      </c>
      <c r="AN31" s="1" t="str">
        <f t="shared" si="11"/>
        <v>"CostReduce":0</v>
      </c>
      <c r="AP31" s="1" t="str">
        <f>$A$3&amp;_xlfn.TEXTJOIN($C$1,1,AM31:AN31)&amp;$A$4</f>
        <v>{"CardMulti":5.635,"CostReduce":0}</v>
      </c>
    </row>
    <row r="32" ht="16.5" spans="1:42">
      <c r="A32" s="19">
        <v>22</v>
      </c>
      <c r="B32" s="19">
        <v>41002</v>
      </c>
      <c r="D32" s="19">
        <v>16</v>
      </c>
      <c r="E32" s="24">
        <v>123.28</v>
      </c>
      <c r="F32" s="25">
        <v>123</v>
      </c>
      <c r="G32" s="25">
        <v>6</v>
      </c>
      <c r="H32" s="25"/>
      <c r="I32" s="25">
        <v>2998</v>
      </c>
      <c r="J32" s="25">
        <v>150</v>
      </c>
      <c r="K32" s="25">
        <v>1</v>
      </c>
      <c r="L32" s="27">
        <v>1.19</v>
      </c>
      <c r="M32" s="28">
        <v>0</v>
      </c>
      <c r="N32" s="28">
        <v>0</v>
      </c>
      <c r="O32" s="13">
        <v>0</v>
      </c>
      <c r="P32" s="28">
        <v>8.3</v>
      </c>
      <c r="Q32" s="28">
        <v>0</v>
      </c>
      <c r="R32" s="28">
        <v>0</v>
      </c>
      <c r="S32" s="13">
        <v>0</v>
      </c>
      <c r="U32" s="1" t="str">
        <f t="shared" si="0"/>
        <v>"Hp":2638</v>
      </c>
      <c r="V32" s="1" t="str">
        <f t="shared" si="1"/>
        <v>"Atk":183</v>
      </c>
      <c r="W32" s="1" t="str">
        <f t="shared" si="2"/>
        <v>{"Hp":2638,"Atk":183}</v>
      </c>
      <c r="X32" s="1" t="str">
        <f t="shared" si="3"/>
        <v>"Hp":3747</v>
      </c>
      <c r="Y32" s="1" t="str">
        <f t="shared" si="4"/>
        <v>"Atk":129</v>
      </c>
      <c r="Z32" s="1" t="str">
        <f>$A$3&amp;_xlfn.TEXTJOIN($C$1,1,X32:Y32)&amp;$A$4</f>
        <v>{"Hp":3747,"Atk":129}</v>
      </c>
      <c r="AA32" s="1" t="str">
        <f t="shared" si="5"/>
        <v>"Hp":3147</v>
      </c>
      <c r="AB32" s="1" t="str">
        <f t="shared" si="6"/>
        <v>"Atk":165</v>
      </c>
      <c r="AC32" s="1" t="str">
        <f t="shared" si="7"/>
        <v>{"Hp":3147,"Atk":165}</v>
      </c>
      <c r="AE32" s="32" t="str">
        <f t="shared" si="12"/>
        <v>"CardMulti":8.3</v>
      </c>
      <c r="AF32" s="1" t="str">
        <f t="shared" si="8"/>
        <v>"CostReduce":0</v>
      </c>
      <c r="AG32" s="1" t="str">
        <f t="shared" si="9"/>
        <v>{"CardMulti":8.3,"CostReduce":0}</v>
      </c>
      <c r="AM32" s="32" t="str">
        <f t="shared" si="10"/>
        <v>"CardMulti":5.81</v>
      </c>
      <c r="AN32" s="1" t="str">
        <f t="shared" si="11"/>
        <v>"CostReduce":0</v>
      </c>
      <c r="AP32" s="1" t="str">
        <f>$A$3&amp;_xlfn.TEXTJOIN($C$1,1,AM32:AN32)&amp;$A$4</f>
        <v>{"CardMulti":5.81,"CostReduce":0}</v>
      </c>
    </row>
    <row r="33" ht="16.5" spans="1:42">
      <c r="A33" s="19">
        <v>23</v>
      </c>
      <c r="B33" s="19">
        <v>41003</v>
      </c>
      <c r="D33" s="19">
        <v>17</v>
      </c>
      <c r="E33" s="24">
        <v>128.85</v>
      </c>
      <c r="F33" s="25">
        <v>129</v>
      </c>
      <c r="G33" s="25">
        <v>6</v>
      </c>
      <c r="H33" s="25"/>
      <c r="I33" s="25">
        <v>3127</v>
      </c>
      <c r="J33" s="25">
        <v>156</v>
      </c>
      <c r="K33" s="25">
        <v>1</v>
      </c>
      <c r="L33" s="27">
        <v>1.19</v>
      </c>
      <c r="M33" s="28">
        <v>0</v>
      </c>
      <c r="N33" s="28">
        <v>0</v>
      </c>
      <c r="O33" s="13">
        <v>0</v>
      </c>
      <c r="P33" s="28">
        <v>8.55</v>
      </c>
      <c r="Q33" s="28">
        <v>0</v>
      </c>
      <c r="R33" s="28">
        <v>0</v>
      </c>
      <c r="S33" s="13">
        <v>0</v>
      </c>
      <c r="U33" s="1" t="str">
        <f t="shared" si="0"/>
        <v>"Hp":2751</v>
      </c>
      <c r="V33" s="1" t="str">
        <f t="shared" si="1"/>
        <v>"Atk":190</v>
      </c>
      <c r="W33" s="1" t="str">
        <f t="shared" si="2"/>
        <v>{"Hp":2751,"Atk":190}</v>
      </c>
      <c r="X33" s="1" t="str">
        <f t="shared" si="3"/>
        <v>"Hp":3908</v>
      </c>
      <c r="Y33" s="1" t="str">
        <f t="shared" si="4"/>
        <v>"Atk":134</v>
      </c>
      <c r="Z33" s="1" t="str">
        <f>$A$3&amp;_xlfn.TEXTJOIN($C$1,1,X33:Y33)&amp;$A$4</f>
        <v>{"Hp":3908,"Atk":134}</v>
      </c>
      <c r="AA33" s="1" t="str">
        <f t="shared" si="5"/>
        <v>"Hp":3283</v>
      </c>
      <c r="AB33" s="1" t="str">
        <f t="shared" si="6"/>
        <v>"Atk":171</v>
      </c>
      <c r="AC33" s="1" t="str">
        <f t="shared" si="7"/>
        <v>{"Hp":3283,"Atk":171}</v>
      </c>
      <c r="AE33" s="32" t="str">
        <f t="shared" si="12"/>
        <v>"CardMulti":8.55</v>
      </c>
      <c r="AF33" s="1" t="str">
        <f t="shared" si="8"/>
        <v>"CostReduce":0</v>
      </c>
      <c r="AG33" s="1" t="str">
        <f t="shared" si="9"/>
        <v>{"CardMulti":8.55,"CostReduce":0}</v>
      </c>
      <c r="AM33" s="32" t="str">
        <f t="shared" si="10"/>
        <v>"CardMulti":5.985</v>
      </c>
      <c r="AN33" s="1" t="str">
        <f t="shared" si="11"/>
        <v>"CostReduce":0</v>
      </c>
      <c r="AP33" s="1" t="str">
        <f>$A$3&amp;_xlfn.TEXTJOIN($C$1,1,AM33:AN33)&amp;$A$4</f>
        <v>{"CardMulti":5.985,"CostReduce":0}</v>
      </c>
    </row>
    <row r="34" ht="16.5" spans="1:42">
      <c r="A34" s="19">
        <v>24</v>
      </c>
      <c r="B34" s="19">
        <v>41004</v>
      </c>
      <c r="D34" s="19">
        <v>18</v>
      </c>
      <c r="E34" s="24">
        <v>134.64</v>
      </c>
      <c r="F34" s="25">
        <v>135</v>
      </c>
      <c r="G34" s="25">
        <v>7</v>
      </c>
      <c r="H34" s="25"/>
      <c r="I34" s="25">
        <v>3261</v>
      </c>
      <c r="J34" s="25">
        <v>163</v>
      </c>
      <c r="K34" s="25">
        <v>1</v>
      </c>
      <c r="L34" s="27">
        <v>1.19</v>
      </c>
      <c r="M34" s="28">
        <v>0</v>
      </c>
      <c r="N34" s="28">
        <v>0</v>
      </c>
      <c r="O34" s="13">
        <v>0</v>
      </c>
      <c r="P34" s="28">
        <v>8.8</v>
      </c>
      <c r="Q34" s="28">
        <v>0</v>
      </c>
      <c r="R34" s="28">
        <v>0</v>
      </c>
      <c r="S34" s="13">
        <v>0</v>
      </c>
      <c r="U34" s="1" t="str">
        <f t="shared" si="0"/>
        <v>"Hp":2869</v>
      </c>
      <c r="V34" s="1" t="str">
        <f t="shared" si="1"/>
        <v>"Atk":198</v>
      </c>
      <c r="W34" s="1" t="str">
        <f t="shared" si="2"/>
        <v>{"Hp":2869,"Atk":198}</v>
      </c>
      <c r="X34" s="1" t="str">
        <f t="shared" si="3"/>
        <v>"Hp":4076</v>
      </c>
      <c r="Y34" s="1" t="str">
        <f t="shared" si="4"/>
        <v>"Atk":140</v>
      </c>
      <c r="Z34" s="1" t="str">
        <f>$A$3&amp;_xlfn.TEXTJOIN($C$1,1,X34:Y34)&amp;$A$4</f>
        <v>{"Hp":4076,"Atk":140}</v>
      </c>
      <c r="AA34" s="1" t="str">
        <f t="shared" si="5"/>
        <v>"Hp":3424</v>
      </c>
      <c r="AB34" s="1" t="str">
        <f t="shared" si="6"/>
        <v>"Atk":179</v>
      </c>
      <c r="AC34" s="1" t="str">
        <f t="shared" si="7"/>
        <v>{"Hp":3424,"Atk":179}</v>
      </c>
      <c r="AE34" s="32" t="str">
        <f t="shared" si="12"/>
        <v>"CardMulti":8.8</v>
      </c>
      <c r="AF34" s="1" t="str">
        <f t="shared" si="8"/>
        <v>"CostReduce":0</v>
      </c>
      <c r="AG34" s="1" t="str">
        <f t="shared" si="9"/>
        <v>{"CardMulti":8.8,"CostReduce":0}</v>
      </c>
      <c r="AM34" s="32" t="str">
        <f t="shared" si="10"/>
        <v>"CardMulti":6.16</v>
      </c>
      <c r="AN34" s="1" t="str">
        <f t="shared" si="11"/>
        <v>"CostReduce":0</v>
      </c>
      <c r="AP34" s="1" t="str">
        <f>$A$3&amp;_xlfn.TEXTJOIN($C$1,1,AM34:AN34)&amp;$A$4</f>
        <v>{"CardMulti":6.16,"CostReduce":0}</v>
      </c>
    </row>
    <row r="35" ht="16.5" spans="1:42">
      <c r="A35" s="19">
        <v>25</v>
      </c>
      <c r="B35" s="19">
        <v>41005</v>
      </c>
      <c r="D35" s="19">
        <v>19</v>
      </c>
      <c r="E35" s="24">
        <v>140.64</v>
      </c>
      <c r="F35" s="25">
        <v>141</v>
      </c>
      <c r="G35" s="25">
        <v>7</v>
      </c>
      <c r="H35" s="25"/>
      <c r="I35" s="25">
        <v>3402</v>
      </c>
      <c r="J35" s="25">
        <v>170</v>
      </c>
      <c r="K35" s="25">
        <v>1</v>
      </c>
      <c r="L35" s="27">
        <v>1.19</v>
      </c>
      <c r="M35" s="28">
        <v>0</v>
      </c>
      <c r="N35" s="28">
        <v>0</v>
      </c>
      <c r="O35" s="13">
        <v>0</v>
      </c>
      <c r="P35" s="28">
        <v>9.05</v>
      </c>
      <c r="Q35" s="28">
        <v>0</v>
      </c>
      <c r="R35" s="28">
        <v>0</v>
      </c>
      <c r="S35" s="13">
        <v>0</v>
      </c>
      <c r="U35" s="1" t="str">
        <f t="shared" si="0"/>
        <v>"Hp":2993</v>
      </c>
      <c r="V35" s="1" t="str">
        <f t="shared" si="1"/>
        <v>"Atk":207</v>
      </c>
      <c r="W35" s="1" t="str">
        <f t="shared" si="2"/>
        <v>{"Hp":2993,"Atk":207}</v>
      </c>
      <c r="X35" s="1" t="str">
        <f t="shared" si="3"/>
        <v>"Hp":4252</v>
      </c>
      <c r="Y35" s="1" t="str">
        <f t="shared" si="4"/>
        <v>"Atk":146</v>
      </c>
      <c r="Z35" s="1" t="str">
        <f>$A$3&amp;_xlfn.TEXTJOIN($C$1,1,X35:Y35)&amp;$A$4</f>
        <v>{"Hp":4252,"Atk":146}</v>
      </c>
      <c r="AA35" s="1" t="str">
        <f t="shared" si="5"/>
        <v>"Hp":3572</v>
      </c>
      <c r="AB35" s="1" t="str">
        <f t="shared" si="6"/>
        <v>"Atk":187</v>
      </c>
      <c r="AC35" s="1" t="str">
        <f t="shared" si="7"/>
        <v>{"Hp":3572,"Atk":187}</v>
      </c>
      <c r="AE35" s="32" t="str">
        <f t="shared" si="12"/>
        <v>"CardMulti":9.05</v>
      </c>
      <c r="AF35" s="1" t="str">
        <f t="shared" si="8"/>
        <v>"CostReduce":0</v>
      </c>
      <c r="AG35" s="1" t="str">
        <f t="shared" si="9"/>
        <v>{"CardMulti":9.05,"CostReduce":0}</v>
      </c>
      <c r="AM35" s="32" t="str">
        <f t="shared" si="10"/>
        <v>"CardMulti":6.335</v>
      </c>
      <c r="AN35" s="1" t="str">
        <f t="shared" si="11"/>
        <v>"CostReduce":0</v>
      </c>
      <c r="AP35" s="1" t="str">
        <f>$A$3&amp;_xlfn.TEXTJOIN($C$1,1,AM35:AN35)&amp;$A$4</f>
        <v>{"CardMulti":6.335,"CostReduce":0}</v>
      </c>
    </row>
    <row r="36" ht="16.5" spans="1:42">
      <c r="A36" s="19">
        <v>26</v>
      </c>
      <c r="B36" s="19">
        <v>41006</v>
      </c>
      <c r="D36" s="19">
        <v>20</v>
      </c>
      <c r="E36" s="24">
        <v>146.87</v>
      </c>
      <c r="F36" s="25">
        <v>147</v>
      </c>
      <c r="G36" s="25">
        <v>7</v>
      </c>
      <c r="H36" s="25"/>
      <c r="I36" s="25">
        <v>3549</v>
      </c>
      <c r="J36" s="25">
        <v>177</v>
      </c>
      <c r="K36" s="25">
        <v>1</v>
      </c>
      <c r="L36" s="27">
        <v>1.19</v>
      </c>
      <c r="M36" s="28">
        <v>0</v>
      </c>
      <c r="N36" s="28">
        <v>0</v>
      </c>
      <c r="O36" s="13">
        <v>0</v>
      </c>
      <c r="P36" s="28">
        <v>9.3</v>
      </c>
      <c r="Q36" s="28">
        <v>0</v>
      </c>
      <c r="R36" s="28">
        <v>0</v>
      </c>
      <c r="S36" s="13">
        <v>0</v>
      </c>
      <c r="U36" s="1" t="str">
        <f t="shared" si="0"/>
        <v>"Hp":3123</v>
      </c>
      <c r="V36" s="1" t="str">
        <f t="shared" si="1"/>
        <v>"Atk":215</v>
      </c>
      <c r="W36" s="1" t="str">
        <f t="shared" si="2"/>
        <v>{"Hp":3123,"Atk":215}</v>
      </c>
      <c r="X36" s="1" t="str">
        <f t="shared" si="3"/>
        <v>"Hp":4436</v>
      </c>
      <c r="Y36" s="1" t="str">
        <f t="shared" si="4"/>
        <v>"Atk":152</v>
      </c>
      <c r="Z36" s="1" t="str">
        <f>$A$3&amp;_xlfn.TEXTJOIN($C$1,1,X36:Y36)&amp;$A$4</f>
        <v>{"Hp":4436,"Atk":152}</v>
      </c>
      <c r="AA36" s="1" t="str">
        <f t="shared" si="5"/>
        <v>"Hp":3726</v>
      </c>
      <c r="AB36" s="1" t="str">
        <f t="shared" si="6"/>
        <v>"Atk":194</v>
      </c>
      <c r="AC36" s="1" t="str">
        <f t="shared" si="7"/>
        <v>{"Hp":3726,"Atk":194}</v>
      </c>
      <c r="AE36" s="32" t="str">
        <f t="shared" si="12"/>
        <v>"CardMulti":9.3</v>
      </c>
      <c r="AF36" s="1" t="str">
        <f t="shared" si="8"/>
        <v>"CostReduce":0</v>
      </c>
      <c r="AG36" s="1" t="str">
        <f t="shared" si="9"/>
        <v>{"CardMulti":9.3,"CostReduce":0}</v>
      </c>
      <c r="AM36" s="32" t="str">
        <f t="shared" si="10"/>
        <v>"CardMulti":6.51</v>
      </c>
      <c r="AN36" s="1" t="str">
        <f t="shared" si="11"/>
        <v>"CostReduce":0</v>
      </c>
      <c r="AP36" s="1" t="str">
        <f>$A$3&amp;_xlfn.TEXTJOIN($C$1,1,AM36:AN36)&amp;$A$4</f>
        <v>{"CardMulti":6.51,"CostReduce":0}</v>
      </c>
    </row>
    <row r="37" ht="16.5" spans="1:42">
      <c r="A37" s="19">
        <v>27</v>
      </c>
      <c r="B37" s="19">
        <v>41007</v>
      </c>
      <c r="D37" s="23">
        <v>21</v>
      </c>
      <c r="E37" s="24">
        <v>1073.22</v>
      </c>
      <c r="F37" s="25">
        <v>1073</v>
      </c>
      <c r="G37" s="25">
        <v>54</v>
      </c>
      <c r="H37" s="25"/>
      <c r="I37" s="25">
        <v>4622</v>
      </c>
      <c r="J37" s="25">
        <v>231</v>
      </c>
      <c r="K37" s="25">
        <v>1</v>
      </c>
      <c r="L37" s="27">
        <v>1.57</v>
      </c>
      <c r="M37" s="28">
        <v>0</v>
      </c>
      <c r="N37" s="28">
        <v>0</v>
      </c>
      <c r="O37" s="13">
        <v>0</v>
      </c>
      <c r="P37" s="28">
        <v>9.95</v>
      </c>
      <c r="Q37" s="28">
        <v>0</v>
      </c>
      <c r="R37" s="28">
        <v>0</v>
      </c>
      <c r="S37" s="13">
        <v>0</v>
      </c>
      <c r="U37" s="1" t="str">
        <f t="shared" si="0"/>
        <v>"Hp":4067</v>
      </c>
      <c r="V37" s="1" t="str">
        <f t="shared" si="1"/>
        <v>"Atk":281</v>
      </c>
      <c r="W37" s="1" t="str">
        <f t="shared" si="2"/>
        <v>{"Hp":4067,"Atk":281}</v>
      </c>
      <c r="X37" s="1" t="str">
        <f t="shared" si="3"/>
        <v>"Hp":5777</v>
      </c>
      <c r="Y37" s="1" t="str">
        <f t="shared" si="4"/>
        <v>"Atk":198</v>
      </c>
      <c r="Z37" s="1" t="str">
        <f>$A$3&amp;_xlfn.TEXTJOIN($C$1,1,X37:Y37)&amp;$A$4</f>
        <v>{"Hp":5777,"Atk":198}</v>
      </c>
      <c r="AA37" s="1" t="str">
        <f t="shared" si="5"/>
        <v>"Hp":4853</v>
      </c>
      <c r="AB37" s="1" t="str">
        <f t="shared" si="6"/>
        <v>"Atk":254</v>
      </c>
      <c r="AC37" s="1" t="str">
        <f t="shared" si="7"/>
        <v>{"Hp":4853,"Atk":254}</v>
      </c>
      <c r="AE37" s="32" t="str">
        <f t="shared" si="12"/>
        <v>"CardMulti":9.95</v>
      </c>
      <c r="AF37" s="1" t="str">
        <f t="shared" si="8"/>
        <v>"CostReduce":0</v>
      </c>
      <c r="AG37" s="1" t="str">
        <f t="shared" si="9"/>
        <v>{"CardMulti":9.95,"CostReduce":0}</v>
      </c>
      <c r="AM37" s="32" t="str">
        <f t="shared" si="10"/>
        <v>"CardMulti":6.965</v>
      </c>
      <c r="AN37" s="1" t="str">
        <f t="shared" si="11"/>
        <v>"CostReduce":0</v>
      </c>
      <c r="AP37" s="1" t="str">
        <f>$A$3&amp;_xlfn.TEXTJOIN($C$1,1,AM37:AN37)&amp;$A$4</f>
        <v>{"CardMulti":6.965,"CostReduce":0}</v>
      </c>
    </row>
    <row r="38" ht="16.5" spans="1:42">
      <c r="A38" s="19">
        <v>28</v>
      </c>
      <c r="B38" s="19">
        <v>41008</v>
      </c>
      <c r="D38" s="19">
        <v>22</v>
      </c>
      <c r="E38" s="24">
        <v>159.98</v>
      </c>
      <c r="F38" s="25">
        <v>160</v>
      </c>
      <c r="G38" s="25">
        <v>8</v>
      </c>
      <c r="H38" s="25"/>
      <c r="I38" s="25">
        <v>4782</v>
      </c>
      <c r="J38" s="25">
        <v>239</v>
      </c>
      <c r="K38" s="25">
        <v>1</v>
      </c>
      <c r="L38" s="27">
        <v>1.18</v>
      </c>
      <c r="M38" s="28">
        <v>0</v>
      </c>
      <c r="N38" s="28">
        <v>0</v>
      </c>
      <c r="O38" s="13">
        <v>0</v>
      </c>
      <c r="P38" s="28">
        <v>10.19</v>
      </c>
      <c r="Q38" s="28">
        <v>0</v>
      </c>
      <c r="R38" s="28">
        <v>0</v>
      </c>
      <c r="S38" s="13">
        <v>0</v>
      </c>
      <c r="U38" s="1" t="str">
        <f t="shared" si="0"/>
        <v>"Hp":4208</v>
      </c>
      <c r="V38" s="1" t="str">
        <f t="shared" si="1"/>
        <v>"Atk":291</v>
      </c>
      <c r="W38" s="1" t="str">
        <f t="shared" si="2"/>
        <v>{"Hp":4208,"Atk":291}</v>
      </c>
      <c r="X38" s="1" t="str">
        <f t="shared" si="3"/>
        <v>"Hp":5977</v>
      </c>
      <c r="Y38" s="1" t="str">
        <f t="shared" si="4"/>
        <v>"Atk":205</v>
      </c>
      <c r="Z38" s="1" t="str">
        <f>$A$3&amp;_xlfn.TEXTJOIN($C$1,1,X38:Y38)&amp;$A$4</f>
        <v>{"Hp":5977,"Atk":205}</v>
      </c>
      <c r="AA38" s="1" t="str">
        <f t="shared" si="5"/>
        <v>"Hp":5021</v>
      </c>
      <c r="AB38" s="1" t="str">
        <f t="shared" si="6"/>
        <v>"Atk":262</v>
      </c>
      <c r="AC38" s="1" t="str">
        <f t="shared" si="7"/>
        <v>{"Hp":5021,"Atk":262}</v>
      </c>
      <c r="AE38" s="32" t="str">
        <f t="shared" si="12"/>
        <v>"CardMulti":10.19</v>
      </c>
      <c r="AF38" s="1" t="str">
        <f t="shared" si="8"/>
        <v>"CostReduce":0</v>
      </c>
      <c r="AG38" s="1" t="str">
        <f t="shared" si="9"/>
        <v>{"CardMulti":10.19,"CostReduce":0}</v>
      </c>
      <c r="AM38" s="32" t="str">
        <f t="shared" si="10"/>
        <v>"CardMulti":7.133</v>
      </c>
      <c r="AN38" s="1" t="str">
        <f t="shared" si="11"/>
        <v>"CostReduce":0</v>
      </c>
      <c r="AP38" s="1" t="str">
        <f>$A$3&amp;_xlfn.TEXTJOIN($C$1,1,AM38:AN38)&amp;$A$4</f>
        <v>{"CardMulti":7.133,"CostReduce":0}</v>
      </c>
    </row>
    <row r="39" ht="16.5" spans="1:42">
      <c r="A39" s="19">
        <v>29</v>
      </c>
      <c r="B39" s="19">
        <v>41009</v>
      </c>
      <c r="D39" s="19">
        <v>23</v>
      </c>
      <c r="E39" s="24">
        <v>166.86</v>
      </c>
      <c r="F39" s="25">
        <v>167</v>
      </c>
      <c r="G39" s="25">
        <v>8</v>
      </c>
      <c r="H39" s="25"/>
      <c r="I39" s="25">
        <v>4949</v>
      </c>
      <c r="J39" s="25">
        <v>247</v>
      </c>
      <c r="K39" s="25">
        <v>1</v>
      </c>
      <c r="L39" s="27">
        <v>1.18</v>
      </c>
      <c r="M39" s="28">
        <v>0</v>
      </c>
      <c r="N39" s="28">
        <v>0</v>
      </c>
      <c r="O39" s="13">
        <v>0</v>
      </c>
      <c r="P39" s="28">
        <v>10.43</v>
      </c>
      <c r="Q39" s="28">
        <v>0</v>
      </c>
      <c r="R39" s="28">
        <v>0</v>
      </c>
      <c r="S39" s="13">
        <v>0</v>
      </c>
      <c r="U39" s="1" t="str">
        <f t="shared" si="0"/>
        <v>"Hp":4355</v>
      </c>
      <c r="V39" s="1" t="str">
        <f t="shared" si="1"/>
        <v>"Atk":301</v>
      </c>
      <c r="W39" s="1" t="str">
        <f t="shared" si="2"/>
        <v>{"Hp":4355,"Atk":301}</v>
      </c>
      <c r="X39" s="1" t="str">
        <f t="shared" si="3"/>
        <v>"Hp":6186</v>
      </c>
      <c r="Y39" s="1" t="str">
        <f t="shared" si="4"/>
        <v>"Atk":212</v>
      </c>
      <c r="Z39" s="1" t="str">
        <f>$A$3&amp;_xlfn.TEXTJOIN($C$1,1,X39:Y39)&amp;$A$4</f>
        <v>{"Hp":6186,"Atk":212}</v>
      </c>
      <c r="AA39" s="1" t="str">
        <f t="shared" si="5"/>
        <v>"Hp":5196</v>
      </c>
      <c r="AB39" s="1" t="str">
        <f t="shared" si="6"/>
        <v>"Atk":271</v>
      </c>
      <c r="AC39" s="1" t="str">
        <f t="shared" si="7"/>
        <v>{"Hp":5196,"Atk":271}</v>
      </c>
      <c r="AE39" s="32" t="str">
        <f t="shared" si="12"/>
        <v>"CardMulti":10.43</v>
      </c>
      <c r="AF39" s="1" t="str">
        <f t="shared" si="8"/>
        <v>"CostReduce":0</v>
      </c>
      <c r="AG39" s="1" t="str">
        <f t="shared" si="9"/>
        <v>{"CardMulti":10.43,"CostReduce":0}</v>
      </c>
      <c r="AM39" s="32" t="str">
        <f t="shared" si="10"/>
        <v>"CardMulti":7.301</v>
      </c>
      <c r="AN39" s="1" t="str">
        <f t="shared" si="11"/>
        <v>"CostReduce":0</v>
      </c>
      <c r="AP39" s="1" t="str">
        <f>$A$3&amp;_xlfn.TEXTJOIN($C$1,1,AM39:AN39)&amp;$A$4</f>
        <v>{"CardMulti":7.301,"CostReduce":0}</v>
      </c>
    </row>
    <row r="40" ht="16.5" spans="1:42">
      <c r="A40" s="19">
        <v>30</v>
      </c>
      <c r="B40" s="19">
        <v>41010</v>
      </c>
      <c r="D40" s="19">
        <v>24</v>
      </c>
      <c r="E40" s="24">
        <v>173.96</v>
      </c>
      <c r="F40" s="25">
        <v>174</v>
      </c>
      <c r="G40" s="25">
        <v>9</v>
      </c>
      <c r="H40" s="25"/>
      <c r="I40" s="25">
        <v>5123</v>
      </c>
      <c r="J40" s="25">
        <v>256</v>
      </c>
      <c r="K40" s="25">
        <v>1</v>
      </c>
      <c r="L40" s="27">
        <v>1.18</v>
      </c>
      <c r="M40" s="28">
        <v>0</v>
      </c>
      <c r="N40" s="28">
        <v>0</v>
      </c>
      <c r="O40" s="13">
        <v>0</v>
      </c>
      <c r="P40" s="28">
        <v>10.67</v>
      </c>
      <c r="Q40" s="28">
        <v>0</v>
      </c>
      <c r="R40" s="28">
        <v>0</v>
      </c>
      <c r="S40" s="13">
        <v>0</v>
      </c>
      <c r="U40" s="1" t="str">
        <f t="shared" si="0"/>
        <v>"Hp":4508</v>
      </c>
      <c r="V40" s="1" t="str">
        <f t="shared" si="1"/>
        <v>"Atk":312</v>
      </c>
      <c r="W40" s="1" t="str">
        <f t="shared" si="2"/>
        <v>{"Hp":4508,"Atk":312}</v>
      </c>
      <c r="X40" s="1" t="str">
        <f t="shared" si="3"/>
        <v>"Hp":6403</v>
      </c>
      <c r="Y40" s="1" t="str">
        <f t="shared" si="4"/>
        <v>"Atk":220</v>
      </c>
      <c r="Z40" s="1" t="str">
        <f>$A$3&amp;_xlfn.TEXTJOIN($C$1,1,X40:Y40)&amp;$A$4</f>
        <v>{"Hp":6403,"Atk":220}</v>
      </c>
      <c r="AA40" s="1" t="str">
        <f t="shared" si="5"/>
        <v>"Hp":5379</v>
      </c>
      <c r="AB40" s="1" t="str">
        <f t="shared" si="6"/>
        <v>"Atk":281</v>
      </c>
      <c r="AC40" s="1" t="str">
        <f t="shared" si="7"/>
        <v>{"Hp":5379,"Atk":281}</v>
      </c>
      <c r="AE40" s="32" t="str">
        <f t="shared" si="12"/>
        <v>"CardMulti":10.67</v>
      </c>
      <c r="AF40" s="1" t="str">
        <f t="shared" si="8"/>
        <v>"CostReduce":0</v>
      </c>
      <c r="AG40" s="1" t="str">
        <f t="shared" si="9"/>
        <v>{"CardMulti":10.67,"CostReduce":0}</v>
      </c>
      <c r="AM40" s="32" t="str">
        <f t="shared" si="10"/>
        <v>"CardMulti":7.469</v>
      </c>
      <c r="AN40" s="1" t="str">
        <f t="shared" si="11"/>
        <v>"CostReduce":0</v>
      </c>
      <c r="AP40" s="1" t="str">
        <f>$A$3&amp;_xlfn.TEXTJOIN($C$1,1,AM40:AN40)&amp;$A$4</f>
        <v>{"CardMulti":7.469,"CostReduce":0}</v>
      </c>
    </row>
    <row r="41" ht="16.5" spans="1:42">
      <c r="A41" s="19">
        <v>31</v>
      </c>
      <c r="B41" s="19">
        <v>41011</v>
      </c>
      <c r="D41" s="19">
        <v>25</v>
      </c>
      <c r="E41" s="24">
        <v>181.28</v>
      </c>
      <c r="F41" s="25">
        <v>181</v>
      </c>
      <c r="G41" s="25">
        <v>9</v>
      </c>
      <c r="H41" s="25"/>
      <c r="I41" s="25">
        <v>5304</v>
      </c>
      <c r="J41" s="25">
        <v>265</v>
      </c>
      <c r="K41" s="25">
        <v>1</v>
      </c>
      <c r="L41" s="27">
        <v>1.18</v>
      </c>
      <c r="M41" s="28">
        <v>1</v>
      </c>
      <c r="N41" s="28">
        <v>1</v>
      </c>
      <c r="O41" s="13">
        <v>1</v>
      </c>
      <c r="P41" s="28">
        <v>10.91</v>
      </c>
      <c r="Q41" s="28">
        <v>1</v>
      </c>
      <c r="R41" s="28">
        <v>1</v>
      </c>
      <c r="S41" s="13">
        <v>1</v>
      </c>
      <c r="U41" s="1" t="str">
        <f t="shared" si="0"/>
        <v>"Hp":4667</v>
      </c>
      <c r="V41" s="1" t="str">
        <f t="shared" si="1"/>
        <v>"Atk":323</v>
      </c>
      <c r="W41" s="1" t="str">
        <f t="shared" si="2"/>
        <v>{"Hp":4667,"Atk":323}</v>
      </c>
      <c r="X41" s="1" t="str">
        <f t="shared" si="3"/>
        <v>"Hp":6630</v>
      </c>
      <c r="Y41" s="1" t="str">
        <f t="shared" si="4"/>
        <v>"Atk":227</v>
      </c>
      <c r="Z41" s="1" t="str">
        <f>$A$3&amp;_xlfn.TEXTJOIN($C$1,1,X41:Y41)&amp;$A$4</f>
        <v>{"Hp":6630,"Atk":227}</v>
      </c>
      <c r="AA41" s="1" t="str">
        <f t="shared" si="5"/>
        <v>"Hp":5569</v>
      </c>
      <c r="AB41" s="1" t="str">
        <f t="shared" si="6"/>
        <v>"Atk":291</v>
      </c>
      <c r="AC41" s="1" t="str">
        <f t="shared" si="7"/>
        <v>{"Hp":5569,"Atk":291}</v>
      </c>
      <c r="AE41" s="32" t="str">
        <f t="shared" si="12"/>
        <v>"CardMulti":11.91</v>
      </c>
      <c r="AF41" s="1" t="str">
        <f t="shared" si="8"/>
        <v>"CostReduce":1</v>
      </c>
      <c r="AG41" s="1" t="str">
        <f t="shared" si="9"/>
        <v>{"CardMulti":11.91,"CostReduce":1}</v>
      </c>
      <c r="AM41" s="32" t="str">
        <f t="shared" si="10"/>
        <v>"CardMulti":8.337</v>
      </c>
      <c r="AN41" s="1" t="str">
        <f t="shared" si="11"/>
        <v>"CostReduce":0.7</v>
      </c>
      <c r="AP41" s="1" t="str">
        <f>$A$3&amp;_xlfn.TEXTJOIN($C$1,1,AM41:AN41)&amp;$A$4</f>
        <v>{"CardMulti":8.337,"CostReduce":0.7}</v>
      </c>
    </row>
    <row r="42" ht="16.5" spans="1:42">
      <c r="A42" s="19">
        <v>32</v>
      </c>
      <c r="B42" s="19">
        <v>41012</v>
      </c>
      <c r="D42" s="19">
        <v>26</v>
      </c>
      <c r="E42" s="24">
        <v>188.81</v>
      </c>
      <c r="F42" s="25">
        <v>189</v>
      </c>
      <c r="G42" s="25">
        <v>9</v>
      </c>
      <c r="H42" s="25"/>
      <c r="I42" s="25">
        <v>5493</v>
      </c>
      <c r="J42" s="25">
        <v>275</v>
      </c>
      <c r="K42" s="25">
        <v>1</v>
      </c>
      <c r="L42" s="27">
        <v>1.18</v>
      </c>
      <c r="M42" s="28">
        <v>0</v>
      </c>
      <c r="N42" s="28">
        <v>0</v>
      </c>
      <c r="O42" s="13">
        <v>0</v>
      </c>
      <c r="P42" s="28">
        <v>11.15</v>
      </c>
      <c r="Q42" s="28">
        <v>1</v>
      </c>
      <c r="R42" s="28">
        <v>1</v>
      </c>
      <c r="S42" s="13">
        <v>1</v>
      </c>
      <c r="U42" s="1" t="str">
        <f t="shared" si="0"/>
        <v>"Hp":4833</v>
      </c>
      <c r="V42" s="1" t="str">
        <f t="shared" si="1"/>
        <v>"Atk":335</v>
      </c>
      <c r="W42" s="1" t="str">
        <f t="shared" si="2"/>
        <v>{"Hp":4833,"Atk":335}</v>
      </c>
      <c r="X42" s="1" t="str">
        <f t="shared" si="3"/>
        <v>"Hp":6866</v>
      </c>
      <c r="Y42" s="1" t="str">
        <f t="shared" si="4"/>
        <v>"Atk":236</v>
      </c>
      <c r="Z42" s="1" t="str">
        <f>$A$3&amp;_xlfn.TEXTJOIN($C$1,1,X42:Y42)&amp;$A$4</f>
        <v>{"Hp":6866,"Atk":236}</v>
      </c>
      <c r="AA42" s="1" t="str">
        <f t="shared" si="5"/>
        <v>"Hp":5767</v>
      </c>
      <c r="AB42" s="1" t="str">
        <f t="shared" si="6"/>
        <v>"Atk":302</v>
      </c>
      <c r="AC42" s="1" t="str">
        <f t="shared" si="7"/>
        <v>{"Hp":5767,"Atk":302}</v>
      </c>
      <c r="AE42" s="32" t="str">
        <f t="shared" si="12"/>
        <v>"CardMulti":12.15</v>
      </c>
      <c r="AF42" s="1" t="str">
        <f t="shared" si="8"/>
        <v>"CostReduce":1</v>
      </c>
      <c r="AG42" s="1" t="str">
        <f t="shared" si="9"/>
        <v>{"CardMulti":12.15,"CostReduce":1}</v>
      </c>
      <c r="AM42" s="32" t="str">
        <f t="shared" si="10"/>
        <v>"CardMulti":8.505</v>
      </c>
      <c r="AN42" s="1" t="str">
        <f t="shared" si="11"/>
        <v>"CostReduce":0.7</v>
      </c>
      <c r="AP42" s="1" t="str">
        <f>$A$3&amp;_xlfn.TEXTJOIN($C$1,1,AM42:AN42)&amp;$A$4</f>
        <v>{"CardMulti":8.505,"CostReduce":0.7}</v>
      </c>
    </row>
    <row r="43" ht="16.5" spans="1:42">
      <c r="A43" s="19">
        <v>33</v>
      </c>
      <c r="B43" s="19">
        <v>41013</v>
      </c>
      <c r="D43" s="19">
        <v>27</v>
      </c>
      <c r="E43" s="24">
        <v>196.55</v>
      </c>
      <c r="F43" s="25">
        <v>197</v>
      </c>
      <c r="G43" s="25">
        <v>10</v>
      </c>
      <c r="H43" s="25"/>
      <c r="I43" s="25">
        <v>5690</v>
      </c>
      <c r="J43" s="25">
        <v>284</v>
      </c>
      <c r="K43" s="25">
        <v>1</v>
      </c>
      <c r="L43" s="27">
        <v>1.18</v>
      </c>
      <c r="M43" s="28">
        <v>0</v>
      </c>
      <c r="N43" s="28">
        <v>0</v>
      </c>
      <c r="O43" s="13">
        <v>0</v>
      </c>
      <c r="P43" s="28">
        <v>11.39</v>
      </c>
      <c r="Q43" s="28">
        <v>1</v>
      </c>
      <c r="R43" s="28">
        <v>1</v>
      </c>
      <c r="S43" s="13">
        <v>1</v>
      </c>
      <c r="U43" s="1" t="str">
        <f t="shared" si="0"/>
        <v>"Hp":5007</v>
      </c>
      <c r="V43" s="1" t="str">
        <f t="shared" si="1"/>
        <v>"Atk":346</v>
      </c>
      <c r="W43" s="1" t="str">
        <f t="shared" si="2"/>
        <v>{"Hp":5007,"Atk":346}</v>
      </c>
      <c r="X43" s="1" t="str">
        <f t="shared" si="3"/>
        <v>"Hp":7112</v>
      </c>
      <c r="Y43" s="1" t="str">
        <f t="shared" si="4"/>
        <v>"Atk":244</v>
      </c>
      <c r="Z43" s="1" t="str">
        <f>$A$3&amp;_xlfn.TEXTJOIN($C$1,1,X43:Y43)&amp;$A$4</f>
        <v>{"Hp":7112,"Atk":244}</v>
      </c>
      <c r="AA43" s="1" t="str">
        <f t="shared" si="5"/>
        <v>"Hp":5974</v>
      </c>
      <c r="AB43" s="1" t="str">
        <f t="shared" si="6"/>
        <v>"Atk":312</v>
      </c>
      <c r="AC43" s="1" t="str">
        <f t="shared" si="7"/>
        <v>{"Hp":5974,"Atk":312}</v>
      </c>
      <c r="AE43" s="32" t="str">
        <f t="shared" si="12"/>
        <v>"CardMulti":12.39</v>
      </c>
      <c r="AF43" s="1" t="str">
        <f t="shared" si="8"/>
        <v>"CostReduce":1</v>
      </c>
      <c r="AG43" s="1" t="str">
        <f t="shared" si="9"/>
        <v>{"CardMulti":12.39,"CostReduce":1}</v>
      </c>
      <c r="AM43" s="32" t="str">
        <f t="shared" si="10"/>
        <v>"CardMulti":8.673</v>
      </c>
      <c r="AN43" s="1" t="str">
        <f t="shared" si="11"/>
        <v>"CostReduce":0.7</v>
      </c>
      <c r="AP43" s="1" t="str">
        <f>$A$3&amp;_xlfn.TEXTJOIN($C$1,1,AM43:AN43)&amp;$A$4</f>
        <v>{"CardMulti":8.673,"CostReduce":0.7}</v>
      </c>
    </row>
    <row r="44" ht="16.5" spans="1:42">
      <c r="A44" s="19">
        <v>34</v>
      </c>
      <c r="B44" s="19">
        <v>41014</v>
      </c>
      <c r="D44" s="19">
        <v>28</v>
      </c>
      <c r="E44" s="24">
        <v>204.51</v>
      </c>
      <c r="F44" s="25">
        <v>205</v>
      </c>
      <c r="G44" s="25">
        <v>10</v>
      </c>
      <c r="H44" s="25"/>
      <c r="I44" s="25">
        <v>5894</v>
      </c>
      <c r="J44" s="25">
        <v>295</v>
      </c>
      <c r="K44" s="25">
        <v>1</v>
      </c>
      <c r="L44" s="27">
        <v>1.18</v>
      </c>
      <c r="M44" s="28">
        <v>0</v>
      </c>
      <c r="N44" s="28">
        <v>0</v>
      </c>
      <c r="O44" s="13">
        <v>0</v>
      </c>
      <c r="P44" s="28">
        <v>11.63</v>
      </c>
      <c r="Q44" s="28">
        <v>1</v>
      </c>
      <c r="R44" s="28">
        <v>1</v>
      </c>
      <c r="S44" s="13">
        <v>1</v>
      </c>
      <c r="U44" s="1" t="str">
        <f t="shared" si="0"/>
        <v>"Hp":5186</v>
      </c>
      <c r="V44" s="1" t="str">
        <f t="shared" si="1"/>
        <v>"Atk":359</v>
      </c>
      <c r="W44" s="1" t="str">
        <f t="shared" si="2"/>
        <v>{"Hp":5186,"Atk":359}</v>
      </c>
      <c r="X44" s="1" t="str">
        <f t="shared" si="3"/>
        <v>"Hp":7367</v>
      </c>
      <c r="Y44" s="1" t="str">
        <f t="shared" si="4"/>
        <v>"Atk":253</v>
      </c>
      <c r="Z44" s="1" t="str">
        <f>$A$3&amp;_xlfn.TEXTJOIN($C$1,1,X44:Y44)&amp;$A$4</f>
        <v>{"Hp":7367,"Atk":253}</v>
      </c>
      <c r="AA44" s="1" t="str">
        <f t="shared" si="5"/>
        <v>"Hp":6188</v>
      </c>
      <c r="AB44" s="1" t="str">
        <f t="shared" si="6"/>
        <v>"Atk":324</v>
      </c>
      <c r="AC44" s="1" t="str">
        <f t="shared" si="7"/>
        <v>{"Hp":6188,"Atk":324}</v>
      </c>
      <c r="AE44" s="32" t="str">
        <f t="shared" si="12"/>
        <v>"CardMulti":12.63</v>
      </c>
      <c r="AF44" s="1" t="str">
        <f t="shared" si="8"/>
        <v>"CostReduce":1</v>
      </c>
      <c r="AG44" s="1" t="str">
        <f t="shared" si="9"/>
        <v>{"CardMulti":12.63,"CostReduce":1}</v>
      </c>
      <c r="AM44" s="32" t="str">
        <f t="shared" si="10"/>
        <v>"CardMulti":8.841</v>
      </c>
      <c r="AN44" s="1" t="str">
        <f t="shared" si="11"/>
        <v>"CostReduce":0.7</v>
      </c>
      <c r="AP44" s="1" t="str">
        <f>$A$3&amp;_xlfn.TEXTJOIN($C$1,1,AM44:AN44)&amp;$A$4</f>
        <v>{"CardMulti":8.841,"CostReduce":0.7}</v>
      </c>
    </row>
    <row r="45" ht="16.5" spans="1:42">
      <c r="A45" s="19">
        <v>35</v>
      </c>
      <c r="B45" s="19">
        <v>41015</v>
      </c>
      <c r="D45" s="19">
        <v>29</v>
      </c>
      <c r="E45" s="24">
        <v>212.68</v>
      </c>
      <c r="F45" s="25">
        <v>213</v>
      </c>
      <c r="G45" s="25">
        <v>11</v>
      </c>
      <c r="H45" s="25"/>
      <c r="I45" s="25">
        <v>6107</v>
      </c>
      <c r="J45" s="25">
        <v>305</v>
      </c>
      <c r="K45" s="25">
        <v>1</v>
      </c>
      <c r="L45" s="27">
        <v>1.18</v>
      </c>
      <c r="M45" s="28">
        <v>0</v>
      </c>
      <c r="N45" s="28">
        <v>0</v>
      </c>
      <c r="O45" s="13">
        <v>0</v>
      </c>
      <c r="P45" s="28">
        <v>11.87</v>
      </c>
      <c r="Q45" s="28">
        <v>1</v>
      </c>
      <c r="R45" s="28">
        <v>1</v>
      </c>
      <c r="S45" s="13">
        <v>1</v>
      </c>
      <c r="U45" s="1" t="str">
        <f t="shared" si="0"/>
        <v>"Hp":5374</v>
      </c>
      <c r="V45" s="1" t="str">
        <f t="shared" si="1"/>
        <v>"Atk":372</v>
      </c>
      <c r="W45" s="1" t="str">
        <f t="shared" si="2"/>
        <v>{"Hp":5374,"Atk":372}</v>
      </c>
      <c r="X45" s="1" t="str">
        <f t="shared" si="3"/>
        <v>"Hp":7633</v>
      </c>
      <c r="Y45" s="1" t="str">
        <f t="shared" si="4"/>
        <v>"Atk":262</v>
      </c>
      <c r="Z45" s="1" t="str">
        <f>$A$3&amp;_xlfn.TEXTJOIN($C$1,1,X45:Y45)&amp;$A$4</f>
        <v>{"Hp":7633,"Atk":262}</v>
      </c>
      <c r="AA45" s="1" t="str">
        <f t="shared" si="5"/>
        <v>"Hp":6412</v>
      </c>
      <c r="AB45" s="1" t="str">
        <f t="shared" si="6"/>
        <v>"Atk":335</v>
      </c>
      <c r="AC45" s="1" t="str">
        <f t="shared" si="7"/>
        <v>{"Hp":6412,"Atk":335}</v>
      </c>
      <c r="AE45" s="32" t="str">
        <f t="shared" si="12"/>
        <v>"CardMulti":12.87</v>
      </c>
      <c r="AF45" s="1" t="str">
        <f t="shared" si="8"/>
        <v>"CostReduce":1</v>
      </c>
      <c r="AG45" s="1" t="str">
        <f t="shared" si="9"/>
        <v>{"CardMulti":12.87,"CostReduce":1}</v>
      </c>
      <c r="AM45" s="32" t="str">
        <f t="shared" si="10"/>
        <v>"CardMulti":9.009</v>
      </c>
      <c r="AN45" s="1" t="str">
        <f t="shared" si="11"/>
        <v>"CostReduce":0.7</v>
      </c>
      <c r="AP45" s="1" t="str">
        <f>$A$3&amp;_xlfn.TEXTJOIN($C$1,1,AM45:AN45)&amp;$A$4</f>
        <v>{"CardMulti":9.009,"CostReduce":0.7}</v>
      </c>
    </row>
    <row r="46" ht="16.5" spans="1:42">
      <c r="A46" s="19">
        <v>36</v>
      </c>
      <c r="B46" s="19">
        <v>41016</v>
      </c>
      <c r="D46" s="19">
        <v>30</v>
      </c>
      <c r="E46" s="24">
        <v>221.06</v>
      </c>
      <c r="F46" s="25">
        <v>221</v>
      </c>
      <c r="G46" s="25">
        <v>11</v>
      </c>
      <c r="H46" s="25"/>
      <c r="I46" s="25">
        <v>6328</v>
      </c>
      <c r="J46" s="25">
        <v>316</v>
      </c>
      <c r="K46" s="25">
        <v>1</v>
      </c>
      <c r="L46" s="27">
        <v>1.18</v>
      </c>
      <c r="M46" s="28">
        <v>0</v>
      </c>
      <c r="N46" s="28">
        <v>0</v>
      </c>
      <c r="O46" s="13">
        <v>0</v>
      </c>
      <c r="P46" s="28">
        <v>12.11</v>
      </c>
      <c r="Q46" s="28">
        <v>1</v>
      </c>
      <c r="R46" s="28">
        <v>1</v>
      </c>
      <c r="S46" s="13">
        <v>1</v>
      </c>
      <c r="U46" s="1" t="str">
        <f t="shared" si="0"/>
        <v>"Hp":5568</v>
      </c>
      <c r="V46" s="1" t="str">
        <f t="shared" si="1"/>
        <v>"Atk":385</v>
      </c>
      <c r="W46" s="1" t="str">
        <f t="shared" si="2"/>
        <v>{"Hp":5568,"Atk":385}</v>
      </c>
      <c r="X46" s="1" t="str">
        <f t="shared" si="3"/>
        <v>"Hp":7910</v>
      </c>
      <c r="Y46" s="1" t="str">
        <f t="shared" si="4"/>
        <v>"Atk":271</v>
      </c>
      <c r="Z46" s="1" t="str">
        <f>$A$3&amp;_xlfn.TEXTJOIN($C$1,1,X46:Y46)&amp;$A$4</f>
        <v>{"Hp":7910,"Atk":271}</v>
      </c>
      <c r="AA46" s="1" t="str">
        <f t="shared" si="5"/>
        <v>"Hp":6644</v>
      </c>
      <c r="AB46" s="1" t="str">
        <f t="shared" si="6"/>
        <v>"Atk":347</v>
      </c>
      <c r="AC46" s="1" t="str">
        <f t="shared" si="7"/>
        <v>{"Hp":6644,"Atk":347}</v>
      </c>
      <c r="AE46" s="32" t="str">
        <f t="shared" si="12"/>
        <v>"CardMulti":13.11</v>
      </c>
      <c r="AF46" s="1" t="str">
        <f t="shared" si="8"/>
        <v>"CostReduce":1</v>
      </c>
      <c r="AG46" s="1" t="str">
        <f t="shared" si="9"/>
        <v>{"CardMulti":13.11,"CostReduce":1}</v>
      </c>
      <c r="AM46" s="32" t="str">
        <f t="shared" si="10"/>
        <v>"CardMulti":9.177</v>
      </c>
      <c r="AN46" s="1" t="str">
        <f t="shared" si="11"/>
        <v>"CostReduce":0.7</v>
      </c>
      <c r="AP46" s="1" t="str">
        <f>$A$3&amp;_xlfn.TEXTJOIN($C$1,1,AM46:AN46)&amp;$A$4</f>
        <v>{"CardMulti":9.177,"CostReduce":0.7}</v>
      </c>
    </row>
    <row r="47" ht="16.5" spans="1:42">
      <c r="A47" s="19">
        <v>37</v>
      </c>
      <c r="B47" s="19">
        <v>41017</v>
      </c>
      <c r="D47" s="23">
        <v>31</v>
      </c>
      <c r="E47" s="24">
        <v>1607.56</v>
      </c>
      <c r="F47" s="25">
        <v>1608</v>
      </c>
      <c r="G47" s="25">
        <v>80</v>
      </c>
      <c r="H47" s="25"/>
      <c r="I47" s="25">
        <v>7935</v>
      </c>
      <c r="J47" s="25">
        <v>397</v>
      </c>
      <c r="K47" s="25">
        <v>1</v>
      </c>
      <c r="L47" s="27">
        <v>1.62</v>
      </c>
      <c r="M47" s="28">
        <v>0</v>
      </c>
      <c r="N47" s="28">
        <v>0</v>
      </c>
      <c r="O47" s="13">
        <v>0</v>
      </c>
      <c r="P47" s="28">
        <v>12.81</v>
      </c>
      <c r="Q47" s="28">
        <v>1</v>
      </c>
      <c r="R47" s="28">
        <v>1</v>
      </c>
      <c r="S47" s="13">
        <v>1</v>
      </c>
      <c r="U47" s="1" t="str">
        <f t="shared" si="0"/>
        <v>"Hp":6982</v>
      </c>
      <c r="V47" s="1" t="str">
        <f t="shared" si="1"/>
        <v>"Atk":484</v>
      </c>
      <c r="W47" s="1" t="str">
        <f t="shared" si="2"/>
        <v>{"Hp":6982,"Atk":484}</v>
      </c>
      <c r="X47" s="1" t="str">
        <f t="shared" si="3"/>
        <v>"Hp":9918</v>
      </c>
      <c r="Y47" s="1" t="str">
        <f t="shared" si="4"/>
        <v>"Atk":341</v>
      </c>
      <c r="Z47" s="1" t="str">
        <f>$A$3&amp;_xlfn.TEXTJOIN($C$1,1,X47:Y47)&amp;$A$4</f>
        <v>{"Hp":9918,"Atk":341}</v>
      </c>
      <c r="AA47" s="1" t="str">
        <f t="shared" si="5"/>
        <v>"Hp":8331</v>
      </c>
      <c r="AB47" s="1" t="str">
        <f t="shared" si="6"/>
        <v>"Atk":436</v>
      </c>
      <c r="AC47" s="1" t="str">
        <f t="shared" si="7"/>
        <v>{"Hp":8331,"Atk":436}</v>
      </c>
      <c r="AE47" s="32" t="str">
        <f t="shared" si="12"/>
        <v>"CardMulti":13.81</v>
      </c>
      <c r="AF47" s="1" t="str">
        <f t="shared" si="8"/>
        <v>"CostReduce":1</v>
      </c>
      <c r="AG47" s="1" t="str">
        <f t="shared" si="9"/>
        <v>{"CardMulti":13.81,"CostReduce":1}</v>
      </c>
      <c r="AM47" s="32" t="str">
        <f t="shared" si="10"/>
        <v>"CardMulti":9.667</v>
      </c>
      <c r="AN47" s="1" t="str">
        <f t="shared" si="11"/>
        <v>"CostReduce":0.7</v>
      </c>
      <c r="AP47" s="1" t="str">
        <f>$A$3&amp;_xlfn.TEXTJOIN($C$1,1,AM47:AN47)&amp;$A$4</f>
        <v>{"CardMulti":9.667,"CostReduce":0.7}</v>
      </c>
    </row>
    <row r="48" ht="16.5" spans="1:42">
      <c r="A48" s="19">
        <v>38</v>
      </c>
      <c r="B48" s="19">
        <v>41018</v>
      </c>
      <c r="D48" s="19">
        <v>32</v>
      </c>
      <c r="E48" s="24">
        <v>238.45</v>
      </c>
      <c r="F48" s="25">
        <v>238</v>
      </c>
      <c r="G48" s="25">
        <v>12</v>
      </c>
      <c r="H48" s="25"/>
      <c r="I48" s="25">
        <v>8174</v>
      </c>
      <c r="J48" s="25">
        <v>409</v>
      </c>
      <c r="K48" s="25">
        <v>1</v>
      </c>
      <c r="L48" s="27">
        <v>1.17</v>
      </c>
      <c r="M48" s="28">
        <v>0</v>
      </c>
      <c r="N48" s="28">
        <v>0</v>
      </c>
      <c r="O48" s="13">
        <v>0</v>
      </c>
      <c r="P48" s="28">
        <v>13.04</v>
      </c>
      <c r="Q48" s="28">
        <v>1</v>
      </c>
      <c r="R48" s="28">
        <v>1</v>
      </c>
      <c r="S48" s="13">
        <v>1</v>
      </c>
      <c r="U48" s="1" t="str">
        <f t="shared" si="0"/>
        <v>"Hp":7193</v>
      </c>
      <c r="V48" s="1" t="str">
        <f t="shared" si="1"/>
        <v>"Atk":498</v>
      </c>
      <c r="W48" s="1" t="str">
        <f t="shared" si="2"/>
        <v>{"Hp":7193,"Atk":498}</v>
      </c>
      <c r="X48" s="1" t="str">
        <f t="shared" si="3"/>
        <v>"Hp":10217</v>
      </c>
      <c r="Y48" s="1" t="str">
        <f t="shared" si="4"/>
        <v>"Atk":351</v>
      </c>
      <c r="Z48" s="1" t="str">
        <f>$A$3&amp;_xlfn.TEXTJOIN($C$1,1,X48:Y48)&amp;$A$4</f>
        <v>{"Hp":10217,"Atk":351}</v>
      </c>
      <c r="AA48" s="1" t="str">
        <f t="shared" si="5"/>
        <v>"Hp":8582</v>
      </c>
      <c r="AB48" s="1" t="str">
        <f t="shared" si="6"/>
        <v>"Atk":449</v>
      </c>
      <c r="AC48" s="1" t="str">
        <f t="shared" si="7"/>
        <v>{"Hp":8582,"Atk":449}</v>
      </c>
      <c r="AE48" s="32" t="str">
        <f t="shared" si="12"/>
        <v>"CardMulti":14.04</v>
      </c>
      <c r="AF48" s="1" t="str">
        <f t="shared" si="8"/>
        <v>"CostReduce":1</v>
      </c>
      <c r="AG48" s="1" t="str">
        <f t="shared" si="9"/>
        <v>{"CardMulti":14.04,"CostReduce":1}</v>
      </c>
      <c r="AM48" s="32" t="str">
        <f t="shared" si="10"/>
        <v>"CardMulti":9.828</v>
      </c>
      <c r="AN48" s="1" t="str">
        <f t="shared" si="11"/>
        <v>"CostReduce":0.7</v>
      </c>
      <c r="AP48" s="1" t="str">
        <f>$A$3&amp;_xlfn.TEXTJOIN($C$1,1,AM48:AN48)&amp;$A$4</f>
        <v>{"CardMulti":9.828,"CostReduce":0.7}</v>
      </c>
    </row>
    <row r="49" ht="16.5" spans="1:42">
      <c r="A49" s="19">
        <v>39</v>
      </c>
      <c r="B49" s="19">
        <v>41019</v>
      </c>
      <c r="D49" s="19">
        <v>33</v>
      </c>
      <c r="E49" s="24">
        <v>247.46</v>
      </c>
      <c r="F49" s="25">
        <v>247</v>
      </c>
      <c r="G49" s="25">
        <v>12</v>
      </c>
      <c r="H49" s="25"/>
      <c r="I49" s="25">
        <v>8421</v>
      </c>
      <c r="J49" s="25">
        <v>421</v>
      </c>
      <c r="K49" s="25">
        <v>1</v>
      </c>
      <c r="L49" s="27">
        <v>1.17</v>
      </c>
      <c r="M49" s="28">
        <v>0</v>
      </c>
      <c r="N49" s="28">
        <v>0</v>
      </c>
      <c r="O49" s="13">
        <v>0</v>
      </c>
      <c r="P49" s="28">
        <v>13.27</v>
      </c>
      <c r="Q49" s="28">
        <v>1</v>
      </c>
      <c r="R49" s="28">
        <v>1</v>
      </c>
      <c r="S49" s="13">
        <v>1</v>
      </c>
      <c r="U49" s="1" t="str">
        <f t="shared" si="0"/>
        <v>"Hp":7410</v>
      </c>
      <c r="V49" s="1" t="str">
        <f t="shared" si="1"/>
        <v>"Atk":513</v>
      </c>
      <c r="W49" s="1" t="str">
        <f t="shared" si="2"/>
        <v>{"Hp":7410,"Atk":513}</v>
      </c>
      <c r="X49" s="1" t="str">
        <f t="shared" si="3"/>
        <v>"Hp":10526</v>
      </c>
      <c r="Y49" s="1" t="str">
        <f t="shared" si="4"/>
        <v>"Atk":362</v>
      </c>
      <c r="Z49" s="1" t="str">
        <f>$A$3&amp;_xlfn.TEXTJOIN($C$1,1,X49:Y49)&amp;$A$4</f>
        <v>{"Hp":10526,"Atk":362}</v>
      </c>
      <c r="AA49" s="1" t="str">
        <f t="shared" si="5"/>
        <v>"Hp":8842</v>
      </c>
      <c r="AB49" s="1" t="str">
        <f t="shared" si="6"/>
        <v>"Atk":463</v>
      </c>
      <c r="AC49" s="1" t="str">
        <f t="shared" si="7"/>
        <v>{"Hp":8842,"Atk":463}</v>
      </c>
      <c r="AE49" s="32" t="str">
        <f t="shared" si="12"/>
        <v>"CardMulti":14.27</v>
      </c>
      <c r="AF49" s="1" t="str">
        <f t="shared" si="8"/>
        <v>"CostReduce":1</v>
      </c>
      <c r="AG49" s="1" t="str">
        <f t="shared" si="9"/>
        <v>{"CardMulti":14.27,"CostReduce":1}</v>
      </c>
      <c r="AM49" s="32" t="str">
        <f t="shared" si="10"/>
        <v>"CardMulti":9.989</v>
      </c>
      <c r="AN49" s="1" t="str">
        <f t="shared" si="11"/>
        <v>"CostReduce":0.7</v>
      </c>
      <c r="AP49" s="1" t="str">
        <f>$A$3&amp;_xlfn.TEXTJOIN($C$1,1,AM49:AN49)&amp;$A$4</f>
        <v>{"CardMulti":9.989,"CostReduce":0.7}</v>
      </c>
    </row>
    <row r="50" ht="16.5" spans="1:42">
      <c r="A50" s="19">
        <v>40</v>
      </c>
      <c r="B50" s="19">
        <v>41020</v>
      </c>
      <c r="D50" s="19">
        <v>34</v>
      </c>
      <c r="E50" s="24">
        <v>256.68</v>
      </c>
      <c r="F50" s="25">
        <v>257</v>
      </c>
      <c r="G50" s="25">
        <v>13</v>
      </c>
      <c r="H50" s="25"/>
      <c r="I50" s="25">
        <v>8678</v>
      </c>
      <c r="J50" s="25">
        <v>434</v>
      </c>
      <c r="K50" s="25">
        <v>1</v>
      </c>
      <c r="L50" s="27">
        <v>1.17</v>
      </c>
      <c r="M50" s="28">
        <v>0</v>
      </c>
      <c r="N50" s="28">
        <v>0</v>
      </c>
      <c r="O50" s="13">
        <v>0</v>
      </c>
      <c r="P50" s="28">
        <v>13.5</v>
      </c>
      <c r="Q50" s="28">
        <v>1</v>
      </c>
      <c r="R50" s="28">
        <v>1</v>
      </c>
      <c r="S50" s="13">
        <v>1</v>
      </c>
      <c r="U50" s="1" t="str">
        <f t="shared" si="0"/>
        <v>"Hp":7636</v>
      </c>
      <c r="V50" s="1" t="str">
        <f t="shared" si="1"/>
        <v>"Atk":529</v>
      </c>
      <c r="W50" s="1" t="str">
        <f t="shared" si="2"/>
        <v>{"Hp":7636,"Atk":529}</v>
      </c>
      <c r="X50" s="1" t="str">
        <f t="shared" si="3"/>
        <v>"Hp":10847</v>
      </c>
      <c r="Y50" s="1" t="str">
        <f t="shared" si="4"/>
        <v>"Atk":373</v>
      </c>
      <c r="Z50" s="1" t="str">
        <f>$A$3&amp;_xlfn.TEXTJOIN($C$1,1,X50:Y50)&amp;$A$4</f>
        <v>{"Hp":10847,"Atk":373}</v>
      </c>
      <c r="AA50" s="1" t="str">
        <f t="shared" si="5"/>
        <v>"Hp":9111</v>
      </c>
      <c r="AB50" s="1" t="str">
        <f t="shared" si="6"/>
        <v>"Atk":477</v>
      </c>
      <c r="AC50" s="1" t="str">
        <f t="shared" si="7"/>
        <v>{"Hp":9111,"Atk":477}</v>
      </c>
      <c r="AE50" s="32" t="str">
        <f t="shared" si="12"/>
        <v>"CardMulti":14.5</v>
      </c>
      <c r="AF50" s="1" t="str">
        <f t="shared" si="8"/>
        <v>"CostReduce":1</v>
      </c>
      <c r="AG50" s="1" t="str">
        <f t="shared" si="9"/>
        <v>{"CardMulti":14.5,"CostReduce":1}</v>
      </c>
      <c r="AM50" s="32" t="str">
        <f t="shared" si="10"/>
        <v>"CardMulti":10.15</v>
      </c>
      <c r="AN50" s="1" t="str">
        <f t="shared" si="11"/>
        <v>"CostReduce":0.7</v>
      </c>
      <c r="AP50" s="1" t="str">
        <f>$A$3&amp;_xlfn.TEXTJOIN($C$1,1,AM50:AN50)&amp;$A$4</f>
        <v>{"CardMulti":10.15,"CostReduce":0.7}</v>
      </c>
    </row>
    <row r="51" ht="16.5" spans="4:42">
      <c r="D51" s="19">
        <v>35</v>
      </c>
      <c r="E51" s="24">
        <v>266.1</v>
      </c>
      <c r="F51" s="25">
        <v>266</v>
      </c>
      <c r="G51" s="25">
        <v>13</v>
      </c>
      <c r="H51" s="25"/>
      <c r="I51" s="25">
        <v>8944</v>
      </c>
      <c r="J51" s="25">
        <v>447</v>
      </c>
      <c r="K51" s="25">
        <v>1</v>
      </c>
      <c r="L51" s="27">
        <v>1.17</v>
      </c>
      <c r="M51" s="28">
        <v>0</v>
      </c>
      <c r="N51" s="28">
        <v>0</v>
      </c>
      <c r="O51" s="13">
        <v>0</v>
      </c>
      <c r="P51" s="28">
        <v>13.73</v>
      </c>
      <c r="Q51" s="28">
        <v>1</v>
      </c>
      <c r="R51" s="28">
        <v>1</v>
      </c>
      <c r="S51" s="13">
        <v>1</v>
      </c>
      <c r="U51" s="1" t="str">
        <f t="shared" si="0"/>
        <v>"Hp":7870</v>
      </c>
      <c r="V51" s="1" t="str">
        <f t="shared" si="1"/>
        <v>"Atk":545</v>
      </c>
      <c r="W51" s="1" t="str">
        <f t="shared" si="2"/>
        <v>{"Hp":7870,"Atk":545}</v>
      </c>
      <c r="X51" s="1" t="str">
        <f t="shared" si="3"/>
        <v>"Hp":11180</v>
      </c>
      <c r="Y51" s="1" t="str">
        <f t="shared" si="4"/>
        <v>"Atk":384</v>
      </c>
      <c r="Z51" s="1" t="str">
        <f>$A$3&amp;_xlfn.TEXTJOIN($C$1,1,X51:Y51)&amp;$A$4</f>
        <v>{"Hp":11180,"Atk":384}</v>
      </c>
      <c r="AA51" s="1" t="str">
        <f t="shared" si="5"/>
        <v>"Hp":9391</v>
      </c>
      <c r="AB51" s="1" t="str">
        <f t="shared" si="6"/>
        <v>"Atk":491</v>
      </c>
      <c r="AC51" s="1" t="str">
        <f t="shared" si="7"/>
        <v>{"Hp":9391,"Atk":491}</v>
      </c>
      <c r="AE51" s="32" t="str">
        <f t="shared" si="12"/>
        <v>"CardMulti":14.73</v>
      </c>
      <c r="AF51" s="1" t="str">
        <f t="shared" si="8"/>
        <v>"CostReduce":1</v>
      </c>
      <c r="AG51" s="1" t="str">
        <f t="shared" si="9"/>
        <v>{"CardMulti":14.73,"CostReduce":1}</v>
      </c>
      <c r="AM51" s="32" t="str">
        <f t="shared" si="10"/>
        <v>"CardMulti":10.311</v>
      </c>
      <c r="AN51" s="1" t="str">
        <f t="shared" si="11"/>
        <v>"CostReduce":0.7</v>
      </c>
      <c r="AP51" s="1" t="str">
        <f>$A$3&amp;_xlfn.TEXTJOIN($C$1,1,AM51:AN51)&amp;$A$4</f>
        <v>{"CardMulti":10.311,"CostReduce":0.7}</v>
      </c>
    </row>
    <row r="52" ht="16.5" spans="4:42">
      <c r="D52" s="19">
        <v>36</v>
      </c>
      <c r="E52" s="24">
        <v>275.73</v>
      </c>
      <c r="F52" s="25">
        <v>276</v>
      </c>
      <c r="G52" s="25">
        <v>14</v>
      </c>
      <c r="H52" s="25"/>
      <c r="I52" s="25">
        <v>9220</v>
      </c>
      <c r="J52" s="25">
        <v>461</v>
      </c>
      <c r="K52" s="25">
        <v>1</v>
      </c>
      <c r="L52" s="27">
        <v>1.17</v>
      </c>
      <c r="M52" s="28">
        <v>0</v>
      </c>
      <c r="N52" s="28">
        <v>0</v>
      </c>
      <c r="O52" s="13">
        <v>0</v>
      </c>
      <c r="P52" s="28">
        <v>13.96</v>
      </c>
      <c r="Q52" s="28">
        <v>1</v>
      </c>
      <c r="R52" s="28">
        <v>1</v>
      </c>
      <c r="S52" s="13">
        <v>1</v>
      </c>
      <c r="U52" s="1" t="str">
        <f t="shared" si="0"/>
        <v>"Hp":8113</v>
      </c>
      <c r="V52" s="1" t="str">
        <f t="shared" si="1"/>
        <v>"Atk":562</v>
      </c>
      <c r="W52" s="1" t="str">
        <f t="shared" si="2"/>
        <v>{"Hp":8113,"Atk":562}</v>
      </c>
      <c r="X52" s="1" t="str">
        <f t="shared" si="3"/>
        <v>"Hp":11525</v>
      </c>
      <c r="Y52" s="1" t="str">
        <f t="shared" si="4"/>
        <v>"Atk":396</v>
      </c>
      <c r="Z52" s="1" t="str">
        <f>$A$3&amp;_xlfn.TEXTJOIN($C$1,1,X52:Y52)&amp;$A$4</f>
        <v>{"Hp":11525,"Atk":396}</v>
      </c>
      <c r="AA52" s="1" t="str">
        <f t="shared" si="5"/>
        <v>"Hp":9681</v>
      </c>
      <c r="AB52" s="1" t="str">
        <f t="shared" si="6"/>
        <v>"Atk":507</v>
      </c>
      <c r="AC52" s="1" t="str">
        <f t="shared" si="7"/>
        <v>{"Hp":9681,"Atk":507}</v>
      </c>
      <c r="AE52" s="32" t="str">
        <f t="shared" si="12"/>
        <v>"CardMulti":14.96</v>
      </c>
      <c r="AF52" s="1" t="str">
        <f t="shared" si="8"/>
        <v>"CostReduce":1</v>
      </c>
      <c r="AG52" s="1" t="str">
        <f t="shared" si="9"/>
        <v>{"CardMulti":14.96,"CostReduce":1}</v>
      </c>
      <c r="AM52" s="32" t="str">
        <f t="shared" si="10"/>
        <v>"CardMulti":10.472</v>
      </c>
      <c r="AN52" s="1" t="str">
        <f t="shared" si="11"/>
        <v>"CostReduce":0.7</v>
      </c>
      <c r="AP52" s="1" t="str">
        <f>$A$3&amp;_xlfn.TEXTJOIN($C$1,1,AM52:AN52)&amp;$A$4</f>
        <v>{"CardMulti":10.472,"CostReduce":0.7}</v>
      </c>
    </row>
    <row r="53" ht="16.5" spans="4:42">
      <c r="D53" s="19">
        <v>37</v>
      </c>
      <c r="E53" s="24">
        <v>285.57</v>
      </c>
      <c r="F53" s="25">
        <v>286</v>
      </c>
      <c r="G53" s="25">
        <v>14</v>
      </c>
      <c r="H53" s="25"/>
      <c r="I53" s="25">
        <v>9505</v>
      </c>
      <c r="J53" s="25">
        <v>475</v>
      </c>
      <c r="K53" s="25">
        <v>1</v>
      </c>
      <c r="L53" s="27">
        <v>1.17</v>
      </c>
      <c r="M53" s="28">
        <v>0</v>
      </c>
      <c r="N53" s="28">
        <v>0</v>
      </c>
      <c r="O53" s="13">
        <v>0</v>
      </c>
      <c r="P53" s="28">
        <v>14.19</v>
      </c>
      <c r="Q53" s="28">
        <v>1</v>
      </c>
      <c r="R53" s="28">
        <v>1</v>
      </c>
      <c r="S53" s="13">
        <v>1</v>
      </c>
      <c r="U53" s="1" t="str">
        <f t="shared" si="0"/>
        <v>"Hp":8364</v>
      </c>
      <c r="V53" s="1" t="str">
        <f t="shared" si="1"/>
        <v>"Atk":579</v>
      </c>
      <c r="W53" s="1" t="str">
        <f t="shared" si="2"/>
        <v>{"Hp":8364,"Atk":579}</v>
      </c>
      <c r="X53" s="1" t="str">
        <f t="shared" si="3"/>
        <v>"Hp":11881</v>
      </c>
      <c r="Y53" s="1" t="str">
        <f t="shared" si="4"/>
        <v>"Atk":408</v>
      </c>
      <c r="Z53" s="1" t="str">
        <f>$A$3&amp;_xlfn.TEXTJOIN($C$1,1,X53:Y53)&amp;$A$4</f>
        <v>{"Hp":11881,"Atk":408}</v>
      </c>
      <c r="AA53" s="1" t="str">
        <f t="shared" si="5"/>
        <v>"Hp":9980</v>
      </c>
      <c r="AB53" s="1" t="str">
        <f t="shared" si="6"/>
        <v>"Atk":522</v>
      </c>
      <c r="AC53" s="1" t="str">
        <f t="shared" si="7"/>
        <v>{"Hp":9980,"Atk":522}</v>
      </c>
      <c r="AE53" s="32" t="str">
        <f t="shared" si="12"/>
        <v>"CardMulti":15.19</v>
      </c>
      <c r="AF53" s="1" t="str">
        <f t="shared" si="8"/>
        <v>"CostReduce":1</v>
      </c>
      <c r="AG53" s="1" t="str">
        <f t="shared" si="9"/>
        <v>{"CardMulti":15.19,"CostReduce":1}</v>
      </c>
      <c r="AM53" s="32" t="str">
        <f t="shared" si="10"/>
        <v>"CardMulti":10.633</v>
      </c>
      <c r="AN53" s="1" t="str">
        <f t="shared" si="11"/>
        <v>"CostReduce":0.7</v>
      </c>
      <c r="AP53" s="1" t="str">
        <f>$A$3&amp;_xlfn.TEXTJOIN($C$1,1,AM53:AN53)&amp;$A$4</f>
        <v>{"CardMulti":10.633,"CostReduce":0.7}</v>
      </c>
    </row>
    <row r="54" ht="16.5" spans="4:42">
      <c r="D54" s="19">
        <v>38</v>
      </c>
      <c r="E54" s="24">
        <v>295.61</v>
      </c>
      <c r="F54" s="25">
        <v>296</v>
      </c>
      <c r="G54" s="25">
        <v>15</v>
      </c>
      <c r="H54" s="25"/>
      <c r="I54" s="25">
        <v>9801</v>
      </c>
      <c r="J54" s="25">
        <v>490</v>
      </c>
      <c r="K54" s="25">
        <v>1</v>
      </c>
      <c r="L54" s="27">
        <v>1.17</v>
      </c>
      <c r="M54" s="28">
        <v>0</v>
      </c>
      <c r="N54" s="28">
        <v>0</v>
      </c>
      <c r="O54" s="13">
        <v>0</v>
      </c>
      <c r="P54" s="28">
        <v>14.42</v>
      </c>
      <c r="Q54" s="28">
        <v>1</v>
      </c>
      <c r="R54" s="28">
        <v>1</v>
      </c>
      <c r="S54" s="13">
        <v>1</v>
      </c>
      <c r="U54" s="1" t="str">
        <f t="shared" si="0"/>
        <v>"Hp":8624</v>
      </c>
      <c r="V54" s="1" t="str">
        <f t="shared" si="1"/>
        <v>"Atk":597</v>
      </c>
      <c r="W54" s="1" t="str">
        <f t="shared" si="2"/>
        <v>{"Hp":8624,"Atk":597}</v>
      </c>
      <c r="X54" s="1" t="str">
        <f t="shared" si="3"/>
        <v>"Hp":12251</v>
      </c>
      <c r="Y54" s="1" t="str">
        <f t="shared" si="4"/>
        <v>"Atk":421</v>
      </c>
      <c r="Z54" s="1" t="str">
        <f>$A$3&amp;_xlfn.TEXTJOIN($C$1,1,X54:Y54)&amp;$A$4</f>
        <v>{"Hp":12251,"Atk":421}</v>
      </c>
      <c r="AA54" s="1" t="str">
        <f t="shared" si="5"/>
        <v>"Hp":10291</v>
      </c>
      <c r="AB54" s="1" t="str">
        <f t="shared" si="6"/>
        <v>"Atk":539</v>
      </c>
      <c r="AC54" s="1" t="str">
        <f t="shared" si="7"/>
        <v>{"Hp":10291,"Atk":539}</v>
      </c>
      <c r="AE54" s="32" t="str">
        <f t="shared" si="12"/>
        <v>"CardMulti":15.42</v>
      </c>
      <c r="AF54" s="1" t="str">
        <f t="shared" si="8"/>
        <v>"CostReduce":1</v>
      </c>
      <c r="AG54" s="1" t="str">
        <f t="shared" si="9"/>
        <v>{"CardMulti":15.42,"CostReduce":1}</v>
      </c>
      <c r="AM54" s="32" t="str">
        <f t="shared" si="10"/>
        <v>"CardMulti":10.794</v>
      </c>
      <c r="AN54" s="1" t="str">
        <f t="shared" si="11"/>
        <v>"CostReduce":0.7</v>
      </c>
      <c r="AP54" s="1" t="str">
        <f>$A$3&amp;_xlfn.TEXTJOIN($C$1,1,AM54:AN54)&amp;$A$4</f>
        <v>{"CardMulti":10.794,"CostReduce":0.7}</v>
      </c>
    </row>
    <row r="55" ht="16.5" spans="4:42">
      <c r="D55" s="19">
        <v>39</v>
      </c>
      <c r="E55" s="24">
        <v>305.85</v>
      </c>
      <c r="F55" s="25">
        <v>306</v>
      </c>
      <c r="G55" s="25">
        <v>15</v>
      </c>
      <c r="H55" s="25"/>
      <c r="I55" s="25">
        <v>10107</v>
      </c>
      <c r="J55" s="25">
        <v>505</v>
      </c>
      <c r="K55" s="25">
        <v>1</v>
      </c>
      <c r="L55" s="27">
        <v>1.17</v>
      </c>
      <c r="M55" s="28">
        <v>0</v>
      </c>
      <c r="N55" s="28">
        <v>0</v>
      </c>
      <c r="O55" s="13">
        <v>0</v>
      </c>
      <c r="P55" s="28">
        <v>14.65</v>
      </c>
      <c r="Q55" s="28">
        <v>1</v>
      </c>
      <c r="R55" s="28">
        <v>1</v>
      </c>
      <c r="S55" s="13">
        <v>1</v>
      </c>
      <c r="U55" s="1" t="str">
        <f t="shared" si="0"/>
        <v>"Hp":8894</v>
      </c>
      <c r="V55" s="1" t="str">
        <f t="shared" si="1"/>
        <v>"Atk":616</v>
      </c>
      <c r="W55" s="1" t="str">
        <f t="shared" si="2"/>
        <v>{"Hp":8894,"Atk":616}</v>
      </c>
      <c r="X55" s="1" t="str">
        <f t="shared" si="3"/>
        <v>"Hp":12633</v>
      </c>
      <c r="Y55" s="1" t="str">
        <f t="shared" si="4"/>
        <v>"Atk":434</v>
      </c>
      <c r="Z55" s="1" t="str">
        <f>$A$3&amp;_xlfn.TEXTJOIN($C$1,1,X55:Y55)&amp;$A$4</f>
        <v>{"Hp":12633,"Atk":434}</v>
      </c>
      <c r="AA55" s="1" t="str">
        <f t="shared" si="5"/>
        <v>"Hp":10612</v>
      </c>
      <c r="AB55" s="1" t="str">
        <f t="shared" si="6"/>
        <v>"Atk":555</v>
      </c>
      <c r="AC55" s="1" t="str">
        <f t="shared" si="7"/>
        <v>{"Hp":10612,"Atk":555}</v>
      </c>
      <c r="AE55" s="32" t="str">
        <f t="shared" si="12"/>
        <v>"CardMulti":15.65</v>
      </c>
      <c r="AF55" s="1" t="str">
        <f t="shared" si="8"/>
        <v>"CostReduce":1</v>
      </c>
      <c r="AG55" s="1" t="str">
        <f t="shared" si="9"/>
        <v>{"CardMulti":15.65,"CostReduce":1}</v>
      </c>
      <c r="AM55" s="32" t="str">
        <f t="shared" si="10"/>
        <v>"CardMulti":10.955</v>
      </c>
      <c r="AN55" s="1" t="str">
        <f t="shared" si="11"/>
        <v>"CostReduce":0.7</v>
      </c>
      <c r="AP55" s="1" t="str">
        <f>$A$3&amp;_xlfn.TEXTJOIN($C$1,1,AM55:AN55)&amp;$A$4</f>
        <v>{"CardMulti":10.955,"CostReduce":0.7}</v>
      </c>
    </row>
    <row r="56" ht="16.5" spans="4:42">
      <c r="D56" s="19">
        <v>40</v>
      </c>
      <c r="E56" s="24">
        <v>316.29</v>
      </c>
      <c r="F56" s="25">
        <v>316</v>
      </c>
      <c r="G56" s="25">
        <v>16</v>
      </c>
      <c r="H56" s="25"/>
      <c r="I56" s="25">
        <v>10423</v>
      </c>
      <c r="J56" s="25">
        <v>521</v>
      </c>
      <c r="K56" s="25">
        <v>1</v>
      </c>
      <c r="L56" s="27">
        <v>1.17</v>
      </c>
      <c r="M56" s="28">
        <v>0</v>
      </c>
      <c r="N56" s="28">
        <v>0</v>
      </c>
      <c r="O56" s="13">
        <v>0</v>
      </c>
      <c r="P56" s="28">
        <v>14.88</v>
      </c>
      <c r="Q56" s="28">
        <v>1</v>
      </c>
      <c r="R56" s="28">
        <v>1</v>
      </c>
      <c r="S56" s="13">
        <v>1</v>
      </c>
      <c r="U56" s="1" t="str">
        <f t="shared" si="0"/>
        <v>"Hp":9172</v>
      </c>
      <c r="V56" s="1" t="str">
        <f t="shared" si="1"/>
        <v>"Atk":635</v>
      </c>
      <c r="W56" s="1" t="str">
        <f t="shared" si="2"/>
        <v>{"Hp":9172,"Atk":635}</v>
      </c>
      <c r="X56" s="1" t="str">
        <f t="shared" si="3"/>
        <v>"Hp":13028</v>
      </c>
      <c r="Y56" s="1" t="str">
        <f t="shared" si="4"/>
        <v>"Atk":448</v>
      </c>
      <c r="Z56" s="1" t="str">
        <f>$A$3&amp;_xlfn.TEXTJOIN($C$1,1,X56:Y56)&amp;$A$4</f>
        <v>{"Hp":13028,"Atk":448}</v>
      </c>
      <c r="AA56" s="1" t="str">
        <f t="shared" si="5"/>
        <v>"Hp":10944</v>
      </c>
      <c r="AB56" s="1" t="str">
        <f t="shared" si="6"/>
        <v>"Atk":573</v>
      </c>
      <c r="AC56" s="1" t="str">
        <f t="shared" si="7"/>
        <v>{"Hp":10944,"Atk":573}</v>
      </c>
      <c r="AE56" s="32" t="str">
        <f t="shared" si="12"/>
        <v>"CardMulti":15.88</v>
      </c>
      <c r="AF56" s="1" t="str">
        <f t="shared" si="8"/>
        <v>"CostReduce":1</v>
      </c>
      <c r="AG56" s="1" t="str">
        <f t="shared" si="9"/>
        <v>{"CardMulti":15.88,"CostReduce":1}</v>
      </c>
      <c r="AM56" s="32" t="str">
        <f t="shared" si="10"/>
        <v>"CardMulti":11.116</v>
      </c>
      <c r="AN56" s="1" t="str">
        <f t="shared" si="11"/>
        <v>"CostReduce":0.7</v>
      </c>
      <c r="AP56" s="1" t="str">
        <f>$A$3&amp;_xlfn.TEXTJOIN($C$1,1,AM56:AN56)&amp;$A$4</f>
        <v>{"CardMulti":11.116,"CostReduce":0.7}</v>
      </c>
    </row>
    <row r="57" ht="16.5" spans="4:42">
      <c r="D57" s="23">
        <v>41</v>
      </c>
      <c r="E57" s="24">
        <v>2288.57</v>
      </c>
      <c r="F57" s="25">
        <v>2289</v>
      </c>
      <c r="G57" s="25">
        <v>114</v>
      </c>
      <c r="H57" s="25"/>
      <c r="I57" s="25">
        <v>12712</v>
      </c>
      <c r="J57" s="25">
        <v>636</v>
      </c>
      <c r="K57" s="25">
        <v>1</v>
      </c>
      <c r="L57" s="27">
        <v>1.68</v>
      </c>
      <c r="M57" s="28">
        <v>0</v>
      </c>
      <c r="N57" s="28">
        <v>0</v>
      </c>
      <c r="O57" s="13">
        <v>0</v>
      </c>
      <c r="P57" s="28">
        <v>15.63</v>
      </c>
      <c r="Q57" s="28">
        <v>1</v>
      </c>
      <c r="R57" s="28">
        <v>1</v>
      </c>
      <c r="S57" s="13">
        <v>1</v>
      </c>
      <c r="U57" s="1" t="str">
        <f t="shared" si="0"/>
        <v>"Hp":11186</v>
      </c>
      <c r="V57" s="1" t="str">
        <f t="shared" si="1"/>
        <v>"Atk":775</v>
      </c>
      <c r="W57" s="1" t="str">
        <f t="shared" si="2"/>
        <v>{"Hp":11186,"Atk":775}</v>
      </c>
      <c r="X57" s="1" t="str">
        <f t="shared" si="3"/>
        <v>"Hp":15890</v>
      </c>
      <c r="Y57" s="1" t="str">
        <f t="shared" si="4"/>
        <v>"Atk":546</v>
      </c>
      <c r="Z57" s="1" t="str">
        <f>$A$3&amp;_xlfn.TEXTJOIN($C$1,1,X57:Y57)&amp;$A$4</f>
        <v>{"Hp":15890,"Atk":546}</v>
      </c>
      <c r="AA57" s="1" t="str">
        <f t="shared" si="5"/>
        <v>"Hp":13347</v>
      </c>
      <c r="AB57" s="1" t="str">
        <f t="shared" si="6"/>
        <v>"Atk":699</v>
      </c>
      <c r="AC57" s="1" t="str">
        <f t="shared" si="7"/>
        <v>{"Hp":13347,"Atk":699}</v>
      </c>
      <c r="AE57" s="32" t="str">
        <f t="shared" si="12"/>
        <v>"CardMulti":16.63</v>
      </c>
      <c r="AF57" s="1" t="str">
        <f t="shared" si="8"/>
        <v>"CostReduce":1</v>
      </c>
      <c r="AG57" s="1" t="str">
        <f t="shared" si="9"/>
        <v>{"CardMulti":16.63,"CostReduce":1}</v>
      </c>
      <c r="AM57" s="32" t="str">
        <f t="shared" si="10"/>
        <v>"CardMulti":11.641</v>
      </c>
      <c r="AN57" s="1" t="str">
        <f t="shared" si="11"/>
        <v>"CostReduce":0.7</v>
      </c>
      <c r="AP57" s="1" t="str">
        <f>$A$3&amp;_xlfn.TEXTJOIN($C$1,1,AM57:AN57)&amp;$A$4</f>
        <v>{"CardMulti":11.641,"CostReduce":0.7}</v>
      </c>
    </row>
    <row r="58" ht="16.5" spans="4:42">
      <c r="D58" s="19">
        <v>42</v>
      </c>
      <c r="E58" s="24">
        <v>337.79</v>
      </c>
      <c r="F58" s="25">
        <v>338</v>
      </c>
      <c r="G58" s="25">
        <v>17</v>
      </c>
      <c r="H58" s="25"/>
      <c r="I58" s="25">
        <v>13049</v>
      </c>
      <c r="J58" s="25">
        <v>652</v>
      </c>
      <c r="K58" s="25">
        <v>1</v>
      </c>
      <c r="L58" s="27">
        <v>1.16</v>
      </c>
      <c r="M58" s="28">
        <v>0</v>
      </c>
      <c r="N58" s="28">
        <v>0</v>
      </c>
      <c r="O58" s="13">
        <v>0</v>
      </c>
      <c r="P58" s="28">
        <v>15.85</v>
      </c>
      <c r="Q58" s="28">
        <v>1</v>
      </c>
      <c r="R58" s="28">
        <v>1</v>
      </c>
      <c r="S58" s="13">
        <v>1</v>
      </c>
      <c r="U58" s="1" t="str">
        <f t="shared" si="0"/>
        <v>"Hp":11483</v>
      </c>
      <c r="V58" s="1" t="str">
        <f t="shared" si="1"/>
        <v>"Atk":795</v>
      </c>
      <c r="W58" s="1" t="str">
        <f t="shared" si="2"/>
        <v>{"Hp":11483,"Atk":795}</v>
      </c>
      <c r="X58" s="1" t="str">
        <f t="shared" si="3"/>
        <v>"Hp":16311</v>
      </c>
      <c r="Y58" s="1" t="str">
        <f t="shared" si="4"/>
        <v>"Atk":560</v>
      </c>
      <c r="Z58" s="1" t="str">
        <f>$A$3&amp;_xlfn.TEXTJOIN($C$1,1,X58:Y58)&amp;$A$4</f>
        <v>{"Hp":16311,"Atk":560}</v>
      </c>
      <c r="AA58" s="1" t="str">
        <f t="shared" si="5"/>
        <v>"Hp":13701</v>
      </c>
      <c r="AB58" s="1" t="str">
        <f t="shared" si="6"/>
        <v>"Atk":717</v>
      </c>
      <c r="AC58" s="1" t="str">
        <f t="shared" si="7"/>
        <v>{"Hp":13701,"Atk":717}</v>
      </c>
      <c r="AE58" s="32" t="str">
        <f t="shared" si="12"/>
        <v>"CardMulti":16.85</v>
      </c>
      <c r="AF58" s="1" t="str">
        <f t="shared" si="8"/>
        <v>"CostReduce":1</v>
      </c>
      <c r="AG58" s="1" t="str">
        <f t="shared" si="9"/>
        <v>{"CardMulti":16.85,"CostReduce":1}</v>
      </c>
      <c r="AM58" s="32" t="str">
        <f t="shared" si="10"/>
        <v>"CardMulti":11.795</v>
      </c>
      <c r="AN58" s="1" t="str">
        <f t="shared" si="11"/>
        <v>"CostReduce":0.7</v>
      </c>
      <c r="AP58" s="1" t="str">
        <f>$A$3&amp;_xlfn.TEXTJOIN($C$1,1,AM58:AN58)&amp;$A$4</f>
        <v>{"CardMulti":11.795,"CostReduce":0.7}</v>
      </c>
    </row>
    <row r="59" ht="16.5" spans="4:42">
      <c r="D59" s="19">
        <v>43</v>
      </c>
      <c r="E59" s="24">
        <v>348.83</v>
      </c>
      <c r="F59" s="25">
        <v>349</v>
      </c>
      <c r="G59" s="25">
        <v>17</v>
      </c>
      <c r="H59" s="25"/>
      <c r="I59" s="25">
        <v>13398</v>
      </c>
      <c r="J59" s="25">
        <v>670</v>
      </c>
      <c r="K59" s="25">
        <v>1</v>
      </c>
      <c r="L59" s="27">
        <v>1.16</v>
      </c>
      <c r="M59" s="28">
        <v>0</v>
      </c>
      <c r="N59" s="28">
        <v>0</v>
      </c>
      <c r="O59" s="13">
        <v>0</v>
      </c>
      <c r="P59" s="28">
        <v>16.07</v>
      </c>
      <c r="Q59" s="28">
        <v>1</v>
      </c>
      <c r="R59" s="28">
        <v>1</v>
      </c>
      <c r="S59" s="13">
        <v>1</v>
      </c>
      <c r="U59" s="1" t="str">
        <f t="shared" si="0"/>
        <v>"Hp":11790</v>
      </c>
      <c r="V59" s="1" t="str">
        <f t="shared" si="1"/>
        <v>"Atk":817</v>
      </c>
      <c r="W59" s="1" t="str">
        <f t="shared" si="2"/>
        <v>{"Hp":11790,"Atk":817}</v>
      </c>
      <c r="X59" s="1" t="str">
        <f t="shared" si="3"/>
        <v>"Hp":16747</v>
      </c>
      <c r="Y59" s="1" t="str">
        <f t="shared" si="4"/>
        <v>"Atk":576</v>
      </c>
      <c r="Z59" s="1" t="str">
        <f>$A$3&amp;_xlfn.TEXTJOIN($C$1,1,X59:Y59)&amp;$A$4</f>
        <v>{"Hp":16747,"Atk":576}</v>
      </c>
      <c r="AA59" s="1" t="str">
        <f t="shared" si="5"/>
        <v>"Hp":14067</v>
      </c>
      <c r="AB59" s="1" t="str">
        <f t="shared" si="6"/>
        <v>"Atk":737</v>
      </c>
      <c r="AC59" s="1" t="str">
        <f t="shared" si="7"/>
        <v>{"Hp":14067,"Atk":737}</v>
      </c>
      <c r="AE59" s="32" t="str">
        <f t="shared" si="12"/>
        <v>"CardMulti":17.07</v>
      </c>
      <c r="AF59" s="1" t="str">
        <f t="shared" si="8"/>
        <v>"CostReduce":1</v>
      </c>
      <c r="AG59" s="1" t="str">
        <f t="shared" si="9"/>
        <v>{"CardMulti":17.07,"CostReduce":1}</v>
      </c>
      <c r="AM59" s="32" t="str">
        <f t="shared" si="10"/>
        <v>"CardMulti":11.949</v>
      </c>
      <c r="AN59" s="1" t="str">
        <f t="shared" si="11"/>
        <v>"CostReduce":0.7</v>
      </c>
      <c r="AP59" s="1" t="str">
        <f>$A$3&amp;_xlfn.TEXTJOIN($C$1,1,AM59:AN59)&amp;$A$4</f>
        <v>{"CardMulti":11.949,"CostReduce":0.7}</v>
      </c>
    </row>
    <row r="60" ht="16.5" spans="4:42">
      <c r="D60" s="19">
        <v>44</v>
      </c>
      <c r="E60" s="24">
        <v>360.08</v>
      </c>
      <c r="F60" s="25">
        <v>360</v>
      </c>
      <c r="G60" s="25">
        <v>18</v>
      </c>
      <c r="H60" s="25"/>
      <c r="I60" s="25">
        <v>13758</v>
      </c>
      <c r="J60" s="25">
        <v>688</v>
      </c>
      <c r="K60" s="25">
        <v>1</v>
      </c>
      <c r="L60" s="27">
        <v>1.16</v>
      </c>
      <c r="M60" s="28">
        <v>0</v>
      </c>
      <c r="N60" s="28">
        <v>0</v>
      </c>
      <c r="O60" s="13">
        <v>0</v>
      </c>
      <c r="P60" s="28">
        <v>16.29</v>
      </c>
      <c r="Q60" s="28">
        <v>1</v>
      </c>
      <c r="R60" s="28">
        <v>1</v>
      </c>
      <c r="S60" s="13">
        <v>1</v>
      </c>
      <c r="U60" s="1" t="str">
        <f t="shared" si="0"/>
        <v>"Hp":12107</v>
      </c>
      <c r="V60" s="1" t="str">
        <f t="shared" si="1"/>
        <v>"Atk":839</v>
      </c>
      <c r="W60" s="1" t="str">
        <f t="shared" si="2"/>
        <v>{"Hp":12107,"Atk":839}</v>
      </c>
      <c r="X60" s="1" t="str">
        <f t="shared" si="3"/>
        <v>"Hp":17197</v>
      </c>
      <c r="Y60" s="1" t="str">
        <f t="shared" si="4"/>
        <v>"Atk":591</v>
      </c>
      <c r="Z60" s="1" t="str">
        <f>$A$3&amp;_xlfn.TEXTJOIN($C$1,1,X60:Y60)&amp;$A$4</f>
        <v>{"Hp":17197,"Atk":591}</v>
      </c>
      <c r="AA60" s="1" t="str">
        <f t="shared" si="5"/>
        <v>"Hp":14445</v>
      </c>
      <c r="AB60" s="1" t="str">
        <f t="shared" si="6"/>
        <v>"Atk":756</v>
      </c>
      <c r="AC60" s="1" t="str">
        <f t="shared" si="7"/>
        <v>{"Hp":14445,"Atk":756}</v>
      </c>
      <c r="AE60" s="32" t="str">
        <f t="shared" si="12"/>
        <v>"CardMulti":17.29</v>
      </c>
      <c r="AF60" s="1" t="str">
        <f t="shared" si="8"/>
        <v>"CostReduce":1</v>
      </c>
      <c r="AG60" s="1" t="str">
        <f t="shared" si="9"/>
        <v>{"CardMulti":17.29,"CostReduce":1}</v>
      </c>
      <c r="AM60" s="32" t="str">
        <f t="shared" si="10"/>
        <v>"CardMulti":12.103</v>
      </c>
      <c r="AN60" s="1" t="str">
        <f t="shared" si="11"/>
        <v>"CostReduce":0.7</v>
      </c>
      <c r="AP60" s="1" t="str">
        <f>$A$3&amp;_xlfn.TEXTJOIN($C$1,1,AM60:AN60)&amp;$A$4</f>
        <v>{"CardMulti":12.103,"CostReduce":0.7}</v>
      </c>
    </row>
    <row r="61" ht="16.5" spans="4:42">
      <c r="D61" s="19">
        <v>45</v>
      </c>
      <c r="E61" s="24">
        <v>371.52</v>
      </c>
      <c r="F61" s="25">
        <v>372</v>
      </c>
      <c r="G61" s="25">
        <v>19</v>
      </c>
      <c r="H61" s="25"/>
      <c r="I61" s="25">
        <v>14130</v>
      </c>
      <c r="J61" s="25">
        <v>706</v>
      </c>
      <c r="K61" s="25">
        <v>1</v>
      </c>
      <c r="L61" s="27">
        <v>1.16</v>
      </c>
      <c r="M61" s="28">
        <v>0</v>
      </c>
      <c r="N61" s="28">
        <v>0</v>
      </c>
      <c r="O61" s="13">
        <v>0</v>
      </c>
      <c r="P61" s="28">
        <v>16.51</v>
      </c>
      <c r="Q61" s="28">
        <v>1</v>
      </c>
      <c r="R61" s="28">
        <v>1</v>
      </c>
      <c r="S61" s="13">
        <v>1</v>
      </c>
      <c r="U61" s="1" t="str">
        <f t="shared" si="0"/>
        <v>"Hp":12434</v>
      </c>
      <c r="V61" s="1" t="str">
        <f t="shared" si="1"/>
        <v>"Atk":861</v>
      </c>
      <c r="W61" s="1" t="str">
        <f t="shared" si="2"/>
        <v>{"Hp":12434,"Atk":861}</v>
      </c>
      <c r="X61" s="1" t="str">
        <f t="shared" si="3"/>
        <v>"Hp":17662</v>
      </c>
      <c r="Y61" s="1" t="str">
        <f t="shared" si="4"/>
        <v>"Atk":607</v>
      </c>
      <c r="Z61" s="1" t="str">
        <f>$A$3&amp;_xlfn.TEXTJOIN($C$1,1,X61:Y61)&amp;$A$4</f>
        <v>{"Hp":17662,"Atk":607}</v>
      </c>
      <c r="AA61" s="1" t="str">
        <f t="shared" si="5"/>
        <v>"Hp":14836</v>
      </c>
      <c r="AB61" s="1" t="str">
        <f t="shared" si="6"/>
        <v>"Atk":776</v>
      </c>
      <c r="AC61" s="1" t="str">
        <f t="shared" si="7"/>
        <v>{"Hp":14836,"Atk":776}</v>
      </c>
      <c r="AE61" s="32" t="str">
        <f t="shared" si="12"/>
        <v>"CardMulti":17.51</v>
      </c>
      <c r="AF61" s="1" t="str">
        <f t="shared" si="8"/>
        <v>"CostReduce":1</v>
      </c>
      <c r="AG61" s="1" t="str">
        <f t="shared" si="9"/>
        <v>{"CardMulti":17.51,"CostReduce":1}</v>
      </c>
      <c r="AM61" s="32" t="str">
        <f t="shared" si="10"/>
        <v>"CardMulti":12.257</v>
      </c>
      <c r="AN61" s="1" t="str">
        <f t="shared" si="11"/>
        <v>"CostReduce":0.7</v>
      </c>
      <c r="AP61" s="1" t="str">
        <f>$A$3&amp;_xlfn.TEXTJOIN($C$1,1,AM61:AN61)&amp;$A$4</f>
        <v>{"CardMulti":12.257,"CostReduce":0.7}</v>
      </c>
    </row>
    <row r="62" ht="16.5" spans="4:42">
      <c r="D62" s="19">
        <v>46</v>
      </c>
      <c r="E62" s="24">
        <v>383.17</v>
      </c>
      <c r="F62" s="25">
        <v>383</v>
      </c>
      <c r="G62" s="25">
        <v>19</v>
      </c>
      <c r="H62" s="25"/>
      <c r="I62" s="25">
        <v>14513</v>
      </c>
      <c r="J62" s="25">
        <v>726</v>
      </c>
      <c r="K62" s="25">
        <v>1</v>
      </c>
      <c r="L62" s="27">
        <v>1.16</v>
      </c>
      <c r="M62" s="28">
        <v>0</v>
      </c>
      <c r="N62" s="28">
        <v>0</v>
      </c>
      <c r="O62" s="13">
        <v>0</v>
      </c>
      <c r="P62" s="28">
        <v>16.73</v>
      </c>
      <c r="Q62" s="28">
        <v>1</v>
      </c>
      <c r="R62" s="28">
        <v>1</v>
      </c>
      <c r="S62" s="13">
        <v>1</v>
      </c>
      <c r="U62" s="1" t="str">
        <f t="shared" si="0"/>
        <v>"Hp":12771</v>
      </c>
      <c r="V62" s="1" t="str">
        <f t="shared" si="1"/>
        <v>"Atk":885</v>
      </c>
      <c r="W62" s="1" t="str">
        <f t="shared" si="2"/>
        <v>{"Hp":12771,"Atk":885}</v>
      </c>
      <c r="X62" s="1" t="str">
        <f t="shared" si="3"/>
        <v>"Hp":18141</v>
      </c>
      <c r="Y62" s="1" t="str">
        <f t="shared" si="4"/>
        <v>"Atk":624</v>
      </c>
      <c r="Z62" s="1" t="str">
        <f>$A$3&amp;_xlfn.TEXTJOIN($C$1,1,X62:Y62)&amp;$A$4</f>
        <v>{"Hp":18141,"Atk":624}</v>
      </c>
      <c r="AA62" s="1" t="str">
        <f t="shared" si="5"/>
        <v>"Hp":15238</v>
      </c>
      <c r="AB62" s="1" t="str">
        <f t="shared" si="6"/>
        <v>"Atk":798</v>
      </c>
      <c r="AC62" s="1" t="str">
        <f t="shared" si="7"/>
        <v>{"Hp":15238,"Atk":798}</v>
      </c>
      <c r="AE62" s="32" t="str">
        <f t="shared" si="12"/>
        <v>"CardMulti":17.73</v>
      </c>
      <c r="AF62" s="1" t="str">
        <f t="shared" si="8"/>
        <v>"CostReduce":1</v>
      </c>
      <c r="AG62" s="1" t="str">
        <f t="shared" si="9"/>
        <v>{"CardMulti":17.73,"CostReduce":1}</v>
      </c>
      <c r="AM62" s="32" t="str">
        <f t="shared" si="10"/>
        <v>"CardMulti":12.411</v>
      </c>
      <c r="AN62" s="1" t="str">
        <f t="shared" si="11"/>
        <v>"CostReduce":0.7</v>
      </c>
      <c r="AP62" s="1" t="str">
        <f>$A$3&amp;_xlfn.TEXTJOIN($C$1,1,AM62:AN62)&amp;$A$4</f>
        <v>{"CardMulti":12.411,"CostReduce":0.7}</v>
      </c>
    </row>
    <row r="63" ht="16.5" spans="4:42">
      <c r="D63" s="19">
        <v>47</v>
      </c>
      <c r="E63" s="24">
        <v>395.01</v>
      </c>
      <c r="F63" s="25">
        <v>395</v>
      </c>
      <c r="G63" s="25">
        <v>20</v>
      </c>
      <c r="H63" s="25"/>
      <c r="I63" s="25">
        <v>14908</v>
      </c>
      <c r="J63" s="25">
        <v>745</v>
      </c>
      <c r="K63" s="25">
        <v>1</v>
      </c>
      <c r="L63" s="27">
        <v>1.16</v>
      </c>
      <c r="M63" s="28">
        <v>0</v>
      </c>
      <c r="N63" s="28">
        <v>0</v>
      </c>
      <c r="O63" s="13">
        <v>0</v>
      </c>
      <c r="P63" s="28">
        <v>16.95</v>
      </c>
      <c r="Q63" s="28">
        <v>1</v>
      </c>
      <c r="R63" s="28">
        <v>1</v>
      </c>
      <c r="S63" s="13">
        <v>1</v>
      </c>
      <c r="U63" s="1" t="str">
        <f t="shared" si="0"/>
        <v>"Hp":13119</v>
      </c>
      <c r="V63" s="1" t="str">
        <f t="shared" si="1"/>
        <v>"Atk":908</v>
      </c>
      <c r="W63" s="1" t="str">
        <f t="shared" si="2"/>
        <v>{"Hp":13119,"Atk":908}</v>
      </c>
      <c r="X63" s="1" t="str">
        <f t="shared" si="3"/>
        <v>"Hp":18635</v>
      </c>
      <c r="Y63" s="1" t="str">
        <f t="shared" si="4"/>
        <v>"Atk":640</v>
      </c>
      <c r="Z63" s="1" t="str">
        <f>$A$3&amp;_xlfn.TEXTJOIN($C$1,1,X63:Y63)&amp;$A$4</f>
        <v>{"Hp":18635,"Atk":640}</v>
      </c>
      <c r="AA63" s="1" t="str">
        <f t="shared" si="5"/>
        <v>"Hp":15653</v>
      </c>
      <c r="AB63" s="1" t="str">
        <f t="shared" si="6"/>
        <v>"Atk":819</v>
      </c>
      <c r="AC63" s="1" t="str">
        <f t="shared" si="7"/>
        <v>{"Hp":15653,"Atk":819}</v>
      </c>
      <c r="AE63" s="32" t="str">
        <f t="shared" si="12"/>
        <v>"CardMulti":17.95</v>
      </c>
      <c r="AF63" s="1" t="str">
        <f t="shared" si="8"/>
        <v>"CostReduce":1</v>
      </c>
      <c r="AG63" s="1" t="str">
        <f t="shared" si="9"/>
        <v>{"CardMulti":17.95,"CostReduce":1}</v>
      </c>
      <c r="AM63" s="32" t="str">
        <f t="shared" si="10"/>
        <v>"CardMulti":12.565</v>
      </c>
      <c r="AN63" s="1" t="str">
        <f t="shared" si="11"/>
        <v>"CostReduce":0.7</v>
      </c>
      <c r="AP63" s="1" t="str">
        <f>$A$3&amp;_xlfn.TEXTJOIN($C$1,1,AM63:AN63)&amp;$A$4</f>
        <v>{"CardMulti":12.565,"CostReduce":0.7}</v>
      </c>
    </row>
    <row r="64" ht="16.5" spans="4:42">
      <c r="D64" s="19">
        <v>48</v>
      </c>
      <c r="E64" s="24">
        <v>407.04</v>
      </c>
      <c r="F64" s="25">
        <v>407</v>
      </c>
      <c r="G64" s="25">
        <v>20</v>
      </c>
      <c r="H64" s="25"/>
      <c r="I64" s="25">
        <v>15315</v>
      </c>
      <c r="J64" s="25">
        <v>766</v>
      </c>
      <c r="K64" s="25">
        <v>1</v>
      </c>
      <c r="L64" s="27">
        <v>1.16</v>
      </c>
      <c r="M64" s="28">
        <v>0</v>
      </c>
      <c r="N64" s="28">
        <v>0</v>
      </c>
      <c r="O64" s="13">
        <v>0</v>
      </c>
      <c r="P64" s="28">
        <v>17.17</v>
      </c>
      <c r="Q64" s="28">
        <v>1</v>
      </c>
      <c r="R64" s="28">
        <v>1</v>
      </c>
      <c r="S64" s="13">
        <v>1</v>
      </c>
      <c r="U64" s="1" t="str">
        <f t="shared" si="0"/>
        <v>"Hp":13477</v>
      </c>
      <c r="V64" s="1" t="str">
        <f t="shared" si="1"/>
        <v>"Atk":934</v>
      </c>
      <c r="W64" s="1" t="str">
        <f t="shared" si="2"/>
        <v>{"Hp":13477,"Atk":934}</v>
      </c>
      <c r="X64" s="1" t="str">
        <f t="shared" si="3"/>
        <v>"Hp":19143</v>
      </c>
      <c r="Y64" s="1" t="str">
        <f t="shared" si="4"/>
        <v>"Atk":658</v>
      </c>
      <c r="Z64" s="1" t="str">
        <f>$A$3&amp;_xlfn.TEXTJOIN($C$1,1,X64:Y64)&amp;$A$4</f>
        <v>{"Hp":19143,"Atk":658}</v>
      </c>
      <c r="AA64" s="1" t="str">
        <f t="shared" si="5"/>
        <v>"Hp":16080</v>
      </c>
      <c r="AB64" s="1" t="str">
        <f t="shared" si="6"/>
        <v>"Atk":842</v>
      </c>
      <c r="AC64" s="1" t="str">
        <f t="shared" si="7"/>
        <v>{"Hp":16080,"Atk":842}</v>
      </c>
      <c r="AE64" s="32" t="str">
        <f t="shared" si="12"/>
        <v>"CardMulti":18.17</v>
      </c>
      <c r="AF64" s="1" t="str">
        <f t="shared" si="8"/>
        <v>"CostReduce":1</v>
      </c>
      <c r="AG64" s="1" t="str">
        <f t="shared" si="9"/>
        <v>{"CardMulti":18.17,"CostReduce":1}</v>
      </c>
      <c r="AM64" s="32" t="str">
        <f t="shared" si="10"/>
        <v>"CardMulti":12.719</v>
      </c>
      <c r="AN64" s="1" t="str">
        <f t="shared" si="11"/>
        <v>"CostReduce":0.7</v>
      </c>
      <c r="AP64" s="1" t="str">
        <f>$A$3&amp;_xlfn.TEXTJOIN($C$1,1,AM64:AN64)&amp;$A$4</f>
        <v>{"CardMulti":12.719,"CostReduce":0.7}</v>
      </c>
    </row>
    <row r="65" ht="16.5" spans="4:42">
      <c r="D65" s="19">
        <v>49</v>
      </c>
      <c r="E65" s="24">
        <v>419.28</v>
      </c>
      <c r="F65" s="25">
        <v>419</v>
      </c>
      <c r="G65" s="25">
        <v>21</v>
      </c>
      <c r="H65" s="25"/>
      <c r="I65" s="25">
        <v>15734</v>
      </c>
      <c r="J65" s="25">
        <v>787</v>
      </c>
      <c r="K65" s="25">
        <v>1</v>
      </c>
      <c r="L65" s="27">
        <v>1.16</v>
      </c>
      <c r="M65" s="28">
        <v>0</v>
      </c>
      <c r="N65" s="28">
        <v>0</v>
      </c>
      <c r="O65" s="13">
        <v>0</v>
      </c>
      <c r="P65" s="28">
        <v>17.39</v>
      </c>
      <c r="Q65" s="28">
        <v>1</v>
      </c>
      <c r="R65" s="28">
        <v>1</v>
      </c>
      <c r="S65" s="13">
        <v>1</v>
      </c>
      <c r="U65" s="1" t="str">
        <f t="shared" si="0"/>
        <v>"Hp":13845</v>
      </c>
      <c r="V65" s="1" t="str">
        <f t="shared" si="1"/>
        <v>"Atk":960</v>
      </c>
      <c r="W65" s="1" t="str">
        <f t="shared" si="2"/>
        <v>{"Hp":13845,"Atk":960}</v>
      </c>
      <c r="X65" s="1" t="str">
        <f t="shared" si="3"/>
        <v>"Hp":19667</v>
      </c>
      <c r="Y65" s="1" t="str">
        <f t="shared" si="4"/>
        <v>"Atk":676</v>
      </c>
      <c r="Z65" s="1" t="str">
        <f>$A$3&amp;_xlfn.TEXTJOIN($C$1,1,X65:Y65)&amp;$A$4</f>
        <v>{"Hp":19667,"Atk":676}</v>
      </c>
      <c r="AA65" s="1" t="str">
        <f t="shared" si="5"/>
        <v>"Hp":16520</v>
      </c>
      <c r="AB65" s="1" t="str">
        <f t="shared" si="6"/>
        <v>"Atk":865</v>
      </c>
      <c r="AC65" s="1" t="str">
        <f t="shared" si="7"/>
        <v>{"Hp":16520,"Atk":865}</v>
      </c>
      <c r="AE65" s="32" t="str">
        <f t="shared" si="12"/>
        <v>"CardMulti":18.39</v>
      </c>
      <c r="AF65" s="1" t="str">
        <f t="shared" si="8"/>
        <v>"CostReduce":1</v>
      </c>
      <c r="AG65" s="1" t="str">
        <f t="shared" si="9"/>
        <v>{"CardMulti":18.39,"CostReduce":1}</v>
      </c>
      <c r="AM65" s="32" t="str">
        <f t="shared" si="10"/>
        <v>"CardMulti":12.873</v>
      </c>
      <c r="AN65" s="1" t="str">
        <f t="shared" si="11"/>
        <v>"CostReduce":0.7</v>
      </c>
      <c r="AP65" s="1" t="str">
        <f>$A$3&amp;_xlfn.TEXTJOIN($C$1,1,AM65:AN65)&amp;$A$4</f>
        <v>{"CardMulti":12.873,"CostReduce":0.7}</v>
      </c>
    </row>
    <row r="66" ht="16.5" spans="4:42">
      <c r="D66" s="19">
        <v>50</v>
      </c>
      <c r="E66" s="24">
        <v>431.7</v>
      </c>
      <c r="F66" s="25">
        <v>432</v>
      </c>
      <c r="G66" s="25">
        <v>22</v>
      </c>
      <c r="H66" s="25">
        <v>1</v>
      </c>
      <c r="I66" s="25">
        <v>16166</v>
      </c>
      <c r="J66" s="25">
        <v>808</v>
      </c>
      <c r="K66" s="25">
        <v>2</v>
      </c>
      <c r="L66" s="27">
        <v>1.16</v>
      </c>
      <c r="M66" s="28">
        <v>0</v>
      </c>
      <c r="N66" s="28">
        <v>0</v>
      </c>
      <c r="O66" s="13">
        <v>0</v>
      </c>
      <c r="P66" s="28">
        <v>17.61</v>
      </c>
      <c r="Q66" s="28">
        <v>1</v>
      </c>
      <c r="R66" s="28">
        <v>1</v>
      </c>
      <c r="S66" s="13">
        <v>1</v>
      </c>
      <c r="U66" s="1" t="str">
        <f t="shared" si="0"/>
        <v>"Hp":14226</v>
      </c>
      <c r="V66" s="1" t="str">
        <f t="shared" si="1"/>
        <v>"Atk":985</v>
      </c>
      <c r="W66" s="1" t="str">
        <f t="shared" si="2"/>
        <v>{"Hp":14226,"Atk":985}</v>
      </c>
      <c r="X66" s="1" t="str">
        <f t="shared" si="3"/>
        <v>"Hp":20207</v>
      </c>
      <c r="Y66" s="1" t="str">
        <f t="shared" si="4"/>
        <v>"Atk":694</v>
      </c>
      <c r="Z66" s="1" t="str">
        <f>$A$3&amp;_xlfn.TEXTJOIN($C$1,1,X66:Y66)&amp;$A$4</f>
        <v>{"Hp":20207,"Atk":694}</v>
      </c>
      <c r="AA66" s="1" t="str">
        <f t="shared" si="5"/>
        <v>"Hp":16974</v>
      </c>
      <c r="AB66" s="1" t="str">
        <f t="shared" si="6"/>
        <v>"Atk":888</v>
      </c>
      <c r="AC66" s="1" t="str">
        <f t="shared" si="7"/>
        <v>{"Hp":16974,"Atk":888}</v>
      </c>
      <c r="AE66" s="32" t="str">
        <f t="shared" si="12"/>
        <v>"CardMulti":18.61</v>
      </c>
      <c r="AF66" s="1" t="str">
        <f t="shared" si="8"/>
        <v>"CostReduce":1</v>
      </c>
      <c r="AG66" s="1" t="str">
        <f t="shared" si="9"/>
        <v>{"CardMulti":18.61,"CostReduce":1}</v>
      </c>
      <c r="AM66" s="32" t="str">
        <f t="shared" si="10"/>
        <v>"CardMulti":13.027</v>
      </c>
      <c r="AN66" s="1" t="str">
        <f t="shared" si="11"/>
        <v>"CostReduce":0.7</v>
      </c>
      <c r="AP66" s="1" t="str">
        <f>$A$3&amp;_xlfn.TEXTJOIN($C$1,1,AM66:AN66)&amp;$A$4</f>
        <v>{"CardMulti":13.027,"CostReduce":0.7}</v>
      </c>
    </row>
    <row r="67" ht="16.5" spans="4:42">
      <c r="D67" s="23">
        <v>51</v>
      </c>
      <c r="E67" s="24">
        <v>3110.28</v>
      </c>
      <c r="F67" s="25">
        <v>3110</v>
      </c>
      <c r="G67" s="25">
        <v>156</v>
      </c>
      <c r="H67" s="25"/>
      <c r="I67" s="25">
        <v>19276</v>
      </c>
      <c r="J67" s="25">
        <v>964</v>
      </c>
      <c r="K67" s="25">
        <v>2</v>
      </c>
      <c r="L67" s="27">
        <v>1.74</v>
      </c>
      <c r="M67" s="28">
        <v>0</v>
      </c>
      <c r="N67" s="28">
        <v>0</v>
      </c>
      <c r="O67" s="13">
        <v>0</v>
      </c>
      <c r="P67" s="28">
        <v>18.41</v>
      </c>
      <c r="Q67" s="28">
        <v>1</v>
      </c>
      <c r="R67" s="28">
        <v>1</v>
      </c>
      <c r="S67" s="13">
        <v>1</v>
      </c>
      <c r="U67" s="1" t="str">
        <f t="shared" si="0"/>
        <v>"Hp":16962</v>
      </c>
      <c r="V67" s="1" t="str">
        <f t="shared" si="1"/>
        <v>"Atk":1176</v>
      </c>
      <c r="W67" s="1" t="str">
        <f t="shared" si="2"/>
        <v>{"Hp":16962,"Atk":1176}</v>
      </c>
      <c r="X67" s="1" t="str">
        <f t="shared" si="3"/>
        <v>"Hp":24095</v>
      </c>
      <c r="Y67" s="1" t="str">
        <f t="shared" si="4"/>
        <v>"Atk":829</v>
      </c>
      <c r="Z67" s="1" t="str">
        <f>$A$3&amp;_xlfn.TEXTJOIN($C$1,1,X67:Y67)&amp;$A$4</f>
        <v>{"Hp":24095,"Atk":829}</v>
      </c>
      <c r="AA67" s="1" t="str">
        <f t="shared" si="5"/>
        <v>"Hp":20239</v>
      </c>
      <c r="AB67" s="1" t="str">
        <f t="shared" si="6"/>
        <v>"Atk":1060</v>
      </c>
      <c r="AC67" s="1" t="str">
        <f t="shared" si="7"/>
        <v>{"Hp":20239,"Atk":1060}</v>
      </c>
      <c r="AE67" s="32" t="str">
        <f t="shared" si="12"/>
        <v>"CardMulti":19.41</v>
      </c>
      <c r="AF67" s="1" t="str">
        <f t="shared" si="8"/>
        <v>"CostReduce":1</v>
      </c>
      <c r="AG67" s="1" t="str">
        <f t="shared" si="9"/>
        <v>{"CardMulti":19.41,"CostReduce":1}</v>
      </c>
      <c r="AM67" s="32" t="str">
        <f t="shared" si="10"/>
        <v>"CardMulti":13.587</v>
      </c>
      <c r="AN67" s="1" t="str">
        <f t="shared" si="11"/>
        <v>"CostReduce":0.7</v>
      </c>
      <c r="AP67" s="1" t="str">
        <f>$A$3&amp;_xlfn.TEXTJOIN($C$1,1,AM67:AN67)&amp;$A$4</f>
        <v>{"CardMulti":13.587,"CostReduce":0.7}</v>
      </c>
    </row>
    <row r="68" ht="16.5" spans="4:42">
      <c r="D68" s="19">
        <v>52</v>
      </c>
      <c r="E68" s="24">
        <v>457.14</v>
      </c>
      <c r="F68" s="25">
        <v>457</v>
      </c>
      <c r="G68" s="25">
        <v>23</v>
      </c>
      <c r="H68" s="25"/>
      <c r="I68" s="25">
        <v>19734</v>
      </c>
      <c r="J68" s="25">
        <v>987</v>
      </c>
      <c r="K68" s="25">
        <v>2</v>
      </c>
      <c r="L68" s="27">
        <v>1.16</v>
      </c>
      <c r="M68" s="28">
        <v>0</v>
      </c>
      <c r="N68" s="28">
        <v>0</v>
      </c>
      <c r="O68" s="13">
        <v>0</v>
      </c>
      <c r="P68" s="28">
        <v>18.62</v>
      </c>
      <c r="Q68" s="28">
        <v>1</v>
      </c>
      <c r="R68" s="28">
        <v>1</v>
      </c>
      <c r="S68" s="13">
        <v>1</v>
      </c>
      <c r="U68" s="1" t="str">
        <f t="shared" si="0"/>
        <v>"Hp":17365</v>
      </c>
      <c r="V68" s="1" t="str">
        <f t="shared" si="1"/>
        <v>"Atk":1204</v>
      </c>
      <c r="W68" s="1" t="str">
        <f t="shared" si="2"/>
        <v>{"Hp":17365,"Atk":1204}</v>
      </c>
      <c r="X68" s="1" t="str">
        <f t="shared" si="3"/>
        <v>"Hp":24667</v>
      </c>
      <c r="Y68" s="1" t="str">
        <f t="shared" si="4"/>
        <v>"Atk":848</v>
      </c>
      <c r="Z68" s="1" t="str">
        <f>$A$3&amp;_xlfn.TEXTJOIN($C$1,1,X68:Y68)&amp;$A$4</f>
        <v>{"Hp":24667,"Atk":848}</v>
      </c>
      <c r="AA68" s="1" t="str">
        <f t="shared" si="5"/>
        <v>"Hp":20720</v>
      </c>
      <c r="AB68" s="1" t="str">
        <f t="shared" si="6"/>
        <v>"Atk":1085</v>
      </c>
      <c r="AC68" s="1" t="str">
        <f t="shared" si="7"/>
        <v>{"Hp":20720,"Atk":1085}</v>
      </c>
      <c r="AE68" s="32" t="str">
        <f t="shared" si="12"/>
        <v>"CardMulti":19.62</v>
      </c>
      <c r="AF68" s="1" t="str">
        <f t="shared" si="8"/>
        <v>"CostReduce":1</v>
      </c>
      <c r="AG68" s="1" t="str">
        <f t="shared" si="9"/>
        <v>{"CardMulti":19.62,"CostReduce":1}</v>
      </c>
      <c r="AM68" s="32" t="str">
        <f t="shared" si="10"/>
        <v>"CardMulti":13.734</v>
      </c>
      <c r="AN68" s="1" t="str">
        <f t="shared" si="11"/>
        <v>"CostReduce":0.7</v>
      </c>
      <c r="AP68" s="1" t="str">
        <f>$A$3&amp;_xlfn.TEXTJOIN($C$1,1,AM68:AN68)&amp;$A$4</f>
        <v>{"CardMulti":13.734,"CostReduce":0.7}</v>
      </c>
    </row>
    <row r="69" ht="16.5" spans="4:42">
      <c r="D69" s="19">
        <v>53</v>
      </c>
      <c r="E69" s="24">
        <v>470.15</v>
      </c>
      <c r="F69" s="25">
        <v>470</v>
      </c>
      <c r="G69" s="25">
        <v>24</v>
      </c>
      <c r="H69" s="25"/>
      <c r="I69" s="25">
        <v>20204</v>
      </c>
      <c r="J69" s="25">
        <v>1010</v>
      </c>
      <c r="K69" s="25">
        <v>2</v>
      </c>
      <c r="L69" s="27">
        <v>1.16</v>
      </c>
      <c r="M69" s="28">
        <v>0</v>
      </c>
      <c r="N69" s="28">
        <v>0</v>
      </c>
      <c r="O69" s="13">
        <v>0</v>
      </c>
      <c r="P69" s="28">
        <v>18.83</v>
      </c>
      <c r="Q69" s="28">
        <v>1</v>
      </c>
      <c r="R69" s="28">
        <v>1</v>
      </c>
      <c r="S69" s="13">
        <v>1</v>
      </c>
      <c r="U69" s="1" t="str">
        <f t="shared" si="0"/>
        <v>"Hp":17779</v>
      </c>
      <c r="V69" s="1" t="str">
        <f t="shared" si="1"/>
        <v>"Atk":1232</v>
      </c>
      <c r="W69" s="1" t="str">
        <f t="shared" si="2"/>
        <v>{"Hp":17779,"Atk":1232}</v>
      </c>
      <c r="X69" s="1" t="str">
        <f t="shared" si="3"/>
        <v>"Hp":25255</v>
      </c>
      <c r="Y69" s="1" t="str">
        <f t="shared" si="4"/>
        <v>"Atk":868</v>
      </c>
      <c r="Z69" s="1" t="str">
        <f>$A$3&amp;_xlfn.TEXTJOIN($C$1,1,X69:Y69)&amp;$A$4</f>
        <v>{"Hp":25255,"Atk":868}</v>
      </c>
      <c r="AA69" s="1" t="str">
        <f t="shared" si="5"/>
        <v>"Hp":21214</v>
      </c>
      <c r="AB69" s="1" t="str">
        <f t="shared" si="6"/>
        <v>"Atk":1111</v>
      </c>
      <c r="AC69" s="1" t="str">
        <f t="shared" si="7"/>
        <v>{"Hp":21214,"Atk":1111}</v>
      </c>
      <c r="AE69" s="32" t="str">
        <f t="shared" si="12"/>
        <v>"CardMulti":19.83</v>
      </c>
      <c r="AF69" s="1" t="str">
        <f t="shared" si="8"/>
        <v>"CostReduce":1</v>
      </c>
      <c r="AG69" s="1" t="str">
        <f t="shared" si="9"/>
        <v>{"CardMulti":19.83,"CostReduce":1}</v>
      </c>
      <c r="AM69" s="32" t="str">
        <f t="shared" si="10"/>
        <v>"CardMulti":13.881</v>
      </c>
      <c r="AN69" s="1" t="str">
        <f t="shared" si="11"/>
        <v>"CostReduce":0.7</v>
      </c>
      <c r="AP69" s="1" t="str">
        <f>$A$3&amp;_xlfn.TEXTJOIN($C$1,1,AM69:AN69)&amp;$A$4</f>
        <v>{"CardMulti":13.881,"CostReduce":0.7}</v>
      </c>
    </row>
    <row r="70" ht="16.5" spans="4:42">
      <c r="D70" s="19">
        <v>54</v>
      </c>
      <c r="E70" s="24">
        <v>483.35</v>
      </c>
      <c r="F70" s="25">
        <v>483</v>
      </c>
      <c r="G70" s="25">
        <v>24</v>
      </c>
      <c r="H70" s="25"/>
      <c r="I70" s="25">
        <v>20687</v>
      </c>
      <c r="J70" s="25">
        <v>1034</v>
      </c>
      <c r="K70" s="25">
        <v>2</v>
      </c>
      <c r="L70" s="27">
        <v>1.16</v>
      </c>
      <c r="M70" s="28">
        <v>0</v>
      </c>
      <c r="N70" s="28">
        <v>0</v>
      </c>
      <c r="O70" s="13">
        <v>0</v>
      </c>
      <c r="P70" s="28">
        <v>19.04</v>
      </c>
      <c r="Q70" s="28">
        <v>1</v>
      </c>
      <c r="R70" s="28">
        <v>1</v>
      </c>
      <c r="S70" s="13">
        <v>1</v>
      </c>
      <c r="U70" s="1" t="str">
        <f t="shared" si="0"/>
        <v>"Hp":18204</v>
      </c>
      <c r="V70" s="1" t="str">
        <f t="shared" si="1"/>
        <v>"Atk":1261</v>
      </c>
      <c r="W70" s="1" t="str">
        <f t="shared" si="2"/>
        <v>{"Hp":18204,"Atk":1261}</v>
      </c>
      <c r="X70" s="1" t="str">
        <f t="shared" si="3"/>
        <v>"Hp":25858</v>
      </c>
      <c r="Y70" s="1" t="str">
        <f t="shared" si="4"/>
        <v>"Atk":889</v>
      </c>
      <c r="Z70" s="1" t="str">
        <f>$A$3&amp;_xlfn.TEXTJOIN($C$1,1,X70:Y70)&amp;$A$4</f>
        <v>{"Hp":25858,"Atk":889}</v>
      </c>
      <c r="AA70" s="1" t="str">
        <f t="shared" si="5"/>
        <v>"Hp":21721</v>
      </c>
      <c r="AB70" s="1" t="str">
        <f t="shared" si="6"/>
        <v>"Atk":1137</v>
      </c>
      <c r="AC70" s="1" t="str">
        <f t="shared" si="7"/>
        <v>{"Hp":21721,"Atk":1137}</v>
      </c>
      <c r="AE70" s="32" t="str">
        <f t="shared" si="12"/>
        <v>"CardMulti":20.04</v>
      </c>
      <c r="AF70" s="1" t="str">
        <f t="shared" si="8"/>
        <v>"CostReduce":1</v>
      </c>
      <c r="AG70" s="1" t="str">
        <f t="shared" si="9"/>
        <v>{"CardMulti":20.04,"CostReduce":1}</v>
      </c>
      <c r="AM70" s="32" t="str">
        <f t="shared" si="10"/>
        <v>"CardMulti":14.028</v>
      </c>
      <c r="AN70" s="1" t="str">
        <f t="shared" si="11"/>
        <v>"CostReduce":0.7</v>
      </c>
      <c r="AP70" s="1" t="str">
        <f>$A$3&amp;_xlfn.TEXTJOIN($C$1,1,AM70:AN70)&amp;$A$4</f>
        <v>{"CardMulti":14.028,"CostReduce":0.7}</v>
      </c>
    </row>
    <row r="71" ht="16.5" spans="4:42">
      <c r="D71" s="19">
        <v>55</v>
      </c>
      <c r="E71" s="24">
        <v>496.74</v>
      </c>
      <c r="F71" s="25">
        <v>497</v>
      </c>
      <c r="G71" s="25">
        <v>25</v>
      </c>
      <c r="H71" s="25"/>
      <c r="I71" s="25">
        <v>21184</v>
      </c>
      <c r="J71" s="25">
        <v>1059</v>
      </c>
      <c r="K71" s="25">
        <v>2</v>
      </c>
      <c r="L71" s="27">
        <v>1.16</v>
      </c>
      <c r="M71" s="28">
        <v>0</v>
      </c>
      <c r="N71" s="28">
        <v>0</v>
      </c>
      <c r="O71" s="13">
        <v>0</v>
      </c>
      <c r="P71" s="28">
        <v>19.25</v>
      </c>
      <c r="Q71" s="28">
        <v>1</v>
      </c>
      <c r="R71" s="28">
        <v>1</v>
      </c>
      <c r="S71" s="13">
        <v>1</v>
      </c>
      <c r="U71" s="1" t="str">
        <f t="shared" si="0"/>
        <v>"Hp":18641</v>
      </c>
      <c r="V71" s="1" t="str">
        <f t="shared" si="1"/>
        <v>"Atk":1291</v>
      </c>
      <c r="W71" s="1" t="str">
        <f t="shared" si="2"/>
        <v>{"Hp":18641,"Atk":1291}</v>
      </c>
      <c r="X71" s="1" t="str">
        <f t="shared" si="3"/>
        <v>"Hp":26480</v>
      </c>
      <c r="Y71" s="1" t="str">
        <f t="shared" si="4"/>
        <v>"Atk":910</v>
      </c>
      <c r="Z71" s="1" t="str">
        <f>$A$3&amp;_xlfn.TEXTJOIN($C$1,1,X71:Y71)&amp;$A$4</f>
        <v>{"Hp":26480,"Atk":910}</v>
      </c>
      <c r="AA71" s="1" t="str">
        <f t="shared" si="5"/>
        <v>"Hp":22243</v>
      </c>
      <c r="AB71" s="1" t="str">
        <f t="shared" si="6"/>
        <v>"Atk":1164</v>
      </c>
      <c r="AC71" s="1" t="str">
        <f t="shared" si="7"/>
        <v>{"Hp":22243,"Atk":1164}</v>
      </c>
      <c r="AE71" s="32" t="str">
        <f t="shared" si="12"/>
        <v>"CardMulti":20.25</v>
      </c>
      <c r="AF71" s="1" t="str">
        <f t="shared" si="8"/>
        <v>"CostReduce":1</v>
      </c>
      <c r="AG71" s="1" t="str">
        <f t="shared" si="9"/>
        <v>{"CardMulti":20.25,"CostReduce":1}</v>
      </c>
      <c r="AM71" s="32" t="str">
        <f t="shared" si="10"/>
        <v>"CardMulti":14.175</v>
      </c>
      <c r="AN71" s="1" t="str">
        <f t="shared" si="11"/>
        <v>"CostReduce":0.7</v>
      </c>
      <c r="AP71" s="1" t="str">
        <f>$A$3&amp;_xlfn.TEXTJOIN($C$1,1,AM71:AN71)&amp;$A$4</f>
        <v>{"CardMulti":14.175,"CostReduce":0.7}</v>
      </c>
    </row>
    <row r="72" ht="16.5" spans="4:42">
      <c r="D72" s="19">
        <v>56</v>
      </c>
      <c r="E72" s="24">
        <v>510.33</v>
      </c>
      <c r="F72" s="25">
        <v>510</v>
      </c>
      <c r="G72" s="25">
        <v>26</v>
      </c>
      <c r="H72" s="25"/>
      <c r="I72" s="25">
        <v>21694</v>
      </c>
      <c r="J72" s="25">
        <v>1085</v>
      </c>
      <c r="K72" s="25">
        <v>2</v>
      </c>
      <c r="L72" s="27">
        <v>1.16</v>
      </c>
      <c r="M72" s="28">
        <v>0</v>
      </c>
      <c r="N72" s="28">
        <v>0</v>
      </c>
      <c r="O72" s="13">
        <v>0</v>
      </c>
      <c r="P72" s="28">
        <v>19.46</v>
      </c>
      <c r="Q72" s="28">
        <v>1</v>
      </c>
      <c r="R72" s="28">
        <v>1</v>
      </c>
      <c r="S72" s="13">
        <v>1</v>
      </c>
      <c r="U72" s="1" t="str">
        <f t="shared" si="0"/>
        <v>"Hp":19090</v>
      </c>
      <c r="V72" s="1" t="str">
        <f t="shared" si="1"/>
        <v>"Atk":1323</v>
      </c>
      <c r="W72" s="1" t="str">
        <f t="shared" si="2"/>
        <v>{"Hp":19090,"Atk":1323}</v>
      </c>
      <c r="X72" s="1" t="str">
        <f t="shared" si="3"/>
        <v>"Hp":27117</v>
      </c>
      <c r="Y72" s="1" t="str">
        <f t="shared" si="4"/>
        <v>"Atk":933</v>
      </c>
      <c r="Z72" s="1" t="str">
        <f>$A$3&amp;_xlfn.TEXTJOIN($C$1,1,X72:Y72)&amp;$A$4</f>
        <v>{"Hp":27117,"Atk":933}</v>
      </c>
      <c r="AA72" s="1" t="str">
        <f t="shared" si="5"/>
        <v>"Hp":22778</v>
      </c>
      <c r="AB72" s="1" t="str">
        <f t="shared" si="6"/>
        <v>"Atk":1193</v>
      </c>
      <c r="AC72" s="1" t="str">
        <f t="shared" si="7"/>
        <v>{"Hp":22778,"Atk":1193}</v>
      </c>
      <c r="AE72" s="32" t="str">
        <f t="shared" si="12"/>
        <v>"CardMulti":20.46</v>
      </c>
      <c r="AF72" s="1" t="str">
        <f t="shared" si="8"/>
        <v>"CostReduce":1</v>
      </c>
      <c r="AG72" s="1" t="str">
        <f t="shared" si="9"/>
        <v>{"CardMulti":20.46,"CostReduce":1}</v>
      </c>
      <c r="AM72" s="32" t="str">
        <f t="shared" si="10"/>
        <v>"CardMulti":14.322</v>
      </c>
      <c r="AN72" s="1" t="str">
        <f t="shared" si="11"/>
        <v>"CostReduce":0.7</v>
      </c>
      <c r="AP72" s="1" t="str">
        <f>$A$3&amp;_xlfn.TEXTJOIN($C$1,1,AM72:AN72)&amp;$A$4</f>
        <v>{"CardMulti":14.322,"CostReduce":0.7}</v>
      </c>
    </row>
    <row r="73" ht="16.5" spans="4:42">
      <c r="D73" s="19">
        <v>57</v>
      </c>
      <c r="E73" s="24">
        <v>524.1</v>
      </c>
      <c r="F73" s="25">
        <v>524</v>
      </c>
      <c r="G73" s="25">
        <v>26</v>
      </c>
      <c r="H73" s="25"/>
      <c r="I73" s="25">
        <v>22218</v>
      </c>
      <c r="J73" s="25">
        <v>1111</v>
      </c>
      <c r="K73" s="25">
        <v>2</v>
      </c>
      <c r="L73" s="27">
        <v>1.16</v>
      </c>
      <c r="M73" s="28">
        <v>0</v>
      </c>
      <c r="N73" s="28">
        <v>0</v>
      </c>
      <c r="O73" s="13">
        <v>0</v>
      </c>
      <c r="P73" s="28">
        <v>19.67</v>
      </c>
      <c r="Q73" s="28">
        <v>1</v>
      </c>
      <c r="R73" s="28">
        <v>1</v>
      </c>
      <c r="S73" s="13">
        <v>1</v>
      </c>
      <c r="U73" s="1" t="str">
        <f t="shared" si="0"/>
        <v>"Hp":19551</v>
      </c>
      <c r="V73" s="1" t="str">
        <f t="shared" si="1"/>
        <v>"Atk":1355</v>
      </c>
      <c r="W73" s="1" t="str">
        <f t="shared" si="2"/>
        <v>{"Hp":19551,"Atk":1355}</v>
      </c>
      <c r="X73" s="1" t="str">
        <f t="shared" si="3"/>
        <v>"Hp":27772</v>
      </c>
      <c r="Y73" s="1" t="str">
        <f t="shared" si="4"/>
        <v>"Atk":955</v>
      </c>
      <c r="Z73" s="1" t="str">
        <f>$A$3&amp;_xlfn.TEXTJOIN($C$1,1,X73:Y73)&amp;$A$4</f>
        <v>{"Hp":27772,"Atk":955}</v>
      </c>
      <c r="AA73" s="1" t="str">
        <f t="shared" si="5"/>
        <v>"Hp":23328</v>
      </c>
      <c r="AB73" s="1" t="str">
        <f t="shared" si="6"/>
        <v>"Atk":1222</v>
      </c>
      <c r="AC73" s="1" t="str">
        <f t="shared" si="7"/>
        <v>{"Hp":23328,"Atk":1222}</v>
      </c>
      <c r="AE73" s="32" t="str">
        <f t="shared" si="12"/>
        <v>"CardMulti":20.67</v>
      </c>
      <c r="AF73" s="1" t="str">
        <f t="shared" si="8"/>
        <v>"CostReduce":1</v>
      </c>
      <c r="AG73" s="1" t="str">
        <f t="shared" si="9"/>
        <v>{"CardMulti":20.67,"CostReduce":1}</v>
      </c>
      <c r="AM73" s="32" t="str">
        <f t="shared" si="10"/>
        <v>"CardMulti":14.469</v>
      </c>
      <c r="AN73" s="1" t="str">
        <f t="shared" si="11"/>
        <v>"CostReduce":0.7</v>
      </c>
      <c r="AP73" s="1" t="str">
        <f>$A$3&amp;_xlfn.TEXTJOIN($C$1,1,AM73:AN73)&amp;$A$4</f>
        <v>{"CardMulti":14.469,"CostReduce":0.7}</v>
      </c>
    </row>
    <row r="74" ht="16.5" spans="4:42">
      <c r="D74" s="19">
        <v>58</v>
      </c>
      <c r="E74" s="24">
        <v>538.07</v>
      </c>
      <c r="F74" s="25">
        <v>538</v>
      </c>
      <c r="G74" s="25">
        <v>27</v>
      </c>
      <c r="H74" s="25"/>
      <c r="I74" s="25">
        <v>22756</v>
      </c>
      <c r="J74" s="25">
        <v>1138</v>
      </c>
      <c r="K74" s="25">
        <v>2</v>
      </c>
      <c r="L74" s="27">
        <v>1.16</v>
      </c>
      <c r="M74" s="28">
        <v>0</v>
      </c>
      <c r="N74" s="28">
        <v>0</v>
      </c>
      <c r="O74" s="13">
        <v>0</v>
      </c>
      <c r="P74" s="28">
        <v>19.88</v>
      </c>
      <c r="Q74" s="28">
        <v>1</v>
      </c>
      <c r="R74" s="28">
        <v>1</v>
      </c>
      <c r="S74" s="13">
        <v>1</v>
      </c>
      <c r="U74" s="1" t="str">
        <f t="shared" si="0"/>
        <v>"Hp":20025</v>
      </c>
      <c r="V74" s="1" t="str">
        <f t="shared" si="1"/>
        <v>"Atk":1388</v>
      </c>
      <c r="W74" s="1" t="str">
        <f t="shared" si="2"/>
        <v>{"Hp":20025,"Atk":1388}</v>
      </c>
      <c r="X74" s="1" t="str">
        <f t="shared" si="3"/>
        <v>"Hp":28445</v>
      </c>
      <c r="Y74" s="1" t="str">
        <f t="shared" si="4"/>
        <v>"Atk":978</v>
      </c>
      <c r="Z74" s="1" t="str">
        <f>$A$3&amp;_xlfn.TEXTJOIN($C$1,1,X74:Y74)&amp;$A$4</f>
        <v>{"Hp":28445,"Atk":978}</v>
      </c>
      <c r="AA74" s="1" t="str">
        <f t="shared" si="5"/>
        <v>"Hp":23893</v>
      </c>
      <c r="AB74" s="1" t="str">
        <f t="shared" si="6"/>
        <v>"Atk":1251</v>
      </c>
      <c r="AC74" s="1" t="str">
        <f t="shared" si="7"/>
        <v>{"Hp":23893,"Atk":1251}</v>
      </c>
      <c r="AE74" s="32" t="str">
        <f t="shared" si="12"/>
        <v>"CardMulti":20.88</v>
      </c>
      <c r="AF74" s="1" t="str">
        <f t="shared" si="8"/>
        <v>"CostReduce":1</v>
      </c>
      <c r="AG74" s="1" t="str">
        <f t="shared" si="9"/>
        <v>{"CardMulti":20.88,"CostReduce":1}</v>
      </c>
      <c r="AM74" s="32" t="str">
        <f t="shared" si="10"/>
        <v>"CardMulti":14.616</v>
      </c>
      <c r="AN74" s="1" t="str">
        <f t="shared" si="11"/>
        <v>"CostReduce":0.7</v>
      </c>
      <c r="AP74" s="1" t="str">
        <f>$A$3&amp;_xlfn.TEXTJOIN($C$1,1,AM74:AN74)&amp;$A$4</f>
        <v>{"CardMulti":14.616,"CostReduce":0.7}</v>
      </c>
    </row>
    <row r="75" ht="16.5" spans="4:42">
      <c r="D75" s="19">
        <v>59</v>
      </c>
      <c r="E75" s="24">
        <v>552.22</v>
      </c>
      <c r="F75" s="25">
        <v>552</v>
      </c>
      <c r="G75" s="25">
        <v>28</v>
      </c>
      <c r="H75" s="25"/>
      <c r="I75" s="25">
        <v>23308</v>
      </c>
      <c r="J75" s="25">
        <v>1165</v>
      </c>
      <c r="K75" s="25">
        <v>2</v>
      </c>
      <c r="L75" s="27">
        <v>1.16</v>
      </c>
      <c r="M75" s="28">
        <v>0</v>
      </c>
      <c r="N75" s="28">
        <v>0</v>
      </c>
      <c r="O75" s="13">
        <v>0</v>
      </c>
      <c r="P75" s="28">
        <v>20.09</v>
      </c>
      <c r="Q75" s="28">
        <v>1</v>
      </c>
      <c r="R75" s="28">
        <v>1</v>
      </c>
      <c r="S75" s="13">
        <v>1</v>
      </c>
      <c r="U75" s="1" t="str">
        <f t="shared" si="0"/>
        <v>"Hp":20511</v>
      </c>
      <c r="V75" s="1" t="str">
        <f t="shared" si="1"/>
        <v>"Atk":1421</v>
      </c>
      <c r="W75" s="1" t="str">
        <f t="shared" si="2"/>
        <v>{"Hp":20511,"Atk":1421}</v>
      </c>
      <c r="X75" s="1" t="str">
        <f t="shared" si="3"/>
        <v>"Hp":29135</v>
      </c>
      <c r="Y75" s="1" t="str">
        <f t="shared" si="4"/>
        <v>"Atk":1001</v>
      </c>
      <c r="Z75" s="1" t="str">
        <f>$A$3&amp;_xlfn.TEXTJOIN($C$1,1,X75:Y75)&amp;$A$4</f>
        <v>{"Hp":29135,"Atk":1001}</v>
      </c>
      <c r="AA75" s="1" t="str">
        <f t="shared" si="5"/>
        <v>"Hp":24473</v>
      </c>
      <c r="AB75" s="1" t="str">
        <f t="shared" si="6"/>
        <v>"Atk":1281</v>
      </c>
      <c r="AC75" s="1" t="str">
        <f t="shared" si="7"/>
        <v>{"Hp":24473,"Atk":1281}</v>
      </c>
      <c r="AE75" s="32" t="str">
        <f t="shared" si="12"/>
        <v>"CardMulti":21.09</v>
      </c>
      <c r="AF75" s="1" t="str">
        <f t="shared" si="8"/>
        <v>"CostReduce":1</v>
      </c>
      <c r="AG75" s="1" t="str">
        <f t="shared" si="9"/>
        <v>{"CardMulti":21.09,"CostReduce":1}</v>
      </c>
      <c r="AM75" s="32" t="str">
        <f t="shared" si="10"/>
        <v>"CardMulti":14.763</v>
      </c>
      <c r="AN75" s="1" t="str">
        <f t="shared" si="11"/>
        <v>"CostReduce":0.7</v>
      </c>
      <c r="AP75" s="1" t="str">
        <f>$A$3&amp;_xlfn.TEXTJOIN($C$1,1,AM75:AN75)&amp;$A$4</f>
        <v>{"CardMulti":14.763,"CostReduce":0.7}</v>
      </c>
    </row>
    <row r="76" ht="16.5" spans="4:42">
      <c r="D76" s="19">
        <v>60</v>
      </c>
      <c r="E76" s="24">
        <v>566.56</v>
      </c>
      <c r="F76" s="25">
        <v>567</v>
      </c>
      <c r="G76" s="25">
        <v>28</v>
      </c>
      <c r="H76" s="25"/>
      <c r="I76" s="25">
        <v>23875</v>
      </c>
      <c r="J76" s="25">
        <v>1194</v>
      </c>
      <c r="K76" s="25">
        <v>2</v>
      </c>
      <c r="L76" s="27">
        <v>1.16</v>
      </c>
      <c r="M76" s="28">
        <v>0</v>
      </c>
      <c r="N76" s="28">
        <v>0</v>
      </c>
      <c r="O76" s="13">
        <v>0</v>
      </c>
      <c r="P76" s="28">
        <v>20.3</v>
      </c>
      <c r="Q76" s="28">
        <v>1</v>
      </c>
      <c r="R76" s="28">
        <v>1</v>
      </c>
      <c r="S76" s="13">
        <v>1</v>
      </c>
      <c r="U76" s="1" t="str">
        <f t="shared" si="0"/>
        <v>"Hp":21010</v>
      </c>
      <c r="V76" s="1" t="str">
        <f t="shared" si="1"/>
        <v>"Atk":1456</v>
      </c>
      <c r="W76" s="1" t="str">
        <f t="shared" si="2"/>
        <v>{"Hp":21010,"Atk":1456}</v>
      </c>
      <c r="X76" s="1" t="str">
        <f t="shared" si="3"/>
        <v>"Hp":29843</v>
      </c>
      <c r="Y76" s="1" t="str">
        <f t="shared" si="4"/>
        <v>"Atk":1026</v>
      </c>
      <c r="Z76" s="1" t="str">
        <f>$A$3&amp;_xlfn.TEXTJOIN($C$1,1,X76:Y76)&amp;$A$4</f>
        <v>{"Hp":29843,"Atk":1026}</v>
      </c>
      <c r="AA76" s="1" t="str">
        <f t="shared" si="5"/>
        <v>"Hp":25068</v>
      </c>
      <c r="AB76" s="1" t="str">
        <f t="shared" si="6"/>
        <v>"Atk":1313</v>
      </c>
      <c r="AC76" s="1" t="str">
        <f t="shared" si="7"/>
        <v>{"Hp":25068,"Atk":1313}</v>
      </c>
      <c r="AE76" s="32" t="str">
        <f t="shared" si="12"/>
        <v>"CardMulti":21.3</v>
      </c>
      <c r="AF76" s="1" t="str">
        <f t="shared" si="8"/>
        <v>"CostReduce":1</v>
      </c>
      <c r="AG76" s="1" t="str">
        <f t="shared" si="9"/>
        <v>{"CardMulti":21.3,"CostReduce":1}</v>
      </c>
      <c r="AM76" s="32" t="str">
        <f t="shared" si="10"/>
        <v>"CardMulti":14.91</v>
      </c>
      <c r="AN76" s="1" t="str">
        <f t="shared" si="11"/>
        <v>"CostReduce":0.7</v>
      </c>
      <c r="AP76" s="1" t="str">
        <f>$A$3&amp;_xlfn.TEXTJOIN($C$1,1,AM76:AN76)&amp;$A$4</f>
        <v>{"CardMulti":14.91,"CostReduce":0.7}</v>
      </c>
    </row>
    <row r="77" ht="16.5" spans="4:42">
      <c r="D77" s="23">
        <v>61</v>
      </c>
      <c r="E77" s="24">
        <v>4067.65</v>
      </c>
      <c r="F77" s="25">
        <v>4068</v>
      </c>
      <c r="G77" s="25">
        <v>203</v>
      </c>
      <c r="H77" s="25"/>
      <c r="I77" s="25">
        <v>27943</v>
      </c>
      <c r="J77" s="25">
        <v>1397</v>
      </c>
      <c r="K77" s="25">
        <v>2</v>
      </c>
      <c r="L77" s="27">
        <v>1.8</v>
      </c>
      <c r="M77" s="28">
        <v>0</v>
      </c>
      <c r="N77" s="28">
        <v>0</v>
      </c>
      <c r="O77" s="13">
        <v>0</v>
      </c>
      <c r="P77" s="28">
        <v>21.15</v>
      </c>
      <c r="Q77" s="28">
        <v>1</v>
      </c>
      <c r="R77" s="28">
        <v>1</v>
      </c>
      <c r="S77" s="13">
        <v>1</v>
      </c>
      <c r="U77" s="1" t="str">
        <f t="shared" si="0"/>
        <v>"Hp":24589</v>
      </c>
      <c r="V77" s="1" t="str">
        <f t="shared" si="1"/>
        <v>"Atk":1704</v>
      </c>
      <c r="W77" s="1" t="str">
        <f t="shared" si="2"/>
        <v>{"Hp":24589,"Atk":1704}</v>
      </c>
      <c r="X77" s="1" t="str">
        <f t="shared" si="3"/>
        <v>"Hp":34928</v>
      </c>
      <c r="Y77" s="1" t="str">
        <f t="shared" si="4"/>
        <v>"Atk":1201</v>
      </c>
      <c r="Z77" s="1" t="str">
        <f>$A$3&amp;_xlfn.TEXTJOIN($C$1,1,X77:Y77)&amp;$A$4</f>
        <v>{"Hp":34928,"Atk":1201}</v>
      </c>
      <c r="AA77" s="1" t="str">
        <f t="shared" si="5"/>
        <v>"Hp":29340</v>
      </c>
      <c r="AB77" s="1" t="str">
        <f t="shared" si="6"/>
        <v>"Atk":1536</v>
      </c>
      <c r="AC77" s="1" t="str">
        <f t="shared" si="7"/>
        <v>{"Hp":29340,"Atk":1536}</v>
      </c>
      <c r="AE77" s="32" t="str">
        <f t="shared" si="12"/>
        <v>"CardMulti":22.15</v>
      </c>
      <c r="AF77" s="1" t="str">
        <f t="shared" si="8"/>
        <v>"CostReduce":1</v>
      </c>
      <c r="AG77" s="1" t="str">
        <f t="shared" si="9"/>
        <v>{"CardMulti":22.15,"CostReduce":1}</v>
      </c>
      <c r="AM77" s="32" t="str">
        <f t="shared" si="10"/>
        <v>"CardMulti":15.505</v>
      </c>
      <c r="AN77" s="1" t="str">
        <f t="shared" si="11"/>
        <v>"CostReduce":0.7</v>
      </c>
      <c r="AP77" s="1" t="str">
        <f>$A$3&amp;_xlfn.TEXTJOIN($C$1,1,AM77:AN77)&amp;$A$4</f>
        <v>{"CardMulti":15.505,"CostReduce":0.7}</v>
      </c>
    </row>
    <row r="78" ht="16.5" spans="4:42">
      <c r="D78" s="19">
        <v>62</v>
      </c>
      <c r="E78" s="24">
        <v>595.81</v>
      </c>
      <c r="F78" s="25">
        <v>596</v>
      </c>
      <c r="G78" s="25">
        <v>30</v>
      </c>
      <c r="H78" s="25"/>
      <c r="I78" s="25">
        <v>28538</v>
      </c>
      <c r="J78" s="25">
        <v>1427</v>
      </c>
      <c r="K78" s="25">
        <v>2</v>
      </c>
      <c r="L78" s="27">
        <v>1.15</v>
      </c>
      <c r="M78" s="28">
        <v>0</v>
      </c>
      <c r="N78" s="28">
        <v>0</v>
      </c>
      <c r="O78" s="13">
        <v>0</v>
      </c>
      <c r="P78" s="28">
        <v>21.35</v>
      </c>
      <c r="Q78" s="28">
        <v>1</v>
      </c>
      <c r="R78" s="28">
        <v>1</v>
      </c>
      <c r="S78" s="13">
        <v>1</v>
      </c>
      <c r="U78" s="1" t="str">
        <f t="shared" si="0"/>
        <v>"Hp":25113</v>
      </c>
      <c r="V78" s="1" t="str">
        <f t="shared" si="1"/>
        <v>"Atk":1740</v>
      </c>
      <c r="W78" s="1" t="str">
        <f t="shared" si="2"/>
        <v>{"Hp":25113,"Atk":1740}</v>
      </c>
      <c r="X78" s="1" t="str">
        <f t="shared" si="3"/>
        <v>"Hp":35672</v>
      </c>
      <c r="Y78" s="1" t="str">
        <f t="shared" si="4"/>
        <v>"Atk":1227</v>
      </c>
      <c r="Z78" s="1" t="str">
        <f>$A$3&amp;_xlfn.TEXTJOIN($C$1,1,X78:Y78)&amp;$A$4</f>
        <v>{"Hp":35672,"Atk":1227}</v>
      </c>
      <c r="AA78" s="1" t="str">
        <f t="shared" si="5"/>
        <v>"Hp":29964</v>
      </c>
      <c r="AB78" s="1" t="str">
        <f t="shared" si="6"/>
        <v>"Atk":1569</v>
      </c>
      <c r="AC78" s="1" t="str">
        <f t="shared" si="7"/>
        <v>{"Hp":29964,"Atk":1569}</v>
      </c>
      <c r="AE78" s="32" t="str">
        <f t="shared" si="12"/>
        <v>"CardMulti":22.35</v>
      </c>
      <c r="AF78" s="1" t="str">
        <f t="shared" si="8"/>
        <v>"CostReduce":1</v>
      </c>
      <c r="AG78" s="1" t="str">
        <f t="shared" si="9"/>
        <v>{"CardMulti":22.35,"CostReduce":1}</v>
      </c>
      <c r="AM78" s="32" t="str">
        <f t="shared" si="10"/>
        <v>"CardMulti":15.645</v>
      </c>
      <c r="AN78" s="1" t="str">
        <f t="shared" si="11"/>
        <v>"CostReduce":0.7</v>
      </c>
      <c r="AP78" s="1" t="str">
        <f>$A$3&amp;_xlfn.TEXTJOIN($C$1,1,AM78:AN78)&amp;$A$4</f>
        <v>{"CardMulti":15.645,"CostReduce":0.7}</v>
      </c>
    </row>
    <row r="79" ht="16.5" spans="4:42">
      <c r="D79" s="19">
        <v>63</v>
      </c>
      <c r="E79" s="24">
        <v>610.72</v>
      </c>
      <c r="F79" s="25">
        <v>611</v>
      </c>
      <c r="G79" s="25">
        <v>31</v>
      </c>
      <c r="H79" s="25"/>
      <c r="I79" s="25">
        <v>29149</v>
      </c>
      <c r="J79" s="25">
        <v>1457</v>
      </c>
      <c r="K79" s="25">
        <v>2</v>
      </c>
      <c r="L79" s="27">
        <v>1.15</v>
      </c>
      <c r="M79" s="28">
        <v>0</v>
      </c>
      <c r="N79" s="28">
        <v>0</v>
      </c>
      <c r="O79" s="13">
        <v>0</v>
      </c>
      <c r="P79" s="28">
        <v>21.55</v>
      </c>
      <c r="Q79" s="28">
        <v>1</v>
      </c>
      <c r="R79" s="28">
        <v>1</v>
      </c>
      <c r="S79" s="13">
        <v>1</v>
      </c>
      <c r="U79" s="1" t="str">
        <f t="shared" si="0"/>
        <v>"Hp":25651</v>
      </c>
      <c r="V79" s="1" t="str">
        <f t="shared" si="1"/>
        <v>"Atk":1777</v>
      </c>
      <c r="W79" s="1" t="str">
        <f t="shared" si="2"/>
        <v>{"Hp":25651,"Atk":1777}</v>
      </c>
      <c r="X79" s="1" t="str">
        <f t="shared" si="3"/>
        <v>"Hp":36436</v>
      </c>
      <c r="Y79" s="1" t="str">
        <f t="shared" si="4"/>
        <v>"Atk":1253</v>
      </c>
      <c r="Z79" s="1" t="str">
        <f>$A$3&amp;_xlfn.TEXTJOIN($C$1,1,X79:Y79)&amp;$A$4</f>
        <v>{"Hp":36436,"Atk":1253}</v>
      </c>
      <c r="AA79" s="1" t="str">
        <f t="shared" si="5"/>
        <v>"Hp":30606</v>
      </c>
      <c r="AB79" s="1" t="str">
        <f t="shared" si="6"/>
        <v>"Atk":1602</v>
      </c>
      <c r="AC79" s="1" t="str">
        <f t="shared" si="7"/>
        <v>{"Hp":30606,"Atk":1602}</v>
      </c>
      <c r="AE79" s="32" t="str">
        <f t="shared" si="12"/>
        <v>"CardMulti":22.55</v>
      </c>
      <c r="AF79" s="1" t="str">
        <f t="shared" si="8"/>
        <v>"CostReduce":1</v>
      </c>
      <c r="AG79" s="1" t="str">
        <f t="shared" si="9"/>
        <v>{"CardMulti":22.55,"CostReduce":1}</v>
      </c>
      <c r="AM79" s="32" t="str">
        <f t="shared" si="10"/>
        <v>"CardMulti":15.785</v>
      </c>
      <c r="AN79" s="1" t="str">
        <f t="shared" si="11"/>
        <v>"CostReduce":0.7</v>
      </c>
      <c r="AP79" s="1" t="str">
        <f>$A$3&amp;_xlfn.TEXTJOIN($C$1,1,AM79:AN79)&amp;$A$4</f>
        <v>{"CardMulti":15.785,"CostReduce":0.7}</v>
      </c>
    </row>
    <row r="80" ht="16.5" spans="4:42">
      <c r="D80" s="19">
        <v>64</v>
      </c>
      <c r="E80" s="24">
        <v>625.81</v>
      </c>
      <c r="F80" s="25">
        <v>626</v>
      </c>
      <c r="G80" s="25">
        <v>31</v>
      </c>
      <c r="H80" s="25"/>
      <c r="I80" s="25">
        <v>29775</v>
      </c>
      <c r="J80" s="25">
        <v>1489</v>
      </c>
      <c r="K80" s="25">
        <v>2</v>
      </c>
      <c r="L80" s="27">
        <v>1.15</v>
      </c>
      <c r="M80" s="28">
        <v>0</v>
      </c>
      <c r="N80" s="28">
        <v>0</v>
      </c>
      <c r="O80" s="13">
        <v>0</v>
      </c>
      <c r="P80" s="28">
        <v>21.75</v>
      </c>
      <c r="Q80" s="28">
        <v>1</v>
      </c>
      <c r="R80" s="28">
        <v>1</v>
      </c>
      <c r="S80" s="13">
        <v>1</v>
      </c>
      <c r="U80" s="1" t="str">
        <f t="shared" si="0"/>
        <v>"Hp":26202</v>
      </c>
      <c r="V80" s="1" t="str">
        <f t="shared" si="1"/>
        <v>"Atk":1816</v>
      </c>
      <c r="W80" s="1" t="str">
        <f t="shared" si="2"/>
        <v>{"Hp":26202,"Atk":1816}</v>
      </c>
      <c r="X80" s="1" t="str">
        <f t="shared" si="3"/>
        <v>"Hp":37218</v>
      </c>
      <c r="Y80" s="1" t="str">
        <f t="shared" si="4"/>
        <v>"Atk":1280</v>
      </c>
      <c r="Z80" s="1" t="str">
        <f>$A$3&amp;_xlfn.TEXTJOIN($C$1,1,X80:Y80)&amp;$A$4</f>
        <v>{"Hp":37218,"Atk":1280}</v>
      </c>
      <c r="AA80" s="1" t="str">
        <f t="shared" si="5"/>
        <v>"Hp":31263</v>
      </c>
      <c r="AB80" s="1" t="str">
        <f t="shared" si="6"/>
        <v>"Atk":1637</v>
      </c>
      <c r="AC80" s="1" t="str">
        <f t="shared" si="7"/>
        <v>{"Hp":31263,"Atk":1637}</v>
      </c>
      <c r="AE80" s="32" t="str">
        <f t="shared" si="12"/>
        <v>"CardMulti":22.75</v>
      </c>
      <c r="AF80" s="1" t="str">
        <f t="shared" si="8"/>
        <v>"CostReduce":1</v>
      </c>
      <c r="AG80" s="1" t="str">
        <f t="shared" si="9"/>
        <v>{"CardMulti":22.75,"CostReduce":1}</v>
      </c>
      <c r="AM80" s="32" t="str">
        <f t="shared" si="10"/>
        <v>"CardMulti":15.925</v>
      </c>
      <c r="AN80" s="1" t="str">
        <f t="shared" si="11"/>
        <v>"CostReduce":0.7</v>
      </c>
      <c r="AP80" s="1" t="str">
        <f>$A$3&amp;_xlfn.TEXTJOIN($C$1,1,AM80:AN80)&amp;$A$4</f>
        <v>{"CardMulti":15.925,"CostReduce":0.7}</v>
      </c>
    </row>
    <row r="81" ht="16.5" spans="4:42">
      <c r="D81" s="19">
        <v>65</v>
      </c>
      <c r="E81" s="24">
        <v>641.09</v>
      </c>
      <c r="F81" s="25">
        <v>641</v>
      </c>
      <c r="G81" s="25">
        <v>32</v>
      </c>
      <c r="H81" s="25"/>
      <c r="I81" s="25">
        <v>30416</v>
      </c>
      <c r="J81" s="25">
        <v>1521</v>
      </c>
      <c r="K81" s="25">
        <v>2</v>
      </c>
      <c r="L81" s="27">
        <v>1.15</v>
      </c>
      <c r="M81" s="28">
        <v>0</v>
      </c>
      <c r="N81" s="28">
        <v>0</v>
      </c>
      <c r="O81" s="13">
        <v>0</v>
      </c>
      <c r="P81" s="28">
        <v>21.95</v>
      </c>
      <c r="Q81" s="28">
        <v>1</v>
      </c>
      <c r="R81" s="28">
        <v>1</v>
      </c>
      <c r="S81" s="13">
        <v>1</v>
      </c>
      <c r="U81" s="1" t="str">
        <f t="shared" si="0"/>
        <v>"Hp":26766</v>
      </c>
      <c r="V81" s="1" t="str">
        <f t="shared" si="1"/>
        <v>"Atk":1855</v>
      </c>
      <c r="W81" s="1" t="str">
        <f t="shared" si="2"/>
        <v>{"Hp":26766,"Atk":1855}</v>
      </c>
      <c r="X81" s="1" t="str">
        <f t="shared" si="3"/>
        <v>"Hp":38020</v>
      </c>
      <c r="Y81" s="1" t="str">
        <f t="shared" si="4"/>
        <v>"Atk":1308</v>
      </c>
      <c r="Z81" s="1" t="str">
        <f>$A$3&amp;_xlfn.TEXTJOIN($C$1,1,X81:Y81)&amp;$A$4</f>
        <v>{"Hp":38020,"Atk":1308}</v>
      </c>
      <c r="AA81" s="1" t="str">
        <f t="shared" si="5"/>
        <v>"Hp":31936</v>
      </c>
      <c r="AB81" s="1" t="str">
        <f t="shared" si="6"/>
        <v>"Atk":1673</v>
      </c>
      <c r="AC81" s="1" t="str">
        <f t="shared" si="7"/>
        <v>{"Hp":31936,"Atk":1673}</v>
      </c>
      <c r="AE81" s="32" t="str">
        <f t="shared" si="12"/>
        <v>"CardMulti":22.95</v>
      </c>
      <c r="AF81" s="1" t="str">
        <f t="shared" si="8"/>
        <v>"CostReduce":1</v>
      </c>
      <c r="AG81" s="1" t="str">
        <f t="shared" si="9"/>
        <v>{"CardMulti":22.95,"CostReduce":1}</v>
      </c>
      <c r="AM81" s="32" t="str">
        <f t="shared" si="10"/>
        <v>"CardMulti":16.065</v>
      </c>
      <c r="AN81" s="1" t="str">
        <f t="shared" si="11"/>
        <v>"CostReduce":0.7</v>
      </c>
      <c r="AP81" s="1" t="str">
        <f>$A$3&amp;_xlfn.TEXTJOIN($C$1,1,AM81:AN81)&amp;$A$4</f>
        <v>{"CardMulti":16.065,"CostReduce":0.7}</v>
      </c>
    </row>
    <row r="82" ht="16.5" spans="4:42">
      <c r="D82" s="19">
        <v>66</v>
      </c>
      <c r="E82" s="24">
        <v>656.55</v>
      </c>
      <c r="F82" s="25">
        <v>657</v>
      </c>
      <c r="G82" s="25">
        <v>33</v>
      </c>
      <c r="H82" s="25"/>
      <c r="I82" s="25">
        <v>31073</v>
      </c>
      <c r="J82" s="25">
        <v>1554</v>
      </c>
      <c r="K82" s="25">
        <v>2</v>
      </c>
      <c r="L82" s="27">
        <v>1.15</v>
      </c>
      <c r="M82" s="28">
        <v>0</v>
      </c>
      <c r="N82" s="28">
        <v>0</v>
      </c>
      <c r="O82" s="13">
        <v>0</v>
      </c>
      <c r="P82" s="28">
        <v>22.15</v>
      </c>
      <c r="Q82" s="28">
        <v>1</v>
      </c>
      <c r="R82" s="28">
        <v>1</v>
      </c>
      <c r="S82" s="13">
        <v>1</v>
      </c>
      <c r="U82" s="1" t="str">
        <f t="shared" ref="U82:U145" si="13">$B$2&amp;F$13&amp;$B$2&amp;$B$1&amp;INT(I82*_xlfn.XLOOKUP(W$16,$T$9:$T$11,$V$9:$V$11))</f>
        <v>"Hp":27344</v>
      </c>
      <c r="V82" s="1" t="str">
        <f t="shared" ref="V82:V145" si="14">$B$2&amp;G$13&amp;$B$2&amp;$B$1&amp;INT(J82*_xlfn.XLOOKUP(W$16,$T$9:$T$11,$W$9:$W$11))</f>
        <v>"Atk":1895</v>
      </c>
      <c r="W82" s="1" t="str">
        <f t="shared" ref="W82:W145" si="15">$A$3&amp;_xlfn.TEXTJOIN($C$1,1,U82:V82)&amp;$A$4</f>
        <v>{"Hp":27344,"Atk":1895}</v>
      </c>
      <c r="X82" s="1" t="str">
        <f t="shared" ref="X82:X145" si="16">$B$2&amp;F$13&amp;$B$2&amp;$B$1&amp;INT(I82*_xlfn.XLOOKUP(Z$16,$T$9:$T$11,$V$9:$V$11))</f>
        <v>"Hp":38841</v>
      </c>
      <c r="Y82" s="1" t="str">
        <f t="shared" ref="Y82:Y145" si="17">$B$2&amp;G$13&amp;$B$2&amp;$B$1&amp;INT(J82*_xlfn.XLOOKUP(Z$16,$T$9:$T$11,$W$9:$W$11))</f>
        <v>"Atk":1336</v>
      </c>
      <c r="Z82" s="1" t="str">
        <f>$A$3&amp;_xlfn.TEXTJOIN($C$1,1,X82:Y82)&amp;$A$4</f>
        <v>{"Hp":38841,"Atk":1336}</v>
      </c>
      <c r="AA82" s="1" t="str">
        <f t="shared" ref="AA82:AA145" si="18">$B$2&amp;F$13&amp;$B$2&amp;$B$1&amp;INT(I82*_xlfn.XLOOKUP(AC$16,$T$9:$T$11,$V$9:$V$11))</f>
        <v>"Hp":32626</v>
      </c>
      <c r="AB82" s="1" t="str">
        <f t="shared" ref="AB82:AB145" si="19">$B$2&amp;G$13&amp;$B$2&amp;$B$1&amp;INT(J82*_xlfn.XLOOKUP(AC$16,$T$9:$T$11,$W$9:$W$11))</f>
        <v>"Atk":1709</v>
      </c>
      <c r="AC82" s="1" t="str">
        <f t="shared" ref="AC82:AC145" si="20">$A$3&amp;_xlfn.TEXTJOIN($C$1,1,AA82:AB82)&amp;$A$4</f>
        <v>{"Hp":32626,"Atk":1709}</v>
      </c>
      <c r="AE82" s="32" t="str">
        <f t="shared" ref="AE82:AE145" si="21">$B$2&amp;P$13&amp;$B$2&amp;$B$1&amp;(P82+Q82)</f>
        <v>"CardMulti":23.15</v>
      </c>
      <c r="AF82" s="1" t="str">
        <f t="shared" ref="AF82:AF145" si="22">$B$2&amp;R$13&amp;$B$2&amp;$B$1&amp;R82</f>
        <v>"CostReduce":1</v>
      </c>
      <c r="AG82" s="1" t="str">
        <f t="shared" ref="AG82:AG145" si="23">$A$3&amp;_xlfn.TEXTJOIN($C$1,1,AE82:AF82)&amp;$A$4</f>
        <v>{"CardMulti":23.15,"CostReduce":1}</v>
      </c>
      <c r="AM82" s="32" t="str">
        <f t="shared" ref="AM82:AM145" si="24">$B$2&amp;P$13&amp;$B$2&amp;$B$1&amp;(P82+Q82)*$AM$16</f>
        <v>"CardMulti":16.205</v>
      </c>
      <c r="AN82" s="1" t="str">
        <f t="shared" ref="AN82:AN145" si="25">$B$2&amp;R$13&amp;$B$2&amp;$B$1&amp;R82*$AN$16</f>
        <v>"CostReduce":0.7</v>
      </c>
      <c r="AP82" s="1" t="str">
        <f>$A$3&amp;_xlfn.TEXTJOIN($C$1,1,AM82:AN82)&amp;$A$4</f>
        <v>{"CardMulti":16.205,"CostReduce":0.7}</v>
      </c>
    </row>
    <row r="83" ht="16.5" spans="4:42">
      <c r="D83" s="19">
        <v>67</v>
      </c>
      <c r="E83" s="24">
        <v>672.2</v>
      </c>
      <c r="F83" s="25">
        <v>672</v>
      </c>
      <c r="G83" s="25">
        <v>34</v>
      </c>
      <c r="H83" s="25"/>
      <c r="I83" s="25">
        <v>31745</v>
      </c>
      <c r="J83" s="25">
        <v>1587</v>
      </c>
      <c r="K83" s="25">
        <v>2</v>
      </c>
      <c r="L83" s="27">
        <v>1.15</v>
      </c>
      <c r="M83" s="28">
        <v>0</v>
      </c>
      <c r="N83" s="28">
        <v>0</v>
      </c>
      <c r="O83" s="13">
        <v>0</v>
      </c>
      <c r="P83" s="28">
        <v>22.35</v>
      </c>
      <c r="Q83" s="28">
        <v>1</v>
      </c>
      <c r="R83" s="28">
        <v>1</v>
      </c>
      <c r="S83" s="13">
        <v>1</v>
      </c>
      <c r="U83" s="1" t="str">
        <f t="shared" si="13"/>
        <v>"Hp":27935</v>
      </c>
      <c r="V83" s="1" t="str">
        <f t="shared" si="14"/>
        <v>"Atk":1936</v>
      </c>
      <c r="W83" s="1" t="str">
        <f t="shared" si="15"/>
        <v>{"Hp":27935,"Atk":1936}</v>
      </c>
      <c r="X83" s="1" t="str">
        <f t="shared" si="16"/>
        <v>"Hp":39681</v>
      </c>
      <c r="Y83" s="1" t="str">
        <f t="shared" si="17"/>
        <v>"Atk":1364</v>
      </c>
      <c r="Z83" s="1" t="str">
        <f>$A$3&amp;_xlfn.TEXTJOIN($C$1,1,X83:Y83)&amp;$A$4</f>
        <v>{"Hp":39681,"Atk":1364}</v>
      </c>
      <c r="AA83" s="1" t="str">
        <f t="shared" si="18"/>
        <v>"Hp":33332</v>
      </c>
      <c r="AB83" s="1" t="str">
        <f t="shared" si="19"/>
        <v>"Atk":1745</v>
      </c>
      <c r="AC83" s="1" t="str">
        <f t="shared" si="20"/>
        <v>{"Hp":33332,"Atk":1745}</v>
      </c>
      <c r="AE83" s="32" t="str">
        <f t="shared" si="21"/>
        <v>"CardMulti":23.35</v>
      </c>
      <c r="AF83" s="1" t="str">
        <f t="shared" si="22"/>
        <v>"CostReduce":1</v>
      </c>
      <c r="AG83" s="1" t="str">
        <f t="shared" si="23"/>
        <v>{"CardMulti":23.35,"CostReduce":1}</v>
      </c>
      <c r="AM83" s="32" t="str">
        <f t="shared" si="24"/>
        <v>"CardMulti":16.345</v>
      </c>
      <c r="AN83" s="1" t="str">
        <f t="shared" si="25"/>
        <v>"CostReduce":0.7</v>
      </c>
      <c r="AP83" s="1" t="str">
        <f>$A$3&amp;_xlfn.TEXTJOIN($C$1,1,AM83:AN83)&amp;$A$4</f>
        <v>{"CardMulti":16.345,"CostReduce":0.7}</v>
      </c>
    </row>
    <row r="84" ht="16.5" spans="4:42">
      <c r="D84" s="19">
        <v>68</v>
      </c>
      <c r="E84" s="24">
        <v>688.03</v>
      </c>
      <c r="F84" s="25">
        <v>688</v>
      </c>
      <c r="G84" s="25">
        <v>34</v>
      </c>
      <c r="H84" s="25"/>
      <c r="I84" s="25">
        <v>32433</v>
      </c>
      <c r="J84" s="25">
        <v>1622</v>
      </c>
      <c r="K84" s="25">
        <v>2</v>
      </c>
      <c r="L84" s="27">
        <v>1.15</v>
      </c>
      <c r="M84" s="28">
        <v>0</v>
      </c>
      <c r="N84" s="28">
        <v>0</v>
      </c>
      <c r="O84" s="13">
        <v>0</v>
      </c>
      <c r="P84" s="28">
        <v>22.55</v>
      </c>
      <c r="Q84" s="28">
        <v>1</v>
      </c>
      <c r="R84" s="28">
        <v>1</v>
      </c>
      <c r="S84" s="13">
        <v>1</v>
      </c>
      <c r="U84" s="1" t="str">
        <f t="shared" si="13"/>
        <v>"Hp":28541</v>
      </c>
      <c r="V84" s="1" t="str">
        <f t="shared" si="14"/>
        <v>"Atk":1978</v>
      </c>
      <c r="W84" s="1" t="str">
        <f t="shared" si="15"/>
        <v>{"Hp":28541,"Atk":1978}</v>
      </c>
      <c r="X84" s="1" t="str">
        <f t="shared" si="16"/>
        <v>"Hp":40541</v>
      </c>
      <c r="Y84" s="1" t="str">
        <f t="shared" si="17"/>
        <v>"Atk":1394</v>
      </c>
      <c r="Z84" s="1" t="str">
        <f>$A$3&amp;_xlfn.TEXTJOIN($C$1,1,X84:Y84)&amp;$A$4</f>
        <v>{"Hp":40541,"Atk":1394}</v>
      </c>
      <c r="AA84" s="1" t="str">
        <f t="shared" si="18"/>
        <v>"Hp":34054</v>
      </c>
      <c r="AB84" s="1" t="str">
        <f t="shared" si="19"/>
        <v>"Atk":1784</v>
      </c>
      <c r="AC84" s="1" t="str">
        <f t="shared" si="20"/>
        <v>{"Hp":34054,"Atk":1784}</v>
      </c>
      <c r="AE84" s="32" t="str">
        <f t="shared" si="21"/>
        <v>"CardMulti":23.55</v>
      </c>
      <c r="AF84" s="1" t="str">
        <f t="shared" si="22"/>
        <v>"CostReduce":1</v>
      </c>
      <c r="AG84" s="1" t="str">
        <f t="shared" si="23"/>
        <v>{"CardMulti":23.55,"CostReduce":1}</v>
      </c>
      <c r="AM84" s="32" t="str">
        <f t="shared" si="24"/>
        <v>"CardMulti":16.485</v>
      </c>
      <c r="AN84" s="1" t="str">
        <f t="shared" si="25"/>
        <v>"CostReduce":0.7</v>
      </c>
      <c r="AP84" s="1" t="str">
        <f>$A$3&amp;_xlfn.TEXTJOIN($C$1,1,AM84:AN84)&amp;$A$4</f>
        <v>{"CardMulti":16.485,"CostReduce":0.7}</v>
      </c>
    </row>
    <row r="85" ht="16.5" spans="4:42">
      <c r="D85" s="19">
        <v>69</v>
      </c>
      <c r="E85" s="24">
        <v>704.05</v>
      </c>
      <c r="F85" s="25">
        <v>704</v>
      </c>
      <c r="G85" s="25">
        <v>35</v>
      </c>
      <c r="H85" s="25"/>
      <c r="I85" s="25">
        <v>33137</v>
      </c>
      <c r="J85" s="25">
        <v>1657</v>
      </c>
      <c r="K85" s="25">
        <v>2</v>
      </c>
      <c r="L85" s="27">
        <v>1.15</v>
      </c>
      <c r="M85" s="28">
        <v>0</v>
      </c>
      <c r="N85" s="28">
        <v>0</v>
      </c>
      <c r="O85" s="13">
        <v>0</v>
      </c>
      <c r="P85" s="28">
        <v>22.75</v>
      </c>
      <c r="Q85" s="28">
        <v>1</v>
      </c>
      <c r="R85" s="28">
        <v>1</v>
      </c>
      <c r="S85" s="13">
        <v>1</v>
      </c>
      <c r="U85" s="1" t="str">
        <f t="shared" si="13"/>
        <v>"Hp":29160</v>
      </c>
      <c r="V85" s="1" t="str">
        <f t="shared" si="14"/>
        <v>"Atk":2021</v>
      </c>
      <c r="W85" s="1" t="str">
        <f t="shared" si="15"/>
        <v>{"Hp":29160,"Atk":2021}</v>
      </c>
      <c r="X85" s="1" t="str">
        <f t="shared" si="16"/>
        <v>"Hp":41421</v>
      </c>
      <c r="Y85" s="1" t="str">
        <f t="shared" si="17"/>
        <v>"Atk":1425</v>
      </c>
      <c r="Z85" s="1" t="str">
        <f>$A$3&amp;_xlfn.TEXTJOIN($C$1,1,X85:Y85)&amp;$A$4</f>
        <v>{"Hp":41421,"Atk":1425}</v>
      </c>
      <c r="AA85" s="1" t="str">
        <f t="shared" si="18"/>
        <v>"Hp":34793</v>
      </c>
      <c r="AB85" s="1" t="str">
        <f t="shared" si="19"/>
        <v>"Atk":1822</v>
      </c>
      <c r="AC85" s="1" t="str">
        <f t="shared" si="20"/>
        <v>{"Hp":34793,"Atk":1822}</v>
      </c>
      <c r="AE85" s="32" t="str">
        <f t="shared" si="21"/>
        <v>"CardMulti":23.75</v>
      </c>
      <c r="AF85" s="1" t="str">
        <f t="shared" si="22"/>
        <v>"CostReduce":1</v>
      </c>
      <c r="AG85" s="1" t="str">
        <f t="shared" si="23"/>
        <v>{"CardMulti":23.75,"CostReduce":1}</v>
      </c>
      <c r="AM85" s="32" t="str">
        <f t="shared" si="24"/>
        <v>"CardMulti":16.625</v>
      </c>
      <c r="AN85" s="1" t="str">
        <f t="shared" si="25"/>
        <v>"CostReduce":0.7</v>
      </c>
      <c r="AP85" s="1" t="str">
        <f>$A$3&amp;_xlfn.TEXTJOIN($C$1,1,AM85:AN85)&amp;$A$4</f>
        <v>{"CardMulti":16.625,"CostReduce":0.7}</v>
      </c>
    </row>
    <row r="86" ht="16.5" spans="4:42">
      <c r="D86" s="19">
        <v>70</v>
      </c>
      <c r="E86" s="24">
        <v>720.25</v>
      </c>
      <c r="F86" s="25">
        <v>720</v>
      </c>
      <c r="G86" s="25">
        <v>36</v>
      </c>
      <c r="H86" s="25"/>
      <c r="I86" s="25">
        <v>33857</v>
      </c>
      <c r="J86" s="25">
        <v>1693</v>
      </c>
      <c r="K86" s="25">
        <v>2</v>
      </c>
      <c r="L86" s="27">
        <v>1.15</v>
      </c>
      <c r="M86" s="28">
        <v>0</v>
      </c>
      <c r="N86" s="28">
        <v>0</v>
      </c>
      <c r="O86" s="13">
        <v>0</v>
      </c>
      <c r="P86" s="28">
        <v>22.95</v>
      </c>
      <c r="Q86" s="28">
        <v>1</v>
      </c>
      <c r="R86" s="28">
        <v>1</v>
      </c>
      <c r="S86" s="13">
        <v>1</v>
      </c>
      <c r="U86" s="1" t="str">
        <f t="shared" si="13"/>
        <v>"Hp":29794</v>
      </c>
      <c r="V86" s="1" t="str">
        <f t="shared" si="14"/>
        <v>"Atk":2065</v>
      </c>
      <c r="W86" s="1" t="str">
        <f t="shared" si="15"/>
        <v>{"Hp":29794,"Atk":2065}</v>
      </c>
      <c r="X86" s="1" t="str">
        <f t="shared" si="16"/>
        <v>"Hp":42321</v>
      </c>
      <c r="Y86" s="1" t="str">
        <f t="shared" si="17"/>
        <v>"Atk":1455</v>
      </c>
      <c r="Z86" s="1" t="str">
        <f>$A$3&amp;_xlfn.TEXTJOIN($C$1,1,X86:Y86)&amp;$A$4</f>
        <v>{"Hp":42321,"Atk":1455}</v>
      </c>
      <c r="AA86" s="1" t="str">
        <f t="shared" si="18"/>
        <v>"Hp":35549</v>
      </c>
      <c r="AB86" s="1" t="str">
        <f t="shared" si="19"/>
        <v>"Atk":1862</v>
      </c>
      <c r="AC86" s="1" t="str">
        <f t="shared" si="20"/>
        <v>{"Hp":35549,"Atk":1862}</v>
      </c>
      <c r="AE86" s="32" t="str">
        <f t="shared" si="21"/>
        <v>"CardMulti":23.95</v>
      </c>
      <c r="AF86" s="1" t="str">
        <f t="shared" si="22"/>
        <v>"CostReduce":1</v>
      </c>
      <c r="AG86" s="1" t="str">
        <f t="shared" si="23"/>
        <v>{"CardMulti":23.95,"CostReduce":1}</v>
      </c>
      <c r="AM86" s="32" t="str">
        <f t="shared" si="24"/>
        <v>"CardMulti":16.765</v>
      </c>
      <c r="AN86" s="1" t="str">
        <f t="shared" si="25"/>
        <v>"CostReduce":0.7</v>
      </c>
      <c r="AP86" s="1" t="str">
        <f>$A$3&amp;_xlfn.TEXTJOIN($C$1,1,AM86:AN86)&amp;$A$4</f>
        <v>{"CardMulti":16.765,"CostReduce":0.7}</v>
      </c>
    </row>
    <row r="87" ht="16.5" spans="4:42">
      <c r="D87" s="23">
        <v>71</v>
      </c>
      <c r="E87" s="24">
        <v>5156.44</v>
      </c>
      <c r="F87" s="25">
        <v>5156</v>
      </c>
      <c r="G87" s="25">
        <v>258</v>
      </c>
      <c r="H87" s="25"/>
      <c r="I87" s="25">
        <v>39014</v>
      </c>
      <c r="J87" s="25">
        <v>1951</v>
      </c>
      <c r="K87" s="25">
        <v>2</v>
      </c>
      <c r="L87" s="27">
        <v>1.87</v>
      </c>
      <c r="M87" s="28">
        <v>0</v>
      </c>
      <c r="N87" s="28">
        <v>0</v>
      </c>
      <c r="O87" s="13">
        <v>0</v>
      </c>
      <c r="P87" s="28">
        <v>23.85</v>
      </c>
      <c r="Q87" s="28">
        <v>1</v>
      </c>
      <c r="R87" s="28">
        <v>1</v>
      </c>
      <c r="S87" s="13">
        <v>1</v>
      </c>
      <c r="U87" s="1" t="str">
        <f t="shared" si="13"/>
        <v>"Hp":34332</v>
      </c>
      <c r="V87" s="1" t="str">
        <f t="shared" si="14"/>
        <v>"Atk":2380</v>
      </c>
      <c r="W87" s="1" t="str">
        <f t="shared" si="15"/>
        <v>{"Hp":34332,"Atk":2380}</v>
      </c>
      <c r="X87" s="1" t="str">
        <f t="shared" si="16"/>
        <v>"Hp":48767</v>
      </c>
      <c r="Y87" s="1" t="str">
        <f t="shared" si="17"/>
        <v>"Atk":1677</v>
      </c>
      <c r="Z87" s="1" t="str">
        <f>$A$3&amp;_xlfn.TEXTJOIN($C$1,1,X87:Y87)&amp;$A$4</f>
        <v>{"Hp":48767,"Atk":1677}</v>
      </c>
      <c r="AA87" s="1" t="str">
        <f t="shared" si="18"/>
        <v>"Hp":40964</v>
      </c>
      <c r="AB87" s="1" t="str">
        <f t="shared" si="19"/>
        <v>"Atk":2146</v>
      </c>
      <c r="AC87" s="1" t="str">
        <f t="shared" si="20"/>
        <v>{"Hp":40964,"Atk":2146}</v>
      </c>
      <c r="AE87" s="32" t="str">
        <f t="shared" si="21"/>
        <v>"CardMulti":24.85</v>
      </c>
      <c r="AF87" s="1" t="str">
        <f t="shared" si="22"/>
        <v>"CostReduce":1</v>
      </c>
      <c r="AG87" s="1" t="str">
        <f t="shared" si="23"/>
        <v>{"CardMulti":24.85,"CostReduce":1}</v>
      </c>
      <c r="AM87" s="32" t="str">
        <f t="shared" si="24"/>
        <v>"CardMulti":17.395</v>
      </c>
      <c r="AN87" s="1" t="str">
        <f t="shared" si="25"/>
        <v>"CostReduce":0.7</v>
      </c>
      <c r="AP87" s="1" t="str">
        <f>$A$3&amp;_xlfn.TEXTJOIN($C$1,1,AM87:AN87)&amp;$A$4</f>
        <v>{"CardMulti":17.395,"CostReduce":0.7}</v>
      </c>
    </row>
    <row r="88" ht="16.5" spans="4:42">
      <c r="D88" s="19">
        <v>72</v>
      </c>
      <c r="E88" s="24">
        <v>753.2</v>
      </c>
      <c r="F88" s="25">
        <v>753</v>
      </c>
      <c r="G88" s="25">
        <v>38</v>
      </c>
      <c r="H88" s="25"/>
      <c r="I88" s="25">
        <v>39767</v>
      </c>
      <c r="J88" s="25">
        <v>1988</v>
      </c>
      <c r="K88" s="25">
        <v>2</v>
      </c>
      <c r="L88" s="27">
        <v>1.14</v>
      </c>
      <c r="M88" s="28">
        <v>0</v>
      </c>
      <c r="N88" s="28">
        <v>0</v>
      </c>
      <c r="O88" s="13">
        <v>0</v>
      </c>
      <c r="P88" s="28">
        <v>24.04</v>
      </c>
      <c r="Q88" s="28">
        <v>1</v>
      </c>
      <c r="R88" s="28">
        <v>1</v>
      </c>
      <c r="S88" s="13">
        <v>1</v>
      </c>
      <c r="U88" s="1" t="str">
        <f t="shared" si="13"/>
        <v>"Hp":34994</v>
      </c>
      <c r="V88" s="1" t="str">
        <f t="shared" si="14"/>
        <v>"Atk":2425</v>
      </c>
      <c r="W88" s="1" t="str">
        <f t="shared" si="15"/>
        <v>{"Hp":34994,"Atk":2425}</v>
      </c>
      <c r="X88" s="1" t="str">
        <f t="shared" si="16"/>
        <v>"Hp":49708</v>
      </c>
      <c r="Y88" s="1" t="str">
        <f t="shared" si="17"/>
        <v>"Atk":1709</v>
      </c>
      <c r="Z88" s="1" t="str">
        <f>$A$3&amp;_xlfn.TEXTJOIN($C$1,1,X88:Y88)&amp;$A$4</f>
        <v>{"Hp":49708,"Atk":1709}</v>
      </c>
      <c r="AA88" s="1" t="str">
        <f t="shared" si="18"/>
        <v>"Hp":41755</v>
      </c>
      <c r="AB88" s="1" t="str">
        <f t="shared" si="19"/>
        <v>"Atk":2186</v>
      </c>
      <c r="AC88" s="1" t="str">
        <f t="shared" si="20"/>
        <v>{"Hp":41755,"Atk":2186}</v>
      </c>
      <c r="AE88" s="32" t="str">
        <f t="shared" si="21"/>
        <v>"CardMulti":25.04</v>
      </c>
      <c r="AF88" s="1" t="str">
        <f t="shared" si="22"/>
        <v>"CostReduce":1</v>
      </c>
      <c r="AG88" s="1" t="str">
        <f t="shared" si="23"/>
        <v>{"CardMulti":25.04,"CostReduce":1}</v>
      </c>
      <c r="AM88" s="32" t="str">
        <f t="shared" si="24"/>
        <v>"CardMulti":17.528</v>
      </c>
      <c r="AN88" s="1" t="str">
        <f t="shared" si="25"/>
        <v>"CostReduce":0.7</v>
      </c>
      <c r="AP88" s="1" t="str">
        <f>$A$3&amp;_xlfn.TEXTJOIN($C$1,1,AM88:AN88)&amp;$A$4</f>
        <v>{"CardMulti":17.528,"CostReduce":0.7}</v>
      </c>
    </row>
    <row r="89" ht="16.5" spans="4:42">
      <c r="D89" s="19">
        <v>73</v>
      </c>
      <c r="E89" s="24">
        <v>769.95</v>
      </c>
      <c r="F89" s="25">
        <v>770</v>
      </c>
      <c r="G89" s="25">
        <v>38</v>
      </c>
      <c r="H89" s="25"/>
      <c r="I89" s="25">
        <v>40537</v>
      </c>
      <c r="J89" s="25">
        <v>2027</v>
      </c>
      <c r="K89" s="25">
        <v>2</v>
      </c>
      <c r="L89" s="27">
        <v>1.14</v>
      </c>
      <c r="M89" s="28">
        <v>0</v>
      </c>
      <c r="N89" s="28">
        <v>0</v>
      </c>
      <c r="O89" s="13">
        <v>0</v>
      </c>
      <c r="P89" s="28">
        <v>24.23</v>
      </c>
      <c r="Q89" s="28">
        <v>1</v>
      </c>
      <c r="R89" s="28">
        <v>1</v>
      </c>
      <c r="S89" s="13">
        <v>1</v>
      </c>
      <c r="U89" s="1" t="str">
        <f t="shared" si="13"/>
        <v>"Hp":35672</v>
      </c>
      <c r="V89" s="1" t="str">
        <f t="shared" si="14"/>
        <v>"Atk":2472</v>
      </c>
      <c r="W89" s="1" t="str">
        <f t="shared" si="15"/>
        <v>{"Hp":35672,"Atk":2472}</v>
      </c>
      <c r="X89" s="1" t="str">
        <f t="shared" si="16"/>
        <v>"Hp":50671</v>
      </c>
      <c r="Y89" s="1" t="str">
        <f t="shared" si="17"/>
        <v>"Atk":1743</v>
      </c>
      <c r="Z89" s="1" t="str">
        <f>$A$3&amp;_xlfn.TEXTJOIN($C$1,1,X89:Y89)&amp;$A$4</f>
        <v>{"Hp":50671,"Atk":1743}</v>
      </c>
      <c r="AA89" s="1" t="str">
        <f t="shared" si="18"/>
        <v>"Hp":42563</v>
      </c>
      <c r="AB89" s="1" t="str">
        <f t="shared" si="19"/>
        <v>"Atk":2229</v>
      </c>
      <c r="AC89" s="1" t="str">
        <f t="shared" si="20"/>
        <v>{"Hp":42563,"Atk":2229}</v>
      </c>
      <c r="AE89" s="32" t="str">
        <f t="shared" si="21"/>
        <v>"CardMulti":25.23</v>
      </c>
      <c r="AF89" s="1" t="str">
        <f t="shared" si="22"/>
        <v>"CostReduce":1</v>
      </c>
      <c r="AG89" s="1" t="str">
        <f t="shared" si="23"/>
        <v>{"CardMulti":25.23,"CostReduce":1}</v>
      </c>
      <c r="AM89" s="32" t="str">
        <f t="shared" si="24"/>
        <v>"CardMulti":17.661</v>
      </c>
      <c r="AN89" s="1" t="str">
        <f t="shared" si="25"/>
        <v>"CostReduce":0.7</v>
      </c>
      <c r="AP89" s="1" t="str">
        <f>$A$3&amp;_xlfn.TEXTJOIN($C$1,1,AM89:AN89)&amp;$A$4</f>
        <v>{"CardMulti":17.661,"CostReduce":0.7}</v>
      </c>
    </row>
    <row r="90" ht="16.5" spans="4:42">
      <c r="D90" s="19">
        <v>74</v>
      </c>
      <c r="E90" s="24">
        <v>786.88</v>
      </c>
      <c r="F90" s="25">
        <v>787</v>
      </c>
      <c r="G90" s="25">
        <v>39</v>
      </c>
      <c r="H90" s="25"/>
      <c r="I90" s="25">
        <v>41324</v>
      </c>
      <c r="J90" s="25">
        <v>2066</v>
      </c>
      <c r="K90" s="25">
        <v>2</v>
      </c>
      <c r="L90" s="27">
        <v>1.14</v>
      </c>
      <c r="M90" s="28">
        <v>0</v>
      </c>
      <c r="N90" s="28">
        <v>0</v>
      </c>
      <c r="O90" s="13">
        <v>0</v>
      </c>
      <c r="P90" s="28">
        <v>24.42</v>
      </c>
      <c r="Q90" s="28">
        <v>1</v>
      </c>
      <c r="R90" s="28">
        <v>1</v>
      </c>
      <c r="S90" s="13">
        <v>1</v>
      </c>
      <c r="U90" s="1" t="str">
        <f t="shared" si="13"/>
        <v>"Hp":36365</v>
      </c>
      <c r="V90" s="1" t="str">
        <f t="shared" si="14"/>
        <v>"Atk":2520</v>
      </c>
      <c r="W90" s="1" t="str">
        <f t="shared" si="15"/>
        <v>{"Hp":36365,"Atk":2520}</v>
      </c>
      <c r="X90" s="1" t="str">
        <f t="shared" si="16"/>
        <v>"Hp":51655</v>
      </c>
      <c r="Y90" s="1" t="str">
        <f t="shared" si="17"/>
        <v>"Atk":1776</v>
      </c>
      <c r="Z90" s="1" t="str">
        <f>$A$3&amp;_xlfn.TEXTJOIN($C$1,1,X90:Y90)&amp;$A$4</f>
        <v>{"Hp":51655,"Atk":1776}</v>
      </c>
      <c r="AA90" s="1" t="str">
        <f t="shared" si="18"/>
        <v>"Hp":43390</v>
      </c>
      <c r="AB90" s="1" t="str">
        <f t="shared" si="19"/>
        <v>"Atk":2272</v>
      </c>
      <c r="AC90" s="1" t="str">
        <f t="shared" si="20"/>
        <v>{"Hp":43390,"Atk":2272}</v>
      </c>
      <c r="AE90" s="32" t="str">
        <f t="shared" si="21"/>
        <v>"CardMulti":25.42</v>
      </c>
      <c r="AF90" s="1" t="str">
        <f t="shared" si="22"/>
        <v>"CostReduce":1</v>
      </c>
      <c r="AG90" s="1" t="str">
        <f t="shared" si="23"/>
        <v>{"CardMulti":25.42,"CostReduce":1}</v>
      </c>
      <c r="AM90" s="32" t="str">
        <f t="shared" si="24"/>
        <v>"CardMulti":17.794</v>
      </c>
      <c r="AN90" s="1" t="str">
        <f t="shared" si="25"/>
        <v>"CostReduce":0.7</v>
      </c>
      <c r="AP90" s="1" t="str">
        <f>$A$3&amp;_xlfn.TEXTJOIN($C$1,1,AM90:AN90)&amp;$A$4</f>
        <v>{"CardMulti":17.794,"CostReduce":0.7}</v>
      </c>
    </row>
    <row r="91" ht="16.5" spans="4:42">
      <c r="D91" s="19">
        <v>75</v>
      </c>
      <c r="E91" s="24">
        <v>803.99</v>
      </c>
      <c r="F91" s="25">
        <v>804</v>
      </c>
      <c r="G91" s="25">
        <v>40</v>
      </c>
      <c r="H91" s="25"/>
      <c r="I91" s="25">
        <v>42128</v>
      </c>
      <c r="J91" s="25">
        <v>2106</v>
      </c>
      <c r="K91" s="25">
        <v>2</v>
      </c>
      <c r="L91" s="27">
        <v>1.14</v>
      </c>
      <c r="M91" s="28">
        <v>2</v>
      </c>
      <c r="N91" s="28">
        <v>2</v>
      </c>
      <c r="O91" s="13">
        <v>1</v>
      </c>
      <c r="P91" s="28">
        <v>24.61</v>
      </c>
      <c r="Q91" s="28">
        <v>3</v>
      </c>
      <c r="R91" s="28">
        <v>3</v>
      </c>
      <c r="S91" s="13">
        <v>2</v>
      </c>
      <c r="U91" s="1" t="str">
        <f t="shared" si="13"/>
        <v>"Hp":37072</v>
      </c>
      <c r="V91" s="1" t="str">
        <f t="shared" si="14"/>
        <v>"Atk":2569</v>
      </c>
      <c r="W91" s="1" t="str">
        <f t="shared" si="15"/>
        <v>{"Hp":37072,"Atk":2569}</v>
      </c>
      <c r="X91" s="1" t="str">
        <f t="shared" si="16"/>
        <v>"Hp":52660</v>
      </c>
      <c r="Y91" s="1" t="str">
        <f t="shared" si="17"/>
        <v>"Atk":1811</v>
      </c>
      <c r="Z91" s="1" t="str">
        <f>$A$3&amp;_xlfn.TEXTJOIN($C$1,1,X91:Y91)&amp;$A$4</f>
        <v>{"Hp":52660,"Atk":1811}</v>
      </c>
      <c r="AA91" s="1" t="str">
        <f t="shared" si="18"/>
        <v>"Hp":44234</v>
      </c>
      <c r="AB91" s="1" t="str">
        <f t="shared" si="19"/>
        <v>"Atk":2316</v>
      </c>
      <c r="AC91" s="1" t="str">
        <f t="shared" si="20"/>
        <v>{"Hp":44234,"Atk":2316}</v>
      </c>
      <c r="AE91" s="32" t="str">
        <f t="shared" si="21"/>
        <v>"CardMulti":27.61</v>
      </c>
      <c r="AF91" s="1" t="str">
        <f t="shared" si="22"/>
        <v>"CostReduce":3</v>
      </c>
      <c r="AG91" s="1" t="str">
        <f t="shared" si="23"/>
        <v>{"CardMulti":27.61,"CostReduce":3}</v>
      </c>
      <c r="AM91" s="32" t="str">
        <f t="shared" si="24"/>
        <v>"CardMulti":19.327</v>
      </c>
      <c r="AN91" s="1" t="str">
        <f t="shared" si="25"/>
        <v>"CostReduce":2.1</v>
      </c>
      <c r="AP91" s="1" t="str">
        <f>$A$3&amp;_xlfn.TEXTJOIN($C$1,1,AM91:AN91)&amp;$A$4</f>
        <v>{"CardMulti":19.327,"CostReduce":2.1}</v>
      </c>
    </row>
    <row r="92" ht="16.5" spans="4:42">
      <c r="D92" s="19">
        <v>76</v>
      </c>
      <c r="E92" s="24">
        <v>821.28</v>
      </c>
      <c r="F92" s="25">
        <v>821</v>
      </c>
      <c r="G92" s="25">
        <v>41</v>
      </c>
      <c r="H92" s="25"/>
      <c r="I92" s="25">
        <v>42949</v>
      </c>
      <c r="J92" s="25">
        <v>2147</v>
      </c>
      <c r="K92" s="25">
        <v>2</v>
      </c>
      <c r="L92" s="27">
        <v>1.14</v>
      </c>
      <c r="M92" s="28">
        <v>0</v>
      </c>
      <c r="N92" s="28">
        <v>0</v>
      </c>
      <c r="O92" s="13">
        <v>0</v>
      </c>
      <c r="P92" s="28">
        <v>24.8</v>
      </c>
      <c r="Q92" s="28">
        <v>3</v>
      </c>
      <c r="R92" s="28">
        <v>3</v>
      </c>
      <c r="S92" s="13">
        <v>2</v>
      </c>
      <c r="U92" s="1" t="str">
        <f t="shared" si="13"/>
        <v>"Hp":37795</v>
      </c>
      <c r="V92" s="1" t="str">
        <f t="shared" si="14"/>
        <v>"Atk":2619</v>
      </c>
      <c r="W92" s="1" t="str">
        <f t="shared" si="15"/>
        <v>{"Hp":37795,"Atk":2619}</v>
      </c>
      <c r="X92" s="1" t="str">
        <f t="shared" si="16"/>
        <v>"Hp":53686</v>
      </c>
      <c r="Y92" s="1" t="str">
        <f t="shared" si="17"/>
        <v>"Atk":1846</v>
      </c>
      <c r="Z92" s="1" t="str">
        <f>$A$3&amp;_xlfn.TEXTJOIN($C$1,1,X92:Y92)&amp;$A$4</f>
        <v>{"Hp":53686,"Atk":1846}</v>
      </c>
      <c r="AA92" s="1" t="str">
        <f t="shared" si="18"/>
        <v>"Hp":45096</v>
      </c>
      <c r="AB92" s="1" t="str">
        <f t="shared" si="19"/>
        <v>"Atk":2361</v>
      </c>
      <c r="AC92" s="1" t="str">
        <f t="shared" si="20"/>
        <v>{"Hp":45096,"Atk":2361}</v>
      </c>
      <c r="AE92" s="32" t="str">
        <f t="shared" si="21"/>
        <v>"CardMulti":27.8</v>
      </c>
      <c r="AF92" s="1" t="str">
        <f t="shared" si="22"/>
        <v>"CostReduce":3</v>
      </c>
      <c r="AG92" s="1" t="str">
        <f t="shared" si="23"/>
        <v>{"CardMulti":27.8,"CostReduce":3}</v>
      </c>
      <c r="AM92" s="32" t="str">
        <f t="shared" si="24"/>
        <v>"CardMulti":19.46</v>
      </c>
      <c r="AN92" s="1" t="str">
        <f t="shared" si="25"/>
        <v>"CostReduce":2.1</v>
      </c>
      <c r="AP92" s="1" t="str">
        <f>$A$3&amp;_xlfn.TEXTJOIN($C$1,1,AM92:AN92)&amp;$A$4</f>
        <v>{"CardMulti":19.46,"CostReduce":2.1}</v>
      </c>
    </row>
    <row r="93" ht="16.5" spans="4:42">
      <c r="D93" s="19">
        <v>77</v>
      </c>
      <c r="E93" s="24">
        <v>838.75</v>
      </c>
      <c r="F93" s="25">
        <v>839</v>
      </c>
      <c r="G93" s="25">
        <v>42</v>
      </c>
      <c r="H93" s="25"/>
      <c r="I93" s="25">
        <v>43788</v>
      </c>
      <c r="J93" s="25">
        <v>2189</v>
      </c>
      <c r="K93" s="25">
        <v>2</v>
      </c>
      <c r="L93" s="27">
        <v>1.14</v>
      </c>
      <c r="M93" s="28">
        <v>0</v>
      </c>
      <c r="N93" s="28">
        <v>0</v>
      </c>
      <c r="O93" s="13">
        <v>0</v>
      </c>
      <c r="P93" s="28">
        <v>24.99</v>
      </c>
      <c r="Q93" s="28">
        <v>3</v>
      </c>
      <c r="R93" s="28">
        <v>3</v>
      </c>
      <c r="S93" s="13">
        <v>2</v>
      </c>
      <c r="U93" s="1" t="str">
        <f t="shared" si="13"/>
        <v>"Hp":38533</v>
      </c>
      <c r="V93" s="1" t="str">
        <f t="shared" si="14"/>
        <v>"Atk":2670</v>
      </c>
      <c r="W93" s="1" t="str">
        <f t="shared" si="15"/>
        <v>{"Hp":38533,"Atk":2670}</v>
      </c>
      <c r="X93" s="1" t="str">
        <f t="shared" si="16"/>
        <v>"Hp":54735</v>
      </c>
      <c r="Y93" s="1" t="str">
        <f t="shared" si="17"/>
        <v>"Atk":1882</v>
      </c>
      <c r="Z93" s="1" t="str">
        <f>$A$3&amp;_xlfn.TEXTJOIN($C$1,1,X93:Y93)&amp;$A$4</f>
        <v>{"Hp":54735,"Atk":1882}</v>
      </c>
      <c r="AA93" s="1" t="str">
        <f t="shared" si="18"/>
        <v>"Hp":45977</v>
      </c>
      <c r="AB93" s="1" t="str">
        <f t="shared" si="19"/>
        <v>"Atk":2407</v>
      </c>
      <c r="AC93" s="1" t="str">
        <f t="shared" si="20"/>
        <v>{"Hp":45977,"Atk":2407}</v>
      </c>
      <c r="AE93" s="32" t="str">
        <f t="shared" si="21"/>
        <v>"CardMulti":27.99</v>
      </c>
      <c r="AF93" s="1" t="str">
        <f t="shared" si="22"/>
        <v>"CostReduce":3</v>
      </c>
      <c r="AG93" s="1" t="str">
        <f t="shared" si="23"/>
        <v>{"CardMulti":27.99,"CostReduce":3}</v>
      </c>
      <c r="AM93" s="32" t="str">
        <f t="shared" si="24"/>
        <v>"CardMulti":19.593</v>
      </c>
      <c r="AN93" s="1" t="str">
        <f t="shared" si="25"/>
        <v>"CostReduce":2.1</v>
      </c>
      <c r="AP93" s="1" t="str">
        <f>$A$3&amp;_xlfn.TEXTJOIN($C$1,1,AM93:AN93)&amp;$A$4</f>
        <v>{"CardMulti":19.593,"CostReduce":2.1}</v>
      </c>
    </row>
    <row r="94" ht="16.5" spans="4:42">
      <c r="D94" s="19">
        <v>78</v>
      </c>
      <c r="E94" s="24">
        <v>856.41</v>
      </c>
      <c r="F94" s="25">
        <v>856</v>
      </c>
      <c r="G94" s="25">
        <v>43</v>
      </c>
      <c r="H94" s="25"/>
      <c r="I94" s="25">
        <v>44644</v>
      </c>
      <c r="J94" s="25">
        <v>2232</v>
      </c>
      <c r="K94" s="25">
        <v>2</v>
      </c>
      <c r="L94" s="27">
        <v>1.14</v>
      </c>
      <c r="M94" s="28">
        <v>0</v>
      </c>
      <c r="N94" s="28">
        <v>0</v>
      </c>
      <c r="O94" s="13">
        <v>0</v>
      </c>
      <c r="P94" s="28">
        <v>25.18</v>
      </c>
      <c r="Q94" s="28">
        <v>3</v>
      </c>
      <c r="R94" s="28">
        <v>3</v>
      </c>
      <c r="S94" s="13">
        <v>2</v>
      </c>
      <c r="U94" s="1" t="str">
        <f t="shared" si="13"/>
        <v>"Hp":39286</v>
      </c>
      <c r="V94" s="1" t="str">
        <f t="shared" si="14"/>
        <v>"Atk":2723</v>
      </c>
      <c r="W94" s="1" t="str">
        <f t="shared" si="15"/>
        <v>{"Hp":39286,"Atk":2723}</v>
      </c>
      <c r="X94" s="1" t="str">
        <f t="shared" si="16"/>
        <v>"Hp":55805</v>
      </c>
      <c r="Y94" s="1" t="str">
        <f t="shared" si="17"/>
        <v>"Atk":1919</v>
      </c>
      <c r="Z94" s="1" t="str">
        <f>$A$3&amp;_xlfn.TEXTJOIN($C$1,1,X94:Y94)&amp;$A$4</f>
        <v>{"Hp":55805,"Atk":1919}</v>
      </c>
      <c r="AA94" s="1" t="str">
        <f t="shared" si="18"/>
        <v>"Hp":46876</v>
      </c>
      <c r="AB94" s="1" t="str">
        <f t="shared" si="19"/>
        <v>"Atk":2455</v>
      </c>
      <c r="AC94" s="1" t="str">
        <f t="shared" si="20"/>
        <v>{"Hp":46876,"Atk":2455}</v>
      </c>
      <c r="AE94" s="32" t="str">
        <f t="shared" si="21"/>
        <v>"CardMulti":28.18</v>
      </c>
      <c r="AF94" s="1" t="str">
        <f t="shared" si="22"/>
        <v>"CostReduce":3</v>
      </c>
      <c r="AG94" s="1" t="str">
        <f t="shared" si="23"/>
        <v>{"CardMulti":28.18,"CostReduce":3}</v>
      </c>
      <c r="AM94" s="32" t="str">
        <f t="shared" si="24"/>
        <v>"CardMulti":19.726</v>
      </c>
      <c r="AN94" s="1" t="str">
        <f t="shared" si="25"/>
        <v>"CostReduce":2.1</v>
      </c>
      <c r="AP94" s="1" t="str">
        <f>$A$3&amp;_xlfn.TEXTJOIN($C$1,1,AM94:AN94)&amp;$A$4</f>
        <v>{"CardMulti":19.726,"CostReduce":2.1}</v>
      </c>
    </row>
    <row r="95" ht="16.5" spans="4:42">
      <c r="D95" s="19">
        <v>79</v>
      </c>
      <c r="E95" s="24">
        <v>874.24</v>
      </c>
      <c r="F95" s="25">
        <v>874</v>
      </c>
      <c r="G95" s="25">
        <v>44</v>
      </c>
      <c r="H95" s="25"/>
      <c r="I95" s="25">
        <v>45518</v>
      </c>
      <c r="J95" s="25">
        <v>2276</v>
      </c>
      <c r="K95" s="25">
        <v>2</v>
      </c>
      <c r="L95" s="27">
        <v>1.14</v>
      </c>
      <c r="M95" s="28">
        <v>0</v>
      </c>
      <c r="N95" s="28">
        <v>0</v>
      </c>
      <c r="O95" s="13">
        <v>0</v>
      </c>
      <c r="P95" s="28">
        <v>25.37</v>
      </c>
      <c r="Q95" s="28">
        <v>3</v>
      </c>
      <c r="R95" s="28">
        <v>3</v>
      </c>
      <c r="S95" s="13">
        <v>2</v>
      </c>
      <c r="U95" s="1" t="str">
        <f t="shared" si="13"/>
        <v>"Hp":40055</v>
      </c>
      <c r="V95" s="1" t="str">
        <f t="shared" si="14"/>
        <v>"Atk":2776</v>
      </c>
      <c r="W95" s="1" t="str">
        <f t="shared" si="15"/>
        <v>{"Hp":40055,"Atk":2776}</v>
      </c>
      <c r="X95" s="1" t="str">
        <f t="shared" si="16"/>
        <v>"Hp":56897</v>
      </c>
      <c r="Y95" s="1" t="str">
        <f t="shared" si="17"/>
        <v>"Atk":1957</v>
      </c>
      <c r="Z95" s="1" t="str">
        <f>$A$3&amp;_xlfn.TEXTJOIN($C$1,1,X95:Y95)&amp;$A$4</f>
        <v>{"Hp":56897,"Atk":1957}</v>
      </c>
      <c r="AA95" s="1" t="str">
        <f t="shared" si="18"/>
        <v>"Hp":47793</v>
      </c>
      <c r="AB95" s="1" t="str">
        <f t="shared" si="19"/>
        <v>"Atk":2503</v>
      </c>
      <c r="AC95" s="1" t="str">
        <f t="shared" si="20"/>
        <v>{"Hp":47793,"Atk":2503}</v>
      </c>
      <c r="AE95" s="32" t="str">
        <f t="shared" si="21"/>
        <v>"CardMulti":28.37</v>
      </c>
      <c r="AF95" s="1" t="str">
        <f t="shared" si="22"/>
        <v>"CostReduce":3</v>
      </c>
      <c r="AG95" s="1" t="str">
        <f t="shared" si="23"/>
        <v>{"CardMulti":28.37,"CostReduce":3}</v>
      </c>
      <c r="AM95" s="32" t="str">
        <f t="shared" si="24"/>
        <v>"CardMulti":19.859</v>
      </c>
      <c r="AN95" s="1" t="str">
        <f t="shared" si="25"/>
        <v>"CostReduce":2.1</v>
      </c>
      <c r="AP95" s="1" t="str">
        <f>$A$3&amp;_xlfn.TEXTJOIN($C$1,1,AM95:AN95)&amp;$A$4</f>
        <v>{"CardMulti":19.859,"CostReduce":2.1}</v>
      </c>
    </row>
    <row r="96" ht="16.5" spans="4:42">
      <c r="D96" s="19">
        <v>80</v>
      </c>
      <c r="E96" s="24">
        <v>892.25</v>
      </c>
      <c r="F96" s="25">
        <v>892</v>
      </c>
      <c r="G96" s="25">
        <v>45</v>
      </c>
      <c r="H96" s="25"/>
      <c r="I96" s="25">
        <v>46411</v>
      </c>
      <c r="J96" s="25">
        <v>2321</v>
      </c>
      <c r="K96" s="25">
        <v>2</v>
      </c>
      <c r="L96" s="27">
        <v>1.14</v>
      </c>
      <c r="M96" s="28">
        <v>0</v>
      </c>
      <c r="N96" s="28">
        <v>0</v>
      </c>
      <c r="O96" s="13">
        <v>0</v>
      </c>
      <c r="P96" s="28">
        <v>25.56</v>
      </c>
      <c r="Q96" s="28">
        <v>3</v>
      </c>
      <c r="R96" s="28">
        <v>3</v>
      </c>
      <c r="S96" s="13">
        <v>2</v>
      </c>
      <c r="U96" s="1" t="str">
        <f t="shared" si="13"/>
        <v>"Hp":40841</v>
      </c>
      <c r="V96" s="1" t="str">
        <f t="shared" si="14"/>
        <v>"Atk":2831</v>
      </c>
      <c r="W96" s="1" t="str">
        <f t="shared" si="15"/>
        <v>{"Hp":40841,"Atk":2831}</v>
      </c>
      <c r="X96" s="1" t="str">
        <f t="shared" si="16"/>
        <v>"Hp":58013</v>
      </c>
      <c r="Y96" s="1" t="str">
        <f t="shared" si="17"/>
        <v>"Atk":1996</v>
      </c>
      <c r="Z96" s="1" t="str">
        <f>$A$3&amp;_xlfn.TEXTJOIN($C$1,1,X96:Y96)&amp;$A$4</f>
        <v>{"Hp":58013,"Atk":1996}</v>
      </c>
      <c r="AA96" s="1" t="str">
        <f t="shared" si="18"/>
        <v>"Hp":48731</v>
      </c>
      <c r="AB96" s="1" t="str">
        <f t="shared" si="19"/>
        <v>"Atk":2553</v>
      </c>
      <c r="AC96" s="1" t="str">
        <f t="shared" si="20"/>
        <v>{"Hp":48731,"Atk":2553}</v>
      </c>
      <c r="AE96" s="32" t="str">
        <f t="shared" si="21"/>
        <v>"CardMulti":28.56</v>
      </c>
      <c r="AF96" s="1" t="str">
        <f t="shared" si="22"/>
        <v>"CostReduce":3</v>
      </c>
      <c r="AG96" s="1" t="str">
        <f t="shared" si="23"/>
        <v>{"CardMulti":28.56,"CostReduce":3}</v>
      </c>
      <c r="AM96" s="32" t="str">
        <f t="shared" si="24"/>
        <v>"CardMulti":19.992</v>
      </c>
      <c r="AN96" s="1" t="str">
        <f t="shared" si="25"/>
        <v>"CostReduce":2.1</v>
      </c>
      <c r="AP96" s="1" t="str">
        <f>$A$3&amp;_xlfn.TEXTJOIN($C$1,1,AM96:AN96)&amp;$A$4</f>
        <v>{"CardMulti":19.992,"CostReduce":2.1}</v>
      </c>
    </row>
    <row r="97" ht="16.5" spans="4:42">
      <c r="D97" s="23">
        <v>81</v>
      </c>
      <c r="E97" s="24">
        <v>6373.04</v>
      </c>
      <c r="F97" s="25">
        <v>6373</v>
      </c>
      <c r="G97" s="25">
        <v>319</v>
      </c>
      <c r="H97" s="25"/>
      <c r="I97" s="25">
        <v>52784</v>
      </c>
      <c r="J97" s="25">
        <v>2639</v>
      </c>
      <c r="K97" s="25">
        <v>2</v>
      </c>
      <c r="L97" s="27">
        <v>1.93</v>
      </c>
      <c r="M97" s="28">
        <v>0</v>
      </c>
      <c r="N97" s="28">
        <v>0</v>
      </c>
      <c r="O97" s="13">
        <v>0</v>
      </c>
      <c r="P97" s="28">
        <v>26.51</v>
      </c>
      <c r="Q97" s="28">
        <v>3</v>
      </c>
      <c r="R97" s="28">
        <v>3</v>
      </c>
      <c r="S97" s="13">
        <v>2</v>
      </c>
      <c r="U97" s="1" t="str">
        <f t="shared" si="13"/>
        <v>"Hp":46449</v>
      </c>
      <c r="V97" s="1" t="str">
        <f t="shared" si="14"/>
        <v>"Atk":3219</v>
      </c>
      <c r="W97" s="1" t="str">
        <f t="shared" si="15"/>
        <v>{"Hp":46449,"Atk":3219}</v>
      </c>
      <c r="X97" s="1" t="str">
        <f t="shared" si="16"/>
        <v>"Hp":65980</v>
      </c>
      <c r="Y97" s="1" t="str">
        <f t="shared" si="17"/>
        <v>"Atk":2269</v>
      </c>
      <c r="Z97" s="1" t="str">
        <f>$A$3&amp;_xlfn.TEXTJOIN($C$1,1,X97:Y97)&amp;$A$4</f>
        <v>{"Hp":65980,"Atk":2269}</v>
      </c>
      <c r="AA97" s="1" t="str">
        <f t="shared" si="18"/>
        <v>"Hp":55423</v>
      </c>
      <c r="AB97" s="1" t="str">
        <f t="shared" si="19"/>
        <v>"Atk":2902</v>
      </c>
      <c r="AC97" s="1" t="str">
        <f t="shared" si="20"/>
        <v>{"Hp":55423,"Atk":2902}</v>
      </c>
      <c r="AE97" s="32" t="str">
        <f t="shared" si="21"/>
        <v>"CardMulti":29.51</v>
      </c>
      <c r="AF97" s="1" t="str">
        <f t="shared" si="22"/>
        <v>"CostReduce":3</v>
      </c>
      <c r="AG97" s="1" t="str">
        <f t="shared" si="23"/>
        <v>{"CardMulti":29.51,"CostReduce":3}</v>
      </c>
      <c r="AM97" s="32" t="str">
        <f t="shared" si="24"/>
        <v>"CardMulti":20.657</v>
      </c>
      <c r="AN97" s="1" t="str">
        <f t="shared" si="25"/>
        <v>"CostReduce":2.1</v>
      </c>
      <c r="AP97" s="1" t="str">
        <f>$A$3&amp;_xlfn.TEXTJOIN($C$1,1,AM97:AN97)&amp;$A$4</f>
        <v>{"CardMulti":20.657,"CostReduce":2.1}</v>
      </c>
    </row>
    <row r="98" ht="16.5" spans="4:42">
      <c r="D98" s="19">
        <v>82</v>
      </c>
      <c r="E98" s="24">
        <v>928.8</v>
      </c>
      <c r="F98" s="25">
        <v>929</v>
      </c>
      <c r="G98" s="25">
        <v>46</v>
      </c>
      <c r="H98" s="25"/>
      <c r="I98" s="25">
        <v>53712</v>
      </c>
      <c r="J98" s="25">
        <v>2686</v>
      </c>
      <c r="K98" s="25">
        <v>2</v>
      </c>
      <c r="L98" s="27">
        <v>1.13</v>
      </c>
      <c r="M98" s="28">
        <v>0</v>
      </c>
      <c r="N98" s="28">
        <v>0</v>
      </c>
      <c r="O98" s="13">
        <v>0</v>
      </c>
      <c r="P98" s="28">
        <v>26.69</v>
      </c>
      <c r="Q98" s="28">
        <v>3</v>
      </c>
      <c r="R98" s="28">
        <v>3</v>
      </c>
      <c r="S98" s="13">
        <v>2</v>
      </c>
      <c r="U98" s="1" t="str">
        <f t="shared" si="13"/>
        <v>"Hp":47266</v>
      </c>
      <c r="V98" s="1" t="str">
        <f t="shared" si="14"/>
        <v>"Atk":3276</v>
      </c>
      <c r="W98" s="1" t="str">
        <f t="shared" si="15"/>
        <v>{"Hp":47266,"Atk":3276}</v>
      </c>
      <c r="X98" s="1" t="str">
        <f t="shared" si="16"/>
        <v>"Hp":67140</v>
      </c>
      <c r="Y98" s="1" t="str">
        <f t="shared" si="17"/>
        <v>"Atk":2309</v>
      </c>
      <c r="Z98" s="1" t="str">
        <f>$A$3&amp;_xlfn.TEXTJOIN($C$1,1,X98:Y98)&amp;$A$4</f>
        <v>{"Hp":67140,"Atk":2309}</v>
      </c>
      <c r="AA98" s="1" t="str">
        <f t="shared" si="18"/>
        <v>"Hp":56397</v>
      </c>
      <c r="AB98" s="1" t="str">
        <f t="shared" si="19"/>
        <v>"Atk":2954</v>
      </c>
      <c r="AC98" s="1" t="str">
        <f t="shared" si="20"/>
        <v>{"Hp":56397,"Atk":2954}</v>
      </c>
      <c r="AE98" s="32" t="str">
        <f t="shared" si="21"/>
        <v>"CardMulti":29.69</v>
      </c>
      <c r="AF98" s="1" t="str">
        <f t="shared" si="22"/>
        <v>"CostReduce":3</v>
      </c>
      <c r="AG98" s="1" t="str">
        <f t="shared" si="23"/>
        <v>{"CardMulti":29.69,"CostReduce":3}</v>
      </c>
      <c r="AM98" s="32" t="str">
        <f t="shared" si="24"/>
        <v>"CardMulti":20.783</v>
      </c>
      <c r="AN98" s="1" t="str">
        <f t="shared" si="25"/>
        <v>"CostReduce":2.1</v>
      </c>
      <c r="AP98" s="1" t="str">
        <f>$A$3&amp;_xlfn.TEXTJOIN($C$1,1,AM98:AN98)&amp;$A$4</f>
        <v>{"CardMulti":20.783,"CostReduce":2.1}</v>
      </c>
    </row>
    <row r="99" ht="16.5" spans="4:42">
      <c r="D99" s="19">
        <v>83</v>
      </c>
      <c r="E99" s="24">
        <v>947.35</v>
      </c>
      <c r="F99" s="25">
        <v>947</v>
      </c>
      <c r="G99" s="25">
        <v>47</v>
      </c>
      <c r="H99" s="25"/>
      <c r="I99" s="25">
        <v>54660</v>
      </c>
      <c r="J99" s="25">
        <v>2733</v>
      </c>
      <c r="K99" s="25">
        <v>2</v>
      </c>
      <c r="L99" s="27">
        <v>1.13</v>
      </c>
      <c r="M99" s="28">
        <v>0</v>
      </c>
      <c r="N99" s="28">
        <v>0</v>
      </c>
      <c r="O99" s="13">
        <v>0</v>
      </c>
      <c r="P99" s="28">
        <v>26.87</v>
      </c>
      <c r="Q99" s="28">
        <v>3</v>
      </c>
      <c r="R99" s="28">
        <v>3</v>
      </c>
      <c r="S99" s="13">
        <v>2</v>
      </c>
      <c r="U99" s="1" t="str">
        <f t="shared" si="13"/>
        <v>"Hp":48100</v>
      </c>
      <c r="V99" s="1" t="str">
        <f t="shared" si="14"/>
        <v>"Atk":3334</v>
      </c>
      <c r="W99" s="1" t="str">
        <f t="shared" si="15"/>
        <v>{"Hp":48100,"Atk":3334}</v>
      </c>
      <c r="X99" s="1" t="str">
        <f t="shared" si="16"/>
        <v>"Hp":68325</v>
      </c>
      <c r="Y99" s="1" t="str">
        <f t="shared" si="17"/>
        <v>"Atk":2350</v>
      </c>
      <c r="Z99" s="1" t="str">
        <f>$A$3&amp;_xlfn.TEXTJOIN($C$1,1,X99:Y99)&amp;$A$4</f>
        <v>{"Hp":68325,"Atk":2350}</v>
      </c>
      <c r="AA99" s="1" t="str">
        <f t="shared" si="18"/>
        <v>"Hp":57393</v>
      </c>
      <c r="AB99" s="1" t="str">
        <f t="shared" si="19"/>
        <v>"Atk":3006</v>
      </c>
      <c r="AC99" s="1" t="str">
        <f t="shared" si="20"/>
        <v>{"Hp":57393,"Atk":3006}</v>
      </c>
      <c r="AE99" s="32" t="str">
        <f t="shared" si="21"/>
        <v>"CardMulti":29.87</v>
      </c>
      <c r="AF99" s="1" t="str">
        <f t="shared" si="22"/>
        <v>"CostReduce":3</v>
      </c>
      <c r="AG99" s="1" t="str">
        <f t="shared" si="23"/>
        <v>{"CardMulti":29.87,"CostReduce":3}</v>
      </c>
      <c r="AM99" s="32" t="str">
        <f t="shared" si="24"/>
        <v>"CardMulti":20.909</v>
      </c>
      <c r="AN99" s="1" t="str">
        <f t="shared" si="25"/>
        <v>"CostReduce":2.1</v>
      </c>
      <c r="AP99" s="1" t="str">
        <f>$A$3&amp;_xlfn.TEXTJOIN($C$1,1,AM99:AN99)&amp;$A$4</f>
        <v>{"CardMulti":20.909,"CostReduce":2.1}</v>
      </c>
    </row>
    <row r="100" ht="16.5" spans="4:42">
      <c r="D100" s="19">
        <v>84</v>
      </c>
      <c r="E100" s="24">
        <v>966.07</v>
      </c>
      <c r="F100" s="25">
        <v>966</v>
      </c>
      <c r="G100" s="25">
        <v>48</v>
      </c>
      <c r="H100" s="25"/>
      <c r="I100" s="25">
        <v>55626</v>
      </c>
      <c r="J100" s="25">
        <v>2781</v>
      </c>
      <c r="K100" s="25">
        <v>2</v>
      </c>
      <c r="L100" s="27">
        <v>1.13</v>
      </c>
      <c r="M100" s="28">
        <v>0</v>
      </c>
      <c r="N100" s="28">
        <v>0</v>
      </c>
      <c r="O100" s="13">
        <v>0</v>
      </c>
      <c r="P100" s="28">
        <v>27.05</v>
      </c>
      <c r="Q100" s="28">
        <v>3</v>
      </c>
      <c r="R100" s="28">
        <v>3</v>
      </c>
      <c r="S100" s="13">
        <v>2</v>
      </c>
      <c r="U100" s="1" t="str">
        <f t="shared" si="13"/>
        <v>"Hp":48950</v>
      </c>
      <c r="V100" s="1" t="str">
        <f t="shared" si="14"/>
        <v>"Atk":3392</v>
      </c>
      <c r="W100" s="1" t="str">
        <f t="shared" si="15"/>
        <v>{"Hp":48950,"Atk":3392}</v>
      </c>
      <c r="X100" s="1" t="str">
        <f t="shared" si="16"/>
        <v>"Hp":69532</v>
      </c>
      <c r="Y100" s="1" t="str">
        <f t="shared" si="17"/>
        <v>"Atk":2391</v>
      </c>
      <c r="Z100" s="1" t="str">
        <f>$A$3&amp;_xlfn.TEXTJOIN($C$1,1,X100:Y100)&amp;$A$4</f>
        <v>{"Hp":69532,"Atk":2391}</v>
      </c>
      <c r="AA100" s="1" t="str">
        <f t="shared" si="18"/>
        <v>"Hp":58407</v>
      </c>
      <c r="AB100" s="1" t="str">
        <f t="shared" si="19"/>
        <v>"Atk":3059</v>
      </c>
      <c r="AC100" s="1" t="str">
        <f t="shared" si="20"/>
        <v>{"Hp":58407,"Atk":3059}</v>
      </c>
      <c r="AE100" s="32" t="str">
        <f t="shared" si="21"/>
        <v>"CardMulti":30.05</v>
      </c>
      <c r="AF100" s="1" t="str">
        <f t="shared" si="22"/>
        <v>"CostReduce":3</v>
      </c>
      <c r="AG100" s="1" t="str">
        <f t="shared" si="23"/>
        <v>{"CardMulti":30.05,"CostReduce":3}</v>
      </c>
      <c r="AM100" s="32" t="str">
        <f t="shared" si="24"/>
        <v>"CardMulti":21.035</v>
      </c>
      <c r="AN100" s="1" t="str">
        <f t="shared" si="25"/>
        <v>"CostReduce":2.1</v>
      </c>
      <c r="AP100" s="1" t="str">
        <f>$A$3&amp;_xlfn.TEXTJOIN($C$1,1,AM100:AN100)&amp;$A$4</f>
        <v>{"CardMulti":21.035,"CostReduce":2.1}</v>
      </c>
    </row>
    <row r="101" ht="16.5" spans="4:42">
      <c r="D101" s="19">
        <v>85</v>
      </c>
      <c r="E101" s="24">
        <v>984.97</v>
      </c>
      <c r="F101" s="25">
        <v>985</v>
      </c>
      <c r="G101" s="25">
        <v>49</v>
      </c>
      <c r="H101" s="25"/>
      <c r="I101" s="25">
        <v>56611</v>
      </c>
      <c r="J101" s="25">
        <v>2831</v>
      </c>
      <c r="K101" s="25">
        <v>2</v>
      </c>
      <c r="L101" s="27">
        <v>1.13</v>
      </c>
      <c r="M101" s="28">
        <v>0</v>
      </c>
      <c r="N101" s="28">
        <v>0</v>
      </c>
      <c r="O101" s="13">
        <v>0</v>
      </c>
      <c r="P101" s="28">
        <v>27.23</v>
      </c>
      <c r="Q101" s="28">
        <v>3</v>
      </c>
      <c r="R101" s="28">
        <v>3</v>
      </c>
      <c r="S101" s="13">
        <v>2</v>
      </c>
      <c r="U101" s="1" t="str">
        <f t="shared" si="13"/>
        <v>"Hp":49817</v>
      </c>
      <c r="V101" s="1" t="str">
        <f t="shared" si="14"/>
        <v>"Atk":3453</v>
      </c>
      <c r="W101" s="1" t="str">
        <f t="shared" si="15"/>
        <v>{"Hp":49817,"Atk":3453}</v>
      </c>
      <c r="X101" s="1" t="str">
        <f t="shared" si="16"/>
        <v>"Hp":70763</v>
      </c>
      <c r="Y101" s="1" t="str">
        <f t="shared" si="17"/>
        <v>"Atk":2434</v>
      </c>
      <c r="Z101" s="1" t="str">
        <f>$A$3&amp;_xlfn.TEXTJOIN($C$1,1,X101:Y101)&amp;$A$4</f>
        <v>{"Hp":70763,"Atk":2434}</v>
      </c>
      <c r="AA101" s="1" t="str">
        <f t="shared" si="18"/>
        <v>"Hp":59441</v>
      </c>
      <c r="AB101" s="1" t="str">
        <f t="shared" si="19"/>
        <v>"Atk":3114</v>
      </c>
      <c r="AC101" s="1" t="str">
        <f t="shared" si="20"/>
        <v>{"Hp":59441,"Atk":3114}</v>
      </c>
      <c r="AE101" s="32" t="str">
        <f t="shared" si="21"/>
        <v>"CardMulti":30.23</v>
      </c>
      <c r="AF101" s="1" t="str">
        <f t="shared" si="22"/>
        <v>"CostReduce":3</v>
      </c>
      <c r="AG101" s="1" t="str">
        <f t="shared" si="23"/>
        <v>{"CardMulti":30.23,"CostReduce":3}</v>
      </c>
      <c r="AM101" s="32" t="str">
        <f t="shared" si="24"/>
        <v>"CardMulti":21.161</v>
      </c>
      <c r="AN101" s="1" t="str">
        <f t="shared" si="25"/>
        <v>"CostReduce":2.1</v>
      </c>
      <c r="AP101" s="1" t="str">
        <f>$A$3&amp;_xlfn.TEXTJOIN($C$1,1,AM101:AN101)&amp;$A$4</f>
        <v>{"CardMulti":21.161,"CostReduce":2.1}</v>
      </c>
    </row>
    <row r="102" ht="16.5" spans="4:42">
      <c r="D102" s="19">
        <v>86</v>
      </c>
      <c r="E102" s="24">
        <v>1004.04</v>
      </c>
      <c r="F102" s="25">
        <v>1004</v>
      </c>
      <c r="G102" s="25">
        <v>50</v>
      </c>
      <c r="H102" s="25"/>
      <c r="I102" s="25">
        <v>57615</v>
      </c>
      <c r="J102" s="25">
        <v>2881</v>
      </c>
      <c r="K102" s="25">
        <v>2</v>
      </c>
      <c r="L102" s="27">
        <v>1.13</v>
      </c>
      <c r="M102" s="28">
        <v>0</v>
      </c>
      <c r="N102" s="28">
        <v>0</v>
      </c>
      <c r="O102" s="13">
        <v>0</v>
      </c>
      <c r="P102" s="28">
        <v>27.41</v>
      </c>
      <c r="Q102" s="28">
        <v>3</v>
      </c>
      <c r="R102" s="28">
        <v>3</v>
      </c>
      <c r="S102" s="13">
        <v>2</v>
      </c>
      <c r="U102" s="1" t="str">
        <f t="shared" si="13"/>
        <v>"Hp":50701</v>
      </c>
      <c r="V102" s="1" t="str">
        <f t="shared" si="14"/>
        <v>"Atk":3514</v>
      </c>
      <c r="W102" s="1" t="str">
        <f t="shared" si="15"/>
        <v>{"Hp":50701,"Atk":3514}</v>
      </c>
      <c r="X102" s="1" t="str">
        <f t="shared" si="16"/>
        <v>"Hp":72018</v>
      </c>
      <c r="Y102" s="1" t="str">
        <f t="shared" si="17"/>
        <v>"Atk":2477</v>
      </c>
      <c r="Z102" s="1" t="str">
        <f>$A$3&amp;_xlfn.TEXTJOIN($C$1,1,X102:Y102)&amp;$A$4</f>
        <v>{"Hp":72018,"Atk":2477}</v>
      </c>
      <c r="AA102" s="1" t="str">
        <f t="shared" si="18"/>
        <v>"Hp":60495</v>
      </c>
      <c r="AB102" s="1" t="str">
        <f t="shared" si="19"/>
        <v>"Atk":3169</v>
      </c>
      <c r="AC102" s="1" t="str">
        <f t="shared" si="20"/>
        <v>{"Hp":60495,"Atk":3169}</v>
      </c>
      <c r="AE102" s="32" t="str">
        <f t="shared" si="21"/>
        <v>"CardMulti":30.41</v>
      </c>
      <c r="AF102" s="1" t="str">
        <f t="shared" si="22"/>
        <v>"CostReduce":3</v>
      </c>
      <c r="AG102" s="1" t="str">
        <f t="shared" si="23"/>
        <v>{"CardMulti":30.41,"CostReduce":3}</v>
      </c>
      <c r="AM102" s="32" t="str">
        <f t="shared" si="24"/>
        <v>"CardMulti":21.287</v>
      </c>
      <c r="AN102" s="1" t="str">
        <f t="shared" si="25"/>
        <v>"CostReduce":2.1</v>
      </c>
      <c r="AP102" s="1" t="str">
        <f>$A$3&amp;_xlfn.TEXTJOIN($C$1,1,AM102:AN102)&amp;$A$4</f>
        <v>{"CardMulti":21.287,"CostReduce":2.1}</v>
      </c>
    </row>
    <row r="103" ht="16.5" spans="4:42">
      <c r="D103" s="19">
        <v>87</v>
      </c>
      <c r="E103" s="24">
        <v>1023.29</v>
      </c>
      <c r="F103" s="25">
        <v>1023</v>
      </c>
      <c r="G103" s="25">
        <v>51</v>
      </c>
      <c r="H103" s="25"/>
      <c r="I103" s="25">
        <v>58638</v>
      </c>
      <c r="J103" s="25">
        <v>2932</v>
      </c>
      <c r="K103" s="25">
        <v>2</v>
      </c>
      <c r="L103" s="27">
        <v>1.13</v>
      </c>
      <c r="M103" s="28">
        <v>0</v>
      </c>
      <c r="N103" s="28">
        <v>0</v>
      </c>
      <c r="O103" s="13">
        <v>0</v>
      </c>
      <c r="P103" s="28">
        <v>27.59</v>
      </c>
      <c r="Q103" s="28">
        <v>3</v>
      </c>
      <c r="R103" s="28">
        <v>3</v>
      </c>
      <c r="S103" s="13">
        <v>2</v>
      </c>
      <c r="U103" s="1" t="str">
        <f t="shared" si="13"/>
        <v>"Hp":51601</v>
      </c>
      <c r="V103" s="1" t="str">
        <f t="shared" si="14"/>
        <v>"Atk":3577</v>
      </c>
      <c r="W103" s="1" t="str">
        <f t="shared" si="15"/>
        <v>{"Hp":51601,"Atk":3577}</v>
      </c>
      <c r="X103" s="1" t="str">
        <f t="shared" si="16"/>
        <v>"Hp":73297</v>
      </c>
      <c r="Y103" s="1" t="str">
        <f t="shared" si="17"/>
        <v>"Atk":2521</v>
      </c>
      <c r="Z103" s="1" t="str">
        <f>$A$3&amp;_xlfn.TEXTJOIN($C$1,1,X103:Y103)&amp;$A$4</f>
        <v>{"Hp":73297,"Atk":2521}</v>
      </c>
      <c r="AA103" s="1" t="str">
        <f t="shared" si="18"/>
        <v>"Hp":61569</v>
      </c>
      <c r="AB103" s="1" t="str">
        <f t="shared" si="19"/>
        <v>"Atk":3225</v>
      </c>
      <c r="AC103" s="1" t="str">
        <f t="shared" si="20"/>
        <v>{"Hp":61569,"Atk":3225}</v>
      </c>
      <c r="AE103" s="32" t="str">
        <f t="shared" si="21"/>
        <v>"CardMulti":30.59</v>
      </c>
      <c r="AF103" s="1" t="str">
        <f t="shared" si="22"/>
        <v>"CostReduce":3</v>
      </c>
      <c r="AG103" s="1" t="str">
        <f t="shared" si="23"/>
        <v>{"CardMulti":30.59,"CostReduce":3}</v>
      </c>
      <c r="AM103" s="32" t="str">
        <f t="shared" si="24"/>
        <v>"CardMulti":21.413</v>
      </c>
      <c r="AN103" s="1" t="str">
        <f t="shared" si="25"/>
        <v>"CostReduce":2.1</v>
      </c>
      <c r="AP103" s="1" t="str">
        <f>$A$3&amp;_xlfn.TEXTJOIN($C$1,1,AM103:AN103)&amp;$A$4</f>
        <v>{"CardMulti":21.413,"CostReduce":2.1}</v>
      </c>
    </row>
    <row r="104" ht="16.5" spans="4:42">
      <c r="D104" s="19">
        <v>88</v>
      </c>
      <c r="E104" s="24">
        <v>1042.72</v>
      </c>
      <c r="F104" s="25">
        <v>1043</v>
      </c>
      <c r="G104" s="25">
        <v>52</v>
      </c>
      <c r="H104" s="25"/>
      <c r="I104" s="25">
        <v>59681</v>
      </c>
      <c r="J104" s="25">
        <v>2984</v>
      </c>
      <c r="K104" s="25">
        <v>2</v>
      </c>
      <c r="L104" s="27">
        <v>1.13</v>
      </c>
      <c r="M104" s="28">
        <v>0</v>
      </c>
      <c r="N104" s="28">
        <v>0</v>
      </c>
      <c r="O104" s="13">
        <v>0</v>
      </c>
      <c r="P104" s="28">
        <v>27.77</v>
      </c>
      <c r="Q104" s="28">
        <v>3</v>
      </c>
      <c r="R104" s="28">
        <v>3</v>
      </c>
      <c r="S104" s="13">
        <v>2</v>
      </c>
      <c r="U104" s="1" t="str">
        <f t="shared" si="13"/>
        <v>"Hp":52519</v>
      </c>
      <c r="V104" s="1" t="str">
        <f t="shared" si="14"/>
        <v>"Atk":3640</v>
      </c>
      <c r="W104" s="1" t="str">
        <f t="shared" si="15"/>
        <v>{"Hp":52519,"Atk":3640}</v>
      </c>
      <c r="X104" s="1" t="str">
        <f t="shared" si="16"/>
        <v>"Hp":74601</v>
      </c>
      <c r="Y104" s="1" t="str">
        <f t="shared" si="17"/>
        <v>"Atk":2566</v>
      </c>
      <c r="Z104" s="1" t="str">
        <f>$A$3&amp;_xlfn.TEXTJOIN($C$1,1,X104:Y104)&amp;$A$4</f>
        <v>{"Hp":74601,"Atk":2566}</v>
      </c>
      <c r="AA104" s="1" t="str">
        <f t="shared" si="18"/>
        <v>"Hp":62665</v>
      </c>
      <c r="AB104" s="1" t="str">
        <f t="shared" si="19"/>
        <v>"Atk":3282</v>
      </c>
      <c r="AC104" s="1" t="str">
        <f t="shared" si="20"/>
        <v>{"Hp":62665,"Atk":3282}</v>
      </c>
      <c r="AE104" s="32" t="str">
        <f t="shared" si="21"/>
        <v>"CardMulti":30.77</v>
      </c>
      <c r="AF104" s="1" t="str">
        <f t="shared" si="22"/>
        <v>"CostReduce":3</v>
      </c>
      <c r="AG104" s="1" t="str">
        <f t="shared" si="23"/>
        <v>{"CardMulti":30.77,"CostReduce":3}</v>
      </c>
      <c r="AM104" s="32" t="str">
        <f t="shared" si="24"/>
        <v>"CardMulti":21.539</v>
      </c>
      <c r="AN104" s="1" t="str">
        <f t="shared" si="25"/>
        <v>"CostReduce":2.1</v>
      </c>
      <c r="AP104" s="1" t="str">
        <f>$A$3&amp;_xlfn.TEXTJOIN($C$1,1,AM104:AN104)&amp;$A$4</f>
        <v>{"CardMulti":21.539,"CostReduce":2.1}</v>
      </c>
    </row>
    <row r="105" ht="16.5" spans="4:42">
      <c r="D105" s="19">
        <v>89</v>
      </c>
      <c r="E105" s="24">
        <v>1062.32</v>
      </c>
      <c r="F105" s="25">
        <v>1062</v>
      </c>
      <c r="G105" s="25">
        <v>53</v>
      </c>
      <c r="H105" s="25"/>
      <c r="I105" s="25">
        <v>60743</v>
      </c>
      <c r="J105" s="25">
        <v>3037</v>
      </c>
      <c r="K105" s="25">
        <v>2</v>
      </c>
      <c r="L105" s="27">
        <v>1.13</v>
      </c>
      <c r="M105" s="28">
        <v>0</v>
      </c>
      <c r="N105" s="28">
        <v>0</v>
      </c>
      <c r="O105" s="13">
        <v>0</v>
      </c>
      <c r="P105" s="28">
        <v>27.95</v>
      </c>
      <c r="Q105" s="28">
        <v>3</v>
      </c>
      <c r="R105" s="28">
        <v>3</v>
      </c>
      <c r="S105" s="13">
        <v>2</v>
      </c>
      <c r="U105" s="1" t="str">
        <f t="shared" si="13"/>
        <v>"Hp":53453</v>
      </c>
      <c r="V105" s="1" t="str">
        <f t="shared" si="14"/>
        <v>"Atk":3705</v>
      </c>
      <c r="W105" s="1" t="str">
        <f t="shared" si="15"/>
        <v>{"Hp":53453,"Atk":3705}</v>
      </c>
      <c r="X105" s="1" t="str">
        <f t="shared" si="16"/>
        <v>"Hp":75928</v>
      </c>
      <c r="Y105" s="1" t="str">
        <f t="shared" si="17"/>
        <v>"Atk":2611</v>
      </c>
      <c r="Z105" s="1" t="str">
        <f>$A$3&amp;_xlfn.TEXTJOIN($C$1,1,X105:Y105)&amp;$A$4</f>
        <v>{"Hp":75928,"Atk":2611}</v>
      </c>
      <c r="AA105" s="1" t="str">
        <f t="shared" si="18"/>
        <v>"Hp":63780</v>
      </c>
      <c r="AB105" s="1" t="str">
        <f t="shared" si="19"/>
        <v>"Atk":3340</v>
      </c>
      <c r="AC105" s="1" t="str">
        <f t="shared" si="20"/>
        <v>{"Hp":63780,"Atk":3340}</v>
      </c>
      <c r="AE105" s="32" t="str">
        <f t="shared" si="21"/>
        <v>"CardMulti":30.95</v>
      </c>
      <c r="AF105" s="1" t="str">
        <f t="shared" si="22"/>
        <v>"CostReduce":3</v>
      </c>
      <c r="AG105" s="1" t="str">
        <f t="shared" si="23"/>
        <v>{"CardMulti":30.95,"CostReduce":3}</v>
      </c>
      <c r="AM105" s="32" t="str">
        <f t="shared" si="24"/>
        <v>"CardMulti":21.665</v>
      </c>
      <c r="AN105" s="1" t="str">
        <f t="shared" si="25"/>
        <v>"CostReduce":2.1</v>
      </c>
      <c r="AP105" s="1" t="str">
        <f>$A$3&amp;_xlfn.TEXTJOIN($C$1,1,AM105:AN105)&amp;$A$4</f>
        <v>{"CardMulti":21.665,"CostReduce":2.1}</v>
      </c>
    </row>
    <row r="106" ht="16.5" spans="4:42">
      <c r="D106" s="19">
        <v>90</v>
      </c>
      <c r="E106" s="24">
        <v>1082.1</v>
      </c>
      <c r="F106" s="25">
        <v>1082</v>
      </c>
      <c r="G106" s="25">
        <v>54</v>
      </c>
      <c r="H106" s="25"/>
      <c r="I106" s="25">
        <v>61825</v>
      </c>
      <c r="J106" s="25">
        <v>3091</v>
      </c>
      <c r="K106" s="25">
        <v>2</v>
      </c>
      <c r="L106" s="27">
        <v>1.13</v>
      </c>
      <c r="M106" s="28">
        <v>0</v>
      </c>
      <c r="N106" s="28">
        <v>0</v>
      </c>
      <c r="O106" s="13">
        <v>0</v>
      </c>
      <c r="P106" s="28">
        <v>28.13</v>
      </c>
      <c r="Q106" s="28">
        <v>3</v>
      </c>
      <c r="R106" s="28">
        <v>3</v>
      </c>
      <c r="S106" s="13">
        <v>2</v>
      </c>
      <c r="U106" s="1" t="str">
        <f t="shared" si="13"/>
        <v>"Hp":54406</v>
      </c>
      <c r="V106" s="1" t="str">
        <f t="shared" si="14"/>
        <v>"Atk":3771</v>
      </c>
      <c r="W106" s="1" t="str">
        <f t="shared" si="15"/>
        <v>{"Hp":54406,"Atk":3771}</v>
      </c>
      <c r="X106" s="1" t="str">
        <f t="shared" si="16"/>
        <v>"Hp":77281</v>
      </c>
      <c r="Y106" s="1" t="str">
        <f t="shared" si="17"/>
        <v>"Atk":2658</v>
      </c>
      <c r="Z106" s="1" t="str">
        <f>$A$3&amp;_xlfn.TEXTJOIN($C$1,1,X106:Y106)&amp;$A$4</f>
        <v>{"Hp":77281,"Atk":2658}</v>
      </c>
      <c r="AA106" s="1" t="str">
        <f t="shared" si="18"/>
        <v>"Hp":64916</v>
      </c>
      <c r="AB106" s="1" t="str">
        <f t="shared" si="19"/>
        <v>"Atk":3400</v>
      </c>
      <c r="AC106" s="1" t="str">
        <f t="shared" si="20"/>
        <v>{"Hp":64916,"Atk":3400}</v>
      </c>
      <c r="AE106" s="32" t="str">
        <f t="shared" si="21"/>
        <v>"CardMulti":31.13</v>
      </c>
      <c r="AF106" s="1" t="str">
        <f t="shared" si="22"/>
        <v>"CostReduce":3</v>
      </c>
      <c r="AG106" s="1" t="str">
        <f t="shared" si="23"/>
        <v>{"CardMulti":31.13,"CostReduce":3}</v>
      </c>
      <c r="AM106" s="32" t="str">
        <f t="shared" si="24"/>
        <v>"CardMulti":21.791</v>
      </c>
      <c r="AN106" s="1" t="str">
        <f t="shared" si="25"/>
        <v>"CostReduce":2.1</v>
      </c>
      <c r="AP106" s="1" t="str">
        <f>$A$3&amp;_xlfn.TEXTJOIN($C$1,1,AM106:AN106)&amp;$A$4</f>
        <v>{"CardMulti":21.791,"CostReduce":2.1}</v>
      </c>
    </row>
    <row r="107" ht="16.5" spans="4:42">
      <c r="D107" s="23">
        <v>91</v>
      </c>
      <c r="E107" s="24">
        <v>7714.35</v>
      </c>
      <c r="F107" s="25">
        <v>7714</v>
      </c>
      <c r="G107" s="25">
        <v>386</v>
      </c>
      <c r="H107" s="25"/>
      <c r="I107" s="25">
        <v>69540</v>
      </c>
      <c r="J107" s="25">
        <v>3477</v>
      </c>
      <c r="K107" s="25">
        <v>2</v>
      </c>
      <c r="L107" s="27">
        <v>2</v>
      </c>
      <c r="M107" s="28">
        <v>0</v>
      </c>
      <c r="N107" s="28">
        <v>0</v>
      </c>
      <c r="O107" s="13">
        <v>0</v>
      </c>
      <c r="P107" s="28">
        <v>29.13</v>
      </c>
      <c r="Q107" s="28">
        <v>3</v>
      </c>
      <c r="R107" s="28">
        <v>3</v>
      </c>
      <c r="S107" s="13">
        <v>2</v>
      </c>
      <c r="U107" s="1" t="str">
        <f t="shared" si="13"/>
        <v>"Hp":61195</v>
      </c>
      <c r="V107" s="1" t="str">
        <f t="shared" si="14"/>
        <v>"Atk":4241</v>
      </c>
      <c r="W107" s="1" t="str">
        <f t="shared" si="15"/>
        <v>{"Hp":61195,"Atk":4241}</v>
      </c>
      <c r="X107" s="1" t="str">
        <f t="shared" si="16"/>
        <v>"Hp":86925</v>
      </c>
      <c r="Y107" s="1" t="str">
        <f t="shared" si="17"/>
        <v>"Atk":2990</v>
      </c>
      <c r="Z107" s="1" t="str">
        <f>$A$3&amp;_xlfn.TEXTJOIN($C$1,1,X107:Y107)&amp;$A$4</f>
        <v>{"Hp":86925,"Atk":2990}</v>
      </c>
      <c r="AA107" s="1" t="str">
        <f t="shared" si="18"/>
        <v>"Hp":73017</v>
      </c>
      <c r="AB107" s="1" t="str">
        <f t="shared" si="19"/>
        <v>"Atk":3824</v>
      </c>
      <c r="AC107" s="1" t="str">
        <f t="shared" si="20"/>
        <v>{"Hp":73017,"Atk":3824}</v>
      </c>
      <c r="AE107" s="32" t="str">
        <f t="shared" si="21"/>
        <v>"CardMulti":32.13</v>
      </c>
      <c r="AF107" s="1" t="str">
        <f t="shared" si="22"/>
        <v>"CostReduce":3</v>
      </c>
      <c r="AG107" s="1" t="str">
        <f t="shared" si="23"/>
        <v>{"CardMulti":32.13,"CostReduce":3}</v>
      </c>
      <c r="AM107" s="32" t="str">
        <f t="shared" si="24"/>
        <v>"CardMulti":22.491</v>
      </c>
      <c r="AN107" s="1" t="str">
        <f t="shared" si="25"/>
        <v>"CostReduce":2.1</v>
      </c>
      <c r="AP107" s="1" t="str">
        <f>$A$3&amp;_xlfn.TEXTJOIN($C$1,1,AM107:AN107)&amp;$A$4</f>
        <v>{"CardMulti":22.491,"CostReduce":2.1}</v>
      </c>
    </row>
    <row r="108" ht="16.5" spans="4:42">
      <c r="D108" s="19">
        <v>92</v>
      </c>
      <c r="E108" s="24">
        <v>1122.18</v>
      </c>
      <c r="F108" s="25">
        <v>1122</v>
      </c>
      <c r="G108" s="25">
        <v>56</v>
      </c>
      <c r="H108" s="25"/>
      <c r="I108" s="25">
        <v>70662</v>
      </c>
      <c r="J108" s="25">
        <v>3533</v>
      </c>
      <c r="K108" s="25">
        <v>2</v>
      </c>
      <c r="L108" s="27">
        <v>1.13</v>
      </c>
      <c r="M108" s="28">
        <v>0</v>
      </c>
      <c r="N108" s="28">
        <v>0</v>
      </c>
      <c r="O108" s="13">
        <v>0</v>
      </c>
      <c r="P108" s="28">
        <v>29.3</v>
      </c>
      <c r="Q108" s="28">
        <v>3</v>
      </c>
      <c r="R108" s="28">
        <v>3</v>
      </c>
      <c r="S108" s="13">
        <v>2</v>
      </c>
      <c r="U108" s="1" t="str">
        <f t="shared" si="13"/>
        <v>"Hp":62182</v>
      </c>
      <c r="V108" s="1" t="str">
        <f t="shared" si="14"/>
        <v>"Atk":4310</v>
      </c>
      <c r="W108" s="1" t="str">
        <f t="shared" si="15"/>
        <v>{"Hp":62182,"Atk":4310}</v>
      </c>
      <c r="X108" s="1" t="str">
        <f t="shared" si="16"/>
        <v>"Hp":88327</v>
      </c>
      <c r="Y108" s="1" t="str">
        <f t="shared" si="17"/>
        <v>"Atk":3038</v>
      </c>
      <c r="Z108" s="1" t="str">
        <f>$A$3&amp;_xlfn.TEXTJOIN($C$1,1,X108:Y108)&amp;$A$4</f>
        <v>{"Hp":88327,"Atk":3038}</v>
      </c>
      <c r="AA108" s="1" t="str">
        <f t="shared" si="18"/>
        <v>"Hp":74195</v>
      </c>
      <c r="AB108" s="1" t="str">
        <f t="shared" si="19"/>
        <v>"Atk":3886</v>
      </c>
      <c r="AC108" s="1" t="str">
        <f t="shared" si="20"/>
        <v>{"Hp":74195,"Atk":3886}</v>
      </c>
      <c r="AE108" s="32" t="str">
        <f t="shared" si="21"/>
        <v>"CardMulti":32.3</v>
      </c>
      <c r="AF108" s="1" t="str">
        <f t="shared" si="22"/>
        <v>"CostReduce":3</v>
      </c>
      <c r="AG108" s="1" t="str">
        <f t="shared" si="23"/>
        <v>{"CardMulti":32.3,"CostReduce":3}</v>
      </c>
      <c r="AM108" s="32" t="str">
        <f t="shared" si="24"/>
        <v>"CardMulti":22.61</v>
      </c>
      <c r="AN108" s="1" t="str">
        <f t="shared" si="25"/>
        <v>"CostReduce":2.1</v>
      </c>
      <c r="AP108" s="1" t="str">
        <f>$A$3&amp;_xlfn.TEXTJOIN($C$1,1,AM108:AN108)&amp;$A$4</f>
        <v>{"CardMulti":22.61,"CostReduce":2.1}</v>
      </c>
    </row>
    <row r="109" ht="16.5" spans="4:42">
      <c r="D109" s="19">
        <v>93</v>
      </c>
      <c r="E109" s="24">
        <v>1142.48</v>
      </c>
      <c r="F109" s="25">
        <v>1142</v>
      </c>
      <c r="G109" s="25">
        <v>57</v>
      </c>
      <c r="H109" s="25"/>
      <c r="I109" s="25">
        <v>71804</v>
      </c>
      <c r="J109" s="25">
        <v>3590</v>
      </c>
      <c r="K109" s="25">
        <v>2</v>
      </c>
      <c r="L109" s="27">
        <v>1.13</v>
      </c>
      <c r="M109" s="28">
        <v>0</v>
      </c>
      <c r="N109" s="28">
        <v>0</v>
      </c>
      <c r="O109" s="13">
        <v>0</v>
      </c>
      <c r="P109" s="28">
        <v>29.47</v>
      </c>
      <c r="Q109" s="28">
        <v>3</v>
      </c>
      <c r="R109" s="28">
        <v>3</v>
      </c>
      <c r="S109" s="13">
        <v>2</v>
      </c>
      <c r="U109" s="1" t="str">
        <f t="shared" si="13"/>
        <v>"Hp":63187</v>
      </c>
      <c r="V109" s="1" t="str">
        <f t="shared" si="14"/>
        <v>"Atk":4379</v>
      </c>
      <c r="W109" s="1" t="str">
        <f t="shared" si="15"/>
        <v>{"Hp":63187,"Atk":4379}</v>
      </c>
      <c r="X109" s="1" t="str">
        <f t="shared" si="16"/>
        <v>"Hp":89755</v>
      </c>
      <c r="Y109" s="1" t="str">
        <f t="shared" si="17"/>
        <v>"Atk":3087</v>
      </c>
      <c r="Z109" s="1" t="str">
        <f>$A$3&amp;_xlfn.TEXTJOIN($C$1,1,X109:Y109)&amp;$A$4</f>
        <v>{"Hp":89755,"Atk":3087}</v>
      </c>
      <c r="AA109" s="1" t="str">
        <f t="shared" si="18"/>
        <v>"Hp":75394</v>
      </c>
      <c r="AB109" s="1" t="str">
        <f t="shared" si="19"/>
        <v>"Atk":3949</v>
      </c>
      <c r="AC109" s="1" t="str">
        <f t="shared" si="20"/>
        <v>{"Hp":75394,"Atk":3949}</v>
      </c>
      <c r="AE109" s="32" t="str">
        <f t="shared" si="21"/>
        <v>"CardMulti":32.47</v>
      </c>
      <c r="AF109" s="1" t="str">
        <f t="shared" si="22"/>
        <v>"CostReduce":3</v>
      </c>
      <c r="AG109" s="1" t="str">
        <f t="shared" si="23"/>
        <v>{"CardMulti":32.47,"CostReduce":3}</v>
      </c>
      <c r="AM109" s="32" t="str">
        <f t="shared" si="24"/>
        <v>"CardMulti":22.729</v>
      </c>
      <c r="AN109" s="1" t="str">
        <f t="shared" si="25"/>
        <v>"CostReduce":2.1</v>
      </c>
      <c r="AP109" s="1" t="str">
        <f>$A$3&amp;_xlfn.TEXTJOIN($C$1,1,AM109:AN109)&amp;$A$4</f>
        <v>{"CardMulti":22.729,"CostReduce":2.1}</v>
      </c>
    </row>
    <row r="110" ht="16.5" spans="4:42">
      <c r="D110" s="19">
        <v>94</v>
      </c>
      <c r="E110" s="24">
        <v>1162.95</v>
      </c>
      <c r="F110" s="25">
        <v>1163</v>
      </c>
      <c r="G110" s="25">
        <v>58</v>
      </c>
      <c r="H110" s="25"/>
      <c r="I110" s="25">
        <v>72967</v>
      </c>
      <c r="J110" s="25">
        <v>3648</v>
      </c>
      <c r="K110" s="25">
        <v>2</v>
      </c>
      <c r="L110" s="27">
        <v>1.13</v>
      </c>
      <c r="M110" s="28">
        <v>0</v>
      </c>
      <c r="N110" s="28">
        <v>0</v>
      </c>
      <c r="O110" s="13">
        <v>0</v>
      </c>
      <c r="P110" s="28">
        <v>29.64</v>
      </c>
      <c r="Q110" s="28">
        <v>3</v>
      </c>
      <c r="R110" s="28">
        <v>3</v>
      </c>
      <c r="S110" s="13">
        <v>2</v>
      </c>
      <c r="U110" s="1" t="str">
        <f t="shared" si="13"/>
        <v>"Hp":64210</v>
      </c>
      <c r="V110" s="1" t="str">
        <f t="shared" si="14"/>
        <v>"Atk":4450</v>
      </c>
      <c r="W110" s="1" t="str">
        <f t="shared" si="15"/>
        <v>{"Hp":64210,"Atk":4450}</v>
      </c>
      <c r="X110" s="1" t="str">
        <f t="shared" si="16"/>
        <v>"Hp":91208</v>
      </c>
      <c r="Y110" s="1" t="str">
        <f t="shared" si="17"/>
        <v>"Atk":3137</v>
      </c>
      <c r="Z110" s="1" t="str">
        <f>$A$3&amp;_xlfn.TEXTJOIN($C$1,1,X110:Y110)&amp;$A$4</f>
        <v>{"Hp":91208,"Atk":3137}</v>
      </c>
      <c r="AA110" s="1" t="str">
        <f t="shared" si="18"/>
        <v>"Hp":76615</v>
      </c>
      <c r="AB110" s="1" t="str">
        <f t="shared" si="19"/>
        <v>"Atk":4012</v>
      </c>
      <c r="AC110" s="1" t="str">
        <f t="shared" si="20"/>
        <v>{"Hp":76615,"Atk":4012}</v>
      </c>
      <c r="AE110" s="32" t="str">
        <f t="shared" si="21"/>
        <v>"CardMulti":32.64</v>
      </c>
      <c r="AF110" s="1" t="str">
        <f t="shared" si="22"/>
        <v>"CostReduce":3</v>
      </c>
      <c r="AG110" s="1" t="str">
        <f t="shared" si="23"/>
        <v>{"CardMulti":32.64,"CostReduce":3}</v>
      </c>
      <c r="AM110" s="32" t="str">
        <f t="shared" si="24"/>
        <v>"CardMulti":22.848</v>
      </c>
      <c r="AN110" s="1" t="str">
        <f t="shared" si="25"/>
        <v>"CostReduce":2.1</v>
      </c>
      <c r="AP110" s="1" t="str">
        <f>$A$3&amp;_xlfn.TEXTJOIN($C$1,1,AM110:AN110)&amp;$A$4</f>
        <v>{"CardMulti":22.848,"CostReduce":2.1}</v>
      </c>
    </row>
    <row r="111" ht="16.5" spans="4:42">
      <c r="D111" s="19">
        <v>95</v>
      </c>
      <c r="E111" s="24">
        <v>1183.6</v>
      </c>
      <c r="F111" s="25">
        <v>1184</v>
      </c>
      <c r="G111" s="25">
        <v>59</v>
      </c>
      <c r="H111" s="25"/>
      <c r="I111" s="25">
        <v>74151</v>
      </c>
      <c r="J111" s="25">
        <v>3708</v>
      </c>
      <c r="K111" s="25">
        <v>2</v>
      </c>
      <c r="L111" s="27">
        <v>1.13</v>
      </c>
      <c r="M111" s="28">
        <v>0</v>
      </c>
      <c r="N111" s="28">
        <v>0</v>
      </c>
      <c r="O111" s="13">
        <v>0</v>
      </c>
      <c r="P111" s="28">
        <v>29.81</v>
      </c>
      <c r="Q111" s="28">
        <v>3</v>
      </c>
      <c r="R111" s="28">
        <v>3</v>
      </c>
      <c r="S111" s="13">
        <v>2</v>
      </c>
      <c r="U111" s="1" t="str">
        <f t="shared" si="13"/>
        <v>"Hp":65252</v>
      </c>
      <c r="V111" s="1" t="str">
        <f t="shared" si="14"/>
        <v>"Atk":4523</v>
      </c>
      <c r="W111" s="1" t="str">
        <f t="shared" si="15"/>
        <v>{"Hp":65252,"Atk":4523}</v>
      </c>
      <c r="X111" s="1" t="str">
        <f t="shared" si="16"/>
        <v>"Hp":92688</v>
      </c>
      <c r="Y111" s="1" t="str">
        <f t="shared" si="17"/>
        <v>"Atk":3188</v>
      </c>
      <c r="Z111" s="1" t="str">
        <f>$A$3&amp;_xlfn.TEXTJOIN($C$1,1,X111:Y111)&amp;$A$4</f>
        <v>{"Hp":92688,"Atk":3188}</v>
      </c>
      <c r="AA111" s="1" t="str">
        <f t="shared" si="18"/>
        <v>"Hp":77858</v>
      </c>
      <c r="AB111" s="1" t="str">
        <f t="shared" si="19"/>
        <v>"Atk":4078</v>
      </c>
      <c r="AC111" s="1" t="str">
        <f t="shared" si="20"/>
        <v>{"Hp":77858,"Atk":4078}</v>
      </c>
      <c r="AE111" s="32" t="str">
        <f t="shared" si="21"/>
        <v>"CardMulti":32.81</v>
      </c>
      <c r="AF111" s="1" t="str">
        <f t="shared" si="22"/>
        <v>"CostReduce":3</v>
      </c>
      <c r="AG111" s="1" t="str">
        <f t="shared" si="23"/>
        <v>{"CardMulti":32.81,"CostReduce":3}</v>
      </c>
      <c r="AM111" s="32" t="str">
        <f t="shared" si="24"/>
        <v>"CardMulti":22.967</v>
      </c>
      <c r="AN111" s="1" t="str">
        <f t="shared" si="25"/>
        <v>"CostReduce":2.1</v>
      </c>
      <c r="AP111" s="1" t="str">
        <f>$A$3&amp;_xlfn.TEXTJOIN($C$1,1,AM111:AN111)&amp;$A$4</f>
        <v>{"CardMulti":22.967,"CostReduce":2.1}</v>
      </c>
    </row>
    <row r="112" ht="16.5" spans="4:42">
      <c r="D112" s="19">
        <v>96</v>
      </c>
      <c r="E112" s="24">
        <v>1204.42</v>
      </c>
      <c r="F112" s="25">
        <v>1204</v>
      </c>
      <c r="G112" s="25">
        <v>60</v>
      </c>
      <c r="H112" s="25"/>
      <c r="I112" s="25">
        <v>75355</v>
      </c>
      <c r="J112" s="25">
        <v>3768</v>
      </c>
      <c r="K112" s="25">
        <v>2</v>
      </c>
      <c r="L112" s="27">
        <v>1.13</v>
      </c>
      <c r="M112" s="28">
        <v>0</v>
      </c>
      <c r="N112" s="28">
        <v>0</v>
      </c>
      <c r="O112" s="13">
        <v>0</v>
      </c>
      <c r="P112" s="28">
        <v>29.98</v>
      </c>
      <c r="Q112" s="28">
        <v>3</v>
      </c>
      <c r="R112" s="28">
        <v>3</v>
      </c>
      <c r="S112" s="13">
        <v>2</v>
      </c>
      <c r="U112" s="1" t="str">
        <f t="shared" si="13"/>
        <v>"Hp":66312</v>
      </c>
      <c r="V112" s="1" t="str">
        <f t="shared" si="14"/>
        <v>"Atk":4596</v>
      </c>
      <c r="W112" s="1" t="str">
        <f t="shared" si="15"/>
        <v>{"Hp":66312,"Atk":4596}</v>
      </c>
      <c r="X112" s="1" t="str">
        <f t="shared" si="16"/>
        <v>"Hp":94193</v>
      </c>
      <c r="Y112" s="1" t="str">
        <f t="shared" si="17"/>
        <v>"Atk":3240</v>
      </c>
      <c r="Z112" s="1" t="str">
        <f>$A$3&amp;_xlfn.TEXTJOIN($C$1,1,X112:Y112)&amp;$A$4</f>
        <v>{"Hp":94193,"Atk":3240}</v>
      </c>
      <c r="AA112" s="1" t="str">
        <f t="shared" si="18"/>
        <v>"Hp":79122</v>
      </c>
      <c r="AB112" s="1" t="str">
        <f t="shared" si="19"/>
        <v>"Atk":4144</v>
      </c>
      <c r="AC112" s="1" t="str">
        <f t="shared" si="20"/>
        <v>{"Hp":79122,"Atk":4144}</v>
      </c>
      <c r="AE112" s="32" t="str">
        <f t="shared" si="21"/>
        <v>"CardMulti":32.98</v>
      </c>
      <c r="AF112" s="1" t="str">
        <f t="shared" si="22"/>
        <v>"CostReduce":3</v>
      </c>
      <c r="AG112" s="1" t="str">
        <f t="shared" si="23"/>
        <v>{"CardMulti":32.98,"CostReduce":3}</v>
      </c>
      <c r="AM112" s="32" t="str">
        <f t="shared" si="24"/>
        <v>"CardMulti":23.086</v>
      </c>
      <c r="AN112" s="1" t="str">
        <f t="shared" si="25"/>
        <v>"CostReduce":2.1</v>
      </c>
      <c r="AP112" s="1" t="str">
        <f>$A$3&amp;_xlfn.TEXTJOIN($C$1,1,AM112:AN112)&amp;$A$4</f>
        <v>{"CardMulti":23.086,"CostReduce":2.1}</v>
      </c>
    </row>
    <row r="113" ht="16.5" spans="4:42">
      <c r="D113" s="19">
        <v>97</v>
      </c>
      <c r="E113" s="24">
        <v>1225.41</v>
      </c>
      <c r="F113" s="25">
        <v>1225</v>
      </c>
      <c r="G113" s="25">
        <v>61</v>
      </c>
      <c r="H113" s="25"/>
      <c r="I113" s="25">
        <v>76581</v>
      </c>
      <c r="J113" s="25">
        <v>3829</v>
      </c>
      <c r="K113" s="25">
        <v>2</v>
      </c>
      <c r="L113" s="27">
        <v>1.13</v>
      </c>
      <c r="M113" s="28">
        <v>0</v>
      </c>
      <c r="N113" s="28">
        <v>0</v>
      </c>
      <c r="O113" s="13">
        <v>0</v>
      </c>
      <c r="P113" s="28">
        <v>30.15</v>
      </c>
      <c r="Q113" s="28">
        <v>3</v>
      </c>
      <c r="R113" s="28">
        <v>3</v>
      </c>
      <c r="S113" s="13">
        <v>2</v>
      </c>
      <c r="U113" s="1" t="str">
        <f t="shared" si="13"/>
        <v>"Hp":67391</v>
      </c>
      <c r="V113" s="1" t="str">
        <f t="shared" si="14"/>
        <v>"Atk":4671</v>
      </c>
      <c r="W113" s="1" t="str">
        <f t="shared" si="15"/>
        <v>{"Hp":67391,"Atk":4671}</v>
      </c>
      <c r="X113" s="1" t="str">
        <f t="shared" si="16"/>
        <v>"Hp":95726</v>
      </c>
      <c r="Y113" s="1" t="str">
        <f t="shared" si="17"/>
        <v>"Atk":3292</v>
      </c>
      <c r="Z113" s="1" t="str">
        <f>$A$3&amp;_xlfn.TEXTJOIN($C$1,1,X113:Y113)&amp;$A$4</f>
        <v>{"Hp":95726,"Atk":3292}</v>
      </c>
      <c r="AA113" s="1" t="str">
        <f t="shared" si="18"/>
        <v>"Hp":80410</v>
      </c>
      <c r="AB113" s="1" t="str">
        <f t="shared" si="19"/>
        <v>"Atk":4211</v>
      </c>
      <c r="AC113" s="1" t="str">
        <f t="shared" si="20"/>
        <v>{"Hp":80410,"Atk":4211}</v>
      </c>
      <c r="AE113" s="32" t="str">
        <f t="shared" si="21"/>
        <v>"CardMulti":33.15</v>
      </c>
      <c r="AF113" s="1" t="str">
        <f t="shared" si="22"/>
        <v>"CostReduce":3</v>
      </c>
      <c r="AG113" s="1" t="str">
        <f t="shared" si="23"/>
        <v>{"CardMulti":33.15,"CostReduce":3}</v>
      </c>
      <c r="AM113" s="32" t="str">
        <f t="shared" si="24"/>
        <v>"CardMulti":23.205</v>
      </c>
      <c r="AN113" s="1" t="str">
        <f t="shared" si="25"/>
        <v>"CostReduce":2.1</v>
      </c>
      <c r="AP113" s="1" t="str">
        <f>$A$3&amp;_xlfn.TEXTJOIN($C$1,1,AM113:AN113)&amp;$A$4</f>
        <v>{"CardMulti":23.205,"CostReduce":2.1}</v>
      </c>
    </row>
    <row r="114" ht="16.5" spans="4:42">
      <c r="D114" s="19">
        <v>98</v>
      </c>
      <c r="E114" s="24">
        <v>1246.57</v>
      </c>
      <c r="F114" s="25">
        <v>1247</v>
      </c>
      <c r="G114" s="25">
        <v>62</v>
      </c>
      <c r="H114" s="25"/>
      <c r="I114" s="25">
        <v>77827</v>
      </c>
      <c r="J114" s="25">
        <v>3891</v>
      </c>
      <c r="K114" s="25">
        <v>2</v>
      </c>
      <c r="L114" s="27">
        <v>1.13</v>
      </c>
      <c r="M114" s="28">
        <v>0</v>
      </c>
      <c r="N114" s="28">
        <v>0</v>
      </c>
      <c r="O114" s="13">
        <v>0</v>
      </c>
      <c r="P114" s="28">
        <v>30.32</v>
      </c>
      <c r="Q114" s="28">
        <v>3</v>
      </c>
      <c r="R114" s="28">
        <v>3</v>
      </c>
      <c r="S114" s="13">
        <v>2</v>
      </c>
      <c r="U114" s="1" t="str">
        <f t="shared" si="13"/>
        <v>"Hp":68487</v>
      </c>
      <c r="V114" s="1" t="str">
        <f t="shared" si="14"/>
        <v>"Atk":4747</v>
      </c>
      <c r="W114" s="1" t="str">
        <f t="shared" si="15"/>
        <v>{"Hp":68487,"Atk":4747}</v>
      </c>
      <c r="X114" s="1" t="str">
        <f t="shared" si="16"/>
        <v>"Hp":97283</v>
      </c>
      <c r="Y114" s="1" t="str">
        <f t="shared" si="17"/>
        <v>"Atk":3346</v>
      </c>
      <c r="Z114" s="1" t="str">
        <f>$A$3&amp;_xlfn.TEXTJOIN($C$1,1,X114:Y114)&amp;$A$4</f>
        <v>{"Hp":97283,"Atk":3346}</v>
      </c>
      <c r="AA114" s="1" t="str">
        <f t="shared" si="18"/>
        <v>"Hp":81718</v>
      </c>
      <c r="AB114" s="1" t="str">
        <f t="shared" si="19"/>
        <v>"Atk":4280</v>
      </c>
      <c r="AC114" s="1" t="str">
        <f t="shared" si="20"/>
        <v>{"Hp":81718,"Atk":4280}</v>
      </c>
      <c r="AE114" s="32" t="str">
        <f t="shared" si="21"/>
        <v>"CardMulti":33.32</v>
      </c>
      <c r="AF114" s="1" t="str">
        <f t="shared" si="22"/>
        <v>"CostReduce":3</v>
      </c>
      <c r="AG114" s="1" t="str">
        <f t="shared" si="23"/>
        <v>{"CardMulti":33.32,"CostReduce":3}</v>
      </c>
      <c r="AM114" s="32" t="str">
        <f t="shared" si="24"/>
        <v>"CardMulti":23.324</v>
      </c>
      <c r="AN114" s="1" t="str">
        <f t="shared" si="25"/>
        <v>"CostReduce":2.1</v>
      </c>
      <c r="AP114" s="1" t="str">
        <f>$A$3&amp;_xlfn.TEXTJOIN($C$1,1,AM114:AN114)&amp;$A$4</f>
        <v>{"CardMulti":23.324,"CostReduce":2.1}</v>
      </c>
    </row>
    <row r="115" ht="16.5" spans="4:42">
      <c r="D115" s="19">
        <v>99</v>
      </c>
      <c r="E115" s="24">
        <v>1267.91</v>
      </c>
      <c r="F115" s="25">
        <v>1268</v>
      </c>
      <c r="G115" s="25">
        <v>63</v>
      </c>
      <c r="H115" s="25"/>
      <c r="I115" s="25">
        <v>79095</v>
      </c>
      <c r="J115" s="25">
        <v>3955</v>
      </c>
      <c r="K115" s="25">
        <v>2</v>
      </c>
      <c r="L115" s="27">
        <v>1.13</v>
      </c>
      <c r="M115" s="28">
        <v>0</v>
      </c>
      <c r="N115" s="28">
        <v>0</v>
      </c>
      <c r="O115" s="13">
        <v>0</v>
      </c>
      <c r="P115" s="28">
        <v>30.49</v>
      </c>
      <c r="Q115" s="28">
        <v>3</v>
      </c>
      <c r="R115" s="28">
        <v>3</v>
      </c>
      <c r="S115" s="13">
        <v>2</v>
      </c>
      <c r="U115" s="1" t="str">
        <f t="shared" si="13"/>
        <v>"Hp":69603</v>
      </c>
      <c r="V115" s="1" t="str">
        <f t="shared" si="14"/>
        <v>"Atk":4825</v>
      </c>
      <c r="W115" s="1" t="str">
        <f t="shared" si="15"/>
        <v>{"Hp":69603,"Atk":4825}</v>
      </c>
      <c r="X115" s="1" t="str">
        <f t="shared" si="16"/>
        <v>"Hp":98868</v>
      </c>
      <c r="Y115" s="1" t="str">
        <f t="shared" si="17"/>
        <v>"Atk":3401</v>
      </c>
      <c r="Z115" s="1" t="str">
        <f>$A$3&amp;_xlfn.TEXTJOIN($C$1,1,X115:Y115)&amp;$A$4</f>
        <v>{"Hp":98868,"Atk":3401}</v>
      </c>
      <c r="AA115" s="1" t="str">
        <f t="shared" si="18"/>
        <v>"Hp":83049</v>
      </c>
      <c r="AB115" s="1" t="str">
        <f t="shared" si="19"/>
        <v>"Atk":4350</v>
      </c>
      <c r="AC115" s="1" t="str">
        <f t="shared" si="20"/>
        <v>{"Hp":83049,"Atk":4350}</v>
      </c>
      <c r="AE115" s="32" t="str">
        <f t="shared" si="21"/>
        <v>"CardMulti":33.49</v>
      </c>
      <c r="AF115" s="1" t="str">
        <f t="shared" si="22"/>
        <v>"CostReduce":3</v>
      </c>
      <c r="AG115" s="1" t="str">
        <f t="shared" si="23"/>
        <v>{"CardMulti":33.49,"CostReduce":3}</v>
      </c>
      <c r="AM115" s="32" t="str">
        <f t="shared" si="24"/>
        <v>"CardMulti":23.443</v>
      </c>
      <c r="AN115" s="1" t="str">
        <f t="shared" si="25"/>
        <v>"CostReduce":2.1</v>
      </c>
      <c r="AP115" s="1" t="str">
        <f>$A$3&amp;_xlfn.TEXTJOIN($C$1,1,AM115:AN115)&amp;$A$4</f>
        <v>{"CardMulti":23.443,"CostReduce":2.1}</v>
      </c>
    </row>
    <row r="116" ht="16.5" spans="4:42">
      <c r="D116" s="19">
        <v>100</v>
      </c>
      <c r="E116" s="24">
        <v>1289.42</v>
      </c>
      <c r="F116" s="25">
        <v>1289</v>
      </c>
      <c r="G116" s="25">
        <v>64</v>
      </c>
      <c r="H116" s="25">
        <v>1</v>
      </c>
      <c r="I116" s="25">
        <v>80385</v>
      </c>
      <c r="J116" s="25">
        <v>4019</v>
      </c>
      <c r="K116" s="25">
        <v>3</v>
      </c>
      <c r="L116" s="27">
        <v>1.13</v>
      </c>
      <c r="M116" s="28">
        <v>0</v>
      </c>
      <c r="N116" s="28">
        <v>0</v>
      </c>
      <c r="O116" s="13">
        <v>0</v>
      </c>
      <c r="P116" s="28">
        <v>30.66</v>
      </c>
      <c r="Q116" s="28">
        <v>3</v>
      </c>
      <c r="R116" s="28">
        <v>3</v>
      </c>
      <c r="S116" s="13">
        <v>2</v>
      </c>
      <c r="U116" s="1" t="str">
        <f t="shared" si="13"/>
        <v>"Hp":70738</v>
      </c>
      <c r="V116" s="1" t="str">
        <f t="shared" si="14"/>
        <v>"Atk":4903</v>
      </c>
      <c r="W116" s="1" t="str">
        <f t="shared" si="15"/>
        <v>{"Hp":70738,"Atk":4903}</v>
      </c>
      <c r="X116" s="1" t="str">
        <f t="shared" si="16"/>
        <v>"Hp":100481</v>
      </c>
      <c r="Y116" s="1" t="str">
        <f t="shared" si="17"/>
        <v>"Atk":3456</v>
      </c>
      <c r="Z116" s="1" t="str">
        <f>$A$3&amp;_xlfn.TEXTJOIN($C$1,1,X116:Y116)&amp;$A$4</f>
        <v>{"Hp":100481,"Atk":3456}</v>
      </c>
      <c r="AA116" s="1" t="str">
        <f t="shared" si="18"/>
        <v>"Hp":84404</v>
      </c>
      <c r="AB116" s="1" t="str">
        <f t="shared" si="19"/>
        <v>"Atk":4420</v>
      </c>
      <c r="AC116" s="1" t="str">
        <f t="shared" si="20"/>
        <v>{"Hp":84404,"Atk":4420}</v>
      </c>
      <c r="AE116" s="32" t="str">
        <f t="shared" si="21"/>
        <v>"CardMulti":33.66</v>
      </c>
      <c r="AF116" s="1" t="str">
        <f t="shared" si="22"/>
        <v>"CostReduce":3</v>
      </c>
      <c r="AG116" s="1" t="str">
        <f t="shared" si="23"/>
        <v>{"CardMulti":33.66,"CostReduce":3}</v>
      </c>
      <c r="AM116" s="32" t="str">
        <f t="shared" si="24"/>
        <v>"CardMulti":23.562</v>
      </c>
      <c r="AN116" s="1" t="str">
        <f t="shared" si="25"/>
        <v>"CostReduce":2.1</v>
      </c>
      <c r="AP116" s="1" t="str">
        <f>$A$3&amp;_xlfn.TEXTJOIN($C$1,1,AM116:AN116)&amp;$A$4</f>
        <v>{"CardMulti":23.562,"CostReduce":2.1}</v>
      </c>
    </row>
    <row r="117" ht="16.5" spans="4:42">
      <c r="D117" s="23">
        <v>101</v>
      </c>
      <c r="E117" s="24">
        <v>9177.65</v>
      </c>
      <c r="F117" s="25">
        <v>9178</v>
      </c>
      <c r="G117" s="25">
        <v>459</v>
      </c>
      <c r="H117" s="25"/>
      <c r="I117" s="25">
        <v>89562</v>
      </c>
      <c r="J117" s="25">
        <v>4478</v>
      </c>
      <c r="K117" s="25">
        <v>3</v>
      </c>
      <c r="L117" s="27">
        <v>2.07</v>
      </c>
      <c r="M117" s="28">
        <v>0</v>
      </c>
      <c r="N117" s="28">
        <v>0</v>
      </c>
      <c r="O117" s="13">
        <v>0</v>
      </c>
      <c r="P117" s="28">
        <v>31.71</v>
      </c>
      <c r="Q117" s="28">
        <v>3</v>
      </c>
      <c r="R117" s="28">
        <v>3</v>
      </c>
      <c r="S117" s="13">
        <v>2</v>
      </c>
      <c r="U117" s="1" t="str">
        <f t="shared" si="13"/>
        <v>"Hp":78814</v>
      </c>
      <c r="V117" s="1" t="str">
        <f t="shared" si="14"/>
        <v>"Atk":5463</v>
      </c>
      <c r="W117" s="1" t="str">
        <f t="shared" si="15"/>
        <v>{"Hp":78814,"Atk":5463}</v>
      </c>
      <c r="X117" s="1" t="str">
        <f t="shared" si="16"/>
        <v>"Hp":111952</v>
      </c>
      <c r="Y117" s="1" t="str">
        <f t="shared" si="17"/>
        <v>"Atk":3851</v>
      </c>
      <c r="Z117" s="1" t="str">
        <f>$A$3&amp;_xlfn.TEXTJOIN($C$1,1,X117:Y117)&amp;$A$4</f>
        <v>{"Hp":111952,"Atk":3851}</v>
      </c>
      <c r="AA117" s="1" t="str">
        <f t="shared" si="18"/>
        <v>"Hp":94040</v>
      </c>
      <c r="AB117" s="1" t="str">
        <f t="shared" si="19"/>
        <v>"Atk":4925</v>
      </c>
      <c r="AC117" s="1" t="str">
        <f t="shared" si="20"/>
        <v>{"Hp":94040,"Atk":4925}</v>
      </c>
      <c r="AE117" s="32" t="str">
        <f t="shared" si="21"/>
        <v>"CardMulti":34.71</v>
      </c>
      <c r="AF117" s="1" t="str">
        <f t="shared" si="22"/>
        <v>"CostReduce":3</v>
      </c>
      <c r="AG117" s="1" t="str">
        <f t="shared" si="23"/>
        <v>{"CardMulti":34.71,"CostReduce":3}</v>
      </c>
      <c r="AM117" s="32" t="str">
        <f t="shared" si="24"/>
        <v>"CardMulti":24.297</v>
      </c>
      <c r="AN117" s="1" t="str">
        <f t="shared" si="25"/>
        <v>"CostReduce":2.1</v>
      </c>
      <c r="AP117" s="1" t="str">
        <f>$A$3&amp;_xlfn.TEXTJOIN($C$1,1,AM117:AN117)&amp;$A$4</f>
        <v>{"CardMulti":24.297,"CostReduce":2.1}</v>
      </c>
    </row>
    <row r="118" ht="16.5" spans="4:42">
      <c r="D118" s="19">
        <v>102</v>
      </c>
      <c r="E118" s="24">
        <v>1332.94</v>
      </c>
      <c r="F118" s="25">
        <v>1333</v>
      </c>
      <c r="G118" s="25">
        <v>67</v>
      </c>
      <c r="H118" s="25"/>
      <c r="I118" s="25">
        <v>90895</v>
      </c>
      <c r="J118" s="25">
        <v>4545</v>
      </c>
      <c r="K118" s="25">
        <v>3</v>
      </c>
      <c r="L118" s="27">
        <v>1.12</v>
      </c>
      <c r="M118" s="28">
        <v>0</v>
      </c>
      <c r="N118" s="28">
        <v>0</v>
      </c>
      <c r="O118" s="13">
        <v>0</v>
      </c>
      <c r="P118" s="28">
        <v>31.87</v>
      </c>
      <c r="Q118" s="28">
        <v>3</v>
      </c>
      <c r="R118" s="28">
        <v>3</v>
      </c>
      <c r="S118" s="13">
        <v>2</v>
      </c>
      <c r="U118" s="1" t="str">
        <f t="shared" si="13"/>
        <v>"Hp":79987</v>
      </c>
      <c r="V118" s="1" t="str">
        <f t="shared" si="14"/>
        <v>"Atk":5544</v>
      </c>
      <c r="W118" s="1" t="str">
        <f t="shared" si="15"/>
        <v>{"Hp":79987,"Atk":5544}</v>
      </c>
      <c r="X118" s="1" t="str">
        <f t="shared" si="16"/>
        <v>"Hp":113618</v>
      </c>
      <c r="Y118" s="1" t="str">
        <f t="shared" si="17"/>
        <v>"Atk":3908</v>
      </c>
      <c r="Z118" s="1" t="str">
        <f>$A$3&amp;_xlfn.TEXTJOIN($C$1,1,X118:Y118)&amp;$A$4</f>
        <v>{"Hp":113618,"Atk":3908}</v>
      </c>
      <c r="AA118" s="1" t="str">
        <f t="shared" si="18"/>
        <v>"Hp":95439</v>
      </c>
      <c r="AB118" s="1" t="str">
        <f t="shared" si="19"/>
        <v>"Atk":4999</v>
      </c>
      <c r="AC118" s="1" t="str">
        <f t="shared" si="20"/>
        <v>{"Hp":95439,"Atk":4999}</v>
      </c>
      <c r="AE118" s="32" t="str">
        <f t="shared" si="21"/>
        <v>"CardMulti":34.87</v>
      </c>
      <c r="AF118" s="1" t="str">
        <f t="shared" si="22"/>
        <v>"CostReduce":3</v>
      </c>
      <c r="AG118" s="1" t="str">
        <f t="shared" si="23"/>
        <v>{"CardMulti":34.87,"CostReduce":3}</v>
      </c>
      <c r="AM118" s="32" t="str">
        <f t="shared" si="24"/>
        <v>"CardMulti":24.409</v>
      </c>
      <c r="AN118" s="1" t="str">
        <f t="shared" si="25"/>
        <v>"CostReduce":2.1</v>
      </c>
      <c r="AP118" s="1" t="str">
        <f>$A$3&amp;_xlfn.TEXTJOIN($C$1,1,AM118:AN118)&amp;$A$4</f>
        <v>{"CardMulti":24.409,"CostReduce":2.1}</v>
      </c>
    </row>
    <row r="119" ht="16.5" spans="4:42">
      <c r="D119" s="19">
        <v>103</v>
      </c>
      <c r="E119" s="24">
        <v>1354.96</v>
      </c>
      <c r="F119" s="25">
        <v>1355</v>
      </c>
      <c r="G119" s="25">
        <v>68</v>
      </c>
      <c r="H119" s="25"/>
      <c r="I119" s="25">
        <v>92250</v>
      </c>
      <c r="J119" s="25">
        <v>4613</v>
      </c>
      <c r="K119" s="25">
        <v>3</v>
      </c>
      <c r="L119" s="27">
        <v>1.12</v>
      </c>
      <c r="M119" s="28">
        <v>0</v>
      </c>
      <c r="N119" s="28">
        <v>0</v>
      </c>
      <c r="O119" s="13">
        <v>0</v>
      </c>
      <c r="P119" s="28">
        <v>32.03</v>
      </c>
      <c r="Q119" s="28">
        <v>3</v>
      </c>
      <c r="R119" s="28">
        <v>3</v>
      </c>
      <c r="S119" s="13">
        <v>2</v>
      </c>
      <c r="U119" s="1" t="str">
        <f t="shared" si="13"/>
        <v>"Hp":81180</v>
      </c>
      <c r="V119" s="1" t="str">
        <f t="shared" si="14"/>
        <v>"Atk":5627</v>
      </c>
      <c r="W119" s="1" t="str">
        <f t="shared" si="15"/>
        <v>{"Hp":81180,"Atk":5627}</v>
      </c>
      <c r="X119" s="1" t="str">
        <f t="shared" si="16"/>
        <v>"Hp":115312</v>
      </c>
      <c r="Y119" s="1" t="str">
        <f t="shared" si="17"/>
        <v>"Atk":3967</v>
      </c>
      <c r="Z119" s="1" t="str">
        <f>$A$3&amp;_xlfn.TEXTJOIN($C$1,1,X119:Y119)&amp;$A$4</f>
        <v>{"Hp":115312,"Atk":3967}</v>
      </c>
      <c r="AA119" s="1" t="str">
        <f t="shared" si="18"/>
        <v>"Hp":96862</v>
      </c>
      <c r="AB119" s="1" t="str">
        <f t="shared" si="19"/>
        <v>"Atk":5074</v>
      </c>
      <c r="AC119" s="1" t="str">
        <f t="shared" si="20"/>
        <v>{"Hp":96862,"Atk":5074}</v>
      </c>
      <c r="AE119" s="32" t="str">
        <f t="shared" si="21"/>
        <v>"CardMulti":35.03</v>
      </c>
      <c r="AF119" s="1" t="str">
        <f t="shared" si="22"/>
        <v>"CostReduce":3</v>
      </c>
      <c r="AG119" s="1" t="str">
        <f t="shared" si="23"/>
        <v>{"CardMulti":35.03,"CostReduce":3}</v>
      </c>
      <c r="AM119" s="32" t="str">
        <f t="shared" si="24"/>
        <v>"CardMulti":24.521</v>
      </c>
      <c r="AN119" s="1" t="str">
        <f t="shared" si="25"/>
        <v>"CostReduce":2.1</v>
      </c>
      <c r="AP119" s="1" t="str">
        <f>$A$3&amp;_xlfn.TEXTJOIN($C$1,1,AM119:AN119)&amp;$A$4</f>
        <v>{"CardMulti":24.521,"CostReduce":2.1}</v>
      </c>
    </row>
    <row r="120" ht="16.5" spans="4:42">
      <c r="D120" s="19">
        <v>104</v>
      </c>
      <c r="E120" s="24">
        <v>1377.15</v>
      </c>
      <c r="F120" s="25">
        <v>1377</v>
      </c>
      <c r="G120" s="25">
        <v>69</v>
      </c>
      <c r="H120" s="25"/>
      <c r="I120" s="25">
        <v>93627</v>
      </c>
      <c r="J120" s="25">
        <v>4681</v>
      </c>
      <c r="K120" s="25">
        <v>3</v>
      </c>
      <c r="L120" s="27">
        <v>1.12</v>
      </c>
      <c r="M120" s="28">
        <v>0</v>
      </c>
      <c r="N120" s="28">
        <v>0</v>
      </c>
      <c r="O120" s="13">
        <v>0</v>
      </c>
      <c r="P120" s="28">
        <v>32.19</v>
      </c>
      <c r="Q120" s="28">
        <v>3</v>
      </c>
      <c r="R120" s="28">
        <v>3</v>
      </c>
      <c r="S120" s="13">
        <v>2</v>
      </c>
      <c r="U120" s="1" t="str">
        <f t="shared" si="13"/>
        <v>"Hp":82391</v>
      </c>
      <c r="V120" s="1" t="str">
        <f t="shared" si="14"/>
        <v>"Atk":5710</v>
      </c>
      <c r="W120" s="1" t="str">
        <f t="shared" si="15"/>
        <v>{"Hp":82391,"Atk":5710}</v>
      </c>
      <c r="X120" s="1" t="str">
        <f t="shared" si="16"/>
        <v>"Hp":117033</v>
      </c>
      <c r="Y120" s="1" t="str">
        <f t="shared" si="17"/>
        <v>"Atk":4025</v>
      </c>
      <c r="Z120" s="1" t="str">
        <f>$A$3&amp;_xlfn.TEXTJOIN($C$1,1,X120:Y120)&amp;$A$4</f>
        <v>{"Hp":117033,"Atk":4025}</v>
      </c>
      <c r="AA120" s="1" t="str">
        <f t="shared" si="18"/>
        <v>"Hp":98308</v>
      </c>
      <c r="AB120" s="1" t="str">
        <f t="shared" si="19"/>
        <v>"Atk":5149</v>
      </c>
      <c r="AC120" s="1" t="str">
        <f t="shared" si="20"/>
        <v>{"Hp":98308,"Atk":5149}</v>
      </c>
      <c r="AE120" s="32" t="str">
        <f t="shared" si="21"/>
        <v>"CardMulti":35.19</v>
      </c>
      <c r="AF120" s="1" t="str">
        <f t="shared" si="22"/>
        <v>"CostReduce":3</v>
      </c>
      <c r="AG120" s="1" t="str">
        <f t="shared" si="23"/>
        <v>{"CardMulti":35.19,"CostReduce":3}</v>
      </c>
      <c r="AM120" s="32" t="str">
        <f t="shared" si="24"/>
        <v>"CardMulti":24.633</v>
      </c>
      <c r="AN120" s="1" t="str">
        <f t="shared" si="25"/>
        <v>"CostReduce":2.1</v>
      </c>
      <c r="AP120" s="1" t="str">
        <f>$A$3&amp;_xlfn.TEXTJOIN($C$1,1,AM120:AN120)&amp;$A$4</f>
        <v>{"CardMulti":24.633,"CostReduce":2.1}</v>
      </c>
    </row>
    <row r="121" ht="16.5" spans="4:42">
      <c r="D121" s="19">
        <v>105</v>
      </c>
      <c r="E121" s="24">
        <v>1399.51</v>
      </c>
      <c r="F121" s="25">
        <v>1400</v>
      </c>
      <c r="G121" s="25">
        <v>70</v>
      </c>
      <c r="H121" s="25"/>
      <c r="I121" s="25">
        <v>95027</v>
      </c>
      <c r="J121" s="25">
        <v>4751</v>
      </c>
      <c r="K121" s="25">
        <v>3</v>
      </c>
      <c r="L121" s="27">
        <v>1.12</v>
      </c>
      <c r="M121" s="28">
        <v>0</v>
      </c>
      <c r="N121" s="28">
        <v>0</v>
      </c>
      <c r="O121" s="13">
        <v>0</v>
      </c>
      <c r="P121" s="28">
        <v>32.35</v>
      </c>
      <c r="Q121" s="28">
        <v>3</v>
      </c>
      <c r="R121" s="28">
        <v>3</v>
      </c>
      <c r="S121" s="13">
        <v>2</v>
      </c>
      <c r="U121" s="1" t="str">
        <f t="shared" si="13"/>
        <v>"Hp":83623</v>
      </c>
      <c r="V121" s="1" t="str">
        <f t="shared" si="14"/>
        <v>"Atk":5796</v>
      </c>
      <c r="W121" s="1" t="str">
        <f t="shared" si="15"/>
        <v>{"Hp":83623,"Atk":5796}</v>
      </c>
      <c r="X121" s="1" t="str">
        <f t="shared" si="16"/>
        <v>"Hp":118783</v>
      </c>
      <c r="Y121" s="1" t="str">
        <f t="shared" si="17"/>
        <v>"Atk":4085</v>
      </c>
      <c r="Z121" s="1" t="str">
        <f>$A$3&amp;_xlfn.TEXTJOIN($C$1,1,X121:Y121)&amp;$A$4</f>
        <v>{"Hp":118783,"Atk":4085}</v>
      </c>
      <c r="AA121" s="1" t="str">
        <f t="shared" si="18"/>
        <v>"Hp":99778</v>
      </c>
      <c r="AB121" s="1" t="str">
        <f t="shared" si="19"/>
        <v>"Atk":5226</v>
      </c>
      <c r="AC121" s="1" t="str">
        <f t="shared" si="20"/>
        <v>{"Hp":99778,"Atk":5226}</v>
      </c>
      <c r="AE121" s="32" t="str">
        <f t="shared" si="21"/>
        <v>"CardMulti":35.35</v>
      </c>
      <c r="AF121" s="1" t="str">
        <f t="shared" si="22"/>
        <v>"CostReduce":3</v>
      </c>
      <c r="AG121" s="1" t="str">
        <f t="shared" si="23"/>
        <v>{"CardMulti":35.35,"CostReduce":3}</v>
      </c>
      <c r="AM121" s="32" t="str">
        <f t="shared" si="24"/>
        <v>"CardMulti":24.745</v>
      </c>
      <c r="AN121" s="1" t="str">
        <f t="shared" si="25"/>
        <v>"CostReduce":2.1</v>
      </c>
      <c r="AP121" s="1" t="str">
        <f>$A$3&amp;_xlfn.TEXTJOIN($C$1,1,AM121:AN121)&amp;$A$4</f>
        <v>{"CardMulti":24.745,"CostReduce":2.1}</v>
      </c>
    </row>
    <row r="122" ht="16.5" spans="4:42">
      <c r="D122" s="19">
        <v>106</v>
      </c>
      <c r="E122" s="24">
        <v>1422.04</v>
      </c>
      <c r="F122" s="25">
        <v>1422</v>
      </c>
      <c r="G122" s="25">
        <v>71</v>
      </c>
      <c r="H122" s="25"/>
      <c r="I122" s="25">
        <v>96449</v>
      </c>
      <c r="J122" s="25">
        <v>4822</v>
      </c>
      <c r="K122" s="25">
        <v>3</v>
      </c>
      <c r="L122" s="27">
        <v>1.12</v>
      </c>
      <c r="M122" s="28">
        <v>0</v>
      </c>
      <c r="N122" s="28">
        <v>0</v>
      </c>
      <c r="O122" s="13">
        <v>0</v>
      </c>
      <c r="P122" s="28">
        <v>32.51</v>
      </c>
      <c r="Q122" s="28">
        <v>3</v>
      </c>
      <c r="R122" s="28">
        <v>3</v>
      </c>
      <c r="S122" s="13">
        <v>2</v>
      </c>
      <c r="U122" s="1" t="str">
        <f t="shared" si="13"/>
        <v>"Hp":84875</v>
      </c>
      <c r="V122" s="1" t="str">
        <f t="shared" si="14"/>
        <v>"Atk":5882</v>
      </c>
      <c r="W122" s="1" t="str">
        <f t="shared" si="15"/>
        <v>{"Hp":84875,"Atk":5882}</v>
      </c>
      <c r="X122" s="1" t="str">
        <f t="shared" si="16"/>
        <v>"Hp":120561</v>
      </c>
      <c r="Y122" s="1" t="str">
        <f t="shared" si="17"/>
        <v>"Atk":4146</v>
      </c>
      <c r="Z122" s="1" t="str">
        <f>$A$3&amp;_xlfn.TEXTJOIN($C$1,1,X122:Y122)&amp;$A$4</f>
        <v>{"Hp":120561,"Atk":4146}</v>
      </c>
      <c r="AA122" s="1" t="str">
        <f t="shared" si="18"/>
        <v>"Hp":101271</v>
      </c>
      <c r="AB122" s="1" t="str">
        <f t="shared" si="19"/>
        <v>"Atk":5304</v>
      </c>
      <c r="AC122" s="1" t="str">
        <f t="shared" si="20"/>
        <v>{"Hp":101271,"Atk":5304}</v>
      </c>
      <c r="AE122" s="32" t="str">
        <f t="shared" si="21"/>
        <v>"CardMulti":35.51</v>
      </c>
      <c r="AF122" s="1" t="str">
        <f t="shared" si="22"/>
        <v>"CostReduce":3</v>
      </c>
      <c r="AG122" s="1" t="str">
        <f t="shared" si="23"/>
        <v>{"CardMulti":35.51,"CostReduce":3}</v>
      </c>
      <c r="AM122" s="32" t="str">
        <f t="shared" si="24"/>
        <v>"CardMulti":24.857</v>
      </c>
      <c r="AN122" s="1" t="str">
        <f t="shared" si="25"/>
        <v>"CostReduce":2.1</v>
      </c>
      <c r="AP122" s="1" t="str">
        <f>$A$3&amp;_xlfn.TEXTJOIN($C$1,1,AM122:AN122)&amp;$A$4</f>
        <v>{"CardMulti":24.857,"CostReduce":2.1}</v>
      </c>
    </row>
    <row r="123" ht="16.5" spans="4:42">
      <c r="D123" s="19">
        <v>107</v>
      </c>
      <c r="E123" s="24">
        <v>1444.74</v>
      </c>
      <c r="F123" s="25">
        <v>1445</v>
      </c>
      <c r="G123" s="25">
        <v>72</v>
      </c>
      <c r="H123" s="25"/>
      <c r="I123" s="25">
        <v>97894</v>
      </c>
      <c r="J123" s="25">
        <v>4895</v>
      </c>
      <c r="K123" s="25">
        <v>3</v>
      </c>
      <c r="L123" s="27">
        <v>1.12</v>
      </c>
      <c r="M123" s="28">
        <v>0</v>
      </c>
      <c r="N123" s="28">
        <v>0</v>
      </c>
      <c r="O123" s="13">
        <v>0</v>
      </c>
      <c r="P123" s="28">
        <v>32.67</v>
      </c>
      <c r="Q123" s="28">
        <v>3</v>
      </c>
      <c r="R123" s="28">
        <v>3</v>
      </c>
      <c r="S123" s="13">
        <v>2</v>
      </c>
      <c r="U123" s="1" t="str">
        <f t="shared" si="13"/>
        <v>"Hp":86146</v>
      </c>
      <c r="V123" s="1" t="str">
        <f t="shared" si="14"/>
        <v>"Atk":5971</v>
      </c>
      <c r="W123" s="1" t="str">
        <f t="shared" si="15"/>
        <v>{"Hp":86146,"Atk":5971}</v>
      </c>
      <c r="X123" s="1" t="str">
        <f t="shared" si="16"/>
        <v>"Hp":122367</v>
      </c>
      <c r="Y123" s="1" t="str">
        <f t="shared" si="17"/>
        <v>"Atk":4209</v>
      </c>
      <c r="Z123" s="1" t="str">
        <f>$A$3&amp;_xlfn.TEXTJOIN($C$1,1,X123:Y123)&amp;$A$4</f>
        <v>{"Hp":122367,"Atk":4209}</v>
      </c>
      <c r="AA123" s="1" t="str">
        <f t="shared" si="18"/>
        <v>"Hp":102788</v>
      </c>
      <c r="AB123" s="1" t="str">
        <f t="shared" si="19"/>
        <v>"Atk":5384</v>
      </c>
      <c r="AC123" s="1" t="str">
        <f t="shared" si="20"/>
        <v>{"Hp":102788,"Atk":5384}</v>
      </c>
      <c r="AE123" s="32" t="str">
        <f t="shared" si="21"/>
        <v>"CardMulti":35.67</v>
      </c>
      <c r="AF123" s="1" t="str">
        <f t="shared" si="22"/>
        <v>"CostReduce":3</v>
      </c>
      <c r="AG123" s="1" t="str">
        <f t="shared" si="23"/>
        <v>{"CardMulti":35.67,"CostReduce":3}</v>
      </c>
      <c r="AM123" s="32" t="str">
        <f t="shared" si="24"/>
        <v>"CardMulti":24.969</v>
      </c>
      <c r="AN123" s="1" t="str">
        <f t="shared" si="25"/>
        <v>"CostReduce":2.1</v>
      </c>
      <c r="AP123" s="1" t="str">
        <f>$A$3&amp;_xlfn.TEXTJOIN($C$1,1,AM123:AN123)&amp;$A$4</f>
        <v>{"CardMulti":24.969,"CostReduce":2.1}</v>
      </c>
    </row>
    <row r="124" ht="16.5" spans="4:42">
      <c r="D124" s="19">
        <v>108</v>
      </c>
      <c r="E124" s="24">
        <v>1467.61</v>
      </c>
      <c r="F124" s="25">
        <v>1468</v>
      </c>
      <c r="G124" s="25">
        <v>73</v>
      </c>
      <c r="H124" s="25"/>
      <c r="I124" s="25">
        <v>99361</v>
      </c>
      <c r="J124" s="25">
        <v>4968</v>
      </c>
      <c r="K124" s="25">
        <v>3</v>
      </c>
      <c r="L124" s="27">
        <v>1.12</v>
      </c>
      <c r="M124" s="28">
        <v>0</v>
      </c>
      <c r="N124" s="28">
        <v>0</v>
      </c>
      <c r="O124" s="13">
        <v>0</v>
      </c>
      <c r="P124" s="28">
        <v>32.83</v>
      </c>
      <c r="Q124" s="28">
        <v>3</v>
      </c>
      <c r="R124" s="28">
        <v>3</v>
      </c>
      <c r="S124" s="13">
        <v>2</v>
      </c>
      <c r="U124" s="1" t="str">
        <f t="shared" si="13"/>
        <v>"Hp":87437</v>
      </c>
      <c r="V124" s="1" t="str">
        <f t="shared" si="14"/>
        <v>"Atk":6060</v>
      </c>
      <c r="W124" s="1" t="str">
        <f t="shared" si="15"/>
        <v>{"Hp":87437,"Atk":6060}</v>
      </c>
      <c r="X124" s="1" t="str">
        <f t="shared" si="16"/>
        <v>"Hp":124201</v>
      </c>
      <c r="Y124" s="1" t="str">
        <f t="shared" si="17"/>
        <v>"Atk":4272</v>
      </c>
      <c r="Z124" s="1" t="str">
        <f>$A$3&amp;_xlfn.TEXTJOIN($C$1,1,X124:Y124)&amp;$A$4</f>
        <v>{"Hp":124201,"Atk":4272}</v>
      </c>
      <c r="AA124" s="1" t="str">
        <f t="shared" si="18"/>
        <v>"Hp":104329</v>
      </c>
      <c r="AB124" s="1" t="str">
        <f t="shared" si="19"/>
        <v>"Atk":5464</v>
      </c>
      <c r="AC124" s="1" t="str">
        <f t="shared" si="20"/>
        <v>{"Hp":104329,"Atk":5464}</v>
      </c>
      <c r="AE124" s="32" t="str">
        <f t="shared" si="21"/>
        <v>"CardMulti":35.83</v>
      </c>
      <c r="AF124" s="1" t="str">
        <f t="shared" si="22"/>
        <v>"CostReduce":3</v>
      </c>
      <c r="AG124" s="1" t="str">
        <f t="shared" si="23"/>
        <v>{"CardMulti":35.83,"CostReduce":3}</v>
      </c>
      <c r="AM124" s="32" t="str">
        <f t="shared" si="24"/>
        <v>"CardMulti":25.081</v>
      </c>
      <c r="AN124" s="1" t="str">
        <f t="shared" si="25"/>
        <v>"CostReduce":2.1</v>
      </c>
      <c r="AP124" s="1" t="str">
        <f>$A$3&amp;_xlfn.TEXTJOIN($C$1,1,AM124:AN124)&amp;$A$4</f>
        <v>{"CardMulti":25.081,"CostReduce":2.1}</v>
      </c>
    </row>
    <row r="125" ht="16.5" spans="4:42">
      <c r="D125" s="19">
        <v>109</v>
      </c>
      <c r="E125" s="24">
        <v>1490.64</v>
      </c>
      <c r="F125" s="25">
        <v>1491</v>
      </c>
      <c r="G125" s="25">
        <v>75</v>
      </c>
      <c r="H125" s="25"/>
      <c r="I125" s="25">
        <v>100852</v>
      </c>
      <c r="J125" s="25">
        <v>5043</v>
      </c>
      <c r="K125" s="25">
        <v>3</v>
      </c>
      <c r="L125" s="27">
        <v>1.12</v>
      </c>
      <c r="M125" s="28">
        <v>0</v>
      </c>
      <c r="N125" s="28">
        <v>0</v>
      </c>
      <c r="O125" s="13">
        <v>0</v>
      </c>
      <c r="P125" s="28">
        <v>32.99</v>
      </c>
      <c r="Q125" s="28">
        <v>3</v>
      </c>
      <c r="R125" s="28">
        <v>3</v>
      </c>
      <c r="S125" s="13">
        <v>2</v>
      </c>
      <c r="U125" s="1" t="str">
        <f t="shared" si="13"/>
        <v>"Hp":88749</v>
      </c>
      <c r="V125" s="1" t="str">
        <f t="shared" si="14"/>
        <v>"Atk":6152</v>
      </c>
      <c r="W125" s="1" t="str">
        <f t="shared" si="15"/>
        <v>{"Hp":88749,"Atk":6152}</v>
      </c>
      <c r="X125" s="1" t="str">
        <f t="shared" si="16"/>
        <v>"Hp":126065</v>
      </c>
      <c r="Y125" s="1" t="str">
        <f t="shared" si="17"/>
        <v>"Atk":4336</v>
      </c>
      <c r="Z125" s="1" t="str">
        <f>$A$3&amp;_xlfn.TEXTJOIN($C$1,1,X125:Y125)&amp;$A$4</f>
        <v>{"Hp":126065,"Atk":4336}</v>
      </c>
      <c r="AA125" s="1" t="str">
        <f t="shared" si="18"/>
        <v>"Hp":105894</v>
      </c>
      <c r="AB125" s="1" t="str">
        <f t="shared" si="19"/>
        <v>"Atk":5547</v>
      </c>
      <c r="AC125" s="1" t="str">
        <f t="shared" si="20"/>
        <v>{"Hp":105894,"Atk":5547}</v>
      </c>
      <c r="AE125" s="32" t="str">
        <f t="shared" si="21"/>
        <v>"CardMulti":35.99</v>
      </c>
      <c r="AF125" s="1" t="str">
        <f t="shared" si="22"/>
        <v>"CostReduce":3</v>
      </c>
      <c r="AG125" s="1" t="str">
        <f t="shared" si="23"/>
        <v>{"CardMulti":35.99,"CostReduce":3}</v>
      </c>
      <c r="AM125" s="32" t="str">
        <f t="shared" si="24"/>
        <v>"CardMulti":25.193</v>
      </c>
      <c r="AN125" s="1" t="str">
        <f t="shared" si="25"/>
        <v>"CostReduce":2.1</v>
      </c>
      <c r="AP125" s="1" t="str">
        <f>$A$3&amp;_xlfn.TEXTJOIN($C$1,1,AM125:AN125)&amp;$A$4</f>
        <v>{"CardMulti":25.193,"CostReduce":2.1}</v>
      </c>
    </row>
    <row r="126" ht="16.5" spans="4:42">
      <c r="D126" s="19">
        <v>110</v>
      </c>
      <c r="E126" s="24">
        <v>1513.85</v>
      </c>
      <c r="F126" s="25">
        <v>1514</v>
      </c>
      <c r="G126" s="25">
        <v>76</v>
      </c>
      <c r="H126" s="25"/>
      <c r="I126" s="25">
        <v>102366</v>
      </c>
      <c r="J126" s="25">
        <v>5118</v>
      </c>
      <c r="K126" s="25">
        <v>3</v>
      </c>
      <c r="L126" s="27">
        <v>1.12</v>
      </c>
      <c r="M126" s="28">
        <v>0</v>
      </c>
      <c r="N126" s="28">
        <v>0</v>
      </c>
      <c r="O126" s="13">
        <v>0</v>
      </c>
      <c r="P126" s="28">
        <v>33.15</v>
      </c>
      <c r="Q126" s="28">
        <v>3</v>
      </c>
      <c r="R126" s="28">
        <v>3</v>
      </c>
      <c r="S126" s="13">
        <v>2</v>
      </c>
      <c r="U126" s="1" t="str">
        <f t="shared" si="13"/>
        <v>"Hp":90082</v>
      </c>
      <c r="V126" s="1" t="str">
        <f t="shared" si="14"/>
        <v>"Atk":6243</v>
      </c>
      <c r="W126" s="1" t="str">
        <f t="shared" si="15"/>
        <v>{"Hp":90082,"Atk":6243}</v>
      </c>
      <c r="X126" s="1" t="str">
        <f t="shared" si="16"/>
        <v>"Hp":127957</v>
      </c>
      <c r="Y126" s="1" t="str">
        <f t="shared" si="17"/>
        <v>"Atk":4401</v>
      </c>
      <c r="Z126" s="1" t="str">
        <f>$A$3&amp;_xlfn.TEXTJOIN($C$1,1,X126:Y126)&amp;$A$4</f>
        <v>{"Hp":127957,"Atk":4401}</v>
      </c>
      <c r="AA126" s="1" t="str">
        <f t="shared" si="18"/>
        <v>"Hp":107484</v>
      </c>
      <c r="AB126" s="1" t="str">
        <f t="shared" si="19"/>
        <v>"Atk":5629</v>
      </c>
      <c r="AC126" s="1" t="str">
        <f t="shared" si="20"/>
        <v>{"Hp":107484,"Atk":5629}</v>
      </c>
      <c r="AE126" s="32" t="str">
        <f t="shared" si="21"/>
        <v>"CardMulti":36.15</v>
      </c>
      <c r="AF126" s="1" t="str">
        <f t="shared" si="22"/>
        <v>"CostReduce":3</v>
      </c>
      <c r="AG126" s="1" t="str">
        <f t="shared" si="23"/>
        <v>{"CardMulti":36.15,"CostReduce":3}</v>
      </c>
      <c r="AM126" s="32" t="str">
        <f t="shared" si="24"/>
        <v>"CardMulti":25.305</v>
      </c>
      <c r="AN126" s="1" t="str">
        <f t="shared" si="25"/>
        <v>"CostReduce":2.1</v>
      </c>
      <c r="AP126" s="1" t="str">
        <f>$A$3&amp;_xlfn.TEXTJOIN($C$1,1,AM126:AN126)&amp;$A$4</f>
        <v>{"CardMulti":25.305,"CostReduce":2.1}</v>
      </c>
    </row>
    <row r="127" ht="16.5" spans="4:42">
      <c r="D127" s="23">
        <v>111</v>
      </c>
      <c r="E127" s="24">
        <v>10760.54</v>
      </c>
      <c r="F127" s="25">
        <v>10761</v>
      </c>
      <c r="G127" s="25">
        <v>538</v>
      </c>
      <c r="H127" s="25"/>
      <c r="I127" s="25">
        <v>113126</v>
      </c>
      <c r="J127" s="25">
        <v>5656</v>
      </c>
      <c r="K127" s="25">
        <v>3</v>
      </c>
      <c r="L127" s="27">
        <v>2.14</v>
      </c>
      <c r="M127" s="28">
        <v>0</v>
      </c>
      <c r="N127" s="28">
        <v>0</v>
      </c>
      <c r="O127" s="13">
        <v>0</v>
      </c>
      <c r="P127" s="28">
        <v>34.25</v>
      </c>
      <c r="Q127" s="28">
        <v>3</v>
      </c>
      <c r="R127" s="28">
        <v>3</v>
      </c>
      <c r="S127" s="13">
        <v>2</v>
      </c>
      <c r="U127" s="1" t="str">
        <f t="shared" si="13"/>
        <v>"Hp":99550</v>
      </c>
      <c r="V127" s="1" t="str">
        <f t="shared" si="14"/>
        <v>"Atk":6900</v>
      </c>
      <c r="W127" s="1" t="str">
        <f t="shared" si="15"/>
        <v>{"Hp":99550,"Atk":6900}</v>
      </c>
      <c r="X127" s="1" t="str">
        <f t="shared" si="16"/>
        <v>"Hp":141407</v>
      </c>
      <c r="Y127" s="1" t="str">
        <f t="shared" si="17"/>
        <v>"Atk":4864</v>
      </c>
      <c r="Z127" s="1" t="str">
        <f>$A$3&amp;_xlfn.TEXTJOIN($C$1,1,X127:Y127)&amp;$A$4</f>
        <v>{"Hp":141407,"Atk":4864}</v>
      </c>
      <c r="AA127" s="1" t="str">
        <f t="shared" si="18"/>
        <v>"Hp":118782</v>
      </c>
      <c r="AB127" s="1" t="str">
        <f t="shared" si="19"/>
        <v>"Atk":6221</v>
      </c>
      <c r="AC127" s="1" t="str">
        <f t="shared" si="20"/>
        <v>{"Hp":118782,"Atk":6221}</v>
      </c>
      <c r="AE127" s="32" t="str">
        <f t="shared" si="21"/>
        <v>"CardMulti":37.25</v>
      </c>
      <c r="AF127" s="1" t="str">
        <f t="shared" si="22"/>
        <v>"CostReduce":3</v>
      </c>
      <c r="AG127" s="1" t="str">
        <f t="shared" si="23"/>
        <v>{"CardMulti":37.25,"CostReduce":3}</v>
      </c>
      <c r="AM127" s="32" t="str">
        <f t="shared" si="24"/>
        <v>"CardMulti":26.075</v>
      </c>
      <c r="AN127" s="1" t="str">
        <f t="shared" si="25"/>
        <v>"CostReduce":2.1</v>
      </c>
      <c r="AP127" s="1" t="str">
        <f>$A$3&amp;_xlfn.TEXTJOIN($C$1,1,AM127:AN127)&amp;$A$4</f>
        <v>{"CardMulti":26.075,"CostReduce":2.1}</v>
      </c>
    </row>
    <row r="128" ht="16.5" spans="4:42">
      <c r="D128" s="19">
        <v>112</v>
      </c>
      <c r="E128" s="24">
        <v>1560.76</v>
      </c>
      <c r="F128" s="25">
        <v>1561</v>
      </c>
      <c r="G128" s="25">
        <v>78</v>
      </c>
      <c r="H128" s="25"/>
      <c r="I128" s="25">
        <v>114687</v>
      </c>
      <c r="J128" s="25">
        <v>5734</v>
      </c>
      <c r="K128" s="25">
        <v>3</v>
      </c>
      <c r="L128" s="27">
        <v>1.11</v>
      </c>
      <c r="M128" s="28">
        <v>0</v>
      </c>
      <c r="N128" s="28">
        <v>0</v>
      </c>
      <c r="O128" s="13">
        <v>0</v>
      </c>
      <c r="P128" s="28">
        <v>34.4</v>
      </c>
      <c r="Q128" s="28">
        <v>3</v>
      </c>
      <c r="R128" s="28">
        <v>3</v>
      </c>
      <c r="S128" s="13">
        <v>2</v>
      </c>
      <c r="U128" s="1" t="str">
        <f t="shared" si="13"/>
        <v>"Hp":100924</v>
      </c>
      <c r="V128" s="1" t="str">
        <f t="shared" si="14"/>
        <v>"Atk":6995</v>
      </c>
      <c r="W128" s="1" t="str">
        <f t="shared" si="15"/>
        <v>{"Hp":100924,"Atk":6995}</v>
      </c>
      <c r="X128" s="1" t="str">
        <f t="shared" si="16"/>
        <v>"Hp":143358</v>
      </c>
      <c r="Y128" s="1" t="str">
        <f t="shared" si="17"/>
        <v>"Atk":4931</v>
      </c>
      <c r="Z128" s="1" t="str">
        <f>$A$3&amp;_xlfn.TEXTJOIN($C$1,1,X128:Y128)&amp;$A$4</f>
        <v>{"Hp":143358,"Atk":4931}</v>
      </c>
      <c r="AA128" s="1" t="str">
        <f t="shared" si="18"/>
        <v>"Hp":120421</v>
      </c>
      <c r="AB128" s="1" t="str">
        <f t="shared" si="19"/>
        <v>"Atk":6307</v>
      </c>
      <c r="AC128" s="1" t="str">
        <f t="shared" si="20"/>
        <v>{"Hp":120421,"Atk":6307}</v>
      </c>
      <c r="AE128" s="32" t="str">
        <f t="shared" si="21"/>
        <v>"CardMulti":37.4</v>
      </c>
      <c r="AF128" s="1" t="str">
        <f t="shared" si="22"/>
        <v>"CostReduce":3</v>
      </c>
      <c r="AG128" s="1" t="str">
        <f t="shared" si="23"/>
        <v>{"CardMulti":37.4,"CostReduce":3}</v>
      </c>
      <c r="AM128" s="32" t="str">
        <f t="shared" si="24"/>
        <v>"CardMulti":26.18</v>
      </c>
      <c r="AN128" s="1" t="str">
        <f t="shared" si="25"/>
        <v>"CostReduce":2.1</v>
      </c>
      <c r="AP128" s="1" t="str">
        <f>$A$3&amp;_xlfn.TEXTJOIN($C$1,1,AM128:AN128)&amp;$A$4</f>
        <v>{"CardMulti":26.18,"CostReduce":2.1}</v>
      </c>
    </row>
    <row r="129" ht="16.5" spans="4:42">
      <c r="D129" s="19">
        <v>113</v>
      </c>
      <c r="E129" s="24">
        <v>1584.47</v>
      </c>
      <c r="F129" s="25">
        <v>1584</v>
      </c>
      <c r="G129" s="25">
        <v>79</v>
      </c>
      <c r="H129" s="25"/>
      <c r="I129" s="25">
        <v>116271</v>
      </c>
      <c r="J129" s="25">
        <v>5814</v>
      </c>
      <c r="K129" s="25">
        <v>3</v>
      </c>
      <c r="L129" s="27">
        <v>1.11</v>
      </c>
      <c r="M129" s="28">
        <v>0</v>
      </c>
      <c r="N129" s="28">
        <v>0</v>
      </c>
      <c r="O129" s="13">
        <v>0</v>
      </c>
      <c r="P129" s="28">
        <v>34.55</v>
      </c>
      <c r="Q129" s="28">
        <v>3</v>
      </c>
      <c r="R129" s="28">
        <v>3</v>
      </c>
      <c r="S129" s="13">
        <v>2</v>
      </c>
      <c r="U129" s="1" t="str">
        <f t="shared" si="13"/>
        <v>"Hp":102318</v>
      </c>
      <c r="V129" s="1" t="str">
        <f t="shared" si="14"/>
        <v>"Atk":7093</v>
      </c>
      <c r="W129" s="1" t="str">
        <f t="shared" si="15"/>
        <v>{"Hp":102318,"Atk":7093}</v>
      </c>
      <c r="X129" s="1" t="str">
        <f t="shared" si="16"/>
        <v>"Hp":145338</v>
      </c>
      <c r="Y129" s="1" t="str">
        <f t="shared" si="17"/>
        <v>"Atk":5000</v>
      </c>
      <c r="Z129" s="1" t="str">
        <f>$A$3&amp;_xlfn.TEXTJOIN($C$1,1,X129:Y129)&amp;$A$4</f>
        <v>{"Hp":145338,"Atk":5000}</v>
      </c>
      <c r="AA129" s="1" t="str">
        <f t="shared" si="18"/>
        <v>"Hp":122084</v>
      </c>
      <c r="AB129" s="1" t="str">
        <f t="shared" si="19"/>
        <v>"Atk":6395</v>
      </c>
      <c r="AC129" s="1" t="str">
        <f t="shared" si="20"/>
        <v>{"Hp":122084,"Atk":6395}</v>
      </c>
      <c r="AE129" s="32" t="str">
        <f t="shared" si="21"/>
        <v>"CardMulti":37.55</v>
      </c>
      <c r="AF129" s="1" t="str">
        <f t="shared" si="22"/>
        <v>"CostReduce":3</v>
      </c>
      <c r="AG129" s="1" t="str">
        <f t="shared" si="23"/>
        <v>{"CardMulti":37.55,"CostReduce":3}</v>
      </c>
      <c r="AM129" s="32" t="str">
        <f t="shared" si="24"/>
        <v>"CardMulti":26.285</v>
      </c>
      <c r="AN129" s="1" t="str">
        <f t="shared" si="25"/>
        <v>"CostReduce":2.1</v>
      </c>
      <c r="AP129" s="1" t="str">
        <f>$A$3&amp;_xlfn.TEXTJOIN($C$1,1,AM129:AN129)&amp;$A$4</f>
        <v>{"CardMulti":26.285,"CostReduce":2.1}</v>
      </c>
    </row>
    <row r="130" ht="16.5" spans="4:42">
      <c r="D130" s="19">
        <v>114</v>
      </c>
      <c r="E130" s="24">
        <v>1608.34</v>
      </c>
      <c r="F130" s="25">
        <v>1608</v>
      </c>
      <c r="G130" s="25">
        <v>80</v>
      </c>
      <c r="H130" s="25"/>
      <c r="I130" s="25">
        <v>117880</v>
      </c>
      <c r="J130" s="25">
        <v>5894</v>
      </c>
      <c r="K130" s="25">
        <v>3</v>
      </c>
      <c r="L130" s="27">
        <v>1.11</v>
      </c>
      <c r="M130" s="28">
        <v>0</v>
      </c>
      <c r="N130" s="28">
        <v>0</v>
      </c>
      <c r="O130" s="13">
        <v>0</v>
      </c>
      <c r="P130" s="28">
        <v>34.7</v>
      </c>
      <c r="Q130" s="28">
        <v>3</v>
      </c>
      <c r="R130" s="28">
        <v>3</v>
      </c>
      <c r="S130" s="13">
        <v>2</v>
      </c>
      <c r="U130" s="1" t="str">
        <f t="shared" si="13"/>
        <v>"Hp":103734</v>
      </c>
      <c r="V130" s="1" t="str">
        <f t="shared" si="14"/>
        <v>"Atk":7190</v>
      </c>
      <c r="W130" s="1" t="str">
        <f t="shared" si="15"/>
        <v>{"Hp":103734,"Atk":7190}</v>
      </c>
      <c r="X130" s="1" t="str">
        <f t="shared" si="16"/>
        <v>"Hp":147350</v>
      </c>
      <c r="Y130" s="1" t="str">
        <f t="shared" si="17"/>
        <v>"Atk":5068</v>
      </c>
      <c r="Z130" s="1" t="str">
        <f>$A$3&amp;_xlfn.TEXTJOIN($C$1,1,X130:Y130)&amp;$A$4</f>
        <v>{"Hp":147350,"Atk":5068}</v>
      </c>
      <c r="AA130" s="1" t="str">
        <f t="shared" si="18"/>
        <v>"Hp":123774</v>
      </c>
      <c r="AB130" s="1" t="str">
        <f t="shared" si="19"/>
        <v>"Atk":6483</v>
      </c>
      <c r="AC130" s="1" t="str">
        <f t="shared" si="20"/>
        <v>{"Hp":123774,"Atk":6483}</v>
      </c>
      <c r="AE130" s="32" t="str">
        <f t="shared" si="21"/>
        <v>"CardMulti":37.7</v>
      </c>
      <c r="AF130" s="1" t="str">
        <f t="shared" si="22"/>
        <v>"CostReduce":3</v>
      </c>
      <c r="AG130" s="1" t="str">
        <f t="shared" si="23"/>
        <v>{"CardMulti":37.7,"CostReduce":3}</v>
      </c>
      <c r="AM130" s="32" t="str">
        <f t="shared" si="24"/>
        <v>"CardMulti":26.39</v>
      </c>
      <c r="AN130" s="1" t="str">
        <f t="shared" si="25"/>
        <v>"CostReduce":2.1</v>
      </c>
      <c r="AP130" s="1" t="str">
        <f>$A$3&amp;_xlfn.TEXTJOIN($C$1,1,AM130:AN130)&amp;$A$4</f>
        <v>{"CardMulti":26.39,"CostReduce":2.1}</v>
      </c>
    </row>
    <row r="131" ht="16.5" spans="4:42">
      <c r="D131" s="19">
        <v>115</v>
      </c>
      <c r="E131" s="24">
        <v>1632.38</v>
      </c>
      <c r="F131" s="25">
        <v>1632</v>
      </c>
      <c r="G131" s="25">
        <v>82</v>
      </c>
      <c r="H131" s="25"/>
      <c r="I131" s="25">
        <v>119512</v>
      </c>
      <c r="J131" s="25">
        <v>5976</v>
      </c>
      <c r="K131" s="25">
        <v>3</v>
      </c>
      <c r="L131" s="27">
        <v>1.11</v>
      </c>
      <c r="M131" s="28">
        <v>0</v>
      </c>
      <c r="N131" s="28">
        <v>0</v>
      </c>
      <c r="O131" s="13">
        <v>0</v>
      </c>
      <c r="P131" s="28">
        <v>34.85</v>
      </c>
      <c r="Q131" s="28">
        <v>3</v>
      </c>
      <c r="R131" s="28">
        <v>3</v>
      </c>
      <c r="S131" s="13">
        <v>2</v>
      </c>
      <c r="U131" s="1" t="str">
        <f t="shared" si="13"/>
        <v>"Hp":105170</v>
      </c>
      <c r="V131" s="1" t="str">
        <f t="shared" si="14"/>
        <v>"Atk":7290</v>
      </c>
      <c r="W131" s="1" t="str">
        <f t="shared" si="15"/>
        <v>{"Hp":105170,"Atk":7290}</v>
      </c>
      <c r="X131" s="1" t="str">
        <f t="shared" si="16"/>
        <v>"Hp":149390</v>
      </c>
      <c r="Y131" s="1" t="str">
        <f t="shared" si="17"/>
        <v>"Atk":5139</v>
      </c>
      <c r="Z131" s="1" t="str">
        <f>$A$3&amp;_xlfn.TEXTJOIN($C$1,1,X131:Y131)&amp;$A$4</f>
        <v>{"Hp":149390,"Atk":5139}</v>
      </c>
      <c r="AA131" s="1" t="str">
        <f t="shared" si="18"/>
        <v>"Hp":125487</v>
      </c>
      <c r="AB131" s="1" t="str">
        <f t="shared" si="19"/>
        <v>"Atk":6573</v>
      </c>
      <c r="AC131" s="1" t="str">
        <f t="shared" si="20"/>
        <v>{"Hp":125487,"Atk":6573}</v>
      </c>
      <c r="AE131" s="32" t="str">
        <f t="shared" si="21"/>
        <v>"CardMulti":37.85</v>
      </c>
      <c r="AF131" s="1" t="str">
        <f t="shared" si="22"/>
        <v>"CostReduce":3</v>
      </c>
      <c r="AG131" s="1" t="str">
        <f t="shared" si="23"/>
        <v>{"CardMulti":37.85,"CostReduce":3}</v>
      </c>
      <c r="AM131" s="32" t="str">
        <f t="shared" si="24"/>
        <v>"CardMulti":26.495</v>
      </c>
      <c r="AN131" s="1" t="str">
        <f t="shared" si="25"/>
        <v>"CostReduce":2.1</v>
      </c>
      <c r="AP131" s="1" t="str">
        <f>$A$3&amp;_xlfn.TEXTJOIN($C$1,1,AM131:AN131)&amp;$A$4</f>
        <v>{"CardMulti":26.495,"CostReduce":2.1}</v>
      </c>
    </row>
    <row r="132" ht="16.5" spans="4:42">
      <c r="D132" s="19">
        <v>116</v>
      </c>
      <c r="E132" s="24">
        <v>1656.59</v>
      </c>
      <c r="F132" s="25">
        <v>1657</v>
      </c>
      <c r="G132" s="25">
        <v>83</v>
      </c>
      <c r="H132" s="25"/>
      <c r="I132" s="25">
        <v>121169</v>
      </c>
      <c r="J132" s="25">
        <v>6058</v>
      </c>
      <c r="K132" s="25">
        <v>3</v>
      </c>
      <c r="L132" s="27">
        <v>1.11</v>
      </c>
      <c r="M132" s="28">
        <v>0</v>
      </c>
      <c r="N132" s="28">
        <v>0</v>
      </c>
      <c r="O132" s="13">
        <v>0</v>
      </c>
      <c r="P132" s="28">
        <v>35</v>
      </c>
      <c r="Q132" s="28">
        <v>3</v>
      </c>
      <c r="R132" s="28">
        <v>3</v>
      </c>
      <c r="S132" s="13">
        <v>2</v>
      </c>
      <c r="U132" s="1" t="str">
        <f t="shared" si="13"/>
        <v>"Hp":106628</v>
      </c>
      <c r="V132" s="1" t="str">
        <f t="shared" si="14"/>
        <v>"Atk":7390</v>
      </c>
      <c r="W132" s="1" t="str">
        <f t="shared" si="15"/>
        <v>{"Hp":106628,"Atk":7390}</v>
      </c>
      <c r="X132" s="1" t="str">
        <f t="shared" si="16"/>
        <v>"Hp":151461</v>
      </c>
      <c r="Y132" s="1" t="str">
        <f t="shared" si="17"/>
        <v>"Atk":5209</v>
      </c>
      <c r="Z132" s="1" t="str">
        <f>$A$3&amp;_xlfn.TEXTJOIN($C$1,1,X132:Y132)&amp;$A$4</f>
        <v>{"Hp":151461,"Atk":5209}</v>
      </c>
      <c r="AA132" s="1" t="str">
        <f t="shared" si="18"/>
        <v>"Hp":127227</v>
      </c>
      <c r="AB132" s="1" t="str">
        <f t="shared" si="19"/>
        <v>"Atk":6663</v>
      </c>
      <c r="AC132" s="1" t="str">
        <f t="shared" si="20"/>
        <v>{"Hp":127227,"Atk":6663}</v>
      </c>
      <c r="AE132" s="32" t="str">
        <f t="shared" si="21"/>
        <v>"CardMulti":38</v>
      </c>
      <c r="AF132" s="1" t="str">
        <f t="shared" si="22"/>
        <v>"CostReduce":3</v>
      </c>
      <c r="AG132" s="1" t="str">
        <f t="shared" si="23"/>
        <v>{"CardMulti":38,"CostReduce":3}</v>
      </c>
      <c r="AM132" s="32" t="str">
        <f t="shared" si="24"/>
        <v>"CardMulti":26.6</v>
      </c>
      <c r="AN132" s="1" t="str">
        <f t="shared" si="25"/>
        <v>"CostReduce":2.1</v>
      </c>
      <c r="AP132" s="1" t="str">
        <f>$A$3&amp;_xlfn.TEXTJOIN($C$1,1,AM132:AN132)&amp;$A$4</f>
        <v>{"CardMulti":26.6,"CostReduce":2.1}</v>
      </c>
    </row>
    <row r="133" ht="16.5" spans="4:42">
      <c r="D133" s="19">
        <v>117</v>
      </c>
      <c r="E133" s="24">
        <v>1680.97</v>
      </c>
      <c r="F133" s="25">
        <v>1681</v>
      </c>
      <c r="G133" s="25">
        <v>84</v>
      </c>
      <c r="H133" s="25"/>
      <c r="I133" s="25">
        <v>122850</v>
      </c>
      <c r="J133" s="25">
        <v>6142</v>
      </c>
      <c r="K133" s="25">
        <v>3</v>
      </c>
      <c r="L133" s="27">
        <v>1.11</v>
      </c>
      <c r="M133" s="28">
        <v>0</v>
      </c>
      <c r="N133" s="28">
        <v>0</v>
      </c>
      <c r="O133" s="13">
        <v>0</v>
      </c>
      <c r="P133" s="28">
        <v>35.15</v>
      </c>
      <c r="Q133" s="28">
        <v>3</v>
      </c>
      <c r="R133" s="28">
        <v>3</v>
      </c>
      <c r="S133" s="13">
        <v>2</v>
      </c>
      <c r="U133" s="1" t="str">
        <f t="shared" si="13"/>
        <v>"Hp":108108</v>
      </c>
      <c r="V133" s="1" t="str">
        <f t="shared" si="14"/>
        <v>"Atk":7493</v>
      </c>
      <c r="W133" s="1" t="str">
        <f t="shared" si="15"/>
        <v>{"Hp":108108,"Atk":7493}</v>
      </c>
      <c r="X133" s="1" t="str">
        <f t="shared" si="16"/>
        <v>"Hp":153562</v>
      </c>
      <c r="Y133" s="1" t="str">
        <f t="shared" si="17"/>
        <v>"Atk":5282</v>
      </c>
      <c r="Z133" s="1" t="str">
        <f>$A$3&amp;_xlfn.TEXTJOIN($C$1,1,X133:Y133)&amp;$A$4</f>
        <v>{"Hp":153562,"Atk":5282}</v>
      </c>
      <c r="AA133" s="1" t="str">
        <f t="shared" si="18"/>
        <v>"Hp":128992</v>
      </c>
      <c r="AB133" s="1" t="str">
        <f t="shared" si="19"/>
        <v>"Atk":6756</v>
      </c>
      <c r="AC133" s="1" t="str">
        <f t="shared" si="20"/>
        <v>{"Hp":128992,"Atk":6756}</v>
      </c>
      <c r="AE133" s="32" t="str">
        <f t="shared" si="21"/>
        <v>"CardMulti":38.15</v>
      </c>
      <c r="AF133" s="1" t="str">
        <f t="shared" si="22"/>
        <v>"CostReduce":3</v>
      </c>
      <c r="AG133" s="1" t="str">
        <f t="shared" si="23"/>
        <v>{"CardMulti":38.15,"CostReduce":3}</v>
      </c>
      <c r="AM133" s="32" t="str">
        <f t="shared" si="24"/>
        <v>"CardMulti":26.705</v>
      </c>
      <c r="AN133" s="1" t="str">
        <f t="shared" si="25"/>
        <v>"CostReduce":2.1</v>
      </c>
      <c r="AP133" s="1" t="str">
        <f>$A$3&amp;_xlfn.TEXTJOIN($C$1,1,AM133:AN133)&amp;$A$4</f>
        <v>{"CardMulti":26.705,"CostReduce":2.1}</v>
      </c>
    </row>
    <row r="134" ht="16.5" spans="4:42">
      <c r="D134" s="19">
        <v>118</v>
      </c>
      <c r="E134" s="24">
        <v>1705.51</v>
      </c>
      <c r="F134" s="25">
        <v>1706</v>
      </c>
      <c r="G134" s="25">
        <v>85</v>
      </c>
      <c r="H134" s="25"/>
      <c r="I134" s="25">
        <v>124555</v>
      </c>
      <c r="J134" s="25">
        <v>6228</v>
      </c>
      <c r="K134" s="25">
        <v>3</v>
      </c>
      <c r="L134" s="27">
        <v>1.11</v>
      </c>
      <c r="M134" s="28">
        <v>0</v>
      </c>
      <c r="N134" s="28">
        <v>0</v>
      </c>
      <c r="O134" s="13">
        <v>0</v>
      </c>
      <c r="P134" s="28">
        <v>35.3</v>
      </c>
      <c r="Q134" s="28">
        <v>3</v>
      </c>
      <c r="R134" s="28">
        <v>3</v>
      </c>
      <c r="S134" s="13">
        <v>2</v>
      </c>
      <c r="U134" s="1" t="str">
        <f t="shared" si="13"/>
        <v>"Hp":109608</v>
      </c>
      <c r="V134" s="1" t="str">
        <f t="shared" si="14"/>
        <v>"Atk":7598</v>
      </c>
      <c r="W134" s="1" t="str">
        <f t="shared" si="15"/>
        <v>{"Hp":109608,"Atk":7598}</v>
      </c>
      <c r="X134" s="1" t="str">
        <f t="shared" si="16"/>
        <v>"Hp":155693</v>
      </c>
      <c r="Y134" s="1" t="str">
        <f t="shared" si="17"/>
        <v>"Atk":5356</v>
      </c>
      <c r="Z134" s="1" t="str">
        <f>$A$3&amp;_xlfn.TEXTJOIN($C$1,1,X134:Y134)&amp;$A$4</f>
        <v>{"Hp":155693,"Atk":5356}</v>
      </c>
      <c r="AA134" s="1" t="str">
        <f t="shared" si="18"/>
        <v>"Hp":130782</v>
      </c>
      <c r="AB134" s="1" t="str">
        <f t="shared" si="19"/>
        <v>"Atk":6850</v>
      </c>
      <c r="AC134" s="1" t="str">
        <f t="shared" si="20"/>
        <v>{"Hp":130782,"Atk":6850}</v>
      </c>
      <c r="AE134" s="32" t="str">
        <f t="shared" si="21"/>
        <v>"CardMulti":38.3</v>
      </c>
      <c r="AF134" s="1" t="str">
        <f t="shared" si="22"/>
        <v>"CostReduce":3</v>
      </c>
      <c r="AG134" s="1" t="str">
        <f t="shared" si="23"/>
        <v>{"CardMulti":38.3,"CostReduce":3}</v>
      </c>
      <c r="AM134" s="32" t="str">
        <f t="shared" si="24"/>
        <v>"CardMulti":26.81</v>
      </c>
      <c r="AN134" s="1" t="str">
        <f t="shared" si="25"/>
        <v>"CostReduce":2.1</v>
      </c>
      <c r="AP134" s="1" t="str">
        <f>$A$3&amp;_xlfn.TEXTJOIN($C$1,1,AM134:AN134)&amp;$A$4</f>
        <v>{"CardMulti":26.81,"CostReduce":2.1}</v>
      </c>
    </row>
    <row r="135" ht="16.5" spans="4:42">
      <c r="D135" s="19">
        <v>119</v>
      </c>
      <c r="E135" s="24">
        <v>1730.21</v>
      </c>
      <c r="F135" s="25">
        <v>1730</v>
      </c>
      <c r="G135" s="25">
        <v>87</v>
      </c>
      <c r="H135" s="25"/>
      <c r="I135" s="25">
        <v>126285</v>
      </c>
      <c r="J135" s="25">
        <v>6314</v>
      </c>
      <c r="K135" s="25">
        <v>3</v>
      </c>
      <c r="L135" s="27">
        <v>1.11</v>
      </c>
      <c r="M135" s="28">
        <v>0</v>
      </c>
      <c r="N135" s="28">
        <v>0</v>
      </c>
      <c r="O135" s="13">
        <v>0</v>
      </c>
      <c r="P135" s="28">
        <v>35.45</v>
      </c>
      <c r="Q135" s="28">
        <v>3</v>
      </c>
      <c r="R135" s="28">
        <v>3</v>
      </c>
      <c r="S135" s="13">
        <v>2</v>
      </c>
      <c r="U135" s="1" t="str">
        <f t="shared" si="13"/>
        <v>"Hp":111130</v>
      </c>
      <c r="V135" s="1" t="str">
        <f t="shared" si="14"/>
        <v>"Atk":7703</v>
      </c>
      <c r="W135" s="1" t="str">
        <f t="shared" si="15"/>
        <v>{"Hp":111130,"Atk":7703}</v>
      </c>
      <c r="X135" s="1" t="str">
        <f t="shared" si="16"/>
        <v>"Hp":157856</v>
      </c>
      <c r="Y135" s="1" t="str">
        <f t="shared" si="17"/>
        <v>"Atk":5430</v>
      </c>
      <c r="Z135" s="1" t="str">
        <f>$A$3&amp;_xlfn.TEXTJOIN($C$1,1,X135:Y135)&amp;$A$4</f>
        <v>{"Hp":157856,"Atk":5430}</v>
      </c>
      <c r="AA135" s="1" t="str">
        <f t="shared" si="18"/>
        <v>"Hp":132599</v>
      </c>
      <c r="AB135" s="1" t="str">
        <f t="shared" si="19"/>
        <v>"Atk":6945</v>
      </c>
      <c r="AC135" s="1" t="str">
        <f t="shared" si="20"/>
        <v>{"Hp":132599,"Atk":6945}</v>
      </c>
      <c r="AE135" s="32" t="str">
        <f t="shared" si="21"/>
        <v>"CardMulti":38.45</v>
      </c>
      <c r="AF135" s="1" t="str">
        <f t="shared" si="22"/>
        <v>"CostReduce":3</v>
      </c>
      <c r="AG135" s="1" t="str">
        <f t="shared" si="23"/>
        <v>{"CardMulti":38.45,"CostReduce":3}</v>
      </c>
      <c r="AM135" s="32" t="str">
        <f t="shared" si="24"/>
        <v>"CardMulti":26.915</v>
      </c>
      <c r="AN135" s="1" t="str">
        <f t="shared" si="25"/>
        <v>"CostReduce":2.1</v>
      </c>
      <c r="AP135" s="1" t="str">
        <f>$A$3&amp;_xlfn.TEXTJOIN($C$1,1,AM135:AN135)&amp;$A$4</f>
        <v>{"CardMulti":26.915,"CostReduce":2.1}</v>
      </c>
    </row>
    <row r="136" ht="16.5" spans="4:42">
      <c r="D136" s="19">
        <v>120</v>
      </c>
      <c r="E136" s="24">
        <v>1755.08</v>
      </c>
      <c r="F136" s="25">
        <v>1755</v>
      </c>
      <c r="G136" s="25">
        <v>88</v>
      </c>
      <c r="H136" s="25"/>
      <c r="I136" s="25">
        <v>128040</v>
      </c>
      <c r="J136" s="25">
        <v>6402</v>
      </c>
      <c r="K136" s="25">
        <v>3</v>
      </c>
      <c r="L136" s="27">
        <v>1.11</v>
      </c>
      <c r="M136" s="28">
        <v>0</v>
      </c>
      <c r="N136" s="28">
        <v>0</v>
      </c>
      <c r="O136" s="13">
        <v>0</v>
      </c>
      <c r="P136" s="28">
        <v>35.6</v>
      </c>
      <c r="Q136" s="28">
        <v>3</v>
      </c>
      <c r="R136" s="28">
        <v>3</v>
      </c>
      <c r="S136" s="13">
        <v>2</v>
      </c>
      <c r="U136" s="1" t="str">
        <f t="shared" si="13"/>
        <v>"Hp":112675</v>
      </c>
      <c r="V136" s="1" t="str">
        <f t="shared" si="14"/>
        <v>"Atk":7810</v>
      </c>
      <c r="W136" s="1" t="str">
        <f t="shared" si="15"/>
        <v>{"Hp":112675,"Atk":7810}</v>
      </c>
      <c r="X136" s="1" t="str">
        <f t="shared" si="16"/>
        <v>"Hp":160050</v>
      </c>
      <c r="Y136" s="1" t="str">
        <f t="shared" si="17"/>
        <v>"Atk":5505</v>
      </c>
      <c r="Z136" s="1" t="str">
        <f>$A$3&amp;_xlfn.TEXTJOIN($C$1,1,X136:Y136)&amp;$A$4</f>
        <v>{"Hp":160050,"Atk":5505}</v>
      </c>
      <c r="AA136" s="1" t="str">
        <f t="shared" si="18"/>
        <v>"Hp":134442</v>
      </c>
      <c r="AB136" s="1" t="str">
        <f t="shared" si="19"/>
        <v>"Atk":7042</v>
      </c>
      <c r="AC136" s="1" t="str">
        <f t="shared" si="20"/>
        <v>{"Hp":134442,"Atk":7042}</v>
      </c>
      <c r="AE136" s="32" t="str">
        <f t="shared" si="21"/>
        <v>"CardMulti":38.6</v>
      </c>
      <c r="AF136" s="1" t="str">
        <f t="shared" si="22"/>
        <v>"CostReduce":3</v>
      </c>
      <c r="AG136" s="1" t="str">
        <f t="shared" si="23"/>
        <v>{"CardMulti":38.6,"CostReduce":3}</v>
      </c>
      <c r="AM136" s="32" t="str">
        <f t="shared" si="24"/>
        <v>"CardMulti":27.02</v>
      </c>
      <c r="AN136" s="1" t="str">
        <f t="shared" si="25"/>
        <v>"CostReduce":2.1</v>
      </c>
      <c r="AP136" s="1" t="str">
        <f>$A$3&amp;_xlfn.TEXTJOIN($C$1,1,AM136:AN136)&amp;$A$4</f>
        <v>{"CardMulti":27.02,"CostReduce":2.1}</v>
      </c>
    </row>
    <row r="137" ht="16.5" spans="4:42">
      <c r="D137" s="23">
        <v>121</v>
      </c>
      <c r="E137" s="24">
        <v>12460.84</v>
      </c>
      <c r="F137" s="25">
        <v>12461</v>
      </c>
      <c r="G137" s="25">
        <v>623</v>
      </c>
      <c r="H137" s="25"/>
      <c r="I137" s="25">
        <v>140501</v>
      </c>
      <c r="J137" s="25">
        <v>7025</v>
      </c>
      <c r="K137" s="25">
        <v>3</v>
      </c>
      <c r="L137" s="27">
        <v>2.22</v>
      </c>
      <c r="M137" s="28">
        <v>0</v>
      </c>
      <c r="N137" s="28">
        <v>0</v>
      </c>
      <c r="O137" s="13">
        <v>0</v>
      </c>
      <c r="P137" s="28">
        <v>36.75</v>
      </c>
      <c r="Q137" s="28">
        <v>3</v>
      </c>
      <c r="R137" s="28">
        <v>3</v>
      </c>
      <c r="S137" s="13">
        <v>2</v>
      </c>
      <c r="U137" s="1" t="str">
        <f t="shared" si="13"/>
        <v>"Hp":123640</v>
      </c>
      <c r="V137" s="1" t="str">
        <f t="shared" si="14"/>
        <v>"Atk":8570</v>
      </c>
      <c r="W137" s="1" t="str">
        <f t="shared" si="15"/>
        <v>{"Hp":123640,"Atk":8570}</v>
      </c>
      <c r="X137" s="1" t="str">
        <f t="shared" si="16"/>
        <v>"Hp":175626</v>
      </c>
      <c r="Y137" s="1" t="str">
        <f t="shared" si="17"/>
        <v>"Atk":6041</v>
      </c>
      <c r="Z137" s="1" t="str">
        <f>$A$3&amp;_xlfn.TEXTJOIN($C$1,1,X137:Y137)&amp;$A$4</f>
        <v>{"Hp":175626,"Atk":6041}</v>
      </c>
      <c r="AA137" s="1" t="str">
        <f t="shared" si="18"/>
        <v>"Hp":147526</v>
      </c>
      <c r="AB137" s="1" t="str">
        <f t="shared" si="19"/>
        <v>"Atk":7727</v>
      </c>
      <c r="AC137" s="1" t="str">
        <f t="shared" si="20"/>
        <v>{"Hp":147526,"Atk":7727}</v>
      </c>
      <c r="AE137" s="32" t="str">
        <f t="shared" si="21"/>
        <v>"CardMulti":39.75</v>
      </c>
      <c r="AF137" s="1" t="str">
        <f t="shared" si="22"/>
        <v>"CostReduce":3</v>
      </c>
      <c r="AG137" s="1" t="str">
        <f t="shared" si="23"/>
        <v>{"CardMulti":39.75,"CostReduce":3}</v>
      </c>
      <c r="AM137" s="32" t="str">
        <f t="shared" si="24"/>
        <v>"CardMulti":27.825</v>
      </c>
      <c r="AN137" s="1" t="str">
        <f t="shared" si="25"/>
        <v>"CostReduce":2.1</v>
      </c>
      <c r="AP137" s="1" t="str">
        <f>$A$3&amp;_xlfn.TEXTJOIN($C$1,1,AM137:AN137)&amp;$A$4</f>
        <v>{"CardMulti":27.825,"CostReduce":2.1}</v>
      </c>
    </row>
    <row r="138" ht="16.5" spans="4:42">
      <c r="D138" s="19">
        <v>122</v>
      </c>
      <c r="E138" s="24">
        <v>1805.32</v>
      </c>
      <c r="F138" s="25">
        <v>1805</v>
      </c>
      <c r="G138" s="25">
        <v>90</v>
      </c>
      <c r="H138" s="25"/>
      <c r="I138" s="25">
        <v>142307</v>
      </c>
      <c r="J138" s="25">
        <v>7115</v>
      </c>
      <c r="K138" s="25">
        <v>3</v>
      </c>
      <c r="L138" s="27">
        <v>1.14</v>
      </c>
      <c r="M138" s="28">
        <v>0</v>
      </c>
      <c r="N138" s="28">
        <v>0</v>
      </c>
      <c r="O138" s="13">
        <v>0</v>
      </c>
      <c r="P138" s="28">
        <v>36.94</v>
      </c>
      <c r="Q138" s="28">
        <v>3</v>
      </c>
      <c r="R138" s="28">
        <v>3</v>
      </c>
      <c r="S138" s="13">
        <v>2</v>
      </c>
      <c r="U138" s="1" t="str">
        <f t="shared" si="13"/>
        <v>"Hp":125230</v>
      </c>
      <c r="V138" s="1" t="str">
        <f t="shared" si="14"/>
        <v>"Atk":8680</v>
      </c>
      <c r="W138" s="1" t="str">
        <f t="shared" si="15"/>
        <v>{"Hp":125230,"Atk":8680}</v>
      </c>
      <c r="X138" s="1" t="str">
        <f t="shared" si="16"/>
        <v>"Hp":177883</v>
      </c>
      <c r="Y138" s="1" t="str">
        <f t="shared" si="17"/>
        <v>"Atk":6118</v>
      </c>
      <c r="Z138" s="1" t="str">
        <f>$A$3&amp;_xlfn.TEXTJOIN($C$1,1,X138:Y138)&amp;$A$4</f>
        <v>{"Hp":177883,"Atk":6118}</v>
      </c>
      <c r="AA138" s="1" t="str">
        <f t="shared" si="18"/>
        <v>"Hp":149422</v>
      </c>
      <c r="AB138" s="1" t="str">
        <f t="shared" si="19"/>
        <v>"Atk":7826</v>
      </c>
      <c r="AC138" s="1" t="str">
        <f t="shared" si="20"/>
        <v>{"Hp":149422,"Atk":7826}</v>
      </c>
      <c r="AE138" s="32" t="str">
        <f t="shared" si="21"/>
        <v>"CardMulti":39.94</v>
      </c>
      <c r="AF138" s="1" t="str">
        <f t="shared" si="22"/>
        <v>"CostReduce":3</v>
      </c>
      <c r="AG138" s="1" t="str">
        <f t="shared" si="23"/>
        <v>{"CardMulti":39.94,"CostReduce":3}</v>
      </c>
      <c r="AM138" s="32" t="str">
        <f t="shared" si="24"/>
        <v>"CardMulti":27.958</v>
      </c>
      <c r="AN138" s="1" t="str">
        <f t="shared" si="25"/>
        <v>"CostReduce":2.1</v>
      </c>
      <c r="AP138" s="1" t="str">
        <f>$A$3&amp;_xlfn.TEXTJOIN($C$1,1,AM138:AN138)&amp;$A$4</f>
        <v>{"CardMulti":27.958,"CostReduce":2.1}</v>
      </c>
    </row>
    <row r="139" ht="16.5" spans="4:42">
      <c r="D139" s="19">
        <v>123</v>
      </c>
      <c r="E139" s="24">
        <v>1830.69</v>
      </c>
      <c r="F139" s="25">
        <v>1831</v>
      </c>
      <c r="G139" s="25">
        <v>92</v>
      </c>
      <c r="H139" s="25"/>
      <c r="I139" s="25">
        <v>144137</v>
      </c>
      <c r="J139" s="25">
        <v>7207</v>
      </c>
      <c r="K139" s="25">
        <v>3</v>
      </c>
      <c r="L139" s="27">
        <v>1.14</v>
      </c>
      <c r="M139" s="28">
        <v>0</v>
      </c>
      <c r="N139" s="28">
        <v>0</v>
      </c>
      <c r="O139" s="13">
        <v>0</v>
      </c>
      <c r="P139" s="28">
        <v>37.13</v>
      </c>
      <c r="Q139" s="28">
        <v>3</v>
      </c>
      <c r="R139" s="28">
        <v>3</v>
      </c>
      <c r="S139" s="13">
        <v>2</v>
      </c>
      <c r="U139" s="1" t="str">
        <f t="shared" si="13"/>
        <v>"Hp":126840</v>
      </c>
      <c r="V139" s="1" t="str">
        <f t="shared" si="14"/>
        <v>"Atk":8792</v>
      </c>
      <c r="W139" s="1" t="str">
        <f t="shared" si="15"/>
        <v>{"Hp":126840,"Atk":8792}</v>
      </c>
      <c r="X139" s="1" t="str">
        <f t="shared" si="16"/>
        <v>"Hp":180171</v>
      </c>
      <c r="Y139" s="1" t="str">
        <f t="shared" si="17"/>
        <v>"Atk":6198</v>
      </c>
      <c r="Z139" s="1" t="str">
        <f>$A$3&amp;_xlfn.TEXTJOIN($C$1,1,X139:Y139)&amp;$A$4</f>
        <v>{"Hp":180171,"Atk":6198}</v>
      </c>
      <c r="AA139" s="1" t="str">
        <f t="shared" si="18"/>
        <v>"Hp":151343</v>
      </c>
      <c r="AB139" s="1" t="str">
        <f t="shared" si="19"/>
        <v>"Atk":7927</v>
      </c>
      <c r="AC139" s="1" t="str">
        <f t="shared" si="20"/>
        <v>{"Hp":151343,"Atk":7927}</v>
      </c>
      <c r="AE139" s="32" t="str">
        <f t="shared" si="21"/>
        <v>"CardMulti":40.13</v>
      </c>
      <c r="AF139" s="1" t="str">
        <f t="shared" si="22"/>
        <v>"CostReduce":3</v>
      </c>
      <c r="AG139" s="1" t="str">
        <f t="shared" si="23"/>
        <v>{"CardMulti":40.13,"CostReduce":3}</v>
      </c>
      <c r="AM139" s="32" t="str">
        <f t="shared" si="24"/>
        <v>"CardMulti":28.091</v>
      </c>
      <c r="AN139" s="1" t="str">
        <f t="shared" si="25"/>
        <v>"CostReduce":2.1</v>
      </c>
      <c r="AP139" s="1" t="str">
        <f>$A$3&amp;_xlfn.TEXTJOIN($C$1,1,AM139:AN139)&amp;$A$4</f>
        <v>{"CardMulti":28.091,"CostReduce":2.1}</v>
      </c>
    </row>
    <row r="140" ht="16.5" spans="4:42">
      <c r="D140" s="19">
        <v>124</v>
      </c>
      <c r="E140" s="24">
        <v>1856.22</v>
      </c>
      <c r="F140" s="25">
        <v>1856</v>
      </c>
      <c r="G140" s="25">
        <v>93</v>
      </c>
      <c r="H140" s="25"/>
      <c r="I140" s="25">
        <v>145994</v>
      </c>
      <c r="J140" s="25">
        <v>7300</v>
      </c>
      <c r="K140" s="25">
        <v>3</v>
      </c>
      <c r="L140" s="27">
        <v>1.14</v>
      </c>
      <c r="M140" s="28">
        <v>0</v>
      </c>
      <c r="N140" s="28">
        <v>0</v>
      </c>
      <c r="O140" s="13">
        <v>0</v>
      </c>
      <c r="P140" s="28">
        <v>37.32</v>
      </c>
      <c r="Q140" s="28">
        <v>3</v>
      </c>
      <c r="R140" s="28">
        <v>3</v>
      </c>
      <c r="S140" s="13">
        <v>2</v>
      </c>
      <c r="U140" s="1" t="str">
        <f t="shared" si="13"/>
        <v>"Hp":128474</v>
      </c>
      <c r="V140" s="1" t="str">
        <f t="shared" si="14"/>
        <v>"Atk":8906</v>
      </c>
      <c r="W140" s="1" t="str">
        <f t="shared" si="15"/>
        <v>{"Hp":128474,"Atk":8906}</v>
      </c>
      <c r="X140" s="1" t="str">
        <f t="shared" si="16"/>
        <v>"Hp":182492</v>
      </c>
      <c r="Y140" s="1" t="str">
        <f t="shared" si="17"/>
        <v>"Atk":6278</v>
      </c>
      <c r="Z140" s="1" t="str">
        <f>$A$3&amp;_xlfn.TEXTJOIN($C$1,1,X140:Y140)&amp;$A$4</f>
        <v>{"Hp":182492,"Atk":6278}</v>
      </c>
      <c r="AA140" s="1" t="str">
        <f t="shared" si="18"/>
        <v>"Hp":153293</v>
      </c>
      <c r="AB140" s="1" t="str">
        <f t="shared" si="19"/>
        <v>"Atk":8030</v>
      </c>
      <c r="AC140" s="1" t="str">
        <f t="shared" si="20"/>
        <v>{"Hp":153293,"Atk":8030}</v>
      </c>
      <c r="AE140" s="32" t="str">
        <f t="shared" si="21"/>
        <v>"CardMulti":40.32</v>
      </c>
      <c r="AF140" s="1" t="str">
        <f t="shared" si="22"/>
        <v>"CostReduce":3</v>
      </c>
      <c r="AG140" s="1" t="str">
        <f t="shared" si="23"/>
        <v>{"CardMulti":40.32,"CostReduce":3}</v>
      </c>
      <c r="AM140" s="32" t="str">
        <f t="shared" si="24"/>
        <v>"CardMulti":28.224</v>
      </c>
      <c r="AN140" s="1" t="str">
        <f t="shared" si="25"/>
        <v>"CostReduce":2.1</v>
      </c>
      <c r="AP140" s="1" t="str">
        <f>$A$3&amp;_xlfn.TEXTJOIN($C$1,1,AM140:AN140)&amp;$A$4</f>
        <v>{"CardMulti":28.224,"CostReduce":2.1}</v>
      </c>
    </row>
    <row r="141" ht="16.5" spans="4:42">
      <c r="D141" s="19">
        <v>125</v>
      </c>
      <c r="E141" s="24">
        <v>1881.91</v>
      </c>
      <c r="F141" s="25">
        <v>1882</v>
      </c>
      <c r="G141" s="25">
        <v>94</v>
      </c>
      <c r="H141" s="25"/>
      <c r="I141" s="25">
        <v>147875</v>
      </c>
      <c r="J141" s="25">
        <v>7394</v>
      </c>
      <c r="K141" s="25">
        <v>3</v>
      </c>
      <c r="L141" s="27">
        <v>1.14</v>
      </c>
      <c r="M141" s="28">
        <v>2</v>
      </c>
      <c r="N141" s="28">
        <v>2</v>
      </c>
      <c r="O141" s="13">
        <v>1</v>
      </c>
      <c r="P141" s="28">
        <v>37.51</v>
      </c>
      <c r="Q141" s="28">
        <v>5</v>
      </c>
      <c r="R141" s="28">
        <v>5</v>
      </c>
      <c r="S141" s="13">
        <v>3</v>
      </c>
      <c r="U141" s="1" t="str">
        <f t="shared" si="13"/>
        <v>"Hp":130130</v>
      </c>
      <c r="V141" s="1" t="str">
        <f t="shared" si="14"/>
        <v>"Atk":9020</v>
      </c>
      <c r="W141" s="1" t="str">
        <f t="shared" si="15"/>
        <v>{"Hp":130130,"Atk":9020}</v>
      </c>
      <c r="X141" s="1" t="str">
        <f t="shared" si="16"/>
        <v>"Hp":184843</v>
      </c>
      <c r="Y141" s="1" t="str">
        <f t="shared" si="17"/>
        <v>"Atk":6358</v>
      </c>
      <c r="Z141" s="1" t="str">
        <f>$A$3&amp;_xlfn.TEXTJOIN($C$1,1,X141:Y141)&amp;$A$4</f>
        <v>{"Hp":184843,"Atk":6358}</v>
      </c>
      <c r="AA141" s="1" t="str">
        <f t="shared" si="18"/>
        <v>"Hp":155268</v>
      </c>
      <c r="AB141" s="1" t="str">
        <f t="shared" si="19"/>
        <v>"Atk":8133</v>
      </c>
      <c r="AC141" s="1" t="str">
        <f t="shared" si="20"/>
        <v>{"Hp":155268,"Atk":8133}</v>
      </c>
      <c r="AE141" s="32" t="str">
        <f t="shared" si="21"/>
        <v>"CardMulti":42.51</v>
      </c>
      <c r="AF141" s="1" t="str">
        <f t="shared" si="22"/>
        <v>"CostReduce":5</v>
      </c>
      <c r="AG141" s="1" t="str">
        <f t="shared" si="23"/>
        <v>{"CardMulti":42.51,"CostReduce":5}</v>
      </c>
      <c r="AM141" s="32" t="str">
        <f t="shared" si="24"/>
        <v>"CardMulti":29.757</v>
      </c>
      <c r="AN141" s="1" t="str">
        <f t="shared" si="25"/>
        <v>"CostReduce":3.5</v>
      </c>
      <c r="AP141" s="1" t="str">
        <f>$A$3&amp;_xlfn.TEXTJOIN($C$1,1,AM141:AN141)&amp;$A$4</f>
        <v>{"CardMulti":29.757,"CostReduce":3.5}</v>
      </c>
    </row>
    <row r="142" ht="16.5" spans="4:42">
      <c r="D142" s="19">
        <v>126</v>
      </c>
      <c r="E142" s="24">
        <v>1907.77</v>
      </c>
      <c r="F142" s="25">
        <v>1908</v>
      </c>
      <c r="G142" s="25">
        <v>95</v>
      </c>
      <c r="H142" s="25"/>
      <c r="I142" s="25">
        <v>149783</v>
      </c>
      <c r="J142" s="25">
        <v>7489</v>
      </c>
      <c r="K142" s="25">
        <v>3</v>
      </c>
      <c r="L142" s="27">
        <v>1.14</v>
      </c>
      <c r="M142" s="28">
        <v>0</v>
      </c>
      <c r="N142" s="28">
        <v>0</v>
      </c>
      <c r="O142" s="13">
        <v>0</v>
      </c>
      <c r="P142" s="28">
        <v>37.7</v>
      </c>
      <c r="Q142" s="28">
        <v>5</v>
      </c>
      <c r="R142" s="28">
        <v>5</v>
      </c>
      <c r="S142" s="13">
        <v>3</v>
      </c>
      <c r="U142" s="1" t="str">
        <f t="shared" si="13"/>
        <v>"Hp":131809</v>
      </c>
      <c r="V142" s="1" t="str">
        <f t="shared" si="14"/>
        <v>"Atk":9136</v>
      </c>
      <c r="W142" s="1" t="str">
        <f t="shared" si="15"/>
        <v>{"Hp":131809,"Atk":9136}</v>
      </c>
      <c r="X142" s="1" t="str">
        <f t="shared" si="16"/>
        <v>"Hp":187228</v>
      </c>
      <c r="Y142" s="1" t="str">
        <f t="shared" si="17"/>
        <v>"Atk":6440</v>
      </c>
      <c r="Z142" s="1" t="str">
        <f>$A$3&amp;_xlfn.TEXTJOIN($C$1,1,X142:Y142)&amp;$A$4</f>
        <v>{"Hp":187228,"Atk":6440}</v>
      </c>
      <c r="AA142" s="1" t="str">
        <f t="shared" si="18"/>
        <v>"Hp":157272</v>
      </c>
      <c r="AB142" s="1" t="str">
        <f t="shared" si="19"/>
        <v>"Atk":8237</v>
      </c>
      <c r="AC142" s="1" t="str">
        <f t="shared" si="20"/>
        <v>{"Hp":157272,"Atk":8237}</v>
      </c>
      <c r="AE142" s="32" t="str">
        <f t="shared" si="21"/>
        <v>"CardMulti":42.7</v>
      </c>
      <c r="AF142" s="1" t="str">
        <f t="shared" si="22"/>
        <v>"CostReduce":5</v>
      </c>
      <c r="AG142" s="1" t="str">
        <f t="shared" si="23"/>
        <v>{"CardMulti":42.7,"CostReduce":5}</v>
      </c>
      <c r="AM142" s="32" t="str">
        <f t="shared" si="24"/>
        <v>"CardMulti":29.89</v>
      </c>
      <c r="AN142" s="1" t="str">
        <f t="shared" si="25"/>
        <v>"CostReduce":3.5</v>
      </c>
      <c r="AP142" s="1" t="str">
        <f>$A$3&amp;_xlfn.TEXTJOIN($C$1,1,AM142:AN142)&amp;$A$4</f>
        <v>{"CardMulti":29.89,"CostReduce":3.5}</v>
      </c>
    </row>
    <row r="143" ht="16.5" spans="4:42">
      <c r="D143" s="19">
        <v>127</v>
      </c>
      <c r="E143" s="24">
        <v>1933.8</v>
      </c>
      <c r="F143" s="25">
        <v>1934</v>
      </c>
      <c r="G143" s="25">
        <v>97</v>
      </c>
      <c r="H143" s="25"/>
      <c r="I143" s="25">
        <v>151717</v>
      </c>
      <c r="J143" s="25">
        <v>7586</v>
      </c>
      <c r="K143" s="25">
        <v>3</v>
      </c>
      <c r="L143" s="27">
        <v>1.14</v>
      </c>
      <c r="M143" s="28">
        <v>0</v>
      </c>
      <c r="N143" s="28">
        <v>0</v>
      </c>
      <c r="O143" s="13">
        <v>0</v>
      </c>
      <c r="P143" s="28">
        <v>37.89</v>
      </c>
      <c r="Q143" s="28">
        <v>5</v>
      </c>
      <c r="R143" s="28">
        <v>5</v>
      </c>
      <c r="S143" s="13">
        <v>3</v>
      </c>
      <c r="U143" s="1" t="str">
        <f t="shared" si="13"/>
        <v>"Hp":133510</v>
      </c>
      <c r="V143" s="1" t="str">
        <f t="shared" si="14"/>
        <v>"Atk":9254</v>
      </c>
      <c r="W143" s="1" t="str">
        <f t="shared" si="15"/>
        <v>{"Hp":133510,"Atk":9254}</v>
      </c>
      <c r="X143" s="1" t="str">
        <f t="shared" si="16"/>
        <v>"Hp":189646</v>
      </c>
      <c r="Y143" s="1" t="str">
        <f t="shared" si="17"/>
        <v>"Atk":6523</v>
      </c>
      <c r="Z143" s="1" t="str">
        <f>$A$3&amp;_xlfn.TEXTJOIN($C$1,1,X143:Y143)&amp;$A$4</f>
        <v>{"Hp":189646,"Atk":6523}</v>
      </c>
      <c r="AA143" s="1" t="str">
        <f t="shared" si="18"/>
        <v>"Hp":159302</v>
      </c>
      <c r="AB143" s="1" t="str">
        <f t="shared" si="19"/>
        <v>"Atk":8344</v>
      </c>
      <c r="AC143" s="1" t="str">
        <f t="shared" si="20"/>
        <v>{"Hp":159302,"Atk":8344}</v>
      </c>
      <c r="AE143" s="32" t="str">
        <f t="shared" si="21"/>
        <v>"CardMulti":42.89</v>
      </c>
      <c r="AF143" s="1" t="str">
        <f t="shared" si="22"/>
        <v>"CostReduce":5</v>
      </c>
      <c r="AG143" s="1" t="str">
        <f t="shared" si="23"/>
        <v>{"CardMulti":42.89,"CostReduce":5}</v>
      </c>
      <c r="AM143" s="32" t="str">
        <f t="shared" si="24"/>
        <v>"CardMulti":30.023</v>
      </c>
      <c r="AN143" s="1" t="str">
        <f t="shared" si="25"/>
        <v>"CostReduce":3.5</v>
      </c>
      <c r="AP143" s="1" t="str">
        <f>$A$3&amp;_xlfn.TEXTJOIN($C$1,1,AM143:AN143)&amp;$A$4</f>
        <v>{"CardMulti":30.023,"CostReduce":3.5}</v>
      </c>
    </row>
    <row r="144" ht="16.5" spans="4:42">
      <c r="D144" s="19">
        <v>128</v>
      </c>
      <c r="E144" s="24">
        <v>1959.98</v>
      </c>
      <c r="F144" s="25">
        <v>1960</v>
      </c>
      <c r="G144" s="25">
        <v>98</v>
      </c>
      <c r="H144" s="25"/>
      <c r="I144" s="25">
        <v>153677</v>
      </c>
      <c r="J144" s="25">
        <v>7684</v>
      </c>
      <c r="K144" s="25">
        <v>3</v>
      </c>
      <c r="L144" s="27">
        <v>1.14</v>
      </c>
      <c r="M144" s="28">
        <v>0</v>
      </c>
      <c r="N144" s="28">
        <v>0</v>
      </c>
      <c r="O144" s="13">
        <v>0</v>
      </c>
      <c r="P144" s="28">
        <v>38.08</v>
      </c>
      <c r="Q144" s="28">
        <v>5</v>
      </c>
      <c r="R144" s="28">
        <v>5</v>
      </c>
      <c r="S144" s="13">
        <v>3</v>
      </c>
      <c r="U144" s="1" t="str">
        <f t="shared" si="13"/>
        <v>"Hp":135235</v>
      </c>
      <c r="V144" s="1" t="str">
        <f t="shared" si="14"/>
        <v>"Atk":9374</v>
      </c>
      <c r="W144" s="1" t="str">
        <f t="shared" si="15"/>
        <v>{"Hp":135235,"Atk":9374}</v>
      </c>
      <c r="X144" s="1" t="str">
        <f t="shared" si="16"/>
        <v>"Hp":192096</v>
      </c>
      <c r="Y144" s="1" t="str">
        <f t="shared" si="17"/>
        <v>"Atk":6608</v>
      </c>
      <c r="Z144" s="1" t="str">
        <f>$A$3&amp;_xlfn.TEXTJOIN($C$1,1,X144:Y144)&amp;$A$4</f>
        <v>{"Hp":192096,"Atk":6608}</v>
      </c>
      <c r="AA144" s="1" t="str">
        <f t="shared" si="18"/>
        <v>"Hp":161360</v>
      </c>
      <c r="AB144" s="1" t="str">
        <f t="shared" si="19"/>
        <v>"Atk":8452</v>
      </c>
      <c r="AC144" s="1" t="str">
        <f t="shared" si="20"/>
        <v>{"Hp":161360,"Atk":8452}</v>
      </c>
      <c r="AE144" s="32" t="str">
        <f t="shared" si="21"/>
        <v>"CardMulti":43.08</v>
      </c>
      <c r="AF144" s="1" t="str">
        <f t="shared" si="22"/>
        <v>"CostReduce":5</v>
      </c>
      <c r="AG144" s="1" t="str">
        <f t="shared" si="23"/>
        <v>{"CardMulti":43.08,"CostReduce":5}</v>
      </c>
      <c r="AM144" s="32" t="str">
        <f t="shared" si="24"/>
        <v>"CardMulti":30.156</v>
      </c>
      <c r="AN144" s="1" t="str">
        <f t="shared" si="25"/>
        <v>"CostReduce":3.5</v>
      </c>
      <c r="AP144" s="1" t="str">
        <f>$A$3&amp;_xlfn.TEXTJOIN($C$1,1,AM144:AN144)&amp;$A$4</f>
        <v>{"CardMulti":30.156,"CostReduce":3.5}</v>
      </c>
    </row>
    <row r="145" ht="16.5" spans="4:42">
      <c r="D145" s="19">
        <v>129</v>
      </c>
      <c r="E145" s="24">
        <v>1986.33</v>
      </c>
      <c r="F145" s="25">
        <v>1986</v>
      </c>
      <c r="G145" s="25">
        <v>99</v>
      </c>
      <c r="H145" s="25"/>
      <c r="I145" s="25">
        <v>155663</v>
      </c>
      <c r="J145" s="25">
        <v>7783</v>
      </c>
      <c r="K145" s="25">
        <v>3</v>
      </c>
      <c r="L145" s="27">
        <v>1.14</v>
      </c>
      <c r="M145" s="28">
        <v>0</v>
      </c>
      <c r="N145" s="28">
        <v>0</v>
      </c>
      <c r="O145" s="13">
        <v>0</v>
      </c>
      <c r="P145" s="28">
        <v>38.27</v>
      </c>
      <c r="Q145" s="28">
        <v>5</v>
      </c>
      <c r="R145" s="28">
        <v>5</v>
      </c>
      <c r="S145" s="13">
        <v>3</v>
      </c>
      <c r="U145" s="1" t="str">
        <f t="shared" si="13"/>
        <v>"Hp":136983</v>
      </c>
      <c r="V145" s="1" t="str">
        <f t="shared" si="14"/>
        <v>"Atk":9495</v>
      </c>
      <c r="W145" s="1" t="str">
        <f t="shared" si="15"/>
        <v>{"Hp":136983,"Atk":9495}</v>
      </c>
      <c r="X145" s="1" t="str">
        <f t="shared" si="16"/>
        <v>"Hp":194578</v>
      </c>
      <c r="Y145" s="1" t="str">
        <f t="shared" si="17"/>
        <v>"Atk":6693</v>
      </c>
      <c r="Z145" s="1" t="str">
        <f>$A$3&amp;_xlfn.TEXTJOIN($C$1,1,X145:Y145)&amp;$A$4</f>
        <v>{"Hp":194578,"Atk":6693}</v>
      </c>
      <c r="AA145" s="1" t="str">
        <f t="shared" si="18"/>
        <v>"Hp":163446</v>
      </c>
      <c r="AB145" s="1" t="str">
        <f t="shared" si="19"/>
        <v>"Atk":8561</v>
      </c>
      <c r="AC145" s="1" t="str">
        <f t="shared" si="20"/>
        <v>{"Hp":163446,"Atk":8561}</v>
      </c>
      <c r="AE145" s="32" t="str">
        <f t="shared" si="21"/>
        <v>"CardMulti":43.27</v>
      </c>
      <c r="AF145" s="1" t="str">
        <f t="shared" si="22"/>
        <v>"CostReduce":5</v>
      </c>
      <c r="AG145" s="1" t="str">
        <f t="shared" si="23"/>
        <v>{"CardMulti":43.27,"CostReduce":5}</v>
      </c>
      <c r="AM145" s="32" t="str">
        <f t="shared" si="24"/>
        <v>"CardMulti":30.289</v>
      </c>
      <c r="AN145" s="1" t="str">
        <f t="shared" si="25"/>
        <v>"CostReduce":3.5</v>
      </c>
      <c r="AP145" s="1" t="str">
        <f>$A$3&amp;_xlfn.TEXTJOIN($C$1,1,AM145:AN145)&amp;$A$4</f>
        <v>{"CardMulti":30.289,"CostReduce":3.5}</v>
      </c>
    </row>
    <row r="146" ht="16.5" spans="4:42">
      <c r="D146" s="19">
        <v>130</v>
      </c>
      <c r="E146" s="24">
        <v>2012.84</v>
      </c>
      <c r="F146" s="25">
        <v>2013</v>
      </c>
      <c r="G146" s="25">
        <v>101</v>
      </c>
      <c r="H146" s="25"/>
      <c r="I146" s="25">
        <v>157676</v>
      </c>
      <c r="J146" s="25">
        <v>7884</v>
      </c>
      <c r="K146" s="25">
        <v>3</v>
      </c>
      <c r="L146" s="27">
        <v>1.14</v>
      </c>
      <c r="M146" s="28">
        <v>0</v>
      </c>
      <c r="N146" s="28">
        <v>0</v>
      </c>
      <c r="O146" s="13">
        <v>0</v>
      </c>
      <c r="P146" s="28">
        <v>38.46</v>
      </c>
      <c r="Q146" s="28">
        <v>5</v>
      </c>
      <c r="R146" s="28">
        <v>5</v>
      </c>
      <c r="S146" s="13">
        <v>3</v>
      </c>
      <c r="U146" s="1" t="str">
        <f t="shared" ref="U146:U209" si="26">$B$2&amp;F$13&amp;$B$2&amp;$B$1&amp;INT(I146*_xlfn.XLOOKUP(W$16,$T$9:$T$11,$V$9:$V$11))</f>
        <v>"Hp":138754</v>
      </c>
      <c r="V146" s="1" t="str">
        <f t="shared" ref="V146:V209" si="27">$B$2&amp;G$13&amp;$B$2&amp;$B$1&amp;INT(J146*_xlfn.XLOOKUP(W$16,$T$9:$T$11,$W$9:$W$11))</f>
        <v>"Atk":9618</v>
      </c>
      <c r="W146" s="1" t="str">
        <f t="shared" ref="W146:W209" si="28">$A$3&amp;_xlfn.TEXTJOIN($C$1,1,U146:V146)&amp;$A$4</f>
        <v>{"Hp":138754,"Atk":9618}</v>
      </c>
      <c r="X146" s="1" t="str">
        <f t="shared" ref="X146:X209" si="29">$B$2&amp;F$13&amp;$B$2&amp;$B$1&amp;INT(I146*_xlfn.XLOOKUP(Z$16,$T$9:$T$11,$V$9:$V$11))</f>
        <v>"Hp":197095</v>
      </c>
      <c r="Y146" s="1" t="str">
        <f t="shared" ref="Y146:Y209" si="30">$B$2&amp;G$13&amp;$B$2&amp;$B$1&amp;INT(J146*_xlfn.XLOOKUP(Z$16,$T$9:$T$11,$W$9:$W$11))</f>
        <v>"Atk":6780</v>
      </c>
      <c r="Z146" s="1" t="str">
        <f>$A$3&amp;_xlfn.TEXTJOIN($C$1,1,X146:Y146)&amp;$A$4</f>
        <v>{"Hp":197095,"Atk":6780}</v>
      </c>
      <c r="AA146" s="1" t="str">
        <f t="shared" ref="AA146:AA209" si="31">$B$2&amp;F$13&amp;$B$2&amp;$B$1&amp;INT(I146*_xlfn.XLOOKUP(AC$16,$T$9:$T$11,$V$9:$V$11))</f>
        <v>"Hp":165559</v>
      </c>
      <c r="AB146" s="1" t="str">
        <f t="shared" ref="AB146:AB209" si="32">$B$2&amp;G$13&amp;$B$2&amp;$B$1&amp;INT(J146*_xlfn.XLOOKUP(AC$16,$T$9:$T$11,$W$9:$W$11))</f>
        <v>"Atk":8672</v>
      </c>
      <c r="AC146" s="1" t="str">
        <f t="shared" ref="AC146:AC209" si="33">$A$3&amp;_xlfn.TEXTJOIN($C$1,1,AA146:AB146)&amp;$A$4</f>
        <v>{"Hp":165559,"Atk":8672}</v>
      </c>
      <c r="AE146" s="32" t="str">
        <f t="shared" ref="AE146:AE209" si="34">$B$2&amp;P$13&amp;$B$2&amp;$B$1&amp;(P146+Q146)</f>
        <v>"CardMulti":43.46</v>
      </c>
      <c r="AF146" s="1" t="str">
        <f t="shared" ref="AF146:AF209" si="35">$B$2&amp;R$13&amp;$B$2&amp;$B$1&amp;R146</f>
        <v>"CostReduce":5</v>
      </c>
      <c r="AG146" s="1" t="str">
        <f t="shared" ref="AG146:AG209" si="36">$A$3&amp;_xlfn.TEXTJOIN($C$1,1,AE146:AF146)&amp;$A$4</f>
        <v>{"CardMulti":43.46,"CostReduce":5}</v>
      </c>
      <c r="AM146" s="32" t="str">
        <f t="shared" ref="AM146:AM209" si="37">$B$2&amp;P$13&amp;$B$2&amp;$B$1&amp;(P146+Q146)*$AM$16</f>
        <v>"CardMulti":30.422</v>
      </c>
      <c r="AN146" s="1" t="str">
        <f t="shared" ref="AN146:AN209" si="38">$B$2&amp;R$13&amp;$B$2&amp;$B$1&amp;R146*$AN$16</f>
        <v>"CostReduce":3.5</v>
      </c>
      <c r="AP146" s="1" t="str">
        <f>$A$3&amp;_xlfn.TEXTJOIN($C$1,1,AM146:AN146)&amp;$A$4</f>
        <v>{"CardMulti":30.422,"CostReduce":3.5}</v>
      </c>
    </row>
    <row r="147" ht="16.5" spans="4:42">
      <c r="D147" s="23">
        <v>131</v>
      </c>
      <c r="E147" s="24">
        <v>14276.63</v>
      </c>
      <c r="F147" s="25">
        <v>14277</v>
      </c>
      <c r="G147" s="25">
        <v>714</v>
      </c>
      <c r="H147" s="25"/>
      <c r="I147" s="25">
        <v>171953</v>
      </c>
      <c r="J147" s="25">
        <v>8598</v>
      </c>
      <c r="K147" s="25">
        <v>3</v>
      </c>
      <c r="L147" s="27">
        <v>2.3</v>
      </c>
      <c r="M147" s="28">
        <v>0</v>
      </c>
      <c r="N147" s="28">
        <v>0</v>
      </c>
      <c r="O147" s="13">
        <v>0</v>
      </c>
      <c r="P147" s="28">
        <v>39.66</v>
      </c>
      <c r="Q147" s="28">
        <v>5</v>
      </c>
      <c r="R147" s="28">
        <v>5</v>
      </c>
      <c r="S147" s="13">
        <v>3</v>
      </c>
      <c r="U147" s="1" t="str">
        <f t="shared" si="26"/>
        <v>"Hp":151318</v>
      </c>
      <c r="V147" s="1" t="str">
        <f t="shared" si="27"/>
        <v>"Atk":10489</v>
      </c>
      <c r="W147" s="1" t="str">
        <f t="shared" si="28"/>
        <v>{"Hp":151318,"Atk":10489}</v>
      </c>
      <c r="X147" s="1" t="str">
        <f t="shared" si="29"/>
        <v>"Hp":214941</v>
      </c>
      <c r="Y147" s="1" t="str">
        <f t="shared" si="30"/>
        <v>"Atk":7394</v>
      </c>
      <c r="Z147" s="1" t="str">
        <f>$A$3&amp;_xlfn.TEXTJOIN($C$1,1,X147:Y147)&amp;$A$4</f>
        <v>{"Hp":214941,"Atk":7394}</v>
      </c>
      <c r="AA147" s="1" t="str">
        <f t="shared" si="31"/>
        <v>"Hp":180550</v>
      </c>
      <c r="AB147" s="1" t="str">
        <f t="shared" si="32"/>
        <v>"Atk":9457</v>
      </c>
      <c r="AC147" s="1" t="str">
        <f t="shared" si="33"/>
        <v>{"Hp":180550,"Atk":9457}</v>
      </c>
      <c r="AE147" s="32" t="str">
        <f t="shared" si="34"/>
        <v>"CardMulti":44.66</v>
      </c>
      <c r="AF147" s="1" t="str">
        <f t="shared" si="35"/>
        <v>"CostReduce":5</v>
      </c>
      <c r="AG147" s="1" t="str">
        <f t="shared" si="36"/>
        <v>{"CardMulti":44.66,"CostReduce":5}</v>
      </c>
      <c r="AM147" s="32" t="str">
        <f t="shared" si="37"/>
        <v>"CardMulti":31.262</v>
      </c>
      <c r="AN147" s="1" t="str">
        <f t="shared" si="38"/>
        <v>"CostReduce":3.5</v>
      </c>
      <c r="AP147" s="1" t="str">
        <f>$A$3&amp;_xlfn.TEXTJOIN($C$1,1,AM147:AN147)&amp;$A$4</f>
        <v>{"CardMulti":31.262,"CostReduce":3.5}</v>
      </c>
    </row>
    <row r="148" ht="16.5" spans="4:42">
      <c r="D148" s="19">
        <v>132</v>
      </c>
      <c r="E148" s="24">
        <v>2066.36</v>
      </c>
      <c r="F148" s="25">
        <v>2066</v>
      </c>
      <c r="G148" s="25">
        <v>103</v>
      </c>
      <c r="H148" s="25"/>
      <c r="I148" s="25">
        <v>174019</v>
      </c>
      <c r="J148" s="25">
        <v>8701</v>
      </c>
      <c r="K148" s="25">
        <v>3</v>
      </c>
      <c r="L148" s="27">
        <v>1.17</v>
      </c>
      <c r="M148" s="28">
        <v>0</v>
      </c>
      <c r="N148" s="28">
        <v>0</v>
      </c>
      <c r="O148" s="13">
        <v>0</v>
      </c>
      <c r="P148" s="28">
        <v>39.89</v>
      </c>
      <c r="Q148" s="28">
        <v>5</v>
      </c>
      <c r="R148" s="28">
        <v>5</v>
      </c>
      <c r="S148" s="13">
        <v>3</v>
      </c>
      <c r="U148" s="1" t="str">
        <f t="shared" si="26"/>
        <v>"Hp":153136</v>
      </c>
      <c r="V148" s="1" t="str">
        <f t="shared" si="27"/>
        <v>"Atk":10615</v>
      </c>
      <c r="W148" s="1" t="str">
        <f t="shared" si="28"/>
        <v>{"Hp":153136,"Atk":10615}</v>
      </c>
      <c r="X148" s="1" t="str">
        <f t="shared" si="29"/>
        <v>"Hp":217523</v>
      </c>
      <c r="Y148" s="1" t="str">
        <f t="shared" si="30"/>
        <v>"Atk":7482</v>
      </c>
      <c r="Z148" s="1" t="str">
        <f>$A$3&amp;_xlfn.TEXTJOIN($C$1,1,X148:Y148)&amp;$A$4</f>
        <v>{"Hp":217523,"Atk":7482}</v>
      </c>
      <c r="AA148" s="1" t="str">
        <f t="shared" si="31"/>
        <v>"Hp":182719</v>
      </c>
      <c r="AB148" s="1" t="str">
        <f t="shared" si="32"/>
        <v>"Atk":9571</v>
      </c>
      <c r="AC148" s="1" t="str">
        <f t="shared" si="33"/>
        <v>{"Hp":182719,"Atk":9571}</v>
      </c>
      <c r="AE148" s="32" t="str">
        <f t="shared" si="34"/>
        <v>"CardMulti":44.89</v>
      </c>
      <c r="AF148" s="1" t="str">
        <f t="shared" si="35"/>
        <v>"CostReduce":5</v>
      </c>
      <c r="AG148" s="1" t="str">
        <f t="shared" si="36"/>
        <v>{"CardMulti":44.89,"CostReduce":5}</v>
      </c>
      <c r="AM148" s="32" t="str">
        <f t="shared" si="37"/>
        <v>"CardMulti":31.423</v>
      </c>
      <c r="AN148" s="1" t="str">
        <f t="shared" si="38"/>
        <v>"CostReduce":3.5</v>
      </c>
      <c r="AP148" s="1" t="str">
        <f>$A$3&amp;_xlfn.TEXTJOIN($C$1,1,AM148:AN148)&amp;$A$4</f>
        <v>{"CardMulti":31.423,"CostReduce":3.5}</v>
      </c>
    </row>
    <row r="149" ht="16.5" spans="4:42">
      <c r="D149" s="19">
        <v>133</v>
      </c>
      <c r="E149" s="24">
        <v>2093.36</v>
      </c>
      <c r="F149" s="25">
        <v>2093</v>
      </c>
      <c r="G149" s="25">
        <v>105</v>
      </c>
      <c r="H149" s="25"/>
      <c r="I149" s="25">
        <v>176113</v>
      </c>
      <c r="J149" s="25">
        <v>8806</v>
      </c>
      <c r="K149" s="25">
        <v>3</v>
      </c>
      <c r="L149" s="27">
        <v>1.17</v>
      </c>
      <c r="M149" s="28">
        <v>0</v>
      </c>
      <c r="N149" s="28">
        <v>0</v>
      </c>
      <c r="O149" s="13">
        <v>0</v>
      </c>
      <c r="P149" s="28">
        <v>40.12</v>
      </c>
      <c r="Q149" s="28">
        <v>5</v>
      </c>
      <c r="R149" s="28">
        <v>5</v>
      </c>
      <c r="S149" s="13">
        <v>3</v>
      </c>
      <c r="U149" s="1" t="str">
        <f t="shared" si="26"/>
        <v>"Hp":154979</v>
      </c>
      <c r="V149" s="1" t="str">
        <f t="shared" si="27"/>
        <v>"Atk":10743</v>
      </c>
      <c r="W149" s="1" t="str">
        <f t="shared" si="28"/>
        <v>{"Hp":154979,"Atk":10743}</v>
      </c>
      <c r="X149" s="1" t="str">
        <f t="shared" si="29"/>
        <v>"Hp":220141</v>
      </c>
      <c r="Y149" s="1" t="str">
        <f t="shared" si="30"/>
        <v>"Atk":7573</v>
      </c>
      <c r="Z149" s="1" t="str">
        <f>$A$3&amp;_xlfn.TEXTJOIN($C$1,1,X149:Y149)&amp;$A$4</f>
        <v>{"Hp":220141,"Atk":7573}</v>
      </c>
      <c r="AA149" s="1" t="str">
        <f t="shared" si="31"/>
        <v>"Hp":184918</v>
      </c>
      <c r="AB149" s="1" t="str">
        <f t="shared" si="32"/>
        <v>"Atk":9686</v>
      </c>
      <c r="AC149" s="1" t="str">
        <f t="shared" si="33"/>
        <v>{"Hp":184918,"Atk":9686}</v>
      </c>
      <c r="AE149" s="32" t="str">
        <f t="shared" si="34"/>
        <v>"CardMulti":45.12</v>
      </c>
      <c r="AF149" s="1" t="str">
        <f t="shared" si="35"/>
        <v>"CostReduce":5</v>
      </c>
      <c r="AG149" s="1" t="str">
        <f t="shared" si="36"/>
        <v>{"CardMulti":45.12,"CostReduce":5}</v>
      </c>
      <c r="AM149" s="32" t="str">
        <f t="shared" si="37"/>
        <v>"CardMulti":31.584</v>
      </c>
      <c r="AN149" s="1" t="str">
        <f t="shared" si="38"/>
        <v>"CostReduce":3.5</v>
      </c>
      <c r="AP149" s="1" t="str">
        <f>$A$3&amp;_xlfn.TEXTJOIN($C$1,1,AM149:AN149)&amp;$A$4</f>
        <v>{"CardMulti":31.584,"CostReduce":3.5}</v>
      </c>
    </row>
    <row r="150" ht="16.5" spans="4:42">
      <c r="D150" s="19">
        <v>134</v>
      </c>
      <c r="E150" s="24">
        <v>2120.52</v>
      </c>
      <c r="F150" s="25">
        <v>2121</v>
      </c>
      <c r="G150" s="25">
        <v>106</v>
      </c>
      <c r="H150" s="25"/>
      <c r="I150" s="25">
        <v>178233</v>
      </c>
      <c r="J150" s="25">
        <v>8912</v>
      </c>
      <c r="K150" s="25">
        <v>3</v>
      </c>
      <c r="L150" s="27">
        <v>1.17</v>
      </c>
      <c r="M150" s="28">
        <v>0</v>
      </c>
      <c r="N150" s="28">
        <v>0</v>
      </c>
      <c r="O150" s="13">
        <v>0</v>
      </c>
      <c r="P150" s="28">
        <v>40.35</v>
      </c>
      <c r="Q150" s="28">
        <v>5</v>
      </c>
      <c r="R150" s="28">
        <v>5</v>
      </c>
      <c r="S150" s="13">
        <v>3</v>
      </c>
      <c r="U150" s="1" t="str">
        <f t="shared" si="26"/>
        <v>"Hp":156845</v>
      </c>
      <c r="V150" s="1" t="str">
        <f t="shared" si="27"/>
        <v>"Atk":10872</v>
      </c>
      <c r="W150" s="1" t="str">
        <f t="shared" si="28"/>
        <v>{"Hp":156845,"Atk":10872}</v>
      </c>
      <c r="X150" s="1" t="str">
        <f t="shared" si="29"/>
        <v>"Hp":222791</v>
      </c>
      <c r="Y150" s="1" t="str">
        <f t="shared" si="30"/>
        <v>"Atk":7664</v>
      </c>
      <c r="Z150" s="1" t="str">
        <f>$A$3&amp;_xlfn.TEXTJOIN($C$1,1,X150:Y150)&amp;$A$4</f>
        <v>{"Hp":222791,"Atk":7664}</v>
      </c>
      <c r="AA150" s="1" t="str">
        <f t="shared" si="31"/>
        <v>"Hp":187144</v>
      </c>
      <c r="AB150" s="1" t="str">
        <f t="shared" si="32"/>
        <v>"Atk":9803</v>
      </c>
      <c r="AC150" s="1" t="str">
        <f t="shared" si="33"/>
        <v>{"Hp":187144,"Atk":9803}</v>
      </c>
      <c r="AE150" s="32" t="str">
        <f t="shared" si="34"/>
        <v>"CardMulti":45.35</v>
      </c>
      <c r="AF150" s="1" t="str">
        <f t="shared" si="35"/>
        <v>"CostReduce":5</v>
      </c>
      <c r="AG150" s="1" t="str">
        <f t="shared" si="36"/>
        <v>{"CardMulti":45.35,"CostReduce":5}</v>
      </c>
      <c r="AM150" s="32" t="str">
        <f t="shared" si="37"/>
        <v>"CardMulti":31.745</v>
      </c>
      <c r="AN150" s="1" t="str">
        <f t="shared" si="38"/>
        <v>"CostReduce":3.5</v>
      </c>
      <c r="AP150" s="1" t="str">
        <f>$A$3&amp;_xlfn.TEXTJOIN($C$1,1,AM150:AN150)&amp;$A$4</f>
        <v>{"CardMulti":31.745,"CostReduce":3.5}</v>
      </c>
    </row>
    <row r="151" ht="16.5" spans="4:42">
      <c r="D151" s="19">
        <v>135</v>
      </c>
      <c r="E151" s="24">
        <v>2147.84</v>
      </c>
      <c r="F151" s="25">
        <v>2148</v>
      </c>
      <c r="G151" s="25">
        <v>107</v>
      </c>
      <c r="H151" s="25"/>
      <c r="I151" s="25">
        <v>180381</v>
      </c>
      <c r="J151" s="25">
        <v>9019</v>
      </c>
      <c r="K151" s="25">
        <v>3</v>
      </c>
      <c r="L151" s="27">
        <v>1.17</v>
      </c>
      <c r="M151" s="28">
        <v>0</v>
      </c>
      <c r="N151" s="28">
        <v>0</v>
      </c>
      <c r="O151" s="13">
        <v>0</v>
      </c>
      <c r="P151" s="28">
        <v>40.58</v>
      </c>
      <c r="Q151" s="28">
        <v>5</v>
      </c>
      <c r="R151" s="28">
        <v>5</v>
      </c>
      <c r="S151" s="13">
        <v>3</v>
      </c>
      <c r="U151" s="1" t="str">
        <f t="shared" si="26"/>
        <v>"Hp":158735</v>
      </c>
      <c r="V151" s="1" t="str">
        <f t="shared" si="27"/>
        <v>"Atk":11003</v>
      </c>
      <c r="W151" s="1" t="str">
        <f t="shared" si="28"/>
        <v>{"Hp":158735,"Atk":11003}</v>
      </c>
      <c r="X151" s="1" t="str">
        <f t="shared" si="29"/>
        <v>"Hp":225476</v>
      </c>
      <c r="Y151" s="1" t="str">
        <f t="shared" si="30"/>
        <v>"Atk":7756</v>
      </c>
      <c r="Z151" s="1" t="str">
        <f>$A$3&amp;_xlfn.TEXTJOIN($C$1,1,X151:Y151)&amp;$A$4</f>
        <v>{"Hp":225476,"Atk":7756}</v>
      </c>
      <c r="AA151" s="1" t="str">
        <f t="shared" si="31"/>
        <v>"Hp":189400</v>
      </c>
      <c r="AB151" s="1" t="str">
        <f t="shared" si="32"/>
        <v>"Atk":9920</v>
      </c>
      <c r="AC151" s="1" t="str">
        <f t="shared" si="33"/>
        <v>{"Hp":189400,"Atk":9920}</v>
      </c>
      <c r="AE151" s="32" t="str">
        <f t="shared" si="34"/>
        <v>"CardMulti":45.58</v>
      </c>
      <c r="AF151" s="1" t="str">
        <f t="shared" si="35"/>
        <v>"CostReduce":5</v>
      </c>
      <c r="AG151" s="1" t="str">
        <f t="shared" si="36"/>
        <v>{"CardMulti":45.58,"CostReduce":5}</v>
      </c>
      <c r="AM151" s="32" t="str">
        <f t="shared" si="37"/>
        <v>"CardMulti":31.906</v>
      </c>
      <c r="AN151" s="1" t="str">
        <f t="shared" si="38"/>
        <v>"CostReduce":3.5</v>
      </c>
      <c r="AP151" s="1" t="str">
        <f>$A$3&amp;_xlfn.TEXTJOIN($C$1,1,AM151:AN151)&amp;$A$4</f>
        <v>{"CardMulti":31.906,"CostReduce":3.5}</v>
      </c>
    </row>
    <row r="152" ht="16.5" spans="4:42">
      <c r="D152" s="19">
        <v>136</v>
      </c>
      <c r="E152" s="24">
        <v>2175.33</v>
      </c>
      <c r="F152" s="25">
        <v>2175</v>
      </c>
      <c r="G152" s="25">
        <v>109</v>
      </c>
      <c r="H152" s="25"/>
      <c r="I152" s="25">
        <v>182556</v>
      </c>
      <c r="J152" s="25">
        <v>9128</v>
      </c>
      <c r="K152" s="25">
        <v>3</v>
      </c>
      <c r="L152" s="27">
        <v>1.17</v>
      </c>
      <c r="M152" s="28">
        <v>0</v>
      </c>
      <c r="N152" s="28">
        <v>0</v>
      </c>
      <c r="O152" s="13">
        <v>0</v>
      </c>
      <c r="P152" s="28">
        <v>40.81</v>
      </c>
      <c r="Q152" s="28">
        <v>5</v>
      </c>
      <c r="R152" s="28">
        <v>5</v>
      </c>
      <c r="S152" s="13">
        <v>3</v>
      </c>
      <c r="U152" s="1" t="str">
        <f t="shared" si="26"/>
        <v>"Hp":160649</v>
      </c>
      <c r="V152" s="1" t="str">
        <f t="shared" si="27"/>
        <v>"Atk":11136</v>
      </c>
      <c r="W152" s="1" t="str">
        <f t="shared" si="28"/>
        <v>{"Hp":160649,"Atk":11136}</v>
      </c>
      <c r="X152" s="1" t="str">
        <f t="shared" si="29"/>
        <v>"Hp":228195</v>
      </c>
      <c r="Y152" s="1" t="str">
        <f t="shared" si="30"/>
        <v>"Atk":7850</v>
      </c>
      <c r="Z152" s="1" t="str">
        <f>$A$3&amp;_xlfn.TEXTJOIN($C$1,1,X152:Y152)&amp;$A$4</f>
        <v>{"Hp":228195,"Atk":7850}</v>
      </c>
      <c r="AA152" s="1" t="str">
        <f t="shared" si="31"/>
        <v>"Hp":191683</v>
      </c>
      <c r="AB152" s="1" t="str">
        <f t="shared" si="32"/>
        <v>"Atk":10040</v>
      </c>
      <c r="AC152" s="1" t="str">
        <f t="shared" si="33"/>
        <v>{"Hp":191683,"Atk":10040}</v>
      </c>
      <c r="AE152" s="32" t="str">
        <f t="shared" si="34"/>
        <v>"CardMulti":45.81</v>
      </c>
      <c r="AF152" s="1" t="str">
        <f t="shared" si="35"/>
        <v>"CostReduce":5</v>
      </c>
      <c r="AG152" s="1" t="str">
        <f t="shared" si="36"/>
        <v>{"CardMulti":45.81,"CostReduce":5}</v>
      </c>
      <c r="AM152" s="32" t="str">
        <f t="shared" si="37"/>
        <v>"CardMulti":32.067</v>
      </c>
      <c r="AN152" s="1" t="str">
        <f t="shared" si="38"/>
        <v>"CostReduce":3.5</v>
      </c>
      <c r="AP152" s="1" t="str">
        <f>$A$3&amp;_xlfn.TEXTJOIN($C$1,1,AM152:AN152)&amp;$A$4</f>
        <v>{"CardMulti":32.067,"CostReduce":3.5}</v>
      </c>
    </row>
    <row r="153" ht="16.5" spans="4:42">
      <c r="D153" s="19">
        <v>137</v>
      </c>
      <c r="E153" s="24">
        <v>2202.97</v>
      </c>
      <c r="F153" s="25">
        <v>2203</v>
      </c>
      <c r="G153" s="25">
        <v>110</v>
      </c>
      <c r="H153" s="25"/>
      <c r="I153" s="25">
        <v>184759</v>
      </c>
      <c r="J153" s="25">
        <v>9238</v>
      </c>
      <c r="K153" s="25">
        <v>3</v>
      </c>
      <c r="L153" s="27">
        <v>1.17</v>
      </c>
      <c r="M153" s="28">
        <v>0</v>
      </c>
      <c r="N153" s="28">
        <v>0</v>
      </c>
      <c r="O153" s="13">
        <v>0</v>
      </c>
      <c r="P153" s="28">
        <v>41.04</v>
      </c>
      <c r="Q153" s="28">
        <v>5</v>
      </c>
      <c r="R153" s="28">
        <v>5</v>
      </c>
      <c r="S153" s="13">
        <v>3</v>
      </c>
      <c r="U153" s="1" t="str">
        <f t="shared" si="26"/>
        <v>"Hp":162587</v>
      </c>
      <c r="V153" s="1" t="str">
        <f t="shared" si="27"/>
        <v>"Atk":11270</v>
      </c>
      <c r="W153" s="1" t="str">
        <f t="shared" si="28"/>
        <v>{"Hp":162587,"Atk":11270}</v>
      </c>
      <c r="X153" s="1" t="str">
        <f t="shared" si="29"/>
        <v>"Hp":230948</v>
      </c>
      <c r="Y153" s="1" t="str">
        <f t="shared" si="30"/>
        <v>"Atk":7944</v>
      </c>
      <c r="Z153" s="1" t="str">
        <f>$A$3&amp;_xlfn.TEXTJOIN($C$1,1,X153:Y153)&amp;$A$4</f>
        <v>{"Hp":230948,"Atk":7944}</v>
      </c>
      <c r="AA153" s="1" t="str">
        <f t="shared" si="31"/>
        <v>"Hp":193996</v>
      </c>
      <c r="AB153" s="1" t="str">
        <f t="shared" si="32"/>
        <v>"Atk":10161</v>
      </c>
      <c r="AC153" s="1" t="str">
        <f t="shared" si="33"/>
        <v>{"Hp":193996,"Atk":10161}</v>
      </c>
      <c r="AE153" s="32" t="str">
        <f t="shared" si="34"/>
        <v>"CardMulti":46.04</v>
      </c>
      <c r="AF153" s="1" t="str">
        <f t="shared" si="35"/>
        <v>"CostReduce":5</v>
      </c>
      <c r="AG153" s="1" t="str">
        <f t="shared" si="36"/>
        <v>{"CardMulti":46.04,"CostReduce":5}</v>
      </c>
      <c r="AM153" s="32" t="str">
        <f t="shared" si="37"/>
        <v>"CardMulti":32.228</v>
      </c>
      <c r="AN153" s="1" t="str">
        <f t="shared" si="38"/>
        <v>"CostReduce":3.5</v>
      </c>
      <c r="AP153" s="1" t="str">
        <f>$A$3&amp;_xlfn.TEXTJOIN($C$1,1,AM153:AN153)&amp;$A$4</f>
        <v>{"CardMulti":32.228,"CostReduce":3.5}</v>
      </c>
    </row>
    <row r="154" ht="16.5" spans="4:42">
      <c r="D154" s="19">
        <v>138</v>
      </c>
      <c r="E154" s="24">
        <v>2230.78</v>
      </c>
      <c r="F154" s="25">
        <v>2231</v>
      </c>
      <c r="G154" s="25">
        <v>112</v>
      </c>
      <c r="H154" s="25"/>
      <c r="I154" s="25">
        <v>186990</v>
      </c>
      <c r="J154" s="25">
        <v>9349</v>
      </c>
      <c r="K154" s="25">
        <v>3</v>
      </c>
      <c r="L154" s="27">
        <v>1.17</v>
      </c>
      <c r="M154" s="28">
        <v>0</v>
      </c>
      <c r="N154" s="28">
        <v>0</v>
      </c>
      <c r="O154" s="13">
        <v>0</v>
      </c>
      <c r="P154" s="28">
        <v>41.27</v>
      </c>
      <c r="Q154" s="28">
        <v>5</v>
      </c>
      <c r="R154" s="28">
        <v>5</v>
      </c>
      <c r="S154" s="13">
        <v>3</v>
      </c>
      <c r="U154" s="1" t="str">
        <f t="shared" si="26"/>
        <v>"Hp":164551</v>
      </c>
      <c r="V154" s="1" t="str">
        <f t="shared" si="27"/>
        <v>"Atk":11405</v>
      </c>
      <c r="W154" s="1" t="str">
        <f t="shared" si="28"/>
        <v>{"Hp":164551,"Atk":11405}</v>
      </c>
      <c r="X154" s="1" t="str">
        <f t="shared" si="29"/>
        <v>"Hp":233737</v>
      </c>
      <c r="Y154" s="1" t="str">
        <f t="shared" si="30"/>
        <v>"Atk":8040</v>
      </c>
      <c r="Z154" s="1" t="str">
        <f>$A$3&amp;_xlfn.TEXTJOIN($C$1,1,X154:Y154)&amp;$A$4</f>
        <v>{"Hp":233737,"Atk":8040}</v>
      </c>
      <c r="AA154" s="1" t="str">
        <f t="shared" si="31"/>
        <v>"Hp":196339</v>
      </c>
      <c r="AB154" s="1" t="str">
        <f t="shared" si="32"/>
        <v>"Atk":10283</v>
      </c>
      <c r="AC154" s="1" t="str">
        <f t="shared" si="33"/>
        <v>{"Hp":196339,"Atk":10283}</v>
      </c>
      <c r="AE154" s="32" t="str">
        <f t="shared" si="34"/>
        <v>"CardMulti":46.27</v>
      </c>
      <c r="AF154" s="1" t="str">
        <f t="shared" si="35"/>
        <v>"CostReduce":5</v>
      </c>
      <c r="AG154" s="1" t="str">
        <f t="shared" si="36"/>
        <v>{"CardMulti":46.27,"CostReduce":5}</v>
      </c>
      <c r="AM154" s="32" t="str">
        <f t="shared" si="37"/>
        <v>"CardMulti":32.389</v>
      </c>
      <c r="AN154" s="1" t="str">
        <f t="shared" si="38"/>
        <v>"CostReduce":3.5</v>
      </c>
      <c r="AP154" s="1" t="str">
        <f>$A$3&amp;_xlfn.TEXTJOIN($C$1,1,AM154:AN154)&amp;$A$4</f>
        <v>{"CardMulti":32.389,"CostReduce":3.5}</v>
      </c>
    </row>
    <row r="155" ht="16.5" spans="4:42">
      <c r="D155" s="19">
        <v>139</v>
      </c>
      <c r="E155" s="24">
        <v>2258.75</v>
      </c>
      <c r="F155" s="25">
        <v>2259</v>
      </c>
      <c r="G155" s="25">
        <v>113</v>
      </c>
      <c r="H155" s="25"/>
      <c r="I155" s="25">
        <v>189249</v>
      </c>
      <c r="J155" s="25">
        <v>9462</v>
      </c>
      <c r="K155" s="25">
        <v>3</v>
      </c>
      <c r="L155" s="27">
        <v>1.17</v>
      </c>
      <c r="M155" s="28">
        <v>0</v>
      </c>
      <c r="N155" s="28">
        <v>0</v>
      </c>
      <c r="O155" s="13">
        <v>0</v>
      </c>
      <c r="P155" s="28">
        <v>41.5</v>
      </c>
      <c r="Q155" s="28">
        <v>5</v>
      </c>
      <c r="R155" s="28">
        <v>5</v>
      </c>
      <c r="S155" s="13">
        <v>3</v>
      </c>
      <c r="U155" s="1" t="str">
        <f t="shared" si="26"/>
        <v>"Hp":166539</v>
      </c>
      <c r="V155" s="1" t="str">
        <f t="shared" si="27"/>
        <v>"Atk":11543</v>
      </c>
      <c r="W155" s="1" t="str">
        <f t="shared" si="28"/>
        <v>{"Hp":166539,"Atk":11543}</v>
      </c>
      <c r="X155" s="1" t="str">
        <f t="shared" si="29"/>
        <v>"Hp":236561</v>
      </c>
      <c r="Y155" s="1" t="str">
        <f t="shared" si="30"/>
        <v>"Atk":8137</v>
      </c>
      <c r="Z155" s="1" t="str">
        <f>$A$3&amp;_xlfn.TEXTJOIN($C$1,1,X155:Y155)&amp;$A$4</f>
        <v>{"Hp":236561,"Atk":8137}</v>
      </c>
      <c r="AA155" s="1" t="str">
        <f t="shared" si="31"/>
        <v>"Hp":198711</v>
      </c>
      <c r="AB155" s="1" t="str">
        <f t="shared" si="32"/>
        <v>"Atk":10408</v>
      </c>
      <c r="AC155" s="1" t="str">
        <f t="shared" si="33"/>
        <v>{"Hp":198711,"Atk":10408}</v>
      </c>
      <c r="AE155" s="32" t="str">
        <f t="shared" si="34"/>
        <v>"CardMulti":46.5</v>
      </c>
      <c r="AF155" s="1" t="str">
        <f t="shared" si="35"/>
        <v>"CostReduce":5</v>
      </c>
      <c r="AG155" s="1" t="str">
        <f t="shared" si="36"/>
        <v>{"CardMulti":46.5,"CostReduce":5}</v>
      </c>
      <c r="AM155" s="32" t="str">
        <f t="shared" si="37"/>
        <v>"CardMulti":32.55</v>
      </c>
      <c r="AN155" s="1" t="str">
        <f t="shared" si="38"/>
        <v>"CostReduce":3.5</v>
      </c>
      <c r="AP155" s="1" t="str">
        <f>$A$3&amp;_xlfn.TEXTJOIN($C$1,1,AM155:AN155)&amp;$A$4</f>
        <v>{"CardMulti":32.55,"CostReduce":3.5}</v>
      </c>
    </row>
    <row r="156" ht="16.5" spans="4:42">
      <c r="D156" s="19">
        <v>140</v>
      </c>
      <c r="E156" s="24">
        <v>2286.87</v>
      </c>
      <c r="F156" s="25">
        <v>2287</v>
      </c>
      <c r="G156" s="25">
        <v>114</v>
      </c>
      <c r="H156" s="25"/>
      <c r="I156" s="25">
        <v>191536</v>
      </c>
      <c r="J156" s="25">
        <v>9577</v>
      </c>
      <c r="K156" s="25">
        <v>3</v>
      </c>
      <c r="L156" s="27">
        <v>1.17</v>
      </c>
      <c r="M156" s="28">
        <v>0</v>
      </c>
      <c r="N156" s="28">
        <v>0</v>
      </c>
      <c r="O156" s="13">
        <v>0</v>
      </c>
      <c r="P156" s="28">
        <v>41.73</v>
      </c>
      <c r="Q156" s="28">
        <v>5</v>
      </c>
      <c r="R156" s="28">
        <v>5</v>
      </c>
      <c r="S156" s="13">
        <v>3</v>
      </c>
      <c r="U156" s="1" t="str">
        <f t="shared" si="26"/>
        <v>"Hp":168551</v>
      </c>
      <c r="V156" s="1" t="str">
        <f t="shared" si="27"/>
        <v>"Atk":11683</v>
      </c>
      <c r="W156" s="1" t="str">
        <f t="shared" si="28"/>
        <v>{"Hp":168551,"Atk":11683}</v>
      </c>
      <c r="X156" s="1" t="str">
        <f t="shared" si="29"/>
        <v>"Hp":239420</v>
      </c>
      <c r="Y156" s="1" t="str">
        <f t="shared" si="30"/>
        <v>"Atk":8236</v>
      </c>
      <c r="Z156" s="1" t="str">
        <f>$A$3&amp;_xlfn.TEXTJOIN($C$1,1,X156:Y156)&amp;$A$4</f>
        <v>{"Hp":239420,"Atk":8236}</v>
      </c>
      <c r="AA156" s="1" t="str">
        <f t="shared" si="31"/>
        <v>"Hp":201112</v>
      </c>
      <c r="AB156" s="1" t="str">
        <f t="shared" si="32"/>
        <v>"Atk":10534</v>
      </c>
      <c r="AC156" s="1" t="str">
        <f t="shared" si="33"/>
        <v>{"Hp":201112,"Atk":10534}</v>
      </c>
      <c r="AE156" s="32" t="str">
        <f t="shared" si="34"/>
        <v>"CardMulti":46.73</v>
      </c>
      <c r="AF156" s="1" t="str">
        <f t="shared" si="35"/>
        <v>"CostReduce":5</v>
      </c>
      <c r="AG156" s="1" t="str">
        <f t="shared" si="36"/>
        <v>{"CardMulti":46.73,"CostReduce":5}</v>
      </c>
      <c r="AM156" s="32" t="str">
        <f t="shared" si="37"/>
        <v>"CardMulti":32.711</v>
      </c>
      <c r="AN156" s="1" t="str">
        <f t="shared" si="38"/>
        <v>"CostReduce":3.5</v>
      </c>
      <c r="AP156" s="1" t="str">
        <f>$A$3&amp;_xlfn.TEXTJOIN($C$1,1,AM156:AN156)&amp;$A$4</f>
        <v>{"CardMulti":32.711,"CostReduce":3.5}</v>
      </c>
    </row>
    <row r="157" ht="16.5" spans="4:42">
      <c r="D157" s="23">
        <v>141</v>
      </c>
      <c r="E157" s="24">
        <v>16206.14</v>
      </c>
      <c r="F157" s="25">
        <v>16206</v>
      </c>
      <c r="G157" s="25">
        <v>810</v>
      </c>
      <c r="H157" s="25"/>
      <c r="I157" s="25">
        <v>207742</v>
      </c>
      <c r="J157" s="25">
        <v>10387</v>
      </c>
      <c r="K157" s="25">
        <v>3</v>
      </c>
      <c r="L157" s="27">
        <v>2.38</v>
      </c>
      <c r="M157" s="28">
        <v>0</v>
      </c>
      <c r="N157" s="28">
        <v>0</v>
      </c>
      <c r="O157" s="13">
        <v>0</v>
      </c>
      <c r="P157" s="28">
        <v>42.98</v>
      </c>
      <c r="Q157" s="28">
        <v>5</v>
      </c>
      <c r="R157" s="28">
        <v>5</v>
      </c>
      <c r="S157" s="13">
        <v>3</v>
      </c>
      <c r="U157" s="1" t="str">
        <f t="shared" si="26"/>
        <v>"Hp":182812</v>
      </c>
      <c r="V157" s="1" t="str">
        <f t="shared" si="27"/>
        <v>"Atk":12672</v>
      </c>
      <c r="W157" s="1" t="str">
        <f t="shared" si="28"/>
        <v>{"Hp":182812,"Atk":12672}</v>
      </c>
      <c r="X157" s="1" t="str">
        <f t="shared" si="29"/>
        <v>"Hp":259677</v>
      </c>
      <c r="Y157" s="1" t="str">
        <f t="shared" si="30"/>
        <v>"Atk":8932</v>
      </c>
      <c r="Z157" s="1" t="str">
        <f>$A$3&amp;_xlfn.TEXTJOIN($C$1,1,X157:Y157)&amp;$A$4</f>
        <v>{"Hp":259677,"Atk":8932}</v>
      </c>
      <c r="AA157" s="1" t="str">
        <f t="shared" si="31"/>
        <v>"Hp":218129</v>
      </c>
      <c r="AB157" s="1" t="str">
        <f t="shared" si="32"/>
        <v>"Atk":11425</v>
      </c>
      <c r="AC157" s="1" t="str">
        <f t="shared" si="33"/>
        <v>{"Hp":218129,"Atk":11425}</v>
      </c>
      <c r="AE157" s="32" t="str">
        <f t="shared" si="34"/>
        <v>"CardMulti":47.98</v>
      </c>
      <c r="AF157" s="1" t="str">
        <f t="shared" si="35"/>
        <v>"CostReduce":5</v>
      </c>
      <c r="AG157" s="1" t="str">
        <f t="shared" si="36"/>
        <v>{"CardMulti":47.98,"CostReduce":5}</v>
      </c>
      <c r="AM157" s="32" t="str">
        <f t="shared" si="37"/>
        <v>"CardMulti":33.586</v>
      </c>
      <c r="AN157" s="1" t="str">
        <f t="shared" si="38"/>
        <v>"CostReduce":3.5</v>
      </c>
      <c r="AP157" s="1" t="str">
        <f>$A$3&amp;_xlfn.TEXTJOIN($C$1,1,AM157:AN157)&amp;$A$4</f>
        <v>{"CardMulti":33.586,"CostReduce":3.5}</v>
      </c>
    </row>
    <row r="158" ht="16.5" spans="4:42">
      <c r="D158" s="19">
        <v>142</v>
      </c>
      <c r="E158" s="24">
        <v>2343.61</v>
      </c>
      <c r="F158" s="25">
        <v>2344</v>
      </c>
      <c r="G158" s="25">
        <v>117</v>
      </c>
      <c r="H158" s="25"/>
      <c r="I158" s="25">
        <v>210085</v>
      </c>
      <c r="J158" s="25">
        <v>10504</v>
      </c>
      <c r="K158" s="25">
        <v>3</v>
      </c>
      <c r="L158" s="27">
        <v>1.21</v>
      </c>
      <c r="M158" s="28">
        <v>0</v>
      </c>
      <c r="N158" s="28">
        <v>0</v>
      </c>
      <c r="O158" s="13">
        <v>0</v>
      </c>
      <c r="P158" s="28">
        <v>43.25</v>
      </c>
      <c r="Q158" s="28">
        <v>5</v>
      </c>
      <c r="R158" s="28">
        <v>5</v>
      </c>
      <c r="S158" s="13">
        <v>3</v>
      </c>
      <c r="U158" s="1" t="str">
        <f t="shared" si="26"/>
        <v>"Hp":184874</v>
      </c>
      <c r="V158" s="1" t="str">
        <f t="shared" si="27"/>
        <v>"Atk":12814</v>
      </c>
      <c r="W158" s="1" t="str">
        <f t="shared" si="28"/>
        <v>{"Hp":184874,"Atk":12814}</v>
      </c>
      <c r="X158" s="1" t="str">
        <f t="shared" si="29"/>
        <v>"Hp":262606</v>
      </c>
      <c r="Y158" s="1" t="str">
        <f t="shared" si="30"/>
        <v>"Atk":9033</v>
      </c>
      <c r="Z158" s="1" t="str">
        <f>$A$3&amp;_xlfn.TEXTJOIN($C$1,1,X158:Y158)&amp;$A$4</f>
        <v>{"Hp":262606,"Atk":9033}</v>
      </c>
      <c r="AA158" s="1" t="str">
        <f t="shared" si="31"/>
        <v>"Hp":220589</v>
      </c>
      <c r="AB158" s="1" t="str">
        <f t="shared" si="32"/>
        <v>"Atk":11554</v>
      </c>
      <c r="AC158" s="1" t="str">
        <f t="shared" si="33"/>
        <v>{"Hp":220589,"Atk":11554}</v>
      </c>
      <c r="AE158" s="32" t="str">
        <f t="shared" si="34"/>
        <v>"CardMulti":48.25</v>
      </c>
      <c r="AF158" s="1" t="str">
        <f t="shared" si="35"/>
        <v>"CostReduce":5</v>
      </c>
      <c r="AG158" s="1" t="str">
        <f t="shared" si="36"/>
        <v>{"CardMulti":48.25,"CostReduce":5}</v>
      </c>
      <c r="AM158" s="32" t="str">
        <f t="shared" si="37"/>
        <v>"CardMulti":33.775</v>
      </c>
      <c r="AN158" s="1" t="str">
        <f t="shared" si="38"/>
        <v>"CostReduce":3.5</v>
      </c>
      <c r="AP158" s="1" t="str">
        <f>$A$3&amp;_xlfn.TEXTJOIN($C$1,1,AM158:AN158)&amp;$A$4</f>
        <v>{"CardMulti":33.775,"CostReduce":3.5}</v>
      </c>
    </row>
    <row r="159" ht="16.5" spans="4:42">
      <c r="D159" s="19">
        <v>143</v>
      </c>
      <c r="E159" s="24">
        <v>2372.22</v>
      </c>
      <c r="F159" s="25">
        <v>2372</v>
      </c>
      <c r="G159" s="25">
        <v>119</v>
      </c>
      <c r="H159" s="25"/>
      <c r="I159" s="25">
        <v>212458</v>
      </c>
      <c r="J159" s="25">
        <v>10623</v>
      </c>
      <c r="K159" s="25">
        <v>3</v>
      </c>
      <c r="L159" s="27">
        <v>1.21</v>
      </c>
      <c r="M159" s="28">
        <v>0</v>
      </c>
      <c r="N159" s="28">
        <v>0</v>
      </c>
      <c r="O159" s="13">
        <v>0</v>
      </c>
      <c r="P159" s="28">
        <v>43.52</v>
      </c>
      <c r="Q159" s="28">
        <v>5</v>
      </c>
      <c r="R159" s="28">
        <v>5</v>
      </c>
      <c r="S159" s="13">
        <v>3</v>
      </c>
      <c r="U159" s="1" t="str">
        <f t="shared" si="26"/>
        <v>"Hp":186963</v>
      </c>
      <c r="V159" s="1" t="str">
        <f t="shared" si="27"/>
        <v>"Atk":12960</v>
      </c>
      <c r="W159" s="1" t="str">
        <f t="shared" si="28"/>
        <v>{"Hp":186963,"Atk":12960}</v>
      </c>
      <c r="X159" s="1" t="str">
        <f t="shared" si="29"/>
        <v>"Hp":265572</v>
      </c>
      <c r="Y159" s="1" t="str">
        <f t="shared" si="30"/>
        <v>"Atk":9135</v>
      </c>
      <c r="Z159" s="1" t="str">
        <f>$A$3&amp;_xlfn.TEXTJOIN($C$1,1,X159:Y159)&amp;$A$4</f>
        <v>{"Hp":265572,"Atk":9135}</v>
      </c>
      <c r="AA159" s="1" t="str">
        <f t="shared" si="31"/>
        <v>"Hp":223080</v>
      </c>
      <c r="AB159" s="1" t="str">
        <f t="shared" si="32"/>
        <v>"Atk":11685</v>
      </c>
      <c r="AC159" s="1" t="str">
        <f t="shared" si="33"/>
        <v>{"Hp":223080,"Atk":11685}</v>
      </c>
      <c r="AE159" s="32" t="str">
        <f t="shared" si="34"/>
        <v>"CardMulti":48.52</v>
      </c>
      <c r="AF159" s="1" t="str">
        <f t="shared" si="35"/>
        <v>"CostReduce":5</v>
      </c>
      <c r="AG159" s="1" t="str">
        <f t="shared" si="36"/>
        <v>{"CardMulti":48.52,"CostReduce":5}</v>
      </c>
      <c r="AM159" s="32" t="str">
        <f t="shared" si="37"/>
        <v>"CardMulti":33.964</v>
      </c>
      <c r="AN159" s="1" t="str">
        <f t="shared" si="38"/>
        <v>"CostReduce":3.5</v>
      </c>
      <c r="AP159" s="1" t="str">
        <f>$A$3&amp;_xlfn.TEXTJOIN($C$1,1,AM159:AN159)&amp;$A$4</f>
        <v>{"CardMulti":33.964,"CostReduce":3.5}</v>
      </c>
    </row>
    <row r="160" ht="16.5" spans="4:42">
      <c r="D160" s="19">
        <v>144</v>
      </c>
      <c r="E160" s="24">
        <v>2400.99</v>
      </c>
      <c r="F160" s="25">
        <v>2401</v>
      </c>
      <c r="G160" s="25">
        <v>120</v>
      </c>
      <c r="H160" s="25"/>
      <c r="I160" s="25">
        <v>214859</v>
      </c>
      <c r="J160" s="25">
        <v>10743</v>
      </c>
      <c r="K160" s="25">
        <v>3</v>
      </c>
      <c r="L160" s="27">
        <v>1.21</v>
      </c>
      <c r="M160" s="28">
        <v>0</v>
      </c>
      <c r="N160" s="28">
        <v>0</v>
      </c>
      <c r="O160" s="13">
        <v>0</v>
      </c>
      <c r="P160" s="28">
        <v>43.79</v>
      </c>
      <c r="Q160" s="28">
        <v>5</v>
      </c>
      <c r="R160" s="28">
        <v>5</v>
      </c>
      <c r="S160" s="13">
        <v>3</v>
      </c>
      <c r="U160" s="1" t="str">
        <f t="shared" si="26"/>
        <v>"Hp":189075</v>
      </c>
      <c r="V160" s="1" t="str">
        <f t="shared" si="27"/>
        <v>"Atk":13106</v>
      </c>
      <c r="W160" s="1" t="str">
        <f t="shared" si="28"/>
        <v>{"Hp":189075,"Atk":13106}</v>
      </c>
      <c r="X160" s="1" t="str">
        <f t="shared" si="29"/>
        <v>"Hp":268573</v>
      </c>
      <c r="Y160" s="1" t="str">
        <f t="shared" si="30"/>
        <v>"Atk":9238</v>
      </c>
      <c r="Z160" s="1" t="str">
        <f>$A$3&amp;_xlfn.TEXTJOIN($C$1,1,X160:Y160)&amp;$A$4</f>
        <v>{"Hp":268573,"Atk":9238}</v>
      </c>
      <c r="AA160" s="1" t="str">
        <f t="shared" si="31"/>
        <v>"Hp":225601</v>
      </c>
      <c r="AB160" s="1" t="str">
        <f t="shared" si="32"/>
        <v>"Atk":11817</v>
      </c>
      <c r="AC160" s="1" t="str">
        <f t="shared" si="33"/>
        <v>{"Hp":225601,"Atk":11817}</v>
      </c>
      <c r="AE160" s="32" t="str">
        <f t="shared" si="34"/>
        <v>"CardMulti":48.79</v>
      </c>
      <c r="AF160" s="1" t="str">
        <f t="shared" si="35"/>
        <v>"CostReduce":5</v>
      </c>
      <c r="AG160" s="1" t="str">
        <f t="shared" si="36"/>
        <v>{"CardMulti":48.79,"CostReduce":5}</v>
      </c>
      <c r="AM160" s="32" t="str">
        <f t="shared" si="37"/>
        <v>"CardMulti":34.153</v>
      </c>
      <c r="AN160" s="1" t="str">
        <f t="shared" si="38"/>
        <v>"CostReduce":3.5</v>
      </c>
      <c r="AP160" s="1" t="str">
        <f>$A$3&amp;_xlfn.TEXTJOIN($C$1,1,AM160:AN160)&amp;$A$4</f>
        <v>{"CardMulti":34.153,"CostReduce":3.5}</v>
      </c>
    </row>
    <row r="161" ht="16.5" spans="4:42">
      <c r="D161" s="19">
        <v>145</v>
      </c>
      <c r="E161" s="24">
        <v>2429.92</v>
      </c>
      <c r="F161" s="25">
        <v>2430</v>
      </c>
      <c r="G161" s="25">
        <v>121</v>
      </c>
      <c r="H161" s="25"/>
      <c r="I161" s="25">
        <v>217288</v>
      </c>
      <c r="J161" s="25">
        <v>10864</v>
      </c>
      <c r="K161" s="25">
        <v>3</v>
      </c>
      <c r="L161" s="27">
        <v>1.21</v>
      </c>
      <c r="M161" s="28">
        <v>0</v>
      </c>
      <c r="N161" s="28">
        <v>0</v>
      </c>
      <c r="O161" s="13">
        <v>0</v>
      </c>
      <c r="P161" s="28">
        <v>44.06</v>
      </c>
      <c r="Q161" s="28">
        <v>5</v>
      </c>
      <c r="R161" s="28">
        <v>5</v>
      </c>
      <c r="S161" s="13">
        <v>3</v>
      </c>
      <c r="U161" s="1" t="str">
        <f t="shared" si="26"/>
        <v>"Hp":191213</v>
      </c>
      <c r="V161" s="1" t="str">
        <f t="shared" si="27"/>
        <v>"Atk":13254</v>
      </c>
      <c r="W161" s="1" t="str">
        <f t="shared" si="28"/>
        <v>{"Hp":191213,"Atk":13254}</v>
      </c>
      <c r="X161" s="1" t="str">
        <f t="shared" si="29"/>
        <v>"Hp":271610</v>
      </c>
      <c r="Y161" s="1" t="str">
        <f t="shared" si="30"/>
        <v>"Atk":9343</v>
      </c>
      <c r="Z161" s="1" t="str">
        <f>$A$3&amp;_xlfn.TEXTJOIN($C$1,1,X161:Y161)&amp;$A$4</f>
        <v>{"Hp":271610,"Atk":9343}</v>
      </c>
      <c r="AA161" s="1" t="str">
        <f t="shared" si="31"/>
        <v>"Hp":228152</v>
      </c>
      <c r="AB161" s="1" t="str">
        <f t="shared" si="32"/>
        <v>"Atk":11950</v>
      </c>
      <c r="AC161" s="1" t="str">
        <f t="shared" si="33"/>
        <v>{"Hp":228152,"Atk":11950}</v>
      </c>
      <c r="AE161" s="32" t="str">
        <f t="shared" si="34"/>
        <v>"CardMulti":49.06</v>
      </c>
      <c r="AF161" s="1" t="str">
        <f t="shared" si="35"/>
        <v>"CostReduce":5</v>
      </c>
      <c r="AG161" s="1" t="str">
        <f t="shared" si="36"/>
        <v>{"CardMulti":49.06,"CostReduce":5}</v>
      </c>
      <c r="AM161" s="32" t="str">
        <f t="shared" si="37"/>
        <v>"CardMulti":34.342</v>
      </c>
      <c r="AN161" s="1" t="str">
        <f t="shared" si="38"/>
        <v>"CostReduce":3.5</v>
      </c>
      <c r="AP161" s="1" t="str">
        <f>$A$3&amp;_xlfn.TEXTJOIN($C$1,1,AM161:AN161)&amp;$A$4</f>
        <v>{"CardMulti":34.342,"CostReduce":3.5}</v>
      </c>
    </row>
    <row r="162" ht="16.5" spans="4:42">
      <c r="D162" s="19">
        <v>146</v>
      </c>
      <c r="E162" s="24">
        <v>2459</v>
      </c>
      <c r="F162" s="25">
        <v>2459</v>
      </c>
      <c r="G162" s="25">
        <v>123</v>
      </c>
      <c r="H162" s="25"/>
      <c r="I162" s="25">
        <v>219747</v>
      </c>
      <c r="J162" s="25">
        <v>10987</v>
      </c>
      <c r="K162" s="25">
        <v>3</v>
      </c>
      <c r="L162" s="27">
        <v>1.21</v>
      </c>
      <c r="M162" s="28">
        <v>0</v>
      </c>
      <c r="N162" s="28">
        <v>0</v>
      </c>
      <c r="O162" s="13">
        <v>0</v>
      </c>
      <c r="P162" s="28">
        <v>44.33</v>
      </c>
      <c r="Q162" s="28">
        <v>5</v>
      </c>
      <c r="R162" s="28">
        <v>5</v>
      </c>
      <c r="S162" s="13">
        <v>3</v>
      </c>
      <c r="U162" s="1" t="str">
        <f t="shared" si="26"/>
        <v>"Hp":193377</v>
      </c>
      <c r="V162" s="1" t="str">
        <f t="shared" si="27"/>
        <v>"Atk":13404</v>
      </c>
      <c r="W162" s="1" t="str">
        <f t="shared" si="28"/>
        <v>{"Hp":193377,"Atk":13404}</v>
      </c>
      <c r="X162" s="1" t="str">
        <f t="shared" si="29"/>
        <v>"Hp":274683</v>
      </c>
      <c r="Y162" s="1" t="str">
        <f t="shared" si="30"/>
        <v>"Atk":9448</v>
      </c>
      <c r="Z162" s="1" t="str">
        <f>$A$3&amp;_xlfn.TEXTJOIN($C$1,1,X162:Y162)&amp;$A$4</f>
        <v>{"Hp":274683,"Atk":9448}</v>
      </c>
      <c r="AA162" s="1" t="str">
        <f t="shared" si="31"/>
        <v>"Hp":230734</v>
      </c>
      <c r="AB162" s="1" t="str">
        <f t="shared" si="32"/>
        <v>"Atk":12085</v>
      </c>
      <c r="AC162" s="1" t="str">
        <f t="shared" si="33"/>
        <v>{"Hp":230734,"Atk":12085}</v>
      </c>
      <c r="AE162" s="32" t="str">
        <f t="shared" si="34"/>
        <v>"CardMulti":49.33</v>
      </c>
      <c r="AF162" s="1" t="str">
        <f t="shared" si="35"/>
        <v>"CostReduce":5</v>
      </c>
      <c r="AG162" s="1" t="str">
        <f t="shared" si="36"/>
        <v>{"CardMulti":49.33,"CostReduce":5}</v>
      </c>
      <c r="AM162" s="32" t="str">
        <f t="shared" si="37"/>
        <v>"CardMulti":34.531</v>
      </c>
      <c r="AN162" s="1" t="str">
        <f t="shared" si="38"/>
        <v>"CostReduce":3.5</v>
      </c>
      <c r="AP162" s="1" t="str">
        <f>$A$3&amp;_xlfn.TEXTJOIN($C$1,1,AM162:AN162)&amp;$A$4</f>
        <v>{"CardMulti":34.531,"CostReduce":3.5}</v>
      </c>
    </row>
    <row r="163" ht="16.5" spans="4:42">
      <c r="D163" s="19">
        <v>147</v>
      </c>
      <c r="E163" s="24">
        <v>2488.25</v>
      </c>
      <c r="F163" s="25">
        <v>2488</v>
      </c>
      <c r="G163" s="25">
        <v>124</v>
      </c>
      <c r="H163" s="25"/>
      <c r="I163" s="25">
        <v>222236</v>
      </c>
      <c r="J163" s="25">
        <v>11112</v>
      </c>
      <c r="K163" s="25">
        <v>3</v>
      </c>
      <c r="L163" s="27">
        <v>1.21</v>
      </c>
      <c r="M163" s="28">
        <v>0</v>
      </c>
      <c r="N163" s="28">
        <v>0</v>
      </c>
      <c r="O163" s="13">
        <v>0</v>
      </c>
      <c r="P163" s="28">
        <v>44.6</v>
      </c>
      <c r="Q163" s="28">
        <v>5</v>
      </c>
      <c r="R163" s="28">
        <v>5</v>
      </c>
      <c r="S163" s="13">
        <v>3</v>
      </c>
      <c r="U163" s="1" t="str">
        <f t="shared" si="26"/>
        <v>"Hp":195567</v>
      </c>
      <c r="V163" s="1" t="str">
        <f t="shared" si="27"/>
        <v>"Atk":13556</v>
      </c>
      <c r="W163" s="1" t="str">
        <f t="shared" si="28"/>
        <v>{"Hp":195567,"Atk":13556}</v>
      </c>
      <c r="X163" s="1" t="str">
        <f t="shared" si="29"/>
        <v>"Hp":277795</v>
      </c>
      <c r="Y163" s="1" t="str">
        <f t="shared" si="30"/>
        <v>"Atk":9556</v>
      </c>
      <c r="Z163" s="1" t="str">
        <f>$A$3&amp;_xlfn.TEXTJOIN($C$1,1,X163:Y163)&amp;$A$4</f>
        <v>{"Hp":277795,"Atk":9556}</v>
      </c>
      <c r="AA163" s="1" t="str">
        <f t="shared" si="31"/>
        <v>"Hp":233347</v>
      </c>
      <c r="AB163" s="1" t="str">
        <f t="shared" si="32"/>
        <v>"Atk":12223</v>
      </c>
      <c r="AC163" s="1" t="str">
        <f t="shared" si="33"/>
        <v>{"Hp":233347,"Atk":12223}</v>
      </c>
      <c r="AE163" s="32" t="str">
        <f t="shared" si="34"/>
        <v>"CardMulti":49.6</v>
      </c>
      <c r="AF163" s="1" t="str">
        <f t="shared" si="35"/>
        <v>"CostReduce":5</v>
      </c>
      <c r="AG163" s="1" t="str">
        <f t="shared" si="36"/>
        <v>{"CardMulti":49.6,"CostReduce":5}</v>
      </c>
      <c r="AM163" s="32" t="str">
        <f t="shared" si="37"/>
        <v>"CardMulti":34.72</v>
      </c>
      <c r="AN163" s="1" t="str">
        <f t="shared" si="38"/>
        <v>"CostReduce":3.5</v>
      </c>
      <c r="AP163" s="1" t="str">
        <f>$A$3&amp;_xlfn.TEXTJOIN($C$1,1,AM163:AN163)&amp;$A$4</f>
        <v>{"CardMulti":34.72,"CostReduce":3.5}</v>
      </c>
    </row>
    <row r="164" ht="16.5" spans="4:42">
      <c r="D164" s="19">
        <v>148</v>
      </c>
      <c r="E164" s="24">
        <v>2517.65</v>
      </c>
      <c r="F164" s="25">
        <v>2518</v>
      </c>
      <c r="G164" s="25">
        <v>126</v>
      </c>
      <c r="H164" s="25"/>
      <c r="I164" s="25">
        <v>224753</v>
      </c>
      <c r="J164" s="25">
        <v>11238</v>
      </c>
      <c r="K164" s="25">
        <v>3</v>
      </c>
      <c r="L164" s="27">
        <v>1.21</v>
      </c>
      <c r="M164" s="28">
        <v>0</v>
      </c>
      <c r="N164" s="28">
        <v>0</v>
      </c>
      <c r="O164" s="13">
        <v>0</v>
      </c>
      <c r="P164" s="28">
        <v>44.87</v>
      </c>
      <c r="Q164" s="28">
        <v>5</v>
      </c>
      <c r="R164" s="28">
        <v>5</v>
      </c>
      <c r="S164" s="13">
        <v>3</v>
      </c>
      <c r="U164" s="1" t="str">
        <f t="shared" si="26"/>
        <v>"Hp":197782</v>
      </c>
      <c r="V164" s="1" t="str">
        <f t="shared" si="27"/>
        <v>"Atk":13710</v>
      </c>
      <c r="W164" s="1" t="str">
        <f t="shared" si="28"/>
        <v>{"Hp":197782,"Atk":13710}</v>
      </c>
      <c r="X164" s="1" t="str">
        <f t="shared" si="29"/>
        <v>"Hp":280941</v>
      </c>
      <c r="Y164" s="1" t="str">
        <f t="shared" si="30"/>
        <v>"Atk":9664</v>
      </c>
      <c r="Z164" s="1" t="str">
        <f>$A$3&amp;_xlfn.TEXTJOIN($C$1,1,X164:Y164)&amp;$A$4</f>
        <v>{"Hp":280941,"Atk":9664}</v>
      </c>
      <c r="AA164" s="1" t="str">
        <f t="shared" si="31"/>
        <v>"Hp":235990</v>
      </c>
      <c r="AB164" s="1" t="str">
        <f t="shared" si="32"/>
        <v>"Atk":12361</v>
      </c>
      <c r="AC164" s="1" t="str">
        <f t="shared" si="33"/>
        <v>{"Hp":235990,"Atk":12361}</v>
      </c>
      <c r="AE164" s="32" t="str">
        <f t="shared" si="34"/>
        <v>"CardMulti":49.87</v>
      </c>
      <c r="AF164" s="1" t="str">
        <f t="shared" si="35"/>
        <v>"CostReduce":5</v>
      </c>
      <c r="AG164" s="1" t="str">
        <f t="shared" si="36"/>
        <v>{"CardMulti":49.87,"CostReduce":5}</v>
      </c>
      <c r="AM164" s="32" t="str">
        <f t="shared" si="37"/>
        <v>"CardMulti":34.909</v>
      </c>
      <c r="AN164" s="1" t="str">
        <f t="shared" si="38"/>
        <v>"CostReduce":3.5</v>
      </c>
      <c r="AP164" s="1" t="str">
        <f>$A$3&amp;_xlfn.TEXTJOIN($C$1,1,AM164:AN164)&amp;$A$4</f>
        <v>{"CardMulti":34.909,"CostReduce":3.5}</v>
      </c>
    </row>
    <row r="165" ht="16.5" spans="4:42">
      <c r="D165" s="19">
        <v>149</v>
      </c>
      <c r="E165" s="24">
        <v>2547.22</v>
      </c>
      <c r="F165" s="25">
        <v>2547</v>
      </c>
      <c r="G165" s="25">
        <v>127</v>
      </c>
      <c r="H165" s="25"/>
      <c r="I165" s="25">
        <v>227301</v>
      </c>
      <c r="J165" s="25">
        <v>11365</v>
      </c>
      <c r="K165" s="25">
        <v>3</v>
      </c>
      <c r="L165" s="27">
        <v>1.21</v>
      </c>
      <c r="M165" s="28">
        <v>0</v>
      </c>
      <c r="N165" s="28">
        <v>0</v>
      </c>
      <c r="O165" s="13">
        <v>0</v>
      </c>
      <c r="P165" s="28">
        <v>45.14</v>
      </c>
      <c r="Q165" s="28">
        <v>5</v>
      </c>
      <c r="R165" s="28">
        <v>5</v>
      </c>
      <c r="S165" s="13">
        <v>3</v>
      </c>
      <c r="U165" s="1" t="str">
        <f t="shared" si="26"/>
        <v>"Hp":200024</v>
      </c>
      <c r="V165" s="1" t="str">
        <f t="shared" si="27"/>
        <v>"Atk":13865</v>
      </c>
      <c r="W165" s="1" t="str">
        <f t="shared" si="28"/>
        <v>{"Hp":200024,"Atk":13865}</v>
      </c>
      <c r="X165" s="1" t="str">
        <f t="shared" si="29"/>
        <v>"Hp":284126</v>
      </c>
      <c r="Y165" s="1" t="str">
        <f t="shared" si="30"/>
        <v>"Atk":9773</v>
      </c>
      <c r="Z165" s="1" t="str">
        <f>$A$3&amp;_xlfn.TEXTJOIN($C$1,1,X165:Y165)&amp;$A$4</f>
        <v>{"Hp":284126,"Atk":9773}</v>
      </c>
      <c r="AA165" s="1" t="str">
        <f t="shared" si="31"/>
        <v>"Hp":238666</v>
      </c>
      <c r="AB165" s="1" t="str">
        <f t="shared" si="32"/>
        <v>"Atk":12501</v>
      </c>
      <c r="AC165" s="1" t="str">
        <f t="shared" si="33"/>
        <v>{"Hp":238666,"Atk":12501}</v>
      </c>
      <c r="AE165" s="32" t="str">
        <f t="shared" si="34"/>
        <v>"CardMulti":50.14</v>
      </c>
      <c r="AF165" s="1" t="str">
        <f t="shared" si="35"/>
        <v>"CostReduce":5</v>
      </c>
      <c r="AG165" s="1" t="str">
        <f t="shared" si="36"/>
        <v>{"CardMulti":50.14,"CostReduce":5}</v>
      </c>
      <c r="AM165" s="32" t="str">
        <f t="shared" si="37"/>
        <v>"CardMulti":35.098</v>
      </c>
      <c r="AN165" s="1" t="str">
        <f t="shared" si="38"/>
        <v>"CostReduce":3.5</v>
      </c>
      <c r="AP165" s="1" t="str">
        <f>$A$3&amp;_xlfn.TEXTJOIN($C$1,1,AM165:AN165)&amp;$A$4</f>
        <v>{"CardMulti":35.098,"CostReduce":3.5}</v>
      </c>
    </row>
    <row r="166" ht="16.5" spans="4:42">
      <c r="D166" s="19">
        <v>150</v>
      </c>
      <c r="E166" s="24">
        <v>2576.94</v>
      </c>
      <c r="F166" s="25">
        <v>2577</v>
      </c>
      <c r="G166" s="25">
        <v>129</v>
      </c>
      <c r="H166" s="25">
        <v>1</v>
      </c>
      <c r="I166" s="25">
        <v>229878</v>
      </c>
      <c r="J166" s="25">
        <v>11494</v>
      </c>
      <c r="K166" s="25">
        <v>4</v>
      </c>
      <c r="L166" s="27">
        <v>1.21</v>
      </c>
      <c r="M166" s="28">
        <v>0</v>
      </c>
      <c r="N166" s="28">
        <v>0</v>
      </c>
      <c r="O166" s="13">
        <v>0</v>
      </c>
      <c r="P166" s="28">
        <v>45.41</v>
      </c>
      <c r="Q166" s="28">
        <v>5</v>
      </c>
      <c r="R166" s="28">
        <v>5</v>
      </c>
      <c r="S166" s="13">
        <v>3</v>
      </c>
      <c r="U166" s="1" t="str">
        <f t="shared" si="26"/>
        <v>"Hp":202292</v>
      </c>
      <c r="V166" s="1" t="str">
        <f t="shared" si="27"/>
        <v>"Atk":14022</v>
      </c>
      <c r="W166" s="1" t="str">
        <f t="shared" si="28"/>
        <v>{"Hp":202292,"Atk":14022}</v>
      </c>
      <c r="X166" s="1" t="str">
        <f t="shared" si="29"/>
        <v>"Hp":287347</v>
      </c>
      <c r="Y166" s="1" t="str">
        <f t="shared" si="30"/>
        <v>"Atk":9884</v>
      </c>
      <c r="Z166" s="1" t="str">
        <f>$A$3&amp;_xlfn.TEXTJOIN($C$1,1,X166:Y166)&amp;$A$4</f>
        <v>{"Hp":287347,"Atk":9884}</v>
      </c>
      <c r="AA166" s="1" t="str">
        <f t="shared" si="31"/>
        <v>"Hp":241371</v>
      </c>
      <c r="AB166" s="1" t="str">
        <f t="shared" si="32"/>
        <v>"Atk":12643</v>
      </c>
      <c r="AC166" s="1" t="str">
        <f t="shared" si="33"/>
        <v>{"Hp":241371,"Atk":12643}</v>
      </c>
      <c r="AE166" s="32" t="str">
        <f t="shared" si="34"/>
        <v>"CardMulti":50.41</v>
      </c>
      <c r="AF166" s="1" t="str">
        <f t="shared" si="35"/>
        <v>"CostReduce":5</v>
      </c>
      <c r="AG166" s="1" t="str">
        <f t="shared" si="36"/>
        <v>{"CardMulti":50.41,"CostReduce":5}</v>
      </c>
      <c r="AM166" s="32" t="str">
        <f t="shared" si="37"/>
        <v>"CardMulti":35.287</v>
      </c>
      <c r="AN166" s="1" t="str">
        <f t="shared" si="38"/>
        <v>"CostReduce":3.5</v>
      </c>
      <c r="AP166" s="1" t="str">
        <f>$A$3&amp;_xlfn.TEXTJOIN($C$1,1,AM166:AN166)&amp;$A$4</f>
        <v>{"CardMulti":35.287,"CostReduce":3.5}</v>
      </c>
    </row>
    <row r="167" ht="16.5" spans="4:42">
      <c r="D167" s="23">
        <v>151</v>
      </c>
      <c r="E167" s="24">
        <v>18247.73</v>
      </c>
      <c r="F167" s="25">
        <v>18248</v>
      </c>
      <c r="G167" s="25">
        <v>912</v>
      </c>
      <c r="H167" s="25"/>
      <c r="I167" s="25">
        <v>248125</v>
      </c>
      <c r="J167" s="25">
        <v>12406</v>
      </c>
      <c r="K167" s="25">
        <v>4</v>
      </c>
      <c r="L167" s="27">
        <v>2.46</v>
      </c>
      <c r="M167" s="28">
        <v>0</v>
      </c>
      <c r="N167" s="28">
        <v>0</v>
      </c>
      <c r="O167" s="13">
        <v>0</v>
      </c>
      <c r="P167" s="28">
        <v>46.71</v>
      </c>
      <c r="Q167" s="28">
        <v>5</v>
      </c>
      <c r="R167" s="28">
        <v>5</v>
      </c>
      <c r="S167" s="13">
        <v>3</v>
      </c>
      <c r="U167" s="1" t="str">
        <f t="shared" si="26"/>
        <v>"Hp":218350</v>
      </c>
      <c r="V167" s="1" t="str">
        <f t="shared" si="27"/>
        <v>"Atk":15135</v>
      </c>
      <c r="W167" s="1" t="str">
        <f t="shared" si="28"/>
        <v>{"Hp":218350,"Atk":15135}</v>
      </c>
      <c r="X167" s="1" t="str">
        <f t="shared" si="29"/>
        <v>"Hp":310156</v>
      </c>
      <c r="Y167" s="1" t="str">
        <f t="shared" si="30"/>
        <v>"Atk":10669</v>
      </c>
      <c r="Z167" s="1" t="str">
        <f>$A$3&amp;_xlfn.TEXTJOIN($C$1,1,X167:Y167)&amp;$A$4</f>
        <v>{"Hp":310156,"Atk":10669}</v>
      </c>
      <c r="AA167" s="1" t="str">
        <f t="shared" si="31"/>
        <v>"Hp":260531</v>
      </c>
      <c r="AB167" s="1" t="str">
        <f t="shared" si="32"/>
        <v>"Atk":13646</v>
      </c>
      <c r="AC167" s="1" t="str">
        <f t="shared" si="33"/>
        <v>{"Hp":260531,"Atk":13646}</v>
      </c>
      <c r="AE167" s="32" t="str">
        <f t="shared" si="34"/>
        <v>"CardMulti":51.71</v>
      </c>
      <c r="AF167" s="1" t="str">
        <f t="shared" si="35"/>
        <v>"CostReduce":5</v>
      </c>
      <c r="AG167" s="1" t="str">
        <f t="shared" si="36"/>
        <v>{"CardMulti":51.71,"CostReduce":5}</v>
      </c>
      <c r="AM167" s="32" t="str">
        <f t="shared" si="37"/>
        <v>"CardMulti":36.197</v>
      </c>
      <c r="AN167" s="1" t="str">
        <f t="shared" si="38"/>
        <v>"CostReduce":3.5</v>
      </c>
      <c r="AP167" s="1" t="str">
        <f>$A$3&amp;_xlfn.TEXTJOIN($C$1,1,AM167:AN167)&amp;$A$4</f>
        <v>{"CardMulti":36.197,"CostReduce":3.5}</v>
      </c>
    </row>
    <row r="168" ht="16.5" spans="4:42">
      <c r="D168" s="19">
        <v>152</v>
      </c>
      <c r="E168" s="24">
        <v>2636.86</v>
      </c>
      <c r="F168" s="25">
        <v>2637</v>
      </c>
      <c r="G168" s="25">
        <v>132</v>
      </c>
      <c r="H168" s="25"/>
      <c r="I168" s="25">
        <v>250762</v>
      </c>
      <c r="J168" s="25">
        <v>12538</v>
      </c>
      <c r="K168" s="25">
        <v>4</v>
      </c>
      <c r="L168" s="27">
        <v>1.24</v>
      </c>
      <c r="M168" s="28">
        <v>0</v>
      </c>
      <c r="N168" s="28">
        <v>0</v>
      </c>
      <c r="O168" s="13">
        <v>0</v>
      </c>
      <c r="P168" s="28">
        <v>47.02</v>
      </c>
      <c r="Q168" s="28">
        <v>5</v>
      </c>
      <c r="R168" s="28">
        <v>5</v>
      </c>
      <c r="S168" s="13">
        <v>3</v>
      </c>
      <c r="U168" s="1" t="str">
        <f t="shared" si="26"/>
        <v>"Hp":220670</v>
      </c>
      <c r="V168" s="1" t="str">
        <f t="shared" si="27"/>
        <v>"Atk":15296</v>
      </c>
      <c r="W168" s="1" t="str">
        <f t="shared" si="28"/>
        <v>{"Hp":220670,"Atk":15296}</v>
      </c>
      <c r="X168" s="1" t="str">
        <f t="shared" si="29"/>
        <v>"Hp":313452</v>
      </c>
      <c r="Y168" s="1" t="str">
        <f t="shared" si="30"/>
        <v>"Atk":10782</v>
      </c>
      <c r="Z168" s="1" t="str">
        <f>$A$3&amp;_xlfn.TEXTJOIN($C$1,1,X168:Y168)&amp;$A$4</f>
        <v>{"Hp":313452,"Atk":10782}</v>
      </c>
      <c r="AA168" s="1" t="str">
        <f t="shared" si="31"/>
        <v>"Hp":263300</v>
      </c>
      <c r="AB168" s="1" t="str">
        <f t="shared" si="32"/>
        <v>"Atk":13791</v>
      </c>
      <c r="AC168" s="1" t="str">
        <f t="shared" si="33"/>
        <v>{"Hp":263300,"Atk":13791}</v>
      </c>
      <c r="AE168" s="32" t="str">
        <f t="shared" si="34"/>
        <v>"CardMulti":52.02</v>
      </c>
      <c r="AF168" s="1" t="str">
        <f t="shared" si="35"/>
        <v>"CostReduce":5</v>
      </c>
      <c r="AG168" s="1" t="str">
        <f t="shared" si="36"/>
        <v>{"CardMulti":52.02,"CostReduce":5}</v>
      </c>
      <c r="AM168" s="32" t="str">
        <f t="shared" si="37"/>
        <v>"CardMulti":36.414</v>
      </c>
      <c r="AN168" s="1" t="str">
        <f t="shared" si="38"/>
        <v>"CostReduce":3.5</v>
      </c>
      <c r="AP168" s="1" t="str">
        <f>$A$3&amp;_xlfn.TEXTJOIN($C$1,1,AM168:AN168)&amp;$A$4</f>
        <v>{"CardMulti":36.414,"CostReduce":3.5}</v>
      </c>
    </row>
    <row r="169" ht="16.5" spans="4:42">
      <c r="D169" s="19">
        <v>153</v>
      </c>
      <c r="E169" s="24">
        <v>2667.05</v>
      </c>
      <c r="F169" s="25">
        <v>2667</v>
      </c>
      <c r="G169" s="25">
        <v>133</v>
      </c>
      <c r="H169" s="25"/>
      <c r="I169" s="25">
        <v>253429</v>
      </c>
      <c r="J169" s="25">
        <v>12671</v>
      </c>
      <c r="K169" s="25">
        <v>4</v>
      </c>
      <c r="L169" s="27">
        <v>1.24</v>
      </c>
      <c r="M169" s="28">
        <v>0</v>
      </c>
      <c r="N169" s="28">
        <v>0</v>
      </c>
      <c r="O169" s="13">
        <v>0</v>
      </c>
      <c r="P169" s="28">
        <v>47.33</v>
      </c>
      <c r="Q169" s="28">
        <v>5</v>
      </c>
      <c r="R169" s="28">
        <v>5</v>
      </c>
      <c r="S169" s="13">
        <v>3</v>
      </c>
      <c r="U169" s="1" t="str">
        <f t="shared" si="26"/>
        <v>"Hp":223017</v>
      </c>
      <c r="V169" s="1" t="str">
        <f t="shared" si="27"/>
        <v>"Atk":15458</v>
      </c>
      <c r="W169" s="1" t="str">
        <f t="shared" si="28"/>
        <v>{"Hp":223017,"Atk":15458}</v>
      </c>
      <c r="X169" s="1" t="str">
        <f t="shared" si="29"/>
        <v>"Hp":316786</v>
      </c>
      <c r="Y169" s="1" t="str">
        <f t="shared" si="30"/>
        <v>"Atk":10897</v>
      </c>
      <c r="Z169" s="1" t="str">
        <f>$A$3&amp;_xlfn.TEXTJOIN($C$1,1,X169:Y169)&amp;$A$4</f>
        <v>{"Hp":316786,"Atk":10897}</v>
      </c>
      <c r="AA169" s="1" t="str">
        <f t="shared" si="31"/>
        <v>"Hp":266100</v>
      </c>
      <c r="AB169" s="1" t="str">
        <f t="shared" si="32"/>
        <v>"Atk":13938</v>
      </c>
      <c r="AC169" s="1" t="str">
        <f t="shared" si="33"/>
        <v>{"Hp":266100,"Atk":13938}</v>
      </c>
      <c r="AE169" s="32" t="str">
        <f t="shared" si="34"/>
        <v>"CardMulti":52.33</v>
      </c>
      <c r="AF169" s="1" t="str">
        <f t="shared" si="35"/>
        <v>"CostReduce":5</v>
      </c>
      <c r="AG169" s="1" t="str">
        <f t="shared" si="36"/>
        <v>{"CardMulti":52.33,"CostReduce":5}</v>
      </c>
      <c r="AM169" s="32" t="str">
        <f t="shared" si="37"/>
        <v>"CardMulti":36.631</v>
      </c>
      <c r="AN169" s="1" t="str">
        <f t="shared" si="38"/>
        <v>"CostReduce":3.5</v>
      </c>
      <c r="AP169" s="1" t="str">
        <f>$A$3&amp;_xlfn.TEXTJOIN($C$1,1,AM169:AN169)&amp;$A$4</f>
        <v>{"CardMulti":36.631,"CostReduce":3.5}</v>
      </c>
    </row>
    <row r="170" ht="16.5" spans="4:42">
      <c r="D170" s="19">
        <v>154</v>
      </c>
      <c r="E170" s="24">
        <v>2697.41</v>
      </c>
      <c r="F170" s="25">
        <v>2697</v>
      </c>
      <c r="G170" s="25">
        <v>135</v>
      </c>
      <c r="H170" s="25"/>
      <c r="I170" s="25">
        <v>256127</v>
      </c>
      <c r="J170" s="25">
        <v>12806</v>
      </c>
      <c r="K170" s="25">
        <v>4</v>
      </c>
      <c r="L170" s="27">
        <v>1.24</v>
      </c>
      <c r="M170" s="28">
        <v>0</v>
      </c>
      <c r="N170" s="28">
        <v>0</v>
      </c>
      <c r="O170" s="13">
        <v>0</v>
      </c>
      <c r="P170" s="28">
        <v>47.64</v>
      </c>
      <c r="Q170" s="28">
        <v>5</v>
      </c>
      <c r="R170" s="28">
        <v>5</v>
      </c>
      <c r="S170" s="13">
        <v>3</v>
      </c>
      <c r="U170" s="1" t="str">
        <f t="shared" si="26"/>
        <v>"Hp":225391</v>
      </c>
      <c r="V170" s="1" t="str">
        <f t="shared" si="27"/>
        <v>"Atk":15623</v>
      </c>
      <c r="W170" s="1" t="str">
        <f t="shared" si="28"/>
        <v>{"Hp":225391,"Atk":15623}</v>
      </c>
      <c r="X170" s="1" t="str">
        <f t="shared" si="29"/>
        <v>"Hp":320158</v>
      </c>
      <c r="Y170" s="1" t="str">
        <f t="shared" si="30"/>
        <v>"Atk":11013</v>
      </c>
      <c r="Z170" s="1" t="str">
        <f>$A$3&amp;_xlfn.TEXTJOIN($C$1,1,X170:Y170)&amp;$A$4</f>
        <v>{"Hp":320158,"Atk":11013}</v>
      </c>
      <c r="AA170" s="1" t="str">
        <f t="shared" si="31"/>
        <v>"Hp":268933</v>
      </c>
      <c r="AB170" s="1" t="str">
        <f t="shared" si="32"/>
        <v>"Atk":14086</v>
      </c>
      <c r="AC170" s="1" t="str">
        <f t="shared" si="33"/>
        <v>{"Hp":268933,"Atk":14086}</v>
      </c>
      <c r="AE170" s="32" t="str">
        <f t="shared" si="34"/>
        <v>"CardMulti":52.64</v>
      </c>
      <c r="AF170" s="1" t="str">
        <f t="shared" si="35"/>
        <v>"CostReduce":5</v>
      </c>
      <c r="AG170" s="1" t="str">
        <f t="shared" si="36"/>
        <v>{"CardMulti":52.64,"CostReduce":5}</v>
      </c>
      <c r="AM170" s="32" t="str">
        <f t="shared" si="37"/>
        <v>"CardMulti":36.848</v>
      </c>
      <c r="AN170" s="1" t="str">
        <f t="shared" si="38"/>
        <v>"CostReduce":3.5</v>
      </c>
      <c r="AP170" s="1" t="str">
        <f>$A$3&amp;_xlfn.TEXTJOIN($C$1,1,AM170:AN170)&amp;$A$4</f>
        <v>{"CardMulti":36.848,"CostReduce":3.5}</v>
      </c>
    </row>
    <row r="171" ht="16.5" spans="4:42">
      <c r="D171" s="19">
        <v>155</v>
      </c>
      <c r="E171" s="24">
        <v>2727.92</v>
      </c>
      <c r="F171" s="25">
        <v>2728</v>
      </c>
      <c r="G171" s="25">
        <v>136</v>
      </c>
      <c r="H171" s="25"/>
      <c r="I171" s="25">
        <v>258854</v>
      </c>
      <c r="J171" s="25">
        <v>12943</v>
      </c>
      <c r="K171" s="25">
        <v>4</v>
      </c>
      <c r="L171" s="27">
        <v>1.24</v>
      </c>
      <c r="M171" s="28">
        <v>0</v>
      </c>
      <c r="N171" s="28">
        <v>0</v>
      </c>
      <c r="O171" s="13">
        <v>0</v>
      </c>
      <c r="P171" s="28">
        <v>47.95</v>
      </c>
      <c r="Q171" s="28">
        <v>5</v>
      </c>
      <c r="R171" s="28">
        <v>5</v>
      </c>
      <c r="S171" s="13">
        <v>3</v>
      </c>
      <c r="U171" s="1" t="str">
        <f t="shared" si="26"/>
        <v>"Hp":227791</v>
      </c>
      <c r="V171" s="1" t="str">
        <f t="shared" si="27"/>
        <v>"Atk":15790</v>
      </c>
      <c r="W171" s="1" t="str">
        <f t="shared" si="28"/>
        <v>{"Hp":227791,"Atk":15790}</v>
      </c>
      <c r="X171" s="1" t="str">
        <f t="shared" si="29"/>
        <v>"Hp":323567</v>
      </c>
      <c r="Y171" s="1" t="str">
        <f t="shared" si="30"/>
        <v>"Atk":11130</v>
      </c>
      <c r="Z171" s="1" t="str">
        <f>$A$3&amp;_xlfn.TEXTJOIN($C$1,1,X171:Y171)&amp;$A$4</f>
        <v>{"Hp":323567,"Atk":11130}</v>
      </c>
      <c r="AA171" s="1" t="str">
        <f t="shared" si="31"/>
        <v>"Hp":271796</v>
      </c>
      <c r="AB171" s="1" t="str">
        <f t="shared" si="32"/>
        <v>"Atk":14237</v>
      </c>
      <c r="AC171" s="1" t="str">
        <f t="shared" si="33"/>
        <v>{"Hp":271796,"Atk":14237}</v>
      </c>
      <c r="AE171" s="32" t="str">
        <f t="shared" si="34"/>
        <v>"CardMulti":52.95</v>
      </c>
      <c r="AF171" s="1" t="str">
        <f t="shared" si="35"/>
        <v>"CostReduce":5</v>
      </c>
      <c r="AG171" s="1" t="str">
        <f t="shared" si="36"/>
        <v>{"CardMulti":52.95,"CostReduce":5}</v>
      </c>
      <c r="AM171" s="32" t="str">
        <f t="shared" si="37"/>
        <v>"CardMulti":37.065</v>
      </c>
      <c r="AN171" s="1" t="str">
        <f t="shared" si="38"/>
        <v>"CostReduce":3.5</v>
      </c>
      <c r="AP171" s="1" t="str">
        <f>$A$3&amp;_xlfn.TEXTJOIN($C$1,1,AM171:AN171)&amp;$A$4</f>
        <v>{"CardMulti":37.065,"CostReduce":3.5}</v>
      </c>
    </row>
    <row r="172" ht="16.5" spans="4:42">
      <c r="D172" s="19">
        <v>156</v>
      </c>
      <c r="E172" s="24">
        <v>2758.58</v>
      </c>
      <c r="F172" s="25">
        <v>2759</v>
      </c>
      <c r="G172" s="25">
        <v>138</v>
      </c>
      <c r="H172" s="25"/>
      <c r="I172" s="25">
        <v>261613</v>
      </c>
      <c r="J172" s="25">
        <v>13081</v>
      </c>
      <c r="K172" s="25">
        <v>4</v>
      </c>
      <c r="L172" s="27">
        <v>1.24</v>
      </c>
      <c r="M172" s="28">
        <v>0</v>
      </c>
      <c r="N172" s="28">
        <v>0</v>
      </c>
      <c r="O172" s="13">
        <v>0</v>
      </c>
      <c r="P172" s="28">
        <v>48.26</v>
      </c>
      <c r="Q172" s="28">
        <v>5</v>
      </c>
      <c r="R172" s="28">
        <v>5</v>
      </c>
      <c r="S172" s="13">
        <v>3</v>
      </c>
      <c r="U172" s="1" t="str">
        <f t="shared" si="26"/>
        <v>"Hp":230219</v>
      </c>
      <c r="V172" s="1" t="str">
        <f t="shared" si="27"/>
        <v>"Atk":15958</v>
      </c>
      <c r="W172" s="1" t="str">
        <f t="shared" si="28"/>
        <v>{"Hp":230219,"Atk":15958}</v>
      </c>
      <c r="X172" s="1" t="str">
        <f t="shared" si="29"/>
        <v>"Hp":327016</v>
      </c>
      <c r="Y172" s="1" t="str">
        <f t="shared" si="30"/>
        <v>"Atk":11249</v>
      </c>
      <c r="Z172" s="1" t="str">
        <f>$A$3&amp;_xlfn.TEXTJOIN($C$1,1,X172:Y172)&amp;$A$4</f>
        <v>{"Hp":327016,"Atk":11249}</v>
      </c>
      <c r="AA172" s="1" t="str">
        <f t="shared" si="31"/>
        <v>"Hp":274693</v>
      </c>
      <c r="AB172" s="1" t="str">
        <f t="shared" si="32"/>
        <v>"Atk":14389</v>
      </c>
      <c r="AC172" s="1" t="str">
        <f t="shared" si="33"/>
        <v>{"Hp":274693,"Atk":14389}</v>
      </c>
      <c r="AE172" s="32" t="str">
        <f t="shared" si="34"/>
        <v>"CardMulti":53.26</v>
      </c>
      <c r="AF172" s="1" t="str">
        <f t="shared" si="35"/>
        <v>"CostReduce":5</v>
      </c>
      <c r="AG172" s="1" t="str">
        <f t="shared" si="36"/>
        <v>{"CardMulti":53.26,"CostReduce":5}</v>
      </c>
      <c r="AM172" s="32" t="str">
        <f t="shared" si="37"/>
        <v>"CardMulti":37.282</v>
      </c>
      <c r="AN172" s="1" t="str">
        <f t="shared" si="38"/>
        <v>"CostReduce":3.5</v>
      </c>
      <c r="AP172" s="1" t="str">
        <f>$A$3&amp;_xlfn.TEXTJOIN($C$1,1,AM172:AN172)&amp;$A$4</f>
        <v>{"CardMulti":37.282,"CostReduce":3.5}</v>
      </c>
    </row>
    <row r="173" ht="16.5" spans="4:42">
      <c r="D173" s="19">
        <v>157</v>
      </c>
      <c r="E173" s="24">
        <v>2789.41</v>
      </c>
      <c r="F173" s="25">
        <v>2789</v>
      </c>
      <c r="G173" s="25">
        <v>139</v>
      </c>
      <c r="H173" s="25"/>
      <c r="I173" s="25">
        <v>264402</v>
      </c>
      <c r="J173" s="25">
        <v>13220</v>
      </c>
      <c r="K173" s="25">
        <v>4</v>
      </c>
      <c r="L173" s="27">
        <v>1.24</v>
      </c>
      <c r="M173" s="28">
        <v>0</v>
      </c>
      <c r="N173" s="28">
        <v>0</v>
      </c>
      <c r="O173" s="13">
        <v>0</v>
      </c>
      <c r="P173" s="28">
        <v>48.57</v>
      </c>
      <c r="Q173" s="28">
        <v>5</v>
      </c>
      <c r="R173" s="28">
        <v>5</v>
      </c>
      <c r="S173" s="13">
        <v>3</v>
      </c>
      <c r="U173" s="1" t="str">
        <f t="shared" si="26"/>
        <v>"Hp":232673</v>
      </c>
      <c r="V173" s="1" t="str">
        <f t="shared" si="27"/>
        <v>"Atk":16128</v>
      </c>
      <c r="W173" s="1" t="str">
        <f t="shared" si="28"/>
        <v>{"Hp":232673,"Atk":16128}</v>
      </c>
      <c r="X173" s="1" t="str">
        <f t="shared" si="29"/>
        <v>"Hp":330502</v>
      </c>
      <c r="Y173" s="1" t="str">
        <f t="shared" si="30"/>
        <v>"Atk":11369</v>
      </c>
      <c r="Z173" s="1" t="str">
        <f>$A$3&amp;_xlfn.TEXTJOIN($C$1,1,X173:Y173)&amp;$A$4</f>
        <v>{"Hp":330502,"Atk":11369}</v>
      </c>
      <c r="AA173" s="1" t="str">
        <f t="shared" si="31"/>
        <v>"Hp":277622</v>
      </c>
      <c r="AB173" s="1" t="str">
        <f t="shared" si="32"/>
        <v>"Atk":14542</v>
      </c>
      <c r="AC173" s="1" t="str">
        <f t="shared" si="33"/>
        <v>{"Hp":277622,"Atk":14542}</v>
      </c>
      <c r="AE173" s="32" t="str">
        <f t="shared" si="34"/>
        <v>"CardMulti":53.57</v>
      </c>
      <c r="AF173" s="1" t="str">
        <f t="shared" si="35"/>
        <v>"CostReduce":5</v>
      </c>
      <c r="AG173" s="1" t="str">
        <f t="shared" si="36"/>
        <v>{"CardMulti":53.57,"CostReduce":5}</v>
      </c>
      <c r="AM173" s="32" t="str">
        <f t="shared" si="37"/>
        <v>"CardMulti":37.499</v>
      </c>
      <c r="AN173" s="1" t="str">
        <f t="shared" si="38"/>
        <v>"CostReduce":3.5</v>
      </c>
      <c r="AP173" s="1" t="str">
        <f>$A$3&amp;_xlfn.TEXTJOIN($C$1,1,AM173:AN173)&amp;$A$4</f>
        <v>{"CardMulti":37.499,"CostReduce":3.5}</v>
      </c>
    </row>
    <row r="174" ht="16.5" spans="4:42">
      <c r="D174" s="19">
        <v>158</v>
      </c>
      <c r="E174" s="24">
        <v>2820.39</v>
      </c>
      <c r="F174" s="25">
        <v>2820</v>
      </c>
      <c r="G174" s="25">
        <v>141</v>
      </c>
      <c r="H174" s="25"/>
      <c r="I174" s="25">
        <v>267223</v>
      </c>
      <c r="J174" s="25">
        <v>13361</v>
      </c>
      <c r="K174" s="25">
        <v>4</v>
      </c>
      <c r="L174" s="27">
        <v>1.24</v>
      </c>
      <c r="M174" s="28">
        <v>0</v>
      </c>
      <c r="N174" s="28">
        <v>0</v>
      </c>
      <c r="O174" s="13">
        <v>0</v>
      </c>
      <c r="P174" s="28">
        <v>48.88</v>
      </c>
      <c r="Q174" s="28">
        <v>5</v>
      </c>
      <c r="R174" s="28">
        <v>5</v>
      </c>
      <c r="S174" s="13">
        <v>3</v>
      </c>
      <c r="U174" s="1" t="str">
        <f t="shared" si="26"/>
        <v>"Hp":235156</v>
      </c>
      <c r="V174" s="1" t="str">
        <f t="shared" si="27"/>
        <v>"Atk":16300</v>
      </c>
      <c r="W174" s="1" t="str">
        <f t="shared" si="28"/>
        <v>{"Hp":235156,"Atk":16300}</v>
      </c>
      <c r="X174" s="1" t="str">
        <f t="shared" si="29"/>
        <v>"Hp":334028</v>
      </c>
      <c r="Y174" s="1" t="str">
        <f t="shared" si="30"/>
        <v>"Atk":11490</v>
      </c>
      <c r="Z174" s="1" t="str">
        <f>$A$3&amp;_xlfn.TEXTJOIN($C$1,1,X174:Y174)&amp;$A$4</f>
        <v>{"Hp":334028,"Atk":11490}</v>
      </c>
      <c r="AA174" s="1" t="str">
        <f t="shared" si="31"/>
        <v>"Hp":280584</v>
      </c>
      <c r="AB174" s="1" t="str">
        <f t="shared" si="32"/>
        <v>"Atk":14697</v>
      </c>
      <c r="AC174" s="1" t="str">
        <f t="shared" si="33"/>
        <v>{"Hp":280584,"Atk":14697}</v>
      </c>
      <c r="AE174" s="32" t="str">
        <f t="shared" si="34"/>
        <v>"CardMulti":53.88</v>
      </c>
      <c r="AF174" s="1" t="str">
        <f t="shared" si="35"/>
        <v>"CostReduce":5</v>
      </c>
      <c r="AG174" s="1" t="str">
        <f t="shared" si="36"/>
        <v>{"CardMulti":53.88,"CostReduce":5}</v>
      </c>
      <c r="AM174" s="32" t="str">
        <f t="shared" si="37"/>
        <v>"CardMulti":37.716</v>
      </c>
      <c r="AN174" s="1" t="str">
        <f t="shared" si="38"/>
        <v>"CostReduce":3.5</v>
      </c>
      <c r="AP174" s="1" t="str">
        <f>$A$3&amp;_xlfn.TEXTJOIN($C$1,1,AM174:AN174)&amp;$A$4</f>
        <v>{"CardMulti":37.716,"CostReduce":3.5}</v>
      </c>
    </row>
    <row r="175" ht="16.5" spans="4:42">
      <c r="D175" s="19">
        <v>159</v>
      </c>
      <c r="E175" s="24">
        <v>2851.53</v>
      </c>
      <c r="F175" s="25">
        <v>2852</v>
      </c>
      <c r="G175" s="25">
        <v>143</v>
      </c>
      <c r="H175" s="25"/>
      <c r="I175" s="25">
        <v>270074</v>
      </c>
      <c r="J175" s="25">
        <v>13504</v>
      </c>
      <c r="K175" s="25">
        <v>4</v>
      </c>
      <c r="L175" s="27">
        <v>1.24</v>
      </c>
      <c r="M175" s="28">
        <v>0</v>
      </c>
      <c r="N175" s="28">
        <v>0</v>
      </c>
      <c r="O175" s="13">
        <v>0</v>
      </c>
      <c r="P175" s="28">
        <v>49.19</v>
      </c>
      <c r="Q175" s="28">
        <v>5</v>
      </c>
      <c r="R175" s="28">
        <v>5</v>
      </c>
      <c r="S175" s="13">
        <v>3</v>
      </c>
      <c r="U175" s="1" t="str">
        <f t="shared" si="26"/>
        <v>"Hp":237665</v>
      </c>
      <c r="V175" s="1" t="str">
        <f t="shared" si="27"/>
        <v>"Atk":16474</v>
      </c>
      <c r="W175" s="1" t="str">
        <f t="shared" si="28"/>
        <v>{"Hp":237665,"Atk":16474}</v>
      </c>
      <c r="X175" s="1" t="str">
        <f t="shared" si="29"/>
        <v>"Hp":337592</v>
      </c>
      <c r="Y175" s="1" t="str">
        <f t="shared" si="30"/>
        <v>"Atk":11613</v>
      </c>
      <c r="Z175" s="1" t="str">
        <f>$A$3&amp;_xlfn.TEXTJOIN($C$1,1,X175:Y175)&amp;$A$4</f>
        <v>{"Hp":337592,"Atk":11613}</v>
      </c>
      <c r="AA175" s="1" t="str">
        <f t="shared" si="31"/>
        <v>"Hp":283577</v>
      </c>
      <c r="AB175" s="1" t="str">
        <f t="shared" si="32"/>
        <v>"Atk":14854</v>
      </c>
      <c r="AC175" s="1" t="str">
        <f t="shared" si="33"/>
        <v>{"Hp":283577,"Atk":14854}</v>
      </c>
      <c r="AE175" s="32" t="str">
        <f t="shared" si="34"/>
        <v>"CardMulti":54.19</v>
      </c>
      <c r="AF175" s="1" t="str">
        <f t="shared" si="35"/>
        <v>"CostReduce":5</v>
      </c>
      <c r="AG175" s="1" t="str">
        <f t="shared" si="36"/>
        <v>{"CardMulti":54.19,"CostReduce":5}</v>
      </c>
      <c r="AM175" s="32" t="str">
        <f t="shared" si="37"/>
        <v>"CardMulti":37.933</v>
      </c>
      <c r="AN175" s="1" t="str">
        <f t="shared" si="38"/>
        <v>"CostReduce":3.5</v>
      </c>
      <c r="AP175" s="1" t="str">
        <f>$A$3&amp;_xlfn.TEXTJOIN($C$1,1,AM175:AN175)&amp;$A$4</f>
        <v>{"CardMulti":37.933,"CostReduce":3.5}</v>
      </c>
    </row>
    <row r="176" ht="16.5" spans="4:42">
      <c r="D176" s="19">
        <v>160</v>
      </c>
      <c r="E176" s="24">
        <v>2882.82</v>
      </c>
      <c r="F176" s="25">
        <v>2883</v>
      </c>
      <c r="G176" s="25">
        <v>144</v>
      </c>
      <c r="H176" s="25"/>
      <c r="I176" s="25">
        <v>272957</v>
      </c>
      <c r="J176" s="25">
        <v>13648</v>
      </c>
      <c r="K176" s="25">
        <v>4</v>
      </c>
      <c r="L176" s="27">
        <v>1.24</v>
      </c>
      <c r="M176" s="28">
        <v>0</v>
      </c>
      <c r="N176" s="28">
        <v>0</v>
      </c>
      <c r="O176" s="13">
        <v>0</v>
      </c>
      <c r="P176" s="28">
        <v>49.5</v>
      </c>
      <c r="Q176" s="28">
        <v>5</v>
      </c>
      <c r="R176" s="28">
        <v>5</v>
      </c>
      <c r="S176" s="13">
        <v>3</v>
      </c>
      <c r="U176" s="1" t="str">
        <f t="shared" si="26"/>
        <v>"Hp":240202</v>
      </c>
      <c r="V176" s="1" t="str">
        <f t="shared" si="27"/>
        <v>"Atk":16650</v>
      </c>
      <c r="W176" s="1" t="str">
        <f t="shared" si="28"/>
        <v>{"Hp":240202,"Atk":16650}</v>
      </c>
      <c r="X176" s="1" t="str">
        <f t="shared" si="29"/>
        <v>"Hp":341196</v>
      </c>
      <c r="Y176" s="1" t="str">
        <f t="shared" si="30"/>
        <v>"Atk":11737</v>
      </c>
      <c r="Z176" s="1" t="str">
        <f>$A$3&amp;_xlfn.TEXTJOIN($C$1,1,X176:Y176)&amp;$A$4</f>
        <v>{"Hp":341196,"Atk":11737}</v>
      </c>
      <c r="AA176" s="1" t="str">
        <f t="shared" si="31"/>
        <v>"Hp":286604</v>
      </c>
      <c r="AB176" s="1" t="str">
        <f t="shared" si="32"/>
        <v>"Atk":15012</v>
      </c>
      <c r="AC176" s="1" t="str">
        <f t="shared" si="33"/>
        <v>{"Hp":286604,"Atk":15012}</v>
      </c>
      <c r="AE176" s="32" t="str">
        <f t="shared" si="34"/>
        <v>"CardMulti":54.5</v>
      </c>
      <c r="AF176" s="1" t="str">
        <f t="shared" si="35"/>
        <v>"CostReduce":5</v>
      </c>
      <c r="AG176" s="1" t="str">
        <f t="shared" si="36"/>
        <v>{"CardMulti":54.5,"CostReduce":5}</v>
      </c>
      <c r="AM176" s="32" t="str">
        <f t="shared" si="37"/>
        <v>"CardMulti":38.15</v>
      </c>
      <c r="AN176" s="1" t="str">
        <f t="shared" si="38"/>
        <v>"CostReduce":3.5</v>
      </c>
      <c r="AP176" s="1" t="str">
        <f>$A$3&amp;_xlfn.TEXTJOIN($C$1,1,AM176:AN176)&amp;$A$4</f>
        <v>{"CardMulti":38.15,"CostReduce":3.5}</v>
      </c>
    </row>
    <row r="177" ht="16.5" spans="4:42">
      <c r="D177" s="23">
        <v>161</v>
      </c>
      <c r="E177" s="24">
        <v>20399.92</v>
      </c>
      <c r="F177" s="25">
        <v>20400</v>
      </c>
      <c r="G177" s="25">
        <v>1020</v>
      </c>
      <c r="H177" s="25"/>
      <c r="I177" s="25">
        <v>293357</v>
      </c>
      <c r="J177" s="25">
        <v>14668</v>
      </c>
      <c r="K177" s="25">
        <v>4</v>
      </c>
      <c r="L177" s="27">
        <v>2.55</v>
      </c>
      <c r="M177" s="28">
        <v>0</v>
      </c>
      <c r="N177" s="28">
        <v>0</v>
      </c>
      <c r="O177" s="13">
        <v>0</v>
      </c>
      <c r="P177" s="28">
        <v>50.85</v>
      </c>
      <c r="Q177" s="28">
        <v>5</v>
      </c>
      <c r="R177" s="28">
        <v>5</v>
      </c>
      <c r="S177" s="13">
        <v>3</v>
      </c>
      <c r="U177" s="1" t="str">
        <f t="shared" si="26"/>
        <v>"Hp":258154</v>
      </c>
      <c r="V177" s="1" t="str">
        <f t="shared" si="27"/>
        <v>"Atk":17894</v>
      </c>
      <c r="W177" s="1" t="str">
        <f t="shared" si="28"/>
        <v>{"Hp":258154,"Atk":17894}</v>
      </c>
      <c r="X177" s="1" t="str">
        <f t="shared" si="29"/>
        <v>"Hp":366696</v>
      </c>
      <c r="Y177" s="1" t="str">
        <f t="shared" si="30"/>
        <v>"Atk":12614</v>
      </c>
      <c r="Z177" s="1" t="str">
        <f>$A$3&amp;_xlfn.TEXTJOIN($C$1,1,X177:Y177)&amp;$A$4</f>
        <v>{"Hp":366696,"Atk":12614}</v>
      </c>
      <c r="AA177" s="1" t="str">
        <f t="shared" si="31"/>
        <v>"Hp":308024</v>
      </c>
      <c r="AB177" s="1" t="str">
        <f t="shared" si="32"/>
        <v>"Atk":16134</v>
      </c>
      <c r="AC177" s="1" t="str">
        <f t="shared" si="33"/>
        <v>{"Hp":308024,"Atk":16134}</v>
      </c>
      <c r="AE177" s="32" t="str">
        <f t="shared" si="34"/>
        <v>"CardMulti":55.85</v>
      </c>
      <c r="AF177" s="1" t="str">
        <f t="shared" si="35"/>
        <v>"CostReduce":5</v>
      </c>
      <c r="AG177" s="1" t="str">
        <f t="shared" si="36"/>
        <v>{"CardMulti":55.85,"CostReduce":5}</v>
      </c>
      <c r="AM177" s="32" t="str">
        <f t="shared" si="37"/>
        <v>"CardMulti":39.095</v>
      </c>
      <c r="AN177" s="1" t="str">
        <f t="shared" si="38"/>
        <v>"CostReduce":3.5</v>
      </c>
      <c r="AP177" s="1" t="str">
        <f>$A$3&amp;_xlfn.TEXTJOIN($C$1,1,AM177:AN177)&amp;$A$4</f>
        <v>{"CardMulti":39.095,"CostReduce":3.5}</v>
      </c>
    </row>
    <row r="178" ht="16.5" spans="4:42">
      <c r="D178" s="19">
        <v>162</v>
      </c>
      <c r="E178" s="24">
        <v>2945.88</v>
      </c>
      <c r="F178" s="25">
        <v>2946</v>
      </c>
      <c r="G178" s="25">
        <v>147</v>
      </c>
      <c r="H178" s="25"/>
      <c r="I178" s="25">
        <v>296303</v>
      </c>
      <c r="J178" s="25">
        <v>14815</v>
      </c>
      <c r="K178" s="25">
        <v>4</v>
      </c>
      <c r="L178" s="27">
        <v>1.27</v>
      </c>
      <c r="M178" s="28">
        <v>0</v>
      </c>
      <c r="N178" s="28">
        <v>0</v>
      </c>
      <c r="O178" s="13">
        <v>0</v>
      </c>
      <c r="P178" s="28">
        <v>51.2</v>
      </c>
      <c r="Q178" s="28">
        <v>5</v>
      </c>
      <c r="R178" s="28">
        <v>5</v>
      </c>
      <c r="S178" s="13">
        <v>3</v>
      </c>
      <c r="U178" s="1" t="str">
        <f t="shared" si="26"/>
        <v>"Hp":260746</v>
      </c>
      <c r="V178" s="1" t="str">
        <f t="shared" si="27"/>
        <v>"Atk":18074</v>
      </c>
      <c r="W178" s="1" t="str">
        <f t="shared" si="28"/>
        <v>{"Hp":260746,"Atk":18074}</v>
      </c>
      <c r="X178" s="1" t="str">
        <f t="shared" si="29"/>
        <v>"Hp":370378</v>
      </c>
      <c r="Y178" s="1" t="str">
        <f t="shared" si="30"/>
        <v>"Atk":12740</v>
      </c>
      <c r="Z178" s="1" t="str">
        <f>$A$3&amp;_xlfn.TEXTJOIN($C$1,1,X178:Y178)&amp;$A$4</f>
        <v>{"Hp":370378,"Atk":12740}</v>
      </c>
      <c r="AA178" s="1" t="str">
        <f t="shared" si="31"/>
        <v>"Hp":311118</v>
      </c>
      <c r="AB178" s="1" t="str">
        <f t="shared" si="32"/>
        <v>"Atk":16296</v>
      </c>
      <c r="AC178" s="1" t="str">
        <f t="shared" si="33"/>
        <v>{"Hp":311118,"Atk":16296}</v>
      </c>
      <c r="AE178" s="32" t="str">
        <f t="shared" si="34"/>
        <v>"CardMulti":56.2</v>
      </c>
      <c r="AF178" s="1" t="str">
        <f t="shared" si="35"/>
        <v>"CostReduce":5</v>
      </c>
      <c r="AG178" s="1" t="str">
        <f t="shared" si="36"/>
        <v>{"CardMulti":56.2,"CostReduce":5}</v>
      </c>
      <c r="AM178" s="32" t="str">
        <f t="shared" si="37"/>
        <v>"CardMulti":39.34</v>
      </c>
      <c r="AN178" s="1" t="str">
        <f t="shared" si="38"/>
        <v>"CostReduce":3.5</v>
      </c>
      <c r="AP178" s="1" t="str">
        <f>$A$3&amp;_xlfn.TEXTJOIN($C$1,1,AM178:AN178)&amp;$A$4</f>
        <v>{"CardMulti":39.34,"CostReduce":3.5}</v>
      </c>
    </row>
    <row r="179" ht="16.5" spans="4:42">
      <c r="D179" s="19">
        <v>163</v>
      </c>
      <c r="E179" s="24">
        <v>2977.64</v>
      </c>
      <c r="F179" s="25">
        <v>2978</v>
      </c>
      <c r="G179" s="25">
        <v>149</v>
      </c>
      <c r="H179" s="25"/>
      <c r="I179" s="25">
        <v>299281</v>
      </c>
      <c r="J179" s="25">
        <v>14964</v>
      </c>
      <c r="K179" s="25">
        <v>4</v>
      </c>
      <c r="L179" s="27">
        <v>1.27</v>
      </c>
      <c r="M179" s="28">
        <v>0</v>
      </c>
      <c r="N179" s="28">
        <v>0</v>
      </c>
      <c r="O179" s="13">
        <v>0</v>
      </c>
      <c r="P179" s="28">
        <v>51.55</v>
      </c>
      <c r="Q179" s="28">
        <v>5</v>
      </c>
      <c r="R179" s="28">
        <v>5</v>
      </c>
      <c r="S179" s="13">
        <v>3</v>
      </c>
      <c r="U179" s="1" t="str">
        <f t="shared" si="26"/>
        <v>"Hp":263367</v>
      </c>
      <c r="V179" s="1" t="str">
        <f t="shared" si="27"/>
        <v>"Atk":18256</v>
      </c>
      <c r="W179" s="1" t="str">
        <f t="shared" si="28"/>
        <v>{"Hp":263367,"Atk":18256}</v>
      </c>
      <c r="X179" s="1" t="str">
        <f t="shared" si="29"/>
        <v>"Hp":374101</v>
      </c>
      <c r="Y179" s="1" t="str">
        <f t="shared" si="30"/>
        <v>"Atk":12869</v>
      </c>
      <c r="Z179" s="1" t="str">
        <f>$A$3&amp;_xlfn.TEXTJOIN($C$1,1,X179:Y179)&amp;$A$4</f>
        <v>{"Hp":374101,"Atk":12869}</v>
      </c>
      <c r="AA179" s="1" t="str">
        <f t="shared" si="31"/>
        <v>"Hp":314245</v>
      </c>
      <c r="AB179" s="1" t="str">
        <f t="shared" si="32"/>
        <v>"Atk":16460</v>
      </c>
      <c r="AC179" s="1" t="str">
        <f t="shared" si="33"/>
        <v>{"Hp":314245,"Atk":16460}</v>
      </c>
      <c r="AE179" s="32" t="str">
        <f t="shared" si="34"/>
        <v>"CardMulti":56.55</v>
      </c>
      <c r="AF179" s="1" t="str">
        <f t="shared" si="35"/>
        <v>"CostReduce":5</v>
      </c>
      <c r="AG179" s="1" t="str">
        <f t="shared" si="36"/>
        <v>{"CardMulti":56.55,"CostReduce":5}</v>
      </c>
      <c r="AM179" s="32" t="str">
        <f t="shared" si="37"/>
        <v>"CardMulti":39.585</v>
      </c>
      <c r="AN179" s="1" t="str">
        <f t="shared" si="38"/>
        <v>"CostReduce":3.5</v>
      </c>
      <c r="AP179" s="1" t="str">
        <f>$A$3&amp;_xlfn.TEXTJOIN($C$1,1,AM179:AN179)&amp;$A$4</f>
        <v>{"CardMulti":39.585,"CostReduce":3.5}</v>
      </c>
    </row>
    <row r="180" ht="16.5" spans="4:42">
      <c r="D180" s="19">
        <v>164</v>
      </c>
      <c r="E180" s="24">
        <v>3009.56</v>
      </c>
      <c r="F180" s="25">
        <v>3010</v>
      </c>
      <c r="G180" s="25">
        <v>150</v>
      </c>
      <c r="H180" s="25"/>
      <c r="I180" s="25">
        <v>302290</v>
      </c>
      <c r="J180" s="25">
        <v>15115</v>
      </c>
      <c r="K180" s="25">
        <v>4</v>
      </c>
      <c r="L180" s="27">
        <v>1.27</v>
      </c>
      <c r="M180" s="28">
        <v>0</v>
      </c>
      <c r="N180" s="28">
        <v>0</v>
      </c>
      <c r="O180" s="13">
        <v>0</v>
      </c>
      <c r="P180" s="28">
        <v>51.9</v>
      </c>
      <c r="Q180" s="28">
        <v>5</v>
      </c>
      <c r="R180" s="28">
        <v>5</v>
      </c>
      <c r="S180" s="13">
        <v>3</v>
      </c>
      <c r="U180" s="1" t="str">
        <f t="shared" si="26"/>
        <v>"Hp":266015</v>
      </c>
      <c r="V180" s="1" t="str">
        <f t="shared" si="27"/>
        <v>"Atk":18440</v>
      </c>
      <c r="W180" s="1" t="str">
        <f t="shared" si="28"/>
        <v>{"Hp":266015,"Atk":18440}</v>
      </c>
      <c r="X180" s="1" t="str">
        <f t="shared" si="29"/>
        <v>"Hp":377862</v>
      </c>
      <c r="Y180" s="1" t="str">
        <f t="shared" si="30"/>
        <v>"Atk":12998</v>
      </c>
      <c r="Z180" s="1" t="str">
        <f>$A$3&amp;_xlfn.TEXTJOIN($C$1,1,X180:Y180)&amp;$A$4</f>
        <v>{"Hp":377862,"Atk":12998}</v>
      </c>
      <c r="AA180" s="1" t="str">
        <f t="shared" si="31"/>
        <v>"Hp":317404</v>
      </c>
      <c r="AB180" s="1" t="str">
        <f t="shared" si="32"/>
        <v>"Atk":16626</v>
      </c>
      <c r="AC180" s="1" t="str">
        <f t="shared" si="33"/>
        <v>{"Hp":317404,"Atk":16626}</v>
      </c>
      <c r="AE180" s="32" t="str">
        <f t="shared" si="34"/>
        <v>"CardMulti":56.9</v>
      </c>
      <c r="AF180" s="1" t="str">
        <f t="shared" si="35"/>
        <v>"CostReduce":5</v>
      </c>
      <c r="AG180" s="1" t="str">
        <f t="shared" si="36"/>
        <v>{"CardMulti":56.9,"CostReduce":5}</v>
      </c>
      <c r="AM180" s="32" t="str">
        <f t="shared" si="37"/>
        <v>"CardMulti":39.83</v>
      </c>
      <c r="AN180" s="1" t="str">
        <f t="shared" si="38"/>
        <v>"CostReduce":3.5</v>
      </c>
      <c r="AP180" s="1" t="str">
        <f>$A$3&amp;_xlfn.TEXTJOIN($C$1,1,AM180:AN180)&amp;$A$4</f>
        <v>{"CardMulti":39.83,"CostReduce":3.5}</v>
      </c>
    </row>
    <row r="181" ht="16.5" spans="4:42">
      <c r="D181" s="19">
        <v>165</v>
      </c>
      <c r="E181" s="24">
        <v>3041.64</v>
      </c>
      <c r="F181" s="25">
        <v>3042</v>
      </c>
      <c r="G181" s="25">
        <v>152</v>
      </c>
      <c r="H181" s="25"/>
      <c r="I181" s="25">
        <v>305332</v>
      </c>
      <c r="J181" s="25">
        <v>15267</v>
      </c>
      <c r="K181" s="25">
        <v>4</v>
      </c>
      <c r="L181" s="27">
        <v>1.27</v>
      </c>
      <c r="M181" s="28">
        <v>0</v>
      </c>
      <c r="N181" s="28">
        <v>0</v>
      </c>
      <c r="O181" s="13">
        <v>0</v>
      </c>
      <c r="P181" s="28">
        <v>52.25</v>
      </c>
      <c r="Q181" s="28">
        <v>5</v>
      </c>
      <c r="R181" s="28">
        <v>5</v>
      </c>
      <c r="S181" s="13">
        <v>3</v>
      </c>
      <c r="U181" s="1" t="str">
        <f t="shared" si="26"/>
        <v>"Hp":268692</v>
      </c>
      <c r="V181" s="1" t="str">
        <f t="shared" si="27"/>
        <v>"Atk":18625</v>
      </c>
      <c r="W181" s="1" t="str">
        <f t="shared" si="28"/>
        <v>{"Hp":268692,"Atk":18625}</v>
      </c>
      <c r="X181" s="1" t="str">
        <f t="shared" si="29"/>
        <v>"Hp":381665</v>
      </c>
      <c r="Y181" s="1" t="str">
        <f t="shared" si="30"/>
        <v>"Atk":13129</v>
      </c>
      <c r="Z181" s="1" t="str">
        <f>$A$3&amp;_xlfn.TEXTJOIN($C$1,1,X181:Y181)&amp;$A$4</f>
        <v>{"Hp":381665,"Atk":13129}</v>
      </c>
      <c r="AA181" s="1" t="str">
        <f t="shared" si="31"/>
        <v>"Hp":320598</v>
      </c>
      <c r="AB181" s="1" t="str">
        <f t="shared" si="32"/>
        <v>"Atk":16793</v>
      </c>
      <c r="AC181" s="1" t="str">
        <f t="shared" si="33"/>
        <v>{"Hp":320598,"Atk":16793}</v>
      </c>
      <c r="AE181" s="32" t="str">
        <f t="shared" si="34"/>
        <v>"CardMulti":57.25</v>
      </c>
      <c r="AF181" s="1" t="str">
        <f t="shared" si="35"/>
        <v>"CostReduce":5</v>
      </c>
      <c r="AG181" s="1" t="str">
        <f t="shared" si="36"/>
        <v>{"CardMulti":57.25,"CostReduce":5}</v>
      </c>
      <c r="AM181" s="32" t="str">
        <f t="shared" si="37"/>
        <v>"CardMulti":40.075</v>
      </c>
      <c r="AN181" s="1" t="str">
        <f t="shared" si="38"/>
        <v>"CostReduce":3.5</v>
      </c>
      <c r="AP181" s="1" t="str">
        <f>$A$3&amp;_xlfn.TEXTJOIN($C$1,1,AM181:AN181)&amp;$A$4</f>
        <v>{"CardMulti":40.075,"CostReduce":3.5}</v>
      </c>
    </row>
    <row r="182" ht="16.5" spans="4:42">
      <c r="D182" s="19">
        <v>166</v>
      </c>
      <c r="E182" s="24">
        <v>3073.87</v>
      </c>
      <c r="F182" s="25">
        <v>3074</v>
      </c>
      <c r="G182" s="25">
        <v>154</v>
      </c>
      <c r="H182" s="25"/>
      <c r="I182" s="25">
        <v>308406</v>
      </c>
      <c r="J182" s="25">
        <v>15420</v>
      </c>
      <c r="K182" s="25">
        <v>4</v>
      </c>
      <c r="L182" s="27">
        <v>1.27</v>
      </c>
      <c r="M182" s="28">
        <v>0</v>
      </c>
      <c r="N182" s="28">
        <v>0</v>
      </c>
      <c r="O182" s="13">
        <v>0</v>
      </c>
      <c r="P182" s="28">
        <v>52.6</v>
      </c>
      <c r="Q182" s="28">
        <v>5</v>
      </c>
      <c r="R182" s="28">
        <v>5</v>
      </c>
      <c r="S182" s="13">
        <v>3</v>
      </c>
      <c r="U182" s="1" t="str">
        <f t="shared" si="26"/>
        <v>"Hp":271397</v>
      </c>
      <c r="V182" s="1" t="str">
        <f t="shared" si="27"/>
        <v>"Atk":18812</v>
      </c>
      <c r="W182" s="1" t="str">
        <f t="shared" si="28"/>
        <v>{"Hp":271397,"Atk":18812}</v>
      </c>
      <c r="X182" s="1" t="str">
        <f t="shared" si="29"/>
        <v>"Hp":385507</v>
      </c>
      <c r="Y182" s="1" t="str">
        <f t="shared" si="30"/>
        <v>"Atk":13261</v>
      </c>
      <c r="Z182" s="1" t="str">
        <f>$A$3&amp;_xlfn.TEXTJOIN($C$1,1,X182:Y182)&amp;$A$4</f>
        <v>{"Hp":385507,"Atk":13261}</v>
      </c>
      <c r="AA182" s="1" t="str">
        <f t="shared" si="31"/>
        <v>"Hp":323826</v>
      </c>
      <c r="AB182" s="1" t="str">
        <f t="shared" si="32"/>
        <v>"Atk":16962</v>
      </c>
      <c r="AC182" s="1" t="str">
        <f t="shared" si="33"/>
        <v>{"Hp":323826,"Atk":16962}</v>
      </c>
      <c r="AE182" s="32" t="str">
        <f t="shared" si="34"/>
        <v>"CardMulti":57.6</v>
      </c>
      <c r="AF182" s="1" t="str">
        <f t="shared" si="35"/>
        <v>"CostReduce":5</v>
      </c>
      <c r="AG182" s="1" t="str">
        <f t="shared" si="36"/>
        <v>{"CardMulti":57.6,"CostReduce":5}</v>
      </c>
      <c r="AM182" s="32" t="str">
        <f t="shared" si="37"/>
        <v>"CardMulti":40.32</v>
      </c>
      <c r="AN182" s="1" t="str">
        <f t="shared" si="38"/>
        <v>"CostReduce":3.5</v>
      </c>
      <c r="AP182" s="1" t="str">
        <f>$A$3&amp;_xlfn.TEXTJOIN($C$1,1,AM182:AN182)&amp;$A$4</f>
        <v>{"CardMulti":40.32,"CostReduce":3.5}</v>
      </c>
    </row>
    <row r="183" ht="16.5" spans="4:42">
      <c r="D183" s="19">
        <v>167</v>
      </c>
      <c r="E183" s="24">
        <v>3106.25</v>
      </c>
      <c r="F183" s="25">
        <v>3106</v>
      </c>
      <c r="G183" s="25">
        <v>155</v>
      </c>
      <c r="H183" s="25"/>
      <c r="I183" s="25">
        <v>311512</v>
      </c>
      <c r="J183" s="25">
        <v>15576</v>
      </c>
      <c r="K183" s="25">
        <v>4</v>
      </c>
      <c r="L183" s="27">
        <v>1.27</v>
      </c>
      <c r="M183" s="28">
        <v>0</v>
      </c>
      <c r="N183" s="28">
        <v>0</v>
      </c>
      <c r="O183" s="13">
        <v>0</v>
      </c>
      <c r="P183" s="28">
        <v>52.95</v>
      </c>
      <c r="Q183" s="28">
        <v>5</v>
      </c>
      <c r="R183" s="28">
        <v>5</v>
      </c>
      <c r="S183" s="13">
        <v>3</v>
      </c>
      <c r="U183" s="1" t="str">
        <f t="shared" si="26"/>
        <v>"Hp":274130</v>
      </c>
      <c r="V183" s="1" t="str">
        <f t="shared" si="27"/>
        <v>"Atk":19002</v>
      </c>
      <c r="W183" s="1" t="str">
        <f t="shared" si="28"/>
        <v>{"Hp":274130,"Atk":19002}</v>
      </c>
      <c r="X183" s="1" t="str">
        <f t="shared" si="29"/>
        <v>"Hp":389390</v>
      </c>
      <c r="Y183" s="1" t="str">
        <f t="shared" si="30"/>
        <v>"Atk":13395</v>
      </c>
      <c r="Z183" s="1" t="str">
        <f>$A$3&amp;_xlfn.TEXTJOIN($C$1,1,X183:Y183)&amp;$A$4</f>
        <v>{"Hp":389390,"Atk":13395}</v>
      </c>
      <c r="AA183" s="1" t="str">
        <f t="shared" si="31"/>
        <v>"Hp":327087</v>
      </c>
      <c r="AB183" s="1" t="str">
        <f t="shared" si="32"/>
        <v>"Atk":17133</v>
      </c>
      <c r="AC183" s="1" t="str">
        <f t="shared" si="33"/>
        <v>{"Hp":327087,"Atk":17133}</v>
      </c>
      <c r="AE183" s="32" t="str">
        <f t="shared" si="34"/>
        <v>"CardMulti":57.95</v>
      </c>
      <c r="AF183" s="1" t="str">
        <f t="shared" si="35"/>
        <v>"CostReduce":5</v>
      </c>
      <c r="AG183" s="1" t="str">
        <f t="shared" si="36"/>
        <v>{"CardMulti":57.95,"CostReduce":5}</v>
      </c>
      <c r="AM183" s="32" t="str">
        <f t="shared" si="37"/>
        <v>"CardMulti":40.565</v>
      </c>
      <c r="AN183" s="1" t="str">
        <f t="shared" si="38"/>
        <v>"CostReduce":3.5</v>
      </c>
      <c r="AP183" s="1" t="str">
        <f>$A$3&amp;_xlfn.TEXTJOIN($C$1,1,AM183:AN183)&amp;$A$4</f>
        <v>{"CardMulti":40.565,"CostReduce":3.5}</v>
      </c>
    </row>
    <row r="184" ht="16.5" spans="4:42">
      <c r="D184" s="19">
        <v>168</v>
      </c>
      <c r="E184" s="24">
        <v>3138.79</v>
      </c>
      <c r="F184" s="25">
        <v>3139</v>
      </c>
      <c r="G184" s="25">
        <v>157</v>
      </c>
      <c r="H184" s="25"/>
      <c r="I184" s="25">
        <v>314651</v>
      </c>
      <c r="J184" s="25">
        <v>15733</v>
      </c>
      <c r="K184" s="25">
        <v>4</v>
      </c>
      <c r="L184" s="27">
        <v>1.27</v>
      </c>
      <c r="M184" s="28">
        <v>0</v>
      </c>
      <c r="N184" s="28">
        <v>0</v>
      </c>
      <c r="O184" s="13">
        <v>0</v>
      </c>
      <c r="P184" s="28">
        <v>53.3</v>
      </c>
      <c r="Q184" s="28">
        <v>5</v>
      </c>
      <c r="R184" s="28">
        <v>5</v>
      </c>
      <c r="S184" s="13">
        <v>3</v>
      </c>
      <c r="U184" s="1" t="str">
        <f t="shared" si="26"/>
        <v>"Hp":276892</v>
      </c>
      <c r="V184" s="1" t="str">
        <f t="shared" si="27"/>
        <v>"Atk":19194</v>
      </c>
      <c r="W184" s="1" t="str">
        <f t="shared" si="28"/>
        <v>{"Hp":276892,"Atk":19194}</v>
      </c>
      <c r="X184" s="1" t="str">
        <f t="shared" si="29"/>
        <v>"Hp":393313</v>
      </c>
      <c r="Y184" s="1" t="str">
        <f t="shared" si="30"/>
        <v>"Atk":13530</v>
      </c>
      <c r="Z184" s="1" t="str">
        <f>$A$3&amp;_xlfn.TEXTJOIN($C$1,1,X184:Y184)&amp;$A$4</f>
        <v>{"Hp":393313,"Atk":13530}</v>
      </c>
      <c r="AA184" s="1" t="str">
        <f t="shared" si="31"/>
        <v>"Hp":330383</v>
      </c>
      <c r="AB184" s="1" t="str">
        <f t="shared" si="32"/>
        <v>"Atk":17306</v>
      </c>
      <c r="AC184" s="1" t="str">
        <f t="shared" si="33"/>
        <v>{"Hp":330383,"Atk":17306}</v>
      </c>
      <c r="AE184" s="32" t="str">
        <f t="shared" si="34"/>
        <v>"CardMulti":58.3</v>
      </c>
      <c r="AF184" s="1" t="str">
        <f t="shared" si="35"/>
        <v>"CostReduce":5</v>
      </c>
      <c r="AG184" s="1" t="str">
        <f t="shared" si="36"/>
        <v>{"CardMulti":58.3,"CostReduce":5}</v>
      </c>
      <c r="AM184" s="32" t="str">
        <f t="shared" si="37"/>
        <v>"CardMulti":40.81</v>
      </c>
      <c r="AN184" s="1" t="str">
        <f t="shared" si="38"/>
        <v>"CostReduce":3.5</v>
      </c>
      <c r="AP184" s="1" t="str">
        <f>$A$3&amp;_xlfn.TEXTJOIN($C$1,1,AM184:AN184)&amp;$A$4</f>
        <v>{"CardMulti":40.81,"CostReduce":3.5}</v>
      </c>
    </row>
    <row r="185" ht="16.5" spans="4:42">
      <c r="D185" s="19">
        <v>169</v>
      </c>
      <c r="E185" s="24">
        <v>3171.48</v>
      </c>
      <c r="F185" s="25">
        <v>3171</v>
      </c>
      <c r="G185" s="25">
        <v>159</v>
      </c>
      <c r="H185" s="25"/>
      <c r="I185" s="25">
        <v>317822</v>
      </c>
      <c r="J185" s="25">
        <v>15891</v>
      </c>
      <c r="K185" s="25">
        <v>4</v>
      </c>
      <c r="L185" s="27">
        <v>1.27</v>
      </c>
      <c r="M185" s="28">
        <v>0</v>
      </c>
      <c r="N185" s="28">
        <v>0</v>
      </c>
      <c r="O185" s="13">
        <v>0</v>
      </c>
      <c r="P185" s="28">
        <v>53.65</v>
      </c>
      <c r="Q185" s="28">
        <v>5</v>
      </c>
      <c r="R185" s="28">
        <v>5</v>
      </c>
      <c r="S185" s="13">
        <v>3</v>
      </c>
      <c r="U185" s="1" t="str">
        <f t="shared" si="26"/>
        <v>"Hp":279683</v>
      </c>
      <c r="V185" s="1" t="str">
        <f t="shared" si="27"/>
        <v>"Atk":19387</v>
      </c>
      <c r="W185" s="1" t="str">
        <f t="shared" si="28"/>
        <v>{"Hp":279683,"Atk":19387}</v>
      </c>
      <c r="X185" s="1" t="str">
        <f t="shared" si="29"/>
        <v>"Hp":397277</v>
      </c>
      <c r="Y185" s="1" t="str">
        <f t="shared" si="30"/>
        <v>"Atk":13666</v>
      </c>
      <c r="Z185" s="1" t="str">
        <f>$A$3&amp;_xlfn.TEXTJOIN($C$1,1,X185:Y185)&amp;$A$4</f>
        <v>{"Hp":397277,"Atk":13666}</v>
      </c>
      <c r="AA185" s="1" t="str">
        <f t="shared" si="31"/>
        <v>"Hp":333713</v>
      </c>
      <c r="AB185" s="1" t="str">
        <f t="shared" si="32"/>
        <v>"Atk":17480</v>
      </c>
      <c r="AC185" s="1" t="str">
        <f t="shared" si="33"/>
        <v>{"Hp":333713,"Atk":17480}</v>
      </c>
      <c r="AE185" s="32" t="str">
        <f t="shared" si="34"/>
        <v>"CardMulti":58.65</v>
      </c>
      <c r="AF185" s="1" t="str">
        <f t="shared" si="35"/>
        <v>"CostReduce":5</v>
      </c>
      <c r="AG185" s="1" t="str">
        <f t="shared" si="36"/>
        <v>{"CardMulti":58.65,"CostReduce":5}</v>
      </c>
      <c r="AM185" s="32" t="str">
        <f t="shared" si="37"/>
        <v>"CardMulti":41.055</v>
      </c>
      <c r="AN185" s="1" t="str">
        <f t="shared" si="38"/>
        <v>"CostReduce":3.5</v>
      </c>
      <c r="AP185" s="1" t="str">
        <f>$A$3&amp;_xlfn.TEXTJOIN($C$1,1,AM185:AN185)&amp;$A$4</f>
        <v>{"CardMulti":41.055,"CostReduce":3.5}</v>
      </c>
    </row>
    <row r="186" ht="16.5" spans="4:42">
      <c r="D186" s="19">
        <v>170</v>
      </c>
      <c r="E186" s="24">
        <v>3204.33</v>
      </c>
      <c r="F186" s="25">
        <v>3204</v>
      </c>
      <c r="G186" s="25">
        <v>160</v>
      </c>
      <c r="H186" s="25"/>
      <c r="I186" s="25">
        <v>321027</v>
      </c>
      <c r="J186" s="25">
        <v>16051</v>
      </c>
      <c r="K186" s="25">
        <v>4</v>
      </c>
      <c r="L186" s="27">
        <v>1.27</v>
      </c>
      <c r="M186" s="28">
        <v>0</v>
      </c>
      <c r="N186" s="28">
        <v>0</v>
      </c>
      <c r="O186" s="13">
        <v>0</v>
      </c>
      <c r="P186" s="28">
        <v>54</v>
      </c>
      <c r="Q186" s="28">
        <v>5</v>
      </c>
      <c r="R186" s="28">
        <v>5</v>
      </c>
      <c r="S186" s="13">
        <v>3</v>
      </c>
      <c r="U186" s="1" t="str">
        <f t="shared" si="26"/>
        <v>"Hp":282503</v>
      </c>
      <c r="V186" s="1" t="str">
        <f t="shared" si="27"/>
        <v>"Atk":19582</v>
      </c>
      <c r="W186" s="1" t="str">
        <f t="shared" si="28"/>
        <v>{"Hp":282503,"Atk":19582}</v>
      </c>
      <c r="X186" s="1" t="str">
        <f t="shared" si="29"/>
        <v>"Hp":401283</v>
      </c>
      <c r="Y186" s="1" t="str">
        <f t="shared" si="30"/>
        <v>"Atk":13803</v>
      </c>
      <c r="Z186" s="1" t="str">
        <f>$A$3&amp;_xlfn.TEXTJOIN($C$1,1,X186:Y186)&amp;$A$4</f>
        <v>{"Hp":401283,"Atk":13803}</v>
      </c>
      <c r="AA186" s="1" t="str">
        <f t="shared" si="31"/>
        <v>"Hp":337078</v>
      </c>
      <c r="AB186" s="1" t="str">
        <f t="shared" si="32"/>
        <v>"Atk":17656</v>
      </c>
      <c r="AC186" s="1" t="str">
        <f t="shared" si="33"/>
        <v>{"Hp":337078,"Atk":17656}</v>
      </c>
      <c r="AE186" s="32" t="str">
        <f t="shared" si="34"/>
        <v>"CardMulti":59</v>
      </c>
      <c r="AF186" s="1" t="str">
        <f t="shared" si="35"/>
        <v>"CostReduce":5</v>
      </c>
      <c r="AG186" s="1" t="str">
        <f t="shared" si="36"/>
        <v>{"CardMulti":59,"CostReduce":5}</v>
      </c>
      <c r="AM186" s="32" t="str">
        <f t="shared" si="37"/>
        <v>"CardMulti":41.3</v>
      </c>
      <c r="AN186" s="1" t="str">
        <f t="shared" si="38"/>
        <v>"CostReduce":3.5</v>
      </c>
      <c r="AP186" s="1" t="str">
        <f>$A$3&amp;_xlfn.TEXTJOIN($C$1,1,AM186:AN186)&amp;$A$4</f>
        <v>{"CardMulti":41.3,"CostReduce":3.5}</v>
      </c>
    </row>
    <row r="187" ht="16.5" spans="4:42">
      <c r="D187" s="23">
        <v>171</v>
      </c>
      <c r="E187" s="24">
        <v>22661.33</v>
      </c>
      <c r="F187" s="25">
        <v>22661</v>
      </c>
      <c r="G187" s="25">
        <v>1133</v>
      </c>
      <c r="H187" s="25"/>
      <c r="I187" s="25">
        <v>343688</v>
      </c>
      <c r="J187" s="25">
        <v>17184</v>
      </c>
      <c r="K187" s="25">
        <v>4</v>
      </c>
      <c r="L187" s="27">
        <v>2.64</v>
      </c>
      <c r="M187" s="28">
        <v>0</v>
      </c>
      <c r="N187" s="28">
        <v>0</v>
      </c>
      <c r="O187" s="13">
        <v>0</v>
      </c>
      <c r="P187" s="28">
        <v>55.4</v>
      </c>
      <c r="Q187" s="28">
        <v>5</v>
      </c>
      <c r="R187" s="28">
        <v>5</v>
      </c>
      <c r="S187" s="13">
        <v>3</v>
      </c>
      <c r="U187" s="1" t="str">
        <f t="shared" si="26"/>
        <v>"Hp":302445</v>
      </c>
      <c r="V187" s="1" t="str">
        <f t="shared" si="27"/>
        <v>"Atk":20964</v>
      </c>
      <c r="W187" s="1" t="str">
        <f t="shared" si="28"/>
        <v>{"Hp":302445,"Atk":20964}</v>
      </c>
      <c r="X187" s="1" t="str">
        <f t="shared" si="29"/>
        <v>"Hp":429610</v>
      </c>
      <c r="Y187" s="1" t="str">
        <f t="shared" si="30"/>
        <v>"Atk":14778</v>
      </c>
      <c r="Z187" s="1" t="str">
        <f>$A$3&amp;_xlfn.TEXTJOIN($C$1,1,X187:Y187)&amp;$A$4</f>
        <v>{"Hp":429610,"Atk":14778}</v>
      </c>
      <c r="AA187" s="1" t="str">
        <f t="shared" si="31"/>
        <v>"Hp":360872</v>
      </c>
      <c r="AB187" s="1" t="str">
        <f t="shared" si="32"/>
        <v>"Atk":18902</v>
      </c>
      <c r="AC187" s="1" t="str">
        <f t="shared" si="33"/>
        <v>{"Hp":360872,"Atk":18902}</v>
      </c>
      <c r="AE187" s="32" t="str">
        <f t="shared" si="34"/>
        <v>"CardMulti":60.4</v>
      </c>
      <c r="AF187" s="1" t="str">
        <f t="shared" si="35"/>
        <v>"CostReduce":5</v>
      </c>
      <c r="AG187" s="1" t="str">
        <f t="shared" si="36"/>
        <v>{"CardMulti":60.4,"CostReduce":5}</v>
      </c>
      <c r="AM187" s="32" t="str">
        <f t="shared" si="37"/>
        <v>"CardMulti":42.28</v>
      </c>
      <c r="AN187" s="1" t="str">
        <f t="shared" si="38"/>
        <v>"CostReduce":3.5</v>
      </c>
      <c r="AP187" s="1" t="str">
        <f>$A$3&amp;_xlfn.TEXTJOIN($C$1,1,AM187:AN187)&amp;$A$4</f>
        <v>{"CardMulti":42.28,"CostReduce":3.5}</v>
      </c>
    </row>
    <row r="188" ht="16.5" spans="4:42">
      <c r="D188" s="19">
        <v>172</v>
      </c>
      <c r="E188" s="24">
        <v>3270.49</v>
      </c>
      <c r="F188" s="25">
        <v>3270</v>
      </c>
      <c r="G188" s="25">
        <v>164</v>
      </c>
      <c r="H188" s="25"/>
      <c r="I188" s="25">
        <v>346958</v>
      </c>
      <c r="J188" s="25">
        <v>17348</v>
      </c>
      <c r="K188" s="25">
        <v>4</v>
      </c>
      <c r="L188" s="27">
        <v>1.31</v>
      </c>
      <c r="M188" s="28">
        <v>0</v>
      </c>
      <c r="N188" s="28">
        <v>0</v>
      </c>
      <c r="O188" s="13">
        <v>0</v>
      </c>
      <c r="P188" s="28">
        <v>55.79</v>
      </c>
      <c r="Q188" s="28">
        <v>5</v>
      </c>
      <c r="R188" s="28">
        <v>5</v>
      </c>
      <c r="S188" s="13">
        <v>3</v>
      </c>
      <c r="U188" s="1" t="str">
        <f t="shared" si="26"/>
        <v>"Hp":305323</v>
      </c>
      <c r="V188" s="1" t="str">
        <f t="shared" si="27"/>
        <v>"Atk":21164</v>
      </c>
      <c r="W188" s="1" t="str">
        <f t="shared" si="28"/>
        <v>{"Hp":305323,"Atk":21164}</v>
      </c>
      <c r="X188" s="1" t="str">
        <f t="shared" si="29"/>
        <v>"Hp":433697</v>
      </c>
      <c r="Y188" s="1" t="str">
        <f t="shared" si="30"/>
        <v>"Atk":14919</v>
      </c>
      <c r="Z188" s="1" t="str">
        <f>$A$3&amp;_xlfn.TEXTJOIN($C$1,1,X188:Y188)&amp;$A$4</f>
        <v>{"Hp":433697,"Atk":14919}</v>
      </c>
      <c r="AA188" s="1" t="str">
        <f t="shared" si="31"/>
        <v>"Hp":364305</v>
      </c>
      <c r="AB188" s="1" t="str">
        <f t="shared" si="32"/>
        <v>"Atk":19082</v>
      </c>
      <c r="AC188" s="1" t="str">
        <f t="shared" si="33"/>
        <v>{"Hp":364305,"Atk":19082}</v>
      </c>
      <c r="AE188" s="32" t="str">
        <f t="shared" si="34"/>
        <v>"CardMulti":60.79</v>
      </c>
      <c r="AF188" s="1" t="str">
        <f t="shared" si="35"/>
        <v>"CostReduce":5</v>
      </c>
      <c r="AG188" s="1" t="str">
        <f t="shared" si="36"/>
        <v>{"CardMulti":60.79,"CostReduce":5}</v>
      </c>
      <c r="AM188" s="32" t="str">
        <f t="shared" si="37"/>
        <v>"CardMulti":42.553</v>
      </c>
      <c r="AN188" s="1" t="str">
        <f t="shared" si="38"/>
        <v>"CostReduce":3.5</v>
      </c>
      <c r="AP188" s="1" t="str">
        <f>$A$3&amp;_xlfn.TEXTJOIN($C$1,1,AM188:AN188)&amp;$A$4</f>
        <v>{"CardMulti":42.553,"CostReduce":3.5}</v>
      </c>
    </row>
    <row r="189" ht="16.5" spans="4:42">
      <c r="D189" s="19">
        <v>173</v>
      </c>
      <c r="E189" s="24">
        <v>3303.8</v>
      </c>
      <c r="F189" s="25">
        <v>3304</v>
      </c>
      <c r="G189" s="25">
        <v>165</v>
      </c>
      <c r="H189" s="25"/>
      <c r="I189" s="25">
        <v>350262</v>
      </c>
      <c r="J189" s="25">
        <v>17513</v>
      </c>
      <c r="K189" s="25">
        <v>4</v>
      </c>
      <c r="L189" s="27">
        <v>1.31</v>
      </c>
      <c r="M189" s="28">
        <v>0</v>
      </c>
      <c r="N189" s="28">
        <v>0</v>
      </c>
      <c r="O189" s="13">
        <v>0</v>
      </c>
      <c r="P189" s="28">
        <v>56.18</v>
      </c>
      <c r="Q189" s="28">
        <v>5</v>
      </c>
      <c r="R189" s="28">
        <v>5</v>
      </c>
      <c r="S189" s="13">
        <v>3</v>
      </c>
      <c r="U189" s="1" t="str">
        <f t="shared" si="26"/>
        <v>"Hp":308230</v>
      </c>
      <c r="V189" s="1" t="str">
        <f t="shared" si="27"/>
        <v>"Atk":21365</v>
      </c>
      <c r="W189" s="1" t="str">
        <f t="shared" si="28"/>
        <v>{"Hp":308230,"Atk":21365}</v>
      </c>
      <c r="X189" s="1" t="str">
        <f t="shared" si="29"/>
        <v>"Hp":437827</v>
      </c>
      <c r="Y189" s="1" t="str">
        <f t="shared" si="30"/>
        <v>"Atk":15061</v>
      </c>
      <c r="Z189" s="1" t="str">
        <f>$A$3&amp;_xlfn.TEXTJOIN($C$1,1,X189:Y189)&amp;$A$4</f>
        <v>{"Hp":437827,"Atk":15061}</v>
      </c>
      <c r="AA189" s="1" t="str">
        <f t="shared" si="31"/>
        <v>"Hp":367775</v>
      </c>
      <c r="AB189" s="1" t="str">
        <f t="shared" si="32"/>
        <v>"Atk":19264</v>
      </c>
      <c r="AC189" s="1" t="str">
        <f t="shared" si="33"/>
        <v>{"Hp":367775,"Atk":19264}</v>
      </c>
      <c r="AE189" s="32" t="str">
        <f t="shared" si="34"/>
        <v>"CardMulti":61.18</v>
      </c>
      <c r="AF189" s="1" t="str">
        <f t="shared" si="35"/>
        <v>"CostReduce":5</v>
      </c>
      <c r="AG189" s="1" t="str">
        <f t="shared" si="36"/>
        <v>{"CardMulti":61.18,"CostReduce":5}</v>
      </c>
      <c r="AM189" s="32" t="str">
        <f t="shared" si="37"/>
        <v>"CardMulti":42.826</v>
      </c>
      <c r="AN189" s="1" t="str">
        <f t="shared" si="38"/>
        <v>"CostReduce":3.5</v>
      </c>
      <c r="AP189" s="1" t="str">
        <f>$A$3&amp;_xlfn.TEXTJOIN($C$1,1,AM189:AN189)&amp;$A$4</f>
        <v>{"CardMulti":42.826,"CostReduce":3.5}</v>
      </c>
    </row>
    <row r="190" ht="16.5" spans="4:42">
      <c r="D190" s="19">
        <v>174</v>
      </c>
      <c r="E190" s="24">
        <v>3337.26</v>
      </c>
      <c r="F190" s="25">
        <v>3337</v>
      </c>
      <c r="G190" s="25">
        <v>167</v>
      </c>
      <c r="H190" s="25"/>
      <c r="I190" s="25">
        <v>353599</v>
      </c>
      <c r="J190" s="25">
        <v>17680</v>
      </c>
      <c r="K190" s="25">
        <v>4</v>
      </c>
      <c r="L190" s="27">
        <v>1.31</v>
      </c>
      <c r="M190" s="28">
        <v>0</v>
      </c>
      <c r="N190" s="28">
        <v>0</v>
      </c>
      <c r="O190" s="13">
        <v>0</v>
      </c>
      <c r="P190" s="28">
        <v>56.57</v>
      </c>
      <c r="Q190" s="28">
        <v>5</v>
      </c>
      <c r="R190" s="28">
        <v>5</v>
      </c>
      <c r="S190" s="13">
        <v>3</v>
      </c>
      <c r="U190" s="1" t="str">
        <f t="shared" si="26"/>
        <v>"Hp":311167</v>
      </c>
      <c r="V190" s="1" t="str">
        <f t="shared" si="27"/>
        <v>"Atk":21569</v>
      </c>
      <c r="W190" s="1" t="str">
        <f t="shared" si="28"/>
        <v>{"Hp":311167,"Atk":21569}</v>
      </c>
      <c r="X190" s="1" t="str">
        <f t="shared" si="29"/>
        <v>"Hp":441998</v>
      </c>
      <c r="Y190" s="1" t="str">
        <f t="shared" si="30"/>
        <v>"Atk":15204</v>
      </c>
      <c r="Z190" s="1" t="str">
        <f>$A$3&amp;_xlfn.TEXTJOIN($C$1,1,X190:Y190)&amp;$A$4</f>
        <v>{"Hp":441998,"Atk":15204}</v>
      </c>
      <c r="AA190" s="1" t="str">
        <f t="shared" si="31"/>
        <v>"Hp":371278</v>
      </c>
      <c r="AB190" s="1" t="str">
        <f t="shared" si="32"/>
        <v>"Atk":19448</v>
      </c>
      <c r="AC190" s="1" t="str">
        <f t="shared" si="33"/>
        <v>{"Hp":371278,"Atk":19448}</v>
      </c>
      <c r="AE190" s="32" t="str">
        <f t="shared" si="34"/>
        <v>"CardMulti":61.57</v>
      </c>
      <c r="AF190" s="1" t="str">
        <f t="shared" si="35"/>
        <v>"CostReduce":5</v>
      </c>
      <c r="AG190" s="1" t="str">
        <f t="shared" si="36"/>
        <v>{"CardMulti":61.57,"CostReduce":5}</v>
      </c>
      <c r="AM190" s="32" t="str">
        <f t="shared" si="37"/>
        <v>"CardMulti":43.099</v>
      </c>
      <c r="AN190" s="1" t="str">
        <f t="shared" si="38"/>
        <v>"CostReduce":3.5</v>
      </c>
      <c r="AP190" s="1" t="str">
        <f>$A$3&amp;_xlfn.TEXTJOIN($C$1,1,AM190:AN190)&amp;$A$4</f>
        <v>{"CardMulti":43.099,"CostReduce":3.5}</v>
      </c>
    </row>
    <row r="191" ht="16.5" spans="4:42">
      <c r="D191" s="19">
        <v>175</v>
      </c>
      <c r="E191" s="24">
        <v>3370.88</v>
      </c>
      <c r="F191" s="25">
        <v>3371</v>
      </c>
      <c r="G191" s="25">
        <v>169</v>
      </c>
      <c r="H191" s="25"/>
      <c r="I191" s="25">
        <v>356970</v>
      </c>
      <c r="J191" s="25">
        <v>17849</v>
      </c>
      <c r="K191" s="25">
        <v>4</v>
      </c>
      <c r="L191" s="27">
        <v>1.31</v>
      </c>
      <c r="M191" s="28">
        <v>1</v>
      </c>
      <c r="N191" s="28">
        <v>1</v>
      </c>
      <c r="O191" s="13">
        <v>1</v>
      </c>
      <c r="P191" s="28">
        <v>56.96</v>
      </c>
      <c r="Q191" s="28">
        <v>6</v>
      </c>
      <c r="R191" s="28">
        <v>6</v>
      </c>
      <c r="S191" s="13">
        <v>4</v>
      </c>
      <c r="U191" s="1" t="str">
        <f t="shared" si="26"/>
        <v>"Hp":314133</v>
      </c>
      <c r="V191" s="1" t="str">
        <f t="shared" si="27"/>
        <v>"Atk":21775</v>
      </c>
      <c r="W191" s="1" t="str">
        <f t="shared" si="28"/>
        <v>{"Hp":314133,"Atk":21775}</v>
      </c>
      <c r="X191" s="1" t="str">
        <f t="shared" si="29"/>
        <v>"Hp":446212</v>
      </c>
      <c r="Y191" s="1" t="str">
        <f t="shared" si="30"/>
        <v>"Atk":15350</v>
      </c>
      <c r="Z191" s="1" t="str">
        <f>$A$3&amp;_xlfn.TEXTJOIN($C$1,1,X191:Y191)&amp;$A$4</f>
        <v>{"Hp":446212,"Atk":15350}</v>
      </c>
      <c r="AA191" s="1" t="str">
        <f t="shared" si="31"/>
        <v>"Hp":374818</v>
      </c>
      <c r="AB191" s="1" t="str">
        <f t="shared" si="32"/>
        <v>"Atk":19633</v>
      </c>
      <c r="AC191" s="1" t="str">
        <f t="shared" si="33"/>
        <v>{"Hp":374818,"Atk":19633}</v>
      </c>
      <c r="AE191" s="32" t="str">
        <f t="shared" si="34"/>
        <v>"CardMulti":62.96</v>
      </c>
      <c r="AF191" s="1" t="str">
        <f t="shared" si="35"/>
        <v>"CostReduce":6</v>
      </c>
      <c r="AG191" s="1" t="str">
        <f t="shared" si="36"/>
        <v>{"CardMulti":62.96,"CostReduce":6}</v>
      </c>
      <c r="AM191" s="32" t="str">
        <f t="shared" si="37"/>
        <v>"CardMulti":44.072</v>
      </c>
      <c r="AN191" s="1" t="str">
        <f t="shared" si="38"/>
        <v>"CostReduce":4.2</v>
      </c>
      <c r="AP191" s="1" t="str">
        <f>$A$3&amp;_xlfn.TEXTJOIN($C$1,1,AM191:AN191)&amp;$A$4</f>
        <v>{"CardMulti":44.072,"CostReduce":4.2}</v>
      </c>
    </row>
    <row r="192" ht="16.5" spans="4:42">
      <c r="D192" s="19">
        <v>176</v>
      </c>
      <c r="E192" s="24">
        <v>3404.65</v>
      </c>
      <c r="F192" s="25">
        <v>3405</v>
      </c>
      <c r="G192" s="25">
        <v>170</v>
      </c>
      <c r="H192" s="25"/>
      <c r="I192" s="25">
        <v>360375</v>
      </c>
      <c r="J192" s="25">
        <v>18019</v>
      </c>
      <c r="K192" s="25">
        <v>4</v>
      </c>
      <c r="L192" s="27">
        <v>1.31</v>
      </c>
      <c r="M192" s="28">
        <v>0</v>
      </c>
      <c r="N192" s="28">
        <v>0</v>
      </c>
      <c r="O192" s="13">
        <v>0</v>
      </c>
      <c r="P192" s="28">
        <v>57.35</v>
      </c>
      <c r="Q192" s="28">
        <v>6</v>
      </c>
      <c r="R192" s="28">
        <v>6</v>
      </c>
      <c r="S192" s="13">
        <v>4</v>
      </c>
      <c r="U192" s="1" t="str">
        <f t="shared" si="26"/>
        <v>"Hp":317130</v>
      </c>
      <c r="V192" s="1" t="str">
        <f t="shared" si="27"/>
        <v>"Atk":21983</v>
      </c>
      <c r="W192" s="1" t="str">
        <f t="shared" si="28"/>
        <v>{"Hp":317130,"Atk":21983}</v>
      </c>
      <c r="X192" s="1" t="str">
        <f t="shared" si="29"/>
        <v>"Hp":450468</v>
      </c>
      <c r="Y192" s="1" t="str">
        <f t="shared" si="30"/>
        <v>"Atk":15496</v>
      </c>
      <c r="Z192" s="1" t="str">
        <f>$A$3&amp;_xlfn.TEXTJOIN($C$1,1,X192:Y192)&amp;$A$4</f>
        <v>{"Hp":450468,"Atk":15496}</v>
      </c>
      <c r="AA192" s="1" t="str">
        <f t="shared" si="31"/>
        <v>"Hp":378393</v>
      </c>
      <c r="AB192" s="1" t="str">
        <f t="shared" si="32"/>
        <v>"Atk":19820</v>
      </c>
      <c r="AC192" s="1" t="str">
        <f t="shared" si="33"/>
        <v>{"Hp":378393,"Atk":19820}</v>
      </c>
      <c r="AE192" s="32" t="str">
        <f t="shared" si="34"/>
        <v>"CardMulti":63.35</v>
      </c>
      <c r="AF192" s="1" t="str">
        <f t="shared" si="35"/>
        <v>"CostReduce":6</v>
      </c>
      <c r="AG192" s="1" t="str">
        <f t="shared" si="36"/>
        <v>{"CardMulti":63.35,"CostReduce":6}</v>
      </c>
      <c r="AM192" s="32" t="str">
        <f t="shared" si="37"/>
        <v>"CardMulti":44.345</v>
      </c>
      <c r="AN192" s="1" t="str">
        <f t="shared" si="38"/>
        <v>"CostReduce":4.2</v>
      </c>
      <c r="AP192" s="1" t="str">
        <f>$A$3&amp;_xlfn.TEXTJOIN($C$1,1,AM192:AN192)&amp;$A$4</f>
        <v>{"CardMulti":44.345,"CostReduce":4.2}</v>
      </c>
    </row>
    <row r="193" ht="16.5" spans="4:42">
      <c r="D193" s="19">
        <v>177</v>
      </c>
      <c r="E193" s="24">
        <v>3438.58</v>
      </c>
      <c r="F193" s="25">
        <v>3439</v>
      </c>
      <c r="G193" s="25">
        <v>172</v>
      </c>
      <c r="H193" s="25"/>
      <c r="I193" s="25">
        <v>363814</v>
      </c>
      <c r="J193" s="25">
        <v>18191</v>
      </c>
      <c r="K193" s="25">
        <v>4</v>
      </c>
      <c r="L193" s="27">
        <v>1.31</v>
      </c>
      <c r="M193" s="28">
        <v>0</v>
      </c>
      <c r="N193" s="28">
        <v>0</v>
      </c>
      <c r="O193" s="13">
        <v>0</v>
      </c>
      <c r="P193" s="28">
        <v>57.74</v>
      </c>
      <c r="Q193" s="28">
        <v>6</v>
      </c>
      <c r="R193" s="28">
        <v>6</v>
      </c>
      <c r="S193" s="13">
        <v>4</v>
      </c>
      <c r="U193" s="1" t="str">
        <f t="shared" si="26"/>
        <v>"Hp":320156</v>
      </c>
      <c r="V193" s="1" t="str">
        <f t="shared" si="27"/>
        <v>"Atk":22193</v>
      </c>
      <c r="W193" s="1" t="str">
        <f t="shared" si="28"/>
        <v>{"Hp":320156,"Atk":22193}</v>
      </c>
      <c r="X193" s="1" t="str">
        <f t="shared" si="29"/>
        <v>"Hp":454767</v>
      </c>
      <c r="Y193" s="1" t="str">
        <f t="shared" si="30"/>
        <v>"Atk":15644</v>
      </c>
      <c r="Z193" s="1" t="str">
        <f>$A$3&amp;_xlfn.TEXTJOIN($C$1,1,X193:Y193)&amp;$A$4</f>
        <v>{"Hp":454767,"Atk":15644}</v>
      </c>
      <c r="AA193" s="1" t="str">
        <f t="shared" si="31"/>
        <v>"Hp":382004</v>
      </c>
      <c r="AB193" s="1" t="str">
        <f t="shared" si="32"/>
        <v>"Atk":20010</v>
      </c>
      <c r="AC193" s="1" t="str">
        <f t="shared" si="33"/>
        <v>{"Hp":382004,"Atk":20010}</v>
      </c>
      <c r="AE193" s="32" t="str">
        <f t="shared" si="34"/>
        <v>"CardMulti":63.74</v>
      </c>
      <c r="AF193" s="1" t="str">
        <f t="shared" si="35"/>
        <v>"CostReduce":6</v>
      </c>
      <c r="AG193" s="1" t="str">
        <f t="shared" si="36"/>
        <v>{"CardMulti":63.74,"CostReduce":6}</v>
      </c>
      <c r="AM193" s="32" t="str">
        <f t="shared" si="37"/>
        <v>"CardMulti":44.618</v>
      </c>
      <c r="AN193" s="1" t="str">
        <f t="shared" si="38"/>
        <v>"CostReduce":4.2</v>
      </c>
      <c r="AP193" s="1" t="str">
        <f>$A$3&amp;_xlfn.TEXTJOIN($C$1,1,AM193:AN193)&amp;$A$4</f>
        <v>{"CardMulti":44.618,"CostReduce":4.2}</v>
      </c>
    </row>
    <row r="194" ht="16.5" spans="4:42">
      <c r="D194" s="19">
        <v>178</v>
      </c>
      <c r="E194" s="24">
        <v>3472.66</v>
      </c>
      <c r="F194" s="25">
        <v>3473</v>
      </c>
      <c r="G194" s="25">
        <v>174</v>
      </c>
      <c r="H194" s="25"/>
      <c r="I194" s="25">
        <v>367286</v>
      </c>
      <c r="J194" s="25">
        <v>18364</v>
      </c>
      <c r="K194" s="25">
        <v>4</v>
      </c>
      <c r="L194" s="27">
        <v>1.31</v>
      </c>
      <c r="M194" s="28">
        <v>0</v>
      </c>
      <c r="N194" s="28">
        <v>0</v>
      </c>
      <c r="O194" s="13">
        <v>0</v>
      </c>
      <c r="P194" s="28">
        <v>58.13</v>
      </c>
      <c r="Q194" s="28">
        <v>6</v>
      </c>
      <c r="R194" s="28">
        <v>6</v>
      </c>
      <c r="S194" s="13">
        <v>4</v>
      </c>
      <c r="U194" s="1" t="str">
        <f t="shared" si="26"/>
        <v>"Hp":323211</v>
      </c>
      <c r="V194" s="1" t="str">
        <f t="shared" si="27"/>
        <v>"Atk":22404</v>
      </c>
      <c r="W194" s="1" t="str">
        <f t="shared" si="28"/>
        <v>{"Hp":323211,"Atk":22404}</v>
      </c>
      <c r="X194" s="1" t="str">
        <f t="shared" si="29"/>
        <v>"Hp":459107</v>
      </c>
      <c r="Y194" s="1" t="str">
        <f t="shared" si="30"/>
        <v>"Atk":15793</v>
      </c>
      <c r="Z194" s="1" t="str">
        <f>$A$3&amp;_xlfn.TEXTJOIN($C$1,1,X194:Y194)&amp;$A$4</f>
        <v>{"Hp":459107,"Atk":15793}</v>
      </c>
      <c r="AA194" s="1" t="str">
        <f t="shared" si="31"/>
        <v>"Hp":385650</v>
      </c>
      <c r="AB194" s="1" t="str">
        <f t="shared" si="32"/>
        <v>"Atk":20200</v>
      </c>
      <c r="AC194" s="1" t="str">
        <f t="shared" si="33"/>
        <v>{"Hp":385650,"Atk":20200}</v>
      </c>
      <c r="AE194" s="32" t="str">
        <f t="shared" si="34"/>
        <v>"CardMulti":64.13</v>
      </c>
      <c r="AF194" s="1" t="str">
        <f t="shared" si="35"/>
        <v>"CostReduce":6</v>
      </c>
      <c r="AG194" s="1" t="str">
        <f t="shared" si="36"/>
        <v>{"CardMulti":64.13,"CostReduce":6}</v>
      </c>
      <c r="AM194" s="32" t="str">
        <f t="shared" si="37"/>
        <v>"CardMulti":44.891</v>
      </c>
      <c r="AN194" s="1" t="str">
        <f t="shared" si="38"/>
        <v>"CostReduce":4.2</v>
      </c>
      <c r="AP194" s="1" t="str">
        <f>$A$3&amp;_xlfn.TEXTJOIN($C$1,1,AM194:AN194)&amp;$A$4</f>
        <v>{"CardMulti":44.891,"CostReduce":4.2}</v>
      </c>
    </row>
    <row r="195" ht="16.5" spans="4:42">
      <c r="D195" s="19">
        <v>179</v>
      </c>
      <c r="E195" s="24">
        <v>3506.89</v>
      </c>
      <c r="F195" s="25">
        <v>3507</v>
      </c>
      <c r="G195" s="25">
        <v>175</v>
      </c>
      <c r="H195" s="25"/>
      <c r="I195" s="25">
        <v>370793</v>
      </c>
      <c r="J195" s="25">
        <v>18540</v>
      </c>
      <c r="K195" s="25">
        <v>4</v>
      </c>
      <c r="L195" s="27">
        <v>1.31</v>
      </c>
      <c r="M195" s="28">
        <v>0</v>
      </c>
      <c r="N195" s="28">
        <v>0</v>
      </c>
      <c r="O195" s="13">
        <v>0</v>
      </c>
      <c r="P195" s="28">
        <v>58.52</v>
      </c>
      <c r="Q195" s="28">
        <v>6</v>
      </c>
      <c r="R195" s="28">
        <v>6</v>
      </c>
      <c r="S195" s="13">
        <v>4</v>
      </c>
      <c r="U195" s="1" t="str">
        <f t="shared" si="26"/>
        <v>"Hp":326297</v>
      </c>
      <c r="V195" s="1" t="str">
        <f t="shared" si="27"/>
        <v>"Atk":22618</v>
      </c>
      <c r="W195" s="1" t="str">
        <f t="shared" si="28"/>
        <v>{"Hp":326297,"Atk":22618}</v>
      </c>
      <c r="X195" s="1" t="str">
        <f t="shared" si="29"/>
        <v>"Hp":463491</v>
      </c>
      <c r="Y195" s="1" t="str">
        <f t="shared" si="30"/>
        <v>"Atk":15944</v>
      </c>
      <c r="Z195" s="1" t="str">
        <f>$A$3&amp;_xlfn.TEXTJOIN($C$1,1,X195:Y195)&amp;$A$4</f>
        <v>{"Hp":463491,"Atk":15944}</v>
      </c>
      <c r="AA195" s="1" t="str">
        <f t="shared" si="31"/>
        <v>"Hp":389332</v>
      </c>
      <c r="AB195" s="1" t="str">
        <f t="shared" si="32"/>
        <v>"Atk":20394</v>
      </c>
      <c r="AC195" s="1" t="str">
        <f t="shared" si="33"/>
        <v>{"Hp":389332,"Atk":20394}</v>
      </c>
      <c r="AE195" s="32" t="str">
        <f t="shared" si="34"/>
        <v>"CardMulti":64.52</v>
      </c>
      <c r="AF195" s="1" t="str">
        <f t="shared" si="35"/>
        <v>"CostReduce":6</v>
      </c>
      <c r="AG195" s="1" t="str">
        <f t="shared" si="36"/>
        <v>{"CardMulti":64.52,"CostReduce":6}</v>
      </c>
      <c r="AM195" s="32" t="str">
        <f t="shared" si="37"/>
        <v>"CardMulti":45.164</v>
      </c>
      <c r="AN195" s="1" t="str">
        <f t="shared" si="38"/>
        <v>"CostReduce":4.2</v>
      </c>
      <c r="AP195" s="1" t="str">
        <f>$A$3&amp;_xlfn.TEXTJOIN($C$1,1,AM195:AN195)&amp;$A$4</f>
        <v>{"CardMulti":45.164,"CostReduce":4.2}</v>
      </c>
    </row>
    <row r="196" ht="16.5" spans="4:42">
      <c r="D196" s="19">
        <v>180</v>
      </c>
      <c r="E196" s="24">
        <v>3541.27</v>
      </c>
      <c r="F196" s="25">
        <v>3541</v>
      </c>
      <c r="G196" s="25">
        <v>177</v>
      </c>
      <c r="H196" s="25"/>
      <c r="I196" s="25">
        <v>374334</v>
      </c>
      <c r="J196" s="25">
        <v>18717</v>
      </c>
      <c r="K196" s="25">
        <v>4</v>
      </c>
      <c r="L196" s="27">
        <v>1.31</v>
      </c>
      <c r="M196" s="28">
        <v>0</v>
      </c>
      <c r="N196" s="28">
        <v>0</v>
      </c>
      <c r="O196" s="13">
        <v>0</v>
      </c>
      <c r="P196" s="28">
        <v>58.91</v>
      </c>
      <c r="Q196" s="28">
        <v>6</v>
      </c>
      <c r="R196" s="28">
        <v>6</v>
      </c>
      <c r="S196" s="13">
        <v>4</v>
      </c>
      <c r="U196" s="1" t="str">
        <f t="shared" si="26"/>
        <v>"Hp":329413</v>
      </c>
      <c r="V196" s="1" t="str">
        <f t="shared" si="27"/>
        <v>"Atk":22834</v>
      </c>
      <c r="W196" s="1" t="str">
        <f t="shared" si="28"/>
        <v>{"Hp":329413,"Atk":22834}</v>
      </c>
      <c r="X196" s="1" t="str">
        <f t="shared" si="29"/>
        <v>"Hp":467917</v>
      </c>
      <c r="Y196" s="1" t="str">
        <f t="shared" si="30"/>
        <v>"Atk":16096</v>
      </c>
      <c r="Z196" s="1" t="str">
        <f>$A$3&amp;_xlfn.TEXTJOIN($C$1,1,X196:Y196)&amp;$A$4</f>
        <v>{"Hp":467917,"Atk":16096}</v>
      </c>
      <c r="AA196" s="1" t="str">
        <f t="shared" si="31"/>
        <v>"Hp":393050</v>
      </c>
      <c r="AB196" s="1" t="str">
        <f t="shared" si="32"/>
        <v>"Atk":20588</v>
      </c>
      <c r="AC196" s="1" t="str">
        <f t="shared" si="33"/>
        <v>{"Hp":393050,"Atk":20588}</v>
      </c>
      <c r="AE196" s="32" t="str">
        <f t="shared" si="34"/>
        <v>"CardMulti":64.91</v>
      </c>
      <c r="AF196" s="1" t="str">
        <f t="shared" si="35"/>
        <v>"CostReduce":6</v>
      </c>
      <c r="AG196" s="1" t="str">
        <f t="shared" si="36"/>
        <v>{"CardMulti":64.91,"CostReduce":6}</v>
      </c>
      <c r="AM196" s="32" t="str">
        <f t="shared" si="37"/>
        <v>"CardMulti":45.437</v>
      </c>
      <c r="AN196" s="1" t="str">
        <f t="shared" si="38"/>
        <v>"CostReduce":4.2</v>
      </c>
      <c r="AP196" s="1" t="str">
        <f>$A$3&amp;_xlfn.TEXTJOIN($C$1,1,AM196:AN196)&amp;$A$4</f>
        <v>{"CardMulti":45.437,"CostReduce":4.2}</v>
      </c>
    </row>
    <row r="197" ht="16.5" spans="4:42">
      <c r="D197" s="23">
        <v>181</v>
      </c>
      <c r="E197" s="24">
        <v>25030.67</v>
      </c>
      <c r="F197" s="25">
        <v>25031</v>
      </c>
      <c r="G197" s="25">
        <v>1252</v>
      </c>
      <c r="H197" s="25"/>
      <c r="I197" s="25">
        <v>399365</v>
      </c>
      <c r="J197" s="25">
        <v>19968</v>
      </c>
      <c r="K197" s="25">
        <v>4</v>
      </c>
      <c r="L197" s="27">
        <v>2.73</v>
      </c>
      <c r="M197" s="28">
        <v>0</v>
      </c>
      <c r="N197" s="28">
        <v>0</v>
      </c>
      <c r="O197" s="13">
        <v>0</v>
      </c>
      <c r="P197" s="28">
        <v>60.36</v>
      </c>
      <c r="Q197" s="28">
        <v>6</v>
      </c>
      <c r="R197" s="28">
        <v>6</v>
      </c>
      <c r="S197" s="13">
        <v>4</v>
      </c>
      <c r="U197" s="1" t="str">
        <f t="shared" si="26"/>
        <v>"Hp":351441</v>
      </c>
      <c r="V197" s="1" t="str">
        <f t="shared" si="27"/>
        <v>"Atk":24360</v>
      </c>
      <c r="W197" s="1" t="str">
        <f t="shared" si="28"/>
        <v>{"Hp":351441,"Atk":24360}</v>
      </c>
      <c r="X197" s="1" t="str">
        <f t="shared" si="29"/>
        <v>"Hp":499206</v>
      </c>
      <c r="Y197" s="1" t="str">
        <f t="shared" si="30"/>
        <v>"Atk":17172</v>
      </c>
      <c r="Z197" s="1" t="str">
        <f>$A$3&amp;_xlfn.TEXTJOIN($C$1,1,X197:Y197)&amp;$A$4</f>
        <v>{"Hp":499206,"Atk":17172}</v>
      </c>
      <c r="AA197" s="1" t="str">
        <f t="shared" si="31"/>
        <v>"Hp":419333</v>
      </c>
      <c r="AB197" s="1" t="str">
        <f t="shared" si="32"/>
        <v>"Atk":21964</v>
      </c>
      <c r="AC197" s="1" t="str">
        <f t="shared" si="33"/>
        <v>{"Hp":419333,"Atk":21964}</v>
      </c>
      <c r="AE197" s="32" t="str">
        <f t="shared" si="34"/>
        <v>"CardMulti":66.36</v>
      </c>
      <c r="AF197" s="1" t="str">
        <f t="shared" si="35"/>
        <v>"CostReduce":6</v>
      </c>
      <c r="AG197" s="1" t="str">
        <f t="shared" si="36"/>
        <v>{"CardMulti":66.36,"CostReduce":6}</v>
      </c>
      <c r="AM197" s="32" t="str">
        <f t="shared" si="37"/>
        <v>"CardMulti":46.452</v>
      </c>
      <c r="AN197" s="1" t="str">
        <f t="shared" si="38"/>
        <v>"CostReduce":4.2</v>
      </c>
      <c r="AP197" s="1" t="str">
        <f>$A$3&amp;_xlfn.TEXTJOIN($C$1,1,AM197:AN197)&amp;$A$4</f>
        <v>{"CardMulti":46.452,"CostReduce":4.2}</v>
      </c>
    </row>
    <row r="198" ht="16.5" spans="4:42">
      <c r="D198" s="19">
        <v>182</v>
      </c>
      <c r="E198" s="24">
        <v>3610.5</v>
      </c>
      <c r="F198" s="25">
        <v>3610</v>
      </c>
      <c r="G198" s="25">
        <v>181</v>
      </c>
      <c r="H198" s="25"/>
      <c r="I198" s="25">
        <v>402976</v>
      </c>
      <c r="J198" s="25">
        <v>20149</v>
      </c>
      <c r="K198" s="25">
        <v>4</v>
      </c>
      <c r="L198" s="27">
        <v>1.35</v>
      </c>
      <c r="M198" s="28">
        <v>0</v>
      </c>
      <c r="N198" s="28">
        <v>0</v>
      </c>
      <c r="O198" s="13">
        <v>0</v>
      </c>
      <c r="P198" s="28">
        <v>60.79</v>
      </c>
      <c r="Q198" s="28">
        <v>6</v>
      </c>
      <c r="R198" s="28">
        <v>6</v>
      </c>
      <c r="S198" s="13">
        <v>4</v>
      </c>
      <c r="U198" s="1" t="str">
        <f t="shared" si="26"/>
        <v>"Hp":354618</v>
      </c>
      <c r="V198" s="1" t="str">
        <f t="shared" si="27"/>
        <v>"Atk":24581</v>
      </c>
      <c r="W198" s="1" t="str">
        <f t="shared" si="28"/>
        <v>{"Hp":354618,"Atk":24581}</v>
      </c>
      <c r="X198" s="1" t="str">
        <f t="shared" si="29"/>
        <v>"Hp":503720</v>
      </c>
      <c r="Y198" s="1" t="str">
        <f t="shared" si="30"/>
        <v>"Atk":17328</v>
      </c>
      <c r="Z198" s="1" t="str">
        <f>$A$3&amp;_xlfn.TEXTJOIN($C$1,1,X198:Y198)&amp;$A$4</f>
        <v>{"Hp":503720,"Atk":17328}</v>
      </c>
      <c r="AA198" s="1" t="str">
        <f t="shared" si="31"/>
        <v>"Hp":423124</v>
      </c>
      <c r="AB198" s="1" t="str">
        <f t="shared" si="32"/>
        <v>"Atk":22163</v>
      </c>
      <c r="AC198" s="1" t="str">
        <f t="shared" si="33"/>
        <v>{"Hp":423124,"Atk":22163}</v>
      </c>
      <c r="AE198" s="32" t="str">
        <f t="shared" si="34"/>
        <v>"CardMulti":66.79</v>
      </c>
      <c r="AF198" s="1" t="str">
        <f t="shared" si="35"/>
        <v>"CostReduce":6</v>
      </c>
      <c r="AG198" s="1" t="str">
        <f t="shared" si="36"/>
        <v>{"CardMulti":66.79,"CostReduce":6}</v>
      </c>
      <c r="AM198" s="32" t="str">
        <f t="shared" si="37"/>
        <v>"CardMulti":46.753</v>
      </c>
      <c r="AN198" s="1" t="str">
        <f t="shared" si="38"/>
        <v>"CostReduce":4.2</v>
      </c>
      <c r="AP198" s="1" t="str">
        <f>$A$3&amp;_xlfn.TEXTJOIN($C$1,1,AM198:AN198)&amp;$A$4</f>
        <v>{"CardMulti":46.753,"CostReduce":4.2}</v>
      </c>
    </row>
    <row r="199" ht="16.5" spans="4:42">
      <c r="D199" s="19">
        <v>183</v>
      </c>
      <c r="E199" s="24">
        <v>3645.34</v>
      </c>
      <c r="F199" s="25">
        <v>3645</v>
      </c>
      <c r="G199" s="25">
        <v>182</v>
      </c>
      <c r="H199" s="25"/>
      <c r="I199" s="25">
        <v>406621</v>
      </c>
      <c r="J199" s="25">
        <v>20331</v>
      </c>
      <c r="K199" s="25">
        <v>4</v>
      </c>
      <c r="L199" s="27">
        <v>1.35</v>
      </c>
      <c r="M199" s="28">
        <v>0</v>
      </c>
      <c r="N199" s="28">
        <v>0</v>
      </c>
      <c r="O199" s="13">
        <v>0</v>
      </c>
      <c r="P199" s="28">
        <v>61.22</v>
      </c>
      <c r="Q199" s="28">
        <v>6</v>
      </c>
      <c r="R199" s="28">
        <v>6</v>
      </c>
      <c r="S199" s="13">
        <v>4</v>
      </c>
      <c r="U199" s="1" t="str">
        <f t="shared" si="26"/>
        <v>"Hp":357826</v>
      </c>
      <c r="V199" s="1" t="str">
        <f t="shared" si="27"/>
        <v>"Atk":24803</v>
      </c>
      <c r="W199" s="1" t="str">
        <f t="shared" si="28"/>
        <v>{"Hp":357826,"Atk":24803}</v>
      </c>
      <c r="X199" s="1" t="str">
        <f t="shared" si="29"/>
        <v>"Hp":508276</v>
      </c>
      <c r="Y199" s="1" t="str">
        <f t="shared" si="30"/>
        <v>"Atk":17484</v>
      </c>
      <c r="Z199" s="1" t="str">
        <f>$A$3&amp;_xlfn.TEXTJOIN($C$1,1,X199:Y199)&amp;$A$4</f>
        <v>{"Hp":508276,"Atk":17484}</v>
      </c>
      <c r="AA199" s="1" t="str">
        <f t="shared" si="31"/>
        <v>"Hp":426952</v>
      </c>
      <c r="AB199" s="1" t="str">
        <f t="shared" si="32"/>
        <v>"Atk":22364</v>
      </c>
      <c r="AC199" s="1" t="str">
        <f t="shared" si="33"/>
        <v>{"Hp":426952,"Atk":22364}</v>
      </c>
      <c r="AE199" s="32" t="str">
        <f t="shared" si="34"/>
        <v>"CardMulti":67.22</v>
      </c>
      <c r="AF199" s="1" t="str">
        <f t="shared" si="35"/>
        <v>"CostReduce":6</v>
      </c>
      <c r="AG199" s="1" t="str">
        <f t="shared" si="36"/>
        <v>{"CardMulti":67.22,"CostReduce":6}</v>
      </c>
      <c r="AM199" s="32" t="str">
        <f t="shared" si="37"/>
        <v>"CardMulti":47.054</v>
      </c>
      <c r="AN199" s="1" t="str">
        <f t="shared" si="38"/>
        <v>"CostReduce":4.2</v>
      </c>
      <c r="AP199" s="1" t="str">
        <f>$A$3&amp;_xlfn.TEXTJOIN($C$1,1,AM199:AN199)&amp;$A$4</f>
        <v>{"CardMulti":47.054,"CostReduce":4.2}</v>
      </c>
    </row>
    <row r="200" ht="16.5" spans="4:42">
      <c r="D200" s="19">
        <v>184</v>
      </c>
      <c r="E200" s="24">
        <v>3680.33</v>
      </c>
      <c r="F200" s="25">
        <v>3680</v>
      </c>
      <c r="G200" s="25">
        <v>184</v>
      </c>
      <c r="H200" s="25"/>
      <c r="I200" s="25">
        <v>410301</v>
      </c>
      <c r="J200" s="25">
        <v>20515</v>
      </c>
      <c r="K200" s="25">
        <v>4</v>
      </c>
      <c r="L200" s="27">
        <v>1.35</v>
      </c>
      <c r="M200" s="28">
        <v>0</v>
      </c>
      <c r="N200" s="28">
        <v>0</v>
      </c>
      <c r="O200" s="13">
        <v>0</v>
      </c>
      <c r="P200" s="28">
        <v>61.65</v>
      </c>
      <c r="Q200" s="28">
        <v>6</v>
      </c>
      <c r="R200" s="28">
        <v>6</v>
      </c>
      <c r="S200" s="13">
        <v>4</v>
      </c>
      <c r="U200" s="1" t="str">
        <f t="shared" si="26"/>
        <v>"Hp":361064</v>
      </c>
      <c r="V200" s="1" t="str">
        <f t="shared" si="27"/>
        <v>"Atk":25028</v>
      </c>
      <c r="W200" s="1" t="str">
        <f t="shared" si="28"/>
        <v>{"Hp":361064,"Atk":25028}</v>
      </c>
      <c r="X200" s="1" t="str">
        <f t="shared" si="29"/>
        <v>"Hp":512876</v>
      </c>
      <c r="Y200" s="1" t="str">
        <f t="shared" si="30"/>
        <v>"Atk":17642</v>
      </c>
      <c r="Z200" s="1" t="str">
        <f>$A$3&amp;_xlfn.TEXTJOIN($C$1,1,X200:Y200)&amp;$A$4</f>
        <v>{"Hp":512876,"Atk":17642}</v>
      </c>
      <c r="AA200" s="1" t="str">
        <f t="shared" si="31"/>
        <v>"Hp":430816</v>
      </c>
      <c r="AB200" s="1" t="str">
        <f t="shared" si="32"/>
        <v>"Atk":22566</v>
      </c>
      <c r="AC200" s="1" t="str">
        <f t="shared" si="33"/>
        <v>{"Hp":430816,"Atk":22566}</v>
      </c>
      <c r="AE200" s="32" t="str">
        <f t="shared" si="34"/>
        <v>"CardMulti":67.65</v>
      </c>
      <c r="AF200" s="1" t="str">
        <f t="shared" si="35"/>
        <v>"CostReduce":6</v>
      </c>
      <c r="AG200" s="1" t="str">
        <f t="shared" si="36"/>
        <v>{"CardMulti":67.65,"CostReduce":6}</v>
      </c>
      <c r="AM200" s="32" t="str">
        <f t="shared" si="37"/>
        <v>"CardMulti":47.355</v>
      </c>
      <c r="AN200" s="1" t="str">
        <f t="shared" si="38"/>
        <v>"CostReduce":4.2</v>
      </c>
      <c r="AP200" s="1" t="str">
        <f>$A$3&amp;_xlfn.TEXTJOIN($C$1,1,AM200:AN200)&amp;$A$4</f>
        <v>{"CardMulti":47.355,"CostReduce":4.2}</v>
      </c>
    </row>
    <row r="201" ht="16.5" spans="4:42">
      <c r="D201" s="19">
        <v>185</v>
      </c>
      <c r="E201" s="24">
        <v>3715.48</v>
      </c>
      <c r="F201" s="25">
        <v>3715</v>
      </c>
      <c r="G201" s="25">
        <v>186</v>
      </c>
      <c r="H201" s="25"/>
      <c r="I201" s="25">
        <v>414017</v>
      </c>
      <c r="J201" s="25">
        <v>20701</v>
      </c>
      <c r="K201" s="25">
        <v>4</v>
      </c>
      <c r="L201" s="27">
        <v>1.35</v>
      </c>
      <c r="M201" s="28">
        <v>0</v>
      </c>
      <c r="N201" s="28">
        <v>0</v>
      </c>
      <c r="O201" s="13">
        <v>0</v>
      </c>
      <c r="P201" s="28">
        <v>62.08</v>
      </c>
      <c r="Q201" s="28">
        <v>6</v>
      </c>
      <c r="R201" s="28">
        <v>6</v>
      </c>
      <c r="S201" s="13">
        <v>4</v>
      </c>
      <c r="U201" s="1" t="str">
        <f t="shared" si="26"/>
        <v>"Hp":364334</v>
      </c>
      <c r="V201" s="1" t="str">
        <f t="shared" si="27"/>
        <v>"Atk":25255</v>
      </c>
      <c r="W201" s="1" t="str">
        <f t="shared" si="28"/>
        <v>{"Hp":364334,"Atk":25255}</v>
      </c>
      <c r="X201" s="1" t="str">
        <f t="shared" si="29"/>
        <v>"Hp":517521</v>
      </c>
      <c r="Y201" s="1" t="str">
        <f t="shared" si="30"/>
        <v>"Atk":17802</v>
      </c>
      <c r="Z201" s="1" t="str">
        <f>$A$3&amp;_xlfn.TEXTJOIN($C$1,1,X201:Y201)&amp;$A$4</f>
        <v>{"Hp":517521,"Atk":17802}</v>
      </c>
      <c r="AA201" s="1" t="str">
        <f t="shared" si="31"/>
        <v>"Hp":434717</v>
      </c>
      <c r="AB201" s="1" t="str">
        <f t="shared" si="32"/>
        <v>"Atk":22771</v>
      </c>
      <c r="AC201" s="1" t="str">
        <f t="shared" si="33"/>
        <v>{"Hp":434717,"Atk":22771}</v>
      </c>
      <c r="AE201" s="32" t="str">
        <f t="shared" si="34"/>
        <v>"CardMulti":68.08</v>
      </c>
      <c r="AF201" s="1" t="str">
        <f t="shared" si="35"/>
        <v>"CostReduce":6</v>
      </c>
      <c r="AG201" s="1" t="str">
        <f t="shared" si="36"/>
        <v>{"CardMulti":68.08,"CostReduce":6}</v>
      </c>
      <c r="AM201" s="32" t="str">
        <f t="shared" si="37"/>
        <v>"CardMulti":47.656</v>
      </c>
      <c r="AN201" s="1" t="str">
        <f t="shared" si="38"/>
        <v>"CostReduce":4.2</v>
      </c>
      <c r="AP201" s="1" t="str">
        <f>$A$3&amp;_xlfn.TEXTJOIN($C$1,1,AM201:AN201)&amp;$A$4</f>
        <v>{"CardMulti":47.656,"CostReduce":4.2}</v>
      </c>
    </row>
    <row r="202" ht="16.5" spans="4:42">
      <c r="D202" s="19">
        <v>186</v>
      </c>
      <c r="E202" s="24">
        <v>3750.78</v>
      </c>
      <c r="F202" s="25">
        <v>3751</v>
      </c>
      <c r="G202" s="25">
        <v>188</v>
      </c>
      <c r="H202" s="25"/>
      <c r="I202" s="25">
        <v>417768</v>
      </c>
      <c r="J202" s="25">
        <v>20888</v>
      </c>
      <c r="K202" s="25">
        <v>4</v>
      </c>
      <c r="L202" s="27">
        <v>1.35</v>
      </c>
      <c r="M202" s="28">
        <v>0</v>
      </c>
      <c r="N202" s="28">
        <v>0</v>
      </c>
      <c r="O202" s="13">
        <v>0</v>
      </c>
      <c r="P202" s="28">
        <v>62.51</v>
      </c>
      <c r="Q202" s="28">
        <v>6</v>
      </c>
      <c r="R202" s="28">
        <v>6</v>
      </c>
      <c r="S202" s="13">
        <v>4</v>
      </c>
      <c r="U202" s="1" t="str">
        <f t="shared" si="26"/>
        <v>"Hp":367635</v>
      </c>
      <c r="V202" s="1" t="str">
        <f t="shared" si="27"/>
        <v>"Atk":25483</v>
      </c>
      <c r="W202" s="1" t="str">
        <f t="shared" si="28"/>
        <v>{"Hp":367635,"Atk":25483}</v>
      </c>
      <c r="X202" s="1" t="str">
        <f t="shared" si="29"/>
        <v>"Hp":522210</v>
      </c>
      <c r="Y202" s="1" t="str">
        <f t="shared" si="30"/>
        <v>"Atk":17963</v>
      </c>
      <c r="Z202" s="1" t="str">
        <f>$A$3&amp;_xlfn.TEXTJOIN($C$1,1,X202:Y202)&amp;$A$4</f>
        <v>{"Hp":522210,"Atk":17963}</v>
      </c>
      <c r="AA202" s="1" t="str">
        <f t="shared" si="31"/>
        <v>"Hp":438656</v>
      </c>
      <c r="AB202" s="1" t="str">
        <f t="shared" si="32"/>
        <v>"Atk":22976</v>
      </c>
      <c r="AC202" s="1" t="str">
        <f t="shared" si="33"/>
        <v>{"Hp":438656,"Atk":22976}</v>
      </c>
      <c r="AE202" s="32" t="str">
        <f t="shared" si="34"/>
        <v>"CardMulti":68.51</v>
      </c>
      <c r="AF202" s="1" t="str">
        <f t="shared" si="35"/>
        <v>"CostReduce":6</v>
      </c>
      <c r="AG202" s="1" t="str">
        <f t="shared" si="36"/>
        <v>{"CardMulti":68.51,"CostReduce":6}</v>
      </c>
      <c r="AM202" s="32" t="str">
        <f t="shared" si="37"/>
        <v>"CardMulti":47.957</v>
      </c>
      <c r="AN202" s="1" t="str">
        <f t="shared" si="38"/>
        <v>"CostReduce":4.2</v>
      </c>
      <c r="AP202" s="1" t="str">
        <f>$A$3&amp;_xlfn.TEXTJOIN($C$1,1,AM202:AN202)&amp;$A$4</f>
        <v>{"CardMulti":47.957,"CostReduce":4.2}</v>
      </c>
    </row>
    <row r="203" ht="16.5" spans="4:42">
      <c r="D203" s="19">
        <v>187</v>
      </c>
      <c r="E203" s="24">
        <v>3786.22</v>
      </c>
      <c r="F203" s="25">
        <v>3786</v>
      </c>
      <c r="G203" s="25">
        <v>189</v>
      </c>
      <c r="H203" s="25"/>
      <c r="I203" s="25">
        <v>421554</v>
      </c>
      <c r="J203" s="25">
        <v>21078</v>
      </c>
      <c r="K203" s="25">
        <v>4</v>
      </c>
      <c r="L203" s="27">
        <v>1.35</v>
      </c>
      <c r="M203" s="28">
        <v>0</v>
      </c>
      <c r="N203" s="28">
        <v>0</v>
      </c>
      <c r="O203" s="13">
        <v>0</v>
      </c>
      <c r="P203" s="28">
        <v>62.94</v>
      </c>
      <c r="Q203" s="28">
        <v>6</v>
      </c>
      <c r="R203" s="28">
        <v>6</v>
      </c>
      <c r="S203" s="13">
        <v>4</v>
      </c>
      <c r="U203" s="1" t="str">
        <f t="shared" si="26"/>
        <v>"Hp":370967</v>
      </c>
      <c r="V203" s="1" t="str">
        <f t="shared" si="27"/>
        <v>"Atk":25715</v>
      </c>
      <c r="W203" s="1" t="str">
        <f t="shared" si="28"/>
        <v>{"Hp":370967,"Atk":25715}</v>
      </c>
      <c r="X203" s="1" t="str">
        <f t="shared" si="29"/>
        <v>"Hp":526942</v>
      </c>
      <c r="Y203" s="1" t="str">
        <f t="shared" si="30"/>
        <v>"Atk":18127</v>
      </c>
      <c r="Z203" s="1" t="str">
        <f>$A$3&amp;_xlfn.TEXTJOIN($C$1,1,X203:Y203)&amp;$A$4</f>
        <v>{"Hp":526942,"Atk":18127}</v>
      </c>
      <c r="AA203" s="1" t="str">
        <f t="shared" si="31"/>
        <v>"Hp":442631</v>
      </c>
      <c r="AB203" s="1" t="str">
        <f t="shared" si="32"/>
        <v>"Atk":23185</v>
      </c>
      <c r="AC203" s="1" t="str">
        <f t="shared" si="33"/>
        <v>{"Hp":442631,"Atk":23185}</v>
      </c>
      <c r="AE203" s="32" t="str">
        <f t="shared" si="34"/>
        <v>"CardMulti":68.94</v>
      </c>
      <c r="AF203" s="1" t="str">
        <f t="shared" si="35"/>
        <v>"CostReduce":6</v>
      </c>
      <c r="AG203" s="1" t="str">
        <f t="shared" si="36"/>
        <v>{"CardMulti":68.94,"CostReduce":6}</v>
      </c>
      <c r="AM203" s="32" t="str">
        <f t="shared" si="37"/>
        <v>"CardMulti":48.258</v>
      </c>
      <c r="AN203" s="1" t="str">
        <f t="shared" si="38"/>
        <v>"CostReduce":4.2</v>
      </c>
      <c r="AP203" s="1" t="str">
        <f>$A$3&amp;_xlfn.TEXTJOIN($C$1,1,AM203:AN203)&amp;$A$4</f>
        <v>{"CardMulti":48.258,"CostReduce":4.2}</v>
      </c>
    </row>
    <row r="204" ht="16.5" spans="4:42">
      <c r="D204" s="19">
        <v>188</v>
      </c>
      <c r="E204" s="24">
        <v>3821.83</v>
      </c>
      <c r="F204" s="25">
        <v>3822</v>
      </c>
      <c r="G204" s="25">
        <v>191</v>
      </c>
      <c r="H204" s="25"/>
      <c r="I204" s="25">
        <v>425376</v>
      </c>
      <c r="J204" s="25">
        <v>21269</v>
      </c>
      <c r="K204" s="25">
        <v>4</v>
      </c>
      <c r="L204" s="27">
        <v>1.35</v>
      </c>
      <c r="M204" s="28">
        <v>0</v>
      </c>
      <c r="N204" s="28">
        <v>0</v>
      </c>
      <c r="O204" s="13">
        <v>0</v>
      </c>
      <c r="P204" s="28">
        <v>63.37</v>
      </c>
      <c r="Q204" s="28">
        <v>6</v>
      </c>
      <c r="R204" s="28">
        <v>6</v>
      </c>
      <c r="S204" s="13">
        <v>4</v>
      </c>
      <c r="U204" s="1" t="str">
        <f t="shared" si="26"/>
        <v>"Hp":374330</v>
      </c>
      <c r="V204" s="1" t="str">
        <f t="shared" si="27"/>
        <v>"Atk":25948</v>
      </c>
      <c r="W204" s="1" t="str">
        <f t="shared" si="28"/>
        <v>{"Hp":374330,"Atk":25948}</v>
      </c>
      <c r="X204" s="1" t="str">
        <f t="shared" si="29"/>
        <v>"Hp":531720</v>
      </c>
      <c r="Y204" s="1" t="str">
        <f t="shared" si="30"/>
        <v>"Atk":18291</v>
      </c>
      <c r="Z204" s="1" t="str">
        <f>$A$3&amp;_xlfn.TEXTJOIN($C$1,1,X204:Y204)&amp;$A$4</f>
        <v>{"Hp":531720,"Atk":18291}</v>
      </c>
      <c r="AA204" s="1" t="str">
        <f t="shared" si="31"/>
        <v>"Hp":446644</v>
      </c>
      <c r="AB204" s="1" t="str">
        <f t="shared" si="32"/>
        <v>"Atk":23395</v>
      </c>
      <c r="AC204" s="1" t="str">
        <f t="shared" si="33"/>
        <v>{"Hp":446644,"Atk":23395}</v>
      </c>
      <c r="AE204" s="32" t="str">
        <f t="shared" si="34"/>
        <v>"CardMulti":69.37</v>
      </c>
      <c r="AF204" s="1" t="str">
        <f t="shared" si="35"/>
        <v>"CostReduce":6</v>
      </c>
      <c r="AG204" s="1" t="str">
        <f t="shared" si="36"/>
        <v>{"CardMulti":69.37,"CostReduce":6}</v>
      </c>
      <c r="AM204" s="32" t="str">
        <f t="shared" si="37"/>
        <v>"CardMulti":48.559</v>
      </c>
      <c r="AN204" s="1" t="str">
        <f t="shared" si="38"/>
        <v>"CostReduce":4.2</v>
      </c>
      <c r="AP204" s="1" t="str">
        <f>$A$3&amp;_xlfn.TEXTJOIN($C$1,1,AM204:AN204)&amp;$A$4</f>
        <v>{"CardMulti":48.559,"CostReduce":4.2}</v>
      </c>
    </row>
    <row r="205" ht="16.5" spans="4:42">
      <c r="D205" s="19">
        <v>189</v>
      </c>
      <c r="E205" s="24">
        <v>3857.58</v>
      </c>
      <c r="F205" s="25">
        <v>3858</v>
      </c>
      <c r="G205" s="25">
        <v>193</v>
      </c>
      <c r="H205" s="25"/>
      <c r="I205" s="25">
        <v>429233</v>
      </c>
      <c r="J205" s="25">
        <v>21462</v>
      </c>
      <c r="K205" s="25">
        <v>4</v>
      </c>
      <c r="L205" s="27">
        <v>1.35</v>
      </c>
      <c r="M205" s="28">
        <v>0</v>
      </c>
      <c r="N205" s="28">
        <v>0</v>
      </c>
      <c r="O205" s="13">
        <v>0</v>
      </c>
      <c r="P205" s="28">
        <v>63.8</v>
      </c>
      <c r="Q205" s="28">
        <v>6</v>
      </c>
      <c r="R205" s="28">
        <v>6</v>
      </c>
      <c r="S205" s="13">
        <v>4</v>
      </c>
      <c r="U205" s="1" t="str">
        <f t="shared" si="26"/>
        <v>"Hp":377725</v>
      </c>
      <c r="V205" s="1" t="str">
        <f t="shared" si="27"/>
        <v>"Atk":26183</v>
      </c>
      <c r="W205" s="1" t="str">
        <f t="shared" si="28"/>
        <v>{"Hp":377725,"Atk":26183}</v>
      </c>
      <c r="X205" s="1" t="str">
        <f t="shared" si="29"/>
        <v>"Hp":536541</v>
      </c>
      <c r="Y205" s="1" t="str">
        <f t="shared" si="30"/>
        <v>"Atk":18457</v>
      </c>
      <c r="Z205" s="1" t="str">
        <f>$A$3&amp;_xlfn.TEXTJOIN($C$1,1,X205:Y205)&amp;$A$4</f>
        <v>{"Hp":536541,"Atk":18457}</v>
      </c>
      <c r="AA205" s="1" t="str">
        <f t="shared" si="31"/>
        <v>"Hp":450694</v>
      </c>
      <c r="AB205" s="1" t="str">
        <f t="shared" si="32"/>
        <v>"Atk":23608</v>
      </c>
      <c r="AC205" s="1" t="str">
        <f t="shared" si="33"/>
        <v>{"Hp":450694,"Atk":23608}</v>
      </c>
      <c r="AE205" s="32" t="str">
        <f t="shared" si="34"/>
        <v>"CardMulti":69.8</v>
      </c>
      <c r="AF205" s="1" t="str">
        <f t="shared" si="35"/>
        <v>"CostReduce":6</v>
      </c>
      <c r="AG205" s="1" t="str">
        <f t="shared" si="36"/>
        <v>{"CardMulti":69.8,"CostReduce":6}</v>
      </c>
      <c r="AM205" s="32" t="str">
        <f t="shared" si="37"/>
        <v>"CardMulti":48.86</v>
      </c>
      <c r="AN205" s="1" t="str">
        <f t="shared" si="38"/>
        <v>"CostReduce":4.2</v>
      </c>
      <c r="AP205" s="1" t="str">
        <f>$A$3&amp;_xlfn.TEXTJOIN($C$1,1,AM205:AN205)&amp;$A$4</f>
        <v>{"CardMulti":48.86,"CostReduce":4.2}</v>
      </c>
    </row>
    <row r="206" ht="16.5" spans="4:42">
      <c r="D206" s="19">
        <v>190</v>
      </c>
      <c r="E206" s="24">
        <v>3893.48</v>
      </c>
      <c r="F206" s="25">
        <v>3893</v>
      </c>
      <c r="G206" s="25">
        <v>195</v>
      </c>
      <c r="H206" s="25"/>
      <c r="I206" s="25">
        <v>433127</v>
      </c>
      <c r="J206" s="25">
        <v>21656</v>
      </c>
      <c r="K206" s="25">
        <v>4</v>
      </c>
      <c r="L206" s="27">
        <v>1.35</v>
      </c>
      <c r="M206" s="28">
        <v>0</v>
      </c>
      <c r="N206" s="28">
        <v>0</v>
      </c>
      <c r="O206" s="13">
        <v>0</v>
      </c>
      <c r="P206" s="28">
        <v>64.23</v>
      </c>
      <c r="Q206" s="28">
        <v>6</v>
      </c>
      <c r="R206" s="28">
        <v>6</v>
      </c>
      <c r="S206" s="13">
        <v>4</v>
      </c>
      <c r="U206" s="1" t="str">
        <f t="shared" si="26"/>
        <v>"Hp":381151</v>
      </c>
      <c r="V206" s="1" t="str">
        <f t="shared" si="27"/>
        <v>"Atk":26420</v>
      </c>
      <c r="W206" s="1" t="str">
        <f t="shared" si="28"/>
        <v>{"Hp":381151,"Atk":26420}</v>
      </c>
      <c r="X206" s="1" t="str">
        <f t="shared" si="29"/>
        <v>"Hp":541408</v>
      </c>
      <c r="Y206" s="1" t="str">
        <f t="shared" si="30"/>
        <v>"Atk":18624</v>
      </c>
      <c r="Z206" s="1" t="str">
        <f>$A$3&amp;_xlfn.TEXTJOIN($C$1,1,X206:Y206)&amp;$A$4</f>
        <v>{"Hp":541408,"Atk":18624}</v>
      </c>
      <c r="AA206" s="1" t="str">
        <f t="shared" si="31"/>
        <v>"Hp":454783</v>
      </c>
      <c r="AB206" s="1" t="str">
        <f t="shared" si="32"/>
        <v>"Atk":23821</v>
      </c>
      <c r="AC206" s="1" t="str">
        <f t="shared" si="33"/>
        <v>{"Hp":454783,"Atk":23821}</v>
      </c>
      <c r="AE206" s="32" t="str">
        <f t="shared" si="34"/>
        <v>"CardMulti":70.23</v>
      </c>
      <c r="AF206" s="1" t="str">
        <f t="shared" si="35"/>
        <v>"CostReduce":6</v>
      </c>
      <c r="AG206" s="1" t="str">
        <f t="shared" si="36"/>
        <v>{"CardMulti":70.23,"CostReduce":6}</v>
      </c>
      <c r="AM206" s="32" t="str">
        <f t="shared" si="37"/>
        <v>"CardMulti":49.161</v>
      </c>
      <c r="AN206" s="1" t="str">
        <f t="shared" si="38"/>
        <v>"CostReduce":4.2</v>
      </c>
      <c r="AP206" s="1" t="str">
        <f>$A$3&amp;_xlfn.TEXTJOIN($C$1,1,AM206:AN206)&amp;$A$4</f>
        <v>{"CardMulti":49.161,"CostReduce":4.2}</v>
      </c>
    </row>
    <row r="207" ht="16.5" spans="4:42">
      <c r="D207" s="23">
        <v>191</v>
      </c>
      <c r="E207" s="24">
        <v>27506.73</v>
      </c>
      <c r="F207" s="25">
        <v>27507</v>
      </c>
      <c r="G207" s="25">
        <v>1375</v>
      </c>
      <c r="H207" s="25"/>
      <c r="I207" s="25">
        <v>460633</v>
      </c>
      <c r="J207" s="25">
        <v>23032</v>
      </c>
      <c r="K207" s="25">
        <v>4</v>
      </c>
      <c r="L207" s="27">
        <v>2.83</v>
      </c>
      <c r="M207" s="28">
        <v>0</v>
      </c>
      <c r="N207" s="28">
        <v>0</v>
      </c>
      <c r="O207" s="13">
        <v>0</v>
      </c>
      <c r="P207" s="28">
        <v>65.73</v>
      </c>
      <c r="Q207" s="28">
        <v>6</v>
      </c>
      <c r="R207" s="28">
        <v>6</v>
      </c>
      <c r="S207" s="13">
        <v>4</v>
      </c>
      <c r="U207" s="1" t="str">
        <f t="shared" si="26"/>
        <v>"Hp":405357</v>
      </c>
      <c r="V207" s="1" t="str">
        <f t="shared" si="27"/>
        <v>"Atk":28099</v>
      </c>
      <c r="W207" s="1" t="str">
        <f t="shared" si="28"/>
        <v>{"Hp":405357,"Atk":28099}</v>
      </c>
      <c r="X207" s="1" t="str">
        <f t="shared" si="29"/>
        <v>"Hp":575791</v>
      </c>
      <c r="Y207" s="1" t="str">
        <f t="shared" si="30"/>
        <v>"Atk":19807</v>
      </c>
      <c r="Z207" s="1" t="str">
        <f>$A$3&amp;_xlfn.TEXTJOIN($C$1,1,X207:Y207)&amp;$A$4</f>
        <v>{"Hp":575791,"Atk":19807}</v>
      </c>
      <c r="AA207" s="1" t="str">
        <f t="shared" si="31"/>
        <v>"Hp":483664</v>
      </c>
      <c r="AB207" s="1" t="str">
        <f t="shared" si="32"/>
        <v>"Atk":25335</v>
      </c>
      <c r="AC207" s="1" t="str">
        <f t="shared" si="33"/>
        <v>{"Hp":483664,"Atk":25335}</v>
      </c>
      <c r="AE207" s="32" t="str">
        <f t="shared" si="34"/>
        <v>"CardMulti":71.73</v>
      </c>
      <c r="AF207" s="1" t="str">
        <f t="shared" si="35"/>
        <v>"CostReduce":6</v>
      </c>
      <c r="AG207" s="1" t="str">
        <f t="shared" si="36"/>
        <v>{"CardMulti":71.73,"CostReduce":6}</v>
      </c>
      <c r="AM207" s="32" t="str">
        <f t="shared" si="37"/>
        <v>"CardMulti":50.211</v>
      </c>
      <c r="AN207" s="1" t="str">
        <f t="shared" si="38"/>
        <v>"CostReduce":4.2</v>
      </c>
      <c r="AP207" s="1" t="str">
        <f>$A$3&amp;_xlfn.TEXTJOIN($C$1,1,AM207:AN207)&amp;$A$4</f>
        <v>{"CardMulti":50.211,"CostReduce":4.2}</v>
      </c>
    </row>
    <row r="208" ht="16.5" spans="4:42">
      <c r="D208" s="19">
        <v>192</v>
      </c>
      <c r="E208" s="24">
        <v>3965.74</v>
      </c>
      <c r="F208" s="25">
        <v>3966</v>
      </c>
      <c r="G208" s="25">
        <v>198</v>
      </c>
      <c r="H208" s="25"/>
      <c r="I208" s="25">
        <v>464599</v>
      </c>
      <c r="J208" s="25">
        <v>23230</v>
      </c>
      <c r="K208" s="25">
        <v>4</v>
      </c>
      <c r="L208" s="27">
        <v>1.39</v>
      </c>
      <c r="M208" s="28">
        <v>0</v>
      </c>
      <c r="N208" s="28">
        <v>0</v>
      </c>
      <c r="O208" s="13">
        <v>0</v>
      </c>
      <c r="P208" s="28">
        <v>66.2</v>
      </c>
      <c r="Q208" s="28">
        <v>6</v>
      </c>
      <c r="R208" s="28">
        <v>6</v>
      </c>
      <c r="S208" s="13">
        <v>4</v>
      </c>
      <c r="U208" s="1" t="str">
        <f t="shared" si="26"/>
        <v>"Hp":408847</v>
      </c>
      <c r="V208" s="1" t="str">
        <f t="shared" si="27"/>
        <v>"Atk":28340</v>
      </c>
      <c r="W208" s="1" t="str">
        <f t="shared" si="28"/>
        <v>{"Hp":408847,"Atk":28340}</v>
      </c>
      <c r="X208" s="1" t="str">
        <f t="shared" si="29"/>
        <v>"Hp":580748</v>
      </c>
      <c r="Y208" s="1" t="str">
        <f t="shared" si="30"/>
        <v>"Atk":19977</v>
      </c>
      <c r="Z208" s="1" t="str">
        <f>$A$3&amp;_xlfn.TEXTJOIN($C$1,1,X208:Y208)&amp;$A$4</f>
        <v>{"Hp":580748,"Atk":19977}</v>
      </c>
      <c r="AA208" s="1" t="str">
        <f t="shared" si="31"/>
        <v>"Hp":487828</v>
      </c>
      <c r="AB208" s="1" t="str">
        <f t="shared" si="32"/>
        <v>"Atk":25553</v>
      </c>
      <c r="AC208" s="1" t="str">
        <f t="shared" si="33"/>
        <v>{"Hp":487828,"Atk":25553}</v>
      </c>
      <c r="AE208" s="32" t="str">
        <f t="shared" si="34"/>
        <v>"CardMulti":72.2</v>
      </c>
      <c r="AF208" s="1" t="str">
        <f t="shared" si="35"/>
        <v>"CostReduce":6</v>
      </c>
      <c r="AG208" s="1" t="str">
        <f t="shared" si="36"/>
        <v>{"CardMulti":72.2,"CostReduce":6}</v>
      </c>
      <c r="AM208" s="32" t="str">
        <f t="shared" si="37"/>
        <v>"CardMulti":50.54</v>
      </c>
      <c r="AN208" s="1" t="str">
        <f t="shared" si="38"/>
        <v>"CostReduce":4.2</v>
      </c>
      <c r="AP208" s="1" t="str">
        <f>$A$3&amp;_xlfn.TEXTJOIN($C$1,1,AM208:AN208)&amp;$A$4</f>
        <v>{"CardMulti":50.54,"CostReduce":4.2}</v>
      </c>
    </row>
    <row r="209" ht="16.5" spans="4:42">
      <c r="D209" s="19">
        <v>193</v>
      </c>
      <c r="E209" s="24">
        <v>4002.09</v>
      </c>
      <c r="F209" s="25">
        <v>4002</v>
      </c>
      <c r="G209" s="25">
        <v>200</v>
      </c>
      <c r="H209" s="25"/>
      <c r="I209" s="25">
        <v>468601</v>
      </c>
      <c r="J209" s="25">
        <v>23430</v>
      </c>
      <c r="K209" s="25">
        <v>4</v>
      </c>
      <c r="L209" s="27">
        <v>1.39</v>
      </c>
      <c r="M209" s="28">
        <v>0</v>
      </c>
      <c r="N209" s="28">
        <v>0</v>
      </c>
      <c r="O209" s="13">
        <v>0</v>
      </c>
      <c r="P209" s="28">
        <v>66.67</v>
      </c>
      <c r="Q209" s="28">
        <v>6</v>
      </c>
      <c r="R209" s="28">
        <v>6</v>
      </c>
      <c r="S209" s="13">
        <v>4</v>
      </c>
      <c r="U209" s="1" t="str">
        <f t="shared" si="26"/>
        <v>"Hp":412368</v>
      </c>
      <c r="V209" s="1" t="str">
        <f t="shared" si="27"/>
        <v>"Atk":28584</v>
      </c>
      <c r="W209" s="1" t="str">
        <f t="shared" si="28"/>
        <v>{"Hp":412368,"Atk":28584}</v>
      </c>
      <c r="X209" s="1" t="str">
        <f t="shared" si="29"/>
        <v>"Hp":585751</v>
      </c>
      <c r="Y209" s="1" t="str">
        <f t="shared" si="30"/>
        <v>"Atk":20149</v>
      </c>
      <c r="Z209" s="1" t="str">
        <f>$A$3&amp;_xlfn.TEXTJOIN($C$1,1,X209:Y209)&amp;$A$4</f>
        <v>{"Hp":585751,"Atk":20149}</v>
      </c>
      <c r="AA209" s="1" t="str">
        <f t="shared" si="31"/>
        <v>"Hp":492031</v>
      </c>
      <c r="AB209" s="1" t="str">
        <f t="shared" si="32"/>
        <v>"Atk":25773</v>
      </c>
      <c r="AC209" s="1" t="str">
        <f t="shared" si="33"/>
        <v>{"Hp":492031,"Atk":25773}</v>
      </c>
      <c r="AE209" s="32" t="str">
        <f t="shared" si="34"/>
        <v>"CardMulti":72.67</v>
      </c>
      <c r="AF209" s="1" t="str">
        <f t="shared" si="35"/>
        <v>"CostReduce":6</v>
      </c>
      <c r="AG209" s="1" t="str">
        <f t="shared" si="36"/>
        <v>{"CardMulti":72.67,"CostReduce":6}</v>
      </c>
      <c r="AM209" s="32" t="str">
        <f t="shared" si="37"/>
        <v>"CardMulti":50.869</v>
      </c>
      <c r="AN209" s="1" t="str">
        <f t="shared" si="38"/>
        <v>"CostReduce":4.2</v>
      </c>
      <c r="AP209" s="1" t="str">
        <f>$A$3&amp;_xlfn.TEXTJOIN($C$1,1,AM209:AN209)&amp;$A$4</f>
        <v>{"CardMulti":50.869,"CostReduce":4.2}</v>
      </c>
    </row>
    <row r="210" ht="16.5" spans="4:42">
      <c r="D210" s="19">
        <v>194</v>
      </c>
      <c r="E210" s="24">
        <v>4038.6</v>
      </c>
      <c r="F210" s="25">
        <v>4039</v>
      </c>
      <c r="G210" s="25">
        <v>202</v>
      </c>
      <c r="H210" s="25"/>
      <c r="I210" s="25">
        <v>472640</v>
      </c>
      <c r="J210" s="25">
        <v>23632</v>
      </c>
      <c r="K210" s="25">
        <v>4</v>
      </c>
      <c r="L210" s="27">
        <v>1.39</v>
      </c>
      <c r="M210" s="28">
        <v>0</v>
      </c>
      <c r="N210" s="28">
        <v>0</v>
      </c>
      <c r="O210" s="13">
        <v>0</v>
      </c>
      <c r="P210" s="28">
        <v>67.14</v>
      </c>
      <c r="Q210" s="28">
        <v>6</v>
      </c>
      <c r="R210" s="28">
        <v>6</v>
      </c>
      <c r="S210" s="13">
        <v>4</v>
      </c>
      <c r="U210" s="1" t="str">
        <f t="shared" ref="U210:U266" si="39">$B$2&amp;F$13&amp;$B$2&amp;$B$1&amp;INT(I210*_xlfn.XLOOKUP(W$16,$T$9:$T$11,$V$9:$V$11))</f>
        <v>"Hp":415923</v>
      </c>
      <c r="V210" s="1" t="str">
        <f t="shared" ref="V210:V266" si="40">$B$2&amp;G$13&amp;$B$2&amp;$B$1&amp;INT(J210*_xlfn.XLOOKUP(W$16,$T$9:$T$11,$W$9:$W$11))</f>
        <v>"Atk":28831</v>
      </c>
      <c r="W210" s="1" t="str">
        <f t="shared" ref="W210:W266" si="41">$A$3&amp;_xlfn.TEXTJOIN($C$1,1,U210:V210)&amp;$A$4</f>
        <v>{"Hp":415923,"Atk":28831}</v>
      </c>
      <c r="X210" s="1" t="str">
        <f t="shared" ref="X210:X266" si="42">$B$2&amp;F$13&amp;$B$2&amp;$B$1&amp;INT(I210*_xlfn.XLOOKUP(Z$16,$T$9:$T$11,$V$9:$V$11))</f>
        <v>"Hp":590800</v>
      </c>
      <c r="Y210" s="1" t="str">
        <f t="shared" ref="Y210:Y266" si="43">$B$2&amp;G$13&amp;$B$2&amp;$B$1&amp;INT(J210*_xlfn.XLOOKUP(Z$16,$T$9:$T$11,$W$9:$W$11))</f>
        <v>"Atk":20323</v>
      </c>
      <c r="Z210" s="1" t="str">
        <f>$A$3&amp;_xlfn.TEXTJOIN($C$1,1,X210:Y210)&amp;$A$4</f>
        <v>{"Hp":590800,"Atk":20323}</v>
      </c>
      <c r="AA210" s="1" t="str">
        <f t="shared" ref="AA210:AA266" si="44">$B$2&amp;F$13&amp;$B$2&amp;$B$1&amp;INT(I210*_xlfn.XLOOKUP(AC$16,$T$9:$T$11,$V$9:$V$11))</f>
        <v>"Hp":496272</v>
      </c>
      <c r="AB210" s="1" t="str">
        <f t="shared" ref="AB210:AB266" si="45">$B$2&amp;G$13&amp;$B$2&amp;$B$1&amp;INT(J210*_xlfn.XLOOKUP(AC$16,$T$9:$T$11,$W$9:$W$11))</f>
        <v>"Atk":25995</v>
      </c>
      <c r="AC210" s="1" t="str">
        <f t="shared" ref="AC210:AC266" si="46">$A$3&amp;_xlfn.TEXTJOIN($C$1,1,AA210:AB210)&amp;$A$4</f>
        <v>{"Hp":496272,"Atk":25995}</v>
      </c>
      <c r="AE210" s="32" t="str">
        <f t="shared" ref="AE210:AE266" si="47">$B$2&amp;P$13&amp;$B$2&amp;$B$1&amp;(P210+Q210)</f>
        <v>"CardMulti":73.14</v>
      </c>
      <c r="AF210" s="1" t="str">
        <f t="shared" ref="AF210:AF266" si="48">$B$2&amp;R$13&amp;$B$2&amp;$B$1&amp;R210</f>
        <v>"CostReduce":6</v>
      </c>
      <c r="AG210" s="1" t="str">
        <f t="shared" ref="AG210:AG266" si="49">$A$3&amp;_xlfn.TEXTJOIN($C$1,1,AE210:AF210)&amp;$A$4</f>
        <v>{"CardMulti":73.14,"CostReduce":6}</v>
      </c>
      <c r="AM210" s="32" t="str">
        <f t="shared" ref="AM210:AM266" si="50">$B$2&amp;P$13&amp;$B$2&amp;$B$1&amp;(P210+Q210)*$AM$16</f>
        <v>"CardMulti":51.198</v>
      </c>
      <c r="AN210" s="1" t="str">
        <f t="shared" ref="AN210:AN266" si="51">$B$2&amp;R$13&amp;$B$2&amp;$B$1&amp;R210*$AN$16</f>
        <v>"CostReduce":4.2</v>
      </c>
      <c r="AP210" s="1" t="str">
        <f>$A$3&amp;_xlfn.TEXTJOIN($C$1,1,AM210:AN210)&amp;$A$4</f>
        <v>{"CardMulti":51.198,"CostReduce":4.2}</v>
      </c>
    </row>
    <row r="211" ht="16.5" spans="4:42">
      <c r="D211" s="19">
        <v>195</v>
      </c>
      <c r="E211" s="24">
        <v>4075.26</v>
      </c>
      <c r="F211" s="25">
        <v>4075</v>
      </c>
      <c r="G211" s="25">
        <v>204</v>
      </c>
      <c r="H211" s="25"/>
      <c r="I211" s="25">
        <v>476715</v>
      </c>
      <c r="J211" s="25">
        <v>23836</v>
      </c>
      <c r="K211" s="25">
        <v>4</v>
      </c>
      <c r="L211" s="27">
        <v>1.39</v>
      </c>
      <c r="M211" s="28">
        <v>0</v>
      </c>
      <c r="N211" s="28">
        <v>0</v>
      </c>
      <c r="O211" s="13">
        <v>0</v>
      </c>
      <c r="P211" s="28">
        <v>67.61</v>
      </c>
      <c r="Q211" s="28">
        <v>6</v>
      </c>
      <c r="R211" s="28">
        <v>6</v>
      </c>
      <c r="S211" s="13">
        <v>4</v>
      </c>
      <c r="U211" s="1" t="str">
        <f t="shared" si="39"/>
        <v>"Hp":419509</v>
      </c>
      <c r="V211" s="1" t="str">
        <f t="shared" si="40"/>
        <v>"Atk":29079</v>
      </c>
      <c r="W211" s="1" t="str">
        <f t="shared" si="41"/>
        <v>{"Hp":419509,"Atk":29079}</v>
      </c>
      <c r="X211" s="1" t="str">
        <f t="shared" si="42"/>
        <v>"Hp":595893</v>
      </c>
      <c r="Y211" s="1" t="str">
        <f t="shared" si="43"/>
        <v>"Atk":20498</v>
      </c>
      <c r="Z211" s="1" t="str">
        <f>$A$3&amp;_xlfn.TEXTJOIN($C$1,1,X211:Y211)&amp;$A$4</f>
        <v>{"Hp":595893,"Atk":20498}</v>
      </c>
      <c r="AA211" s="1" t="str">
        <f t="shared" si="44"/>
        <v>"Hp":500550</v>
      </c>
      <c r="AB211" s="1" t="str">
        <f t="shared" si="45"/>
        <v>"Atk":26219</v>
      </c>
      <c r="AC211" s="1" t="str">
        <f t="shared" si="46"/>
        <v>{"Hp":500550,"Atk":26219}</v>
      </c>
      <c r="AE211" s="32" t="str">
        <f t="shared" si="47"/>
        <v>"CardMulti":73.61</v>
      </c>
      <c r="AF211" s="1" t="str">
        <f t="shared" si="48"/>
        <v>"CostReduce":6</v>
      </c>
      <c r="AG211" s="1" t="str">
        <f t="shared" si="49"/>
        <v>{"CardMulti":73.61,"CostReduce":6}</v>
      </c>
      <c r="AM211" s="32" t="str">
        <f t="shared" si="50"/>
        <v>"CardMulti":51.527</v>
      </c>
      <c r="AN211" s="1" t="str">
        <f t="shared" si="51"/>
        <v>"CostReduce":4.2</v>
      </c>
      <c r="AP211" s="1" t="str">
        <f>$A$3&amp;_xlfn.TEXTJOIN($C$1,1,AM211:AN211)&amp;$A$4</f>
        <v>{"CardMulti":51.527,"CostReduce":4.2}</v>
      </c>
    </row>
    <row r="212" ht="16.5" spans="4:42">
      <c r="D212" s="19">
        <v>196</v>
      </c>
      <c r="E212" s="24">
        <v>4112.06</v>
      </c>
      <c r="F212" s="25">
        <v>4112</v>
      </c>
      <c r="G212" s="25">
        <v>206</v>
      </c>
      <c r="H212" s="25"/>
      <c r="I212" s="25">
        <v>480827</v>
      </c>
      <c r="J212" s="25">
        <v>24041</v>
      </c>
      <c r="K212" s="25">
        <v>4</v>
      </c>
      <c r="L212" s="27">
        <v>1.39</v>
      </c>
      <c r="M212" s="28">
        <v>0</v>
      </c>
      <c r="N212" s="28">
        <v>0</v>
      </c>
      <c r="O212" s="13">
        <v>0</v>
      </c>
      <c r="P212" s="28">
        <v>68.08</v>
      </c>
      <c r="Q212" s="28">
        <v>6</v>
      </c>
      <c r="R212" s="28">
        <v>6</v>
      </c>
      <c r="S212" s="13">
        <v>4</v>
      </c>
      <c r="U212" s="1" t="str">
        <f t="shared" si="39"/>
        <v>"Hp":423127</v>
      </c>
      <c r="V212" s="1" t="str">
        <f t="shared" si="40"/>
        <v>"Atk":29330</v>
      </c>
      <c r="W212" s="1" t="str">
        <f t="shared" si="41"/>
        <v>{"Hp":423127,"Atk":29330}</v>
      </c>
      <c r="X212" s="1" t="str">
        <f t="shared" si="42"/>
        <v>"Hp":601033</v>
      </c>
      <c r="Y212" s="1" t="str">
        <f t="shared" si="43"/>
        <v>"Atk":20675</v>
      </c>
      <c r="Z212" s="1" t="str">
        <f>$A$3&amp;_xlfn.TEXTJOIN($C$1,1,X212:Y212)&amp;$A$4</f>
        <v>{"Hp":601033,"Atk":20675}</v>
      </c>
      <c r="AA212" s="1" t="str">
        <f t="shared" si="44"/>
        <v>"Hp":504868</v>
      </c>
      <c r="AB212" s="1" t="str">
        <f t="shared" si="45"/>
        <v>"Atk":26445</v>
      </c>
      <c r="AC212" s="1" t="str">
        <f t="shared" si="46"/>
        <v>{"Hp":504868,"Atk":26445}</v>
      </c>
      <c r="AE212" s="32" t="str">
        <f t="shared" si="47"/>
        <v>"CardMulti":74.08</v>
      </c>
      <c r="AF212" s="1" t="str">
        <f t="shared" si="48"/>
        <v>"CostReduce":6</v>
      </c>
      <c r="AG212" s="1" t="str">
        <f t="shared" si="49"/>
        <v>{"CardMulti":74.08,"CostReduce":6}</v>
      </c>
      <c r="AM212" s="32" t="str">
        <f t="shared" si="50"/>
        <v>"CardMulti":51.856</v>
      </c>
      <c r="AN212" s="1" t="str">
        <f t="shared" si="51"/>
        <v>"CostReduce":4.2</v>
      </c>
      <c r="AP212" s="1" t="str">
        <f>$A$3&amp;_xlfn.TEXTJOIN($C$1,1,AM212:AN212)&amp;$A$4</f>
        <v>{"CardMulti":51.856,"CostReduce":4.2}</v>
      </c>
    </row>
    <row r="213" ht="16.5" spans="4:42">
      <c r="D213" s="19">
        <v>197</v>
      </c>
      <c r="E213" s="24">
        <v>4149.02</v>
      </c>
      <c r="F213" s="25">
        <v>4149</v>
      </c>
      <c r="G213" s="25">
        <v>207</v>
      </c>
      <c r="H213" s="25"/>
      <c r="I213" s="25">
        <v>484976</v>
      </c>
      <c r="J213" s="25">
        <v>24249</v>
      </c>
      <c r="K213" s="25">
        <v>4</v>
      </c>
      <c r="L213" s="27">
        <v>1.39</v>
      </c>
      <c r="M213" s="28">
        <v>0</v>
      </c>
      <c r="N213" s="28">
        <v>0</v>
      </c>
      <c r="O213" s="13">
        <v>0</v>
      </c>
      <c r="P213" s="28">
        <v>68.55</v>
      </c>
      <c r="Q213" s="28">
        <v>6</v>
      </c>
      <c r="R213" s="28">
        <v>6</v>
      </c>
      <c r="S213" s="13">
        <v>4</v>
      </c>
      <c r="U213" s="1" t="str">
        <f t="shared" si="39"/>
        <v>"Hp":426778</v>
      </c>
      <c r="V213" s="1" t="str">
        <f t="shared" si="40"/>
        <v>"Atk":29583</v>
      </c>
      <c r="W213" s="1" t="str">
        <f t="shared" si="41"/>
        <v>{"Hp":426778,"Atk":29583}</v>
      </c>
      <c r="X213" s="1" t="str">
        <f t="shared" si="42"/>
        <v>"Hp":606220</v>
      </c>
      <c r="Y213" s="1" t="str">
        <f t="shared" si="43"/>
        <v>"Atk":20854</v>
      </c>
      <c r="Z213" s="1" t="str">
        <f>$A$3&amp;_xlfn.TEXTJOIN($C$1,1,X213:Y213)&amp;$A$4</f>
        <v>{"Hp":606220,"Atk":20854}</v>
      </c>
      <c r="AA213" s="1" t="str">
        <f t="shared" si="44"/>
        <v>"Hp":509224</v>
      </c>
      <c r="AB213" s="1" t="str">
        <f t="shared" si="45"/>
        <v>"Atk":26673</v>
      </c>
      <c r="AC213" s="1" t="str">
        <f t="shared" si="46"/>
        <v>{"Hp":509224,"Atk":26673}</v>
      </c>
      <c r="AE213" s="32" t="str">
        <f t="shared" si="47"/>
        <v>"CardMulti":74.55</v>
      </c>
      <c r="AF213" s="1" t="str">
        <f t="shared" si="48"/>
        <v>"CostReduce":6</v>
      </c>
      <c r="AG213" s="1" t="str">
        <f t="shared" si="49"/>
        <v>{"CardMulti":74.55,"CostReduce":6}</v>
      </c>
      <c r="AM213" s="32" t="str">
        <f t="shared" si="50"/>
        <v>"CardMulti":52.185</v>
      </c>
      <c r="AN213" s="1" t="str">
        <f t="shared" si="51"/>
        <v>"CostReduce":4.2</v>
      </c>
      <c r="AP213" s="1" t="str">
        <f>$A$3&amp;_xlfn.TEXTJOIN($C$1,1,AM213:AN213)&amp;$A$4</f>
        <v>{"CardMulti":52.185,"CostReduce":4.2}</v>
      </c>
    </row>
    <row r="214" ht="16.5" spans="4:42">
      <c r="D214" s="19">
        <v>198</v>
      </c>
      <c r="E214" s="24">
        <v>4186.13</v>
      </c>
      <c r="F214" s="25">
        <v>4186</v>
      </c>
      <c r="G214" s="25">
        <v>209</v>
      </c>
      <c r="H214" s="25"/>
      <c r="I214" s="25">
        <v>489162</v>
      </c>
      <c r="J214" s="25">
        <v>24458</v>
      </c>
      <c r="K214" s="25">
        <v>4</v>
      </c>
      <c r="L214" s="27">
        <v>1.39</v>
      </c>
      <c r="M214" s="28">
        <v>0</v>
      </c>
      <c r="N214" s="28">
        <v>0</v>
      </c>
      <c r="O214" s="13">
        <v>0</v>
      </c>
      <c r="P214" s="28">
        <v>69.02</v>
      </c>
      <c r="Q214" s="28">
        <v>6</v>
      </c>
      <c r="R214" s="28">
        <v>6</v>
      </c>
      <c r="S214" s="13">
        <v>4</v>
      </c>
      <c r="U214" s="1" t="str">
        <f t="shared" si="39"/>
        <v>"Hp":430462</v>
      </c>
      <c r="V214" s="1" t="str">
        <f t="shared" si="40"/>
        <v>"Atk":29838</v>
      </c>
      <c r="W214" s="1" t="str">
        <f t="shared" si="41"/>
        <v>{"Hp":430462,"Atk":29838}</v>
      </c>
      <c r="X214" s="1" t="str">
        <f t="shared" si="42"/>
        <v>"Hp":611452</v>
      </c>
      <c r="Y214" s="1" t="str">
        <f t="shared" si="43"/>
        <v>"Atk":21033</v>
      </c>
      <c r="Z214" s="1" t="str">
        <f>$A$3&amp;_xlfn.TEXTJOIN($C$1,1,X214:Y214)&amp;$A$4</f>
        <v>{"Hp":611452,"Atk":21033}</v>
      </c>
      <c r="AA214" s="1" t="str">
        <f t="shared" si="44"/>
        <v>"Hp":513620</v>
      </c>
      <c r="AB214" s="1" t="str">
        <f t="shared" si="45"/>
        <v>"Atk":26903</v>
      </c>
      <c r="AC214" s="1" t="str">
        <f t="shared" si="46"/>
        <v>{"Hp":513620,"Atk":26903}</v>
      </c>
      <c r="AE214" s="32" t="str">
        <f t="shared" si="47"/>
        <v>"CardMulti":75.02</v>
      </c>
      <c r="AF214" s="1" t="str">
        <f t="shared" si="48"/>
        <v>"CostReduce":6</v>
      </c>
      <c r="AG214" s="1" t="str">
        <f t="shared" si="49"/>
        <v>{"CardMulti":75.02,"CostReduce":6}</v>
      </c>
      <c r="AM214" s="32" t="str">
        <f t="shared" si="50"/>
        <v>"CardMulti":52.514</v>
      </c>
      <c r="AN214" s="1" t="str">
        <f t="shared" si="51"/>
        <v>"CostReduce":4.2</v>
      </c>
      <c r="AP214" s="1" t="str">
        <f>$A$3&amp;_xlfn.TEXTJOIN($C$1,1,AM214:AN214)&amp;$A$4</f>
        <v>{"CardMulti":52.514,"CostReduce":4.2}</v>
      </c>
    </row>
    <row r="215" ht="16.5" spans="4:42">
      <c r="D215" s="19">
        <v>199</v>
      </c>
      <c r="E215" s="24">
        <v>4223.38</v>
      </c>
      <c r="F215" s="25">
        <v>4223</v>
      </c>
      <c r="G215" s="25">
        <v>211</v>
      </c>
      <c r="H215" s="25"/>
      <c r="I215" s="25">
        <v>493386</v>
      </c>
      <c r="J215" s="25">
        <v>24669</v>
      </c>
      <c r="K215" s="25">
        <v>4</v>
      </c>
      <c r="L215" s="27">
        <v>1.39</v>
      </c>
      <c r="M215" s="28">
        <v>0</v>
      </c>
      <c r="N215" s="28">
        <v>0</v>
      </c>
      <c r="O215" s="13">
        <v>0</v>
      </c>
      <c r="P215" s="28">
        <v>69.49</v>
      </c>
      <c r="Q215" s="28">
        <v>6</v>
      </c>
      <c r="R215" s="28">
        <v>6</v>
      </c>
      <c r="S215" s="13">
        <v>4</v>
      </c>
      <c r="U215" s="1" t="str">
        <f t="shared" si="39"/>
        <v>"Hp":434179</v>
      </c>
      <c r="V215" s="1" t="str">
        <f t="shared" si="40"/>
        <v>"Atk":30096</v>
      </c>
      <c r="W215" s="1" t="str">
        <f t="shared" si="41"/>
        <v>{"Hp":434179,"Atk":30096}</v>
      </c>
      <c r="X215" s="1" t="str">
        <f t="shared" si="42"/>
        <v>"Hp":616732</v>
      </c>
      <c r="Y215" s="1" t="str">
        <f t="shared" si="43"/>
        <v>"Atk":21215</v>
      </c>
      <c r="Z215" s="1" t="str">
        <f>$A$3&amp;_xlfn.TEXTJOIN($C$1,1,X215:Y215)&amp;$A$4</f>
        <v>{"Hp":616732,"Atk":21215}</v>
      </c>
      <c r="AA215" s="1" t="str">
        <f t="shared" si="44"/>
        <v>"Hp":518055</v>
      </c>
      <c r="AB215" s="1" t="str">
        <f t="shared" si="45"/>
        <v>"Atk":27135</v>
      </c>
      <c r="AC215" s="1" t="str">
        <f t="shared" si="46"/>
        <v>{"Hp":518055,"Atk":27135}</v>
      </c>
      <c r="AE215" s="32" t="str">
        <f t="shared" si="47"/>
        <v>"CardMulti":75.49</v>
      </c>
      <c r="AF215" s="1" t="str">
        <f t="shared" si="48"/>
        <v>"CostReduce":6</v>
      </c>
      <c r="AG215" s="1" t="str">
        <f t="shared" si="49"/>
        <v>{"CardMulti":75.49,"CostReduce":6}</v>
      </c>
      <c r="AM215" s="32" t="str">
        <f t="shared" si="50"/>
        <v>"CardMulti":52.843</v>
      </c>
      <c r="AN215" s="1" t="str">
        <f t="shared" si="51"/>
        <v>"CostReduce":4.2</v>
      </c>
      <c r="AP215" s="1" t="str">
        <f>$A$3&amp;_xlfn.TEXTJOIN($C$1,1,AM215:AN215)&amp;$A$4</f>
        <v>{"CardMulti":52.843,"CostReduce":4.2}</v>
      </c>
    </row>
    <row r="216" ht="16.5" spans="4:42">
      <c r="D216" s="19">
        <v>200</v>
      </c>
      <c r="E216" s="24">
        <v>4260.79</v>
      </c>
      <c r="F216" s="25">
        <v>4261</v>
      </c>
      <c r="G216" s="25">
        <v>213</v>
      </c>
      <c r="H216" s="25">
        <v>1</v>
      </c>
      <c r="I216" s="25">
        <v>497646</v>
      </c>
      <c r="J216" s="25">
        <v>24882</v>
      </c>
      <c r="K216" s="25">
        <v>5</v>
      </c>
      <c r="L216" s="27">
        <v>1.39</v>
      </c>
      <c r="M216" s="28">
        <v>0</v>
      </c>
      <c r="N216" s="28">
        <v>0</v>
      </c>
      <c r="O216" s="13">
        <v>0</v>
      </c>
      <c r="P216" s="28">
        <v>69.96</v>
      </c>
      <c r="Q216" s="28">
        <v>6</v>
      </c>
      <c r="R216" s="28">
        <v>6</v>
      </c>
      <c r="S216" s="13">
        <v>4</v>
      </c>
      <c r="U216" s="1" t="str">
        <f t="shared" si="39"/>
        <v>"Hp":437928</v>
      </c>
      <c r="V216" s="1" t="str">
        <f t="shared" si="40"/>
        <v>"Atk":30356</v>
      </c>
      <c r="W216" s="1" t="str">
        <f t="shared" si="41"/>
        <v>{"Hp":437928,"Atk":30356}</v>
      </c>
      <c r="X216" s="1" t="str">
        <f t="shared" si="42"/>
        <v>"Hp":622057</v>
      </c>
      <c r="Y216" s="1" t="str">
        <f t="shared" si="43"/>
        <v>"Atk":21398</v>
      </c>
      <c r="Z216" s="1" t="str">
        <f>$A$3&amp;_xlfn.TEXTJOIN($C$1,1,X216:Y216)&amp;$A$4</f>
        <v>{"Hp":622057,"Atk":21398}</v>
      </c>
      <c r="AA216" s="1" t="str">
        <f t="shared" si="44"/>
        <v>"Hp":522528</v>
      </c>
      <c r="AB216" s="1" t="str">
        <f t="shared" si="45"/>
        <v>"Atk":27370</v>
      </c>
      <c r="AC216" s="1" t="str">
        <f t="shared" si="46"/>
        <v>{"Hp":522528,"Atk":27370}</v>
      </c>
      <c r="AE216" s="32" t="str">
        <f t="shared" si="47"/>
        <v>"CardMulti":75.96</v>
      </c>
      <c r="AF216" s="1" t="str">
        <f t="shared" si="48"/>
        <v>"CostReduce":6</v>
      </c>
      <c r="AG216" s="1" t="str">
        <f t="shared" si="49"/>
        <v>{"CardMulti":75.96,"CostReduce":6}</v>
      </c>
      <c r="AM216" s="32" t="str">
        <f t="shared" si="50"/>
        <v>"CardMulti":53.172</v>
      </c>
      <c r="AN216" s="1" t="str">
        <f t="shared" si="51"/>
        <v>"CostReduce":4.2</v>
      </c>
      <c r="AP216" s="1" t="str">
        <f>$A$3&amp;_xlfn.TEXTJOIN($C$1,1,AM216:AN216)&amp;$A$4</f>
        <v>{"CardMulti":53.172,"CostReduce":4.2}</v>
      </c>
    </row>
    <row r="217" ht="16.5" spans="4:42">
      <c r="D217" s="23">
        <v>201</v>
      </c>
      <c r="E217" s="24">
        <v>30088.4</v>
      </c>
      <c r="F217" s="25">
        <v>30088</v>
      </c>
      <c r="G217" s="25">
        <v>1504</v>
      </c>
      <c r="H217" s="25"/>
      <c r="I217" s="25">
        <v>527735</v>
      </c>
      <c r="J217" s="25">
        <v>26387</v>
      </c>
      <c r="K217" s="25">
        <v>5</v>
      </c>
      <c r="L217" s="27">
        <v>2.93</v>
      </c>
      <c r="M217" s="28">
        <v>0</v>
      </c>
      <c r="N217" s="28">
        <v>0</v>
      </c>
      <c r="O217" s="13">
        <v>0</v>
      </c>
      <c r="P217" s="28">
        <v>71.51</v>
      </c>
      <c r="Q217" s="28">
        <v>6</v>
      </c>
      <c r="R217" s="28">
        <v>6</v>
      </c>
      <c r="S217" s="13">
        <v>4</v>
      </c>
      <c r="U217" s="1" t="str">
        <f t="shared" si="39"/>
        <v>"Hp":464406</v>
      </c>
      <c r="V217" s="1" t="str">
        <f t="shared" si="40"/>
        <v>"Atk":32192</v>
      </c>
      <c r="W217" s="1" t="str">
        <f t="shared" si="41"/>
        <v>{"Hp":464406,"Atk":32192}</v>
      </c>
      <c r="X217" s="1" t="str">
        <f t="shared" si="42"/>
        <v>"Hp":659668</v>
      </c>
      <c r="Y217" s="1" t="str">
        <f t="shared" si="43"/>
        <v>"Atk":22692</v>
      </c>
      <c r="Z217" s="1" t="str">
        <f>$A$3&amp;_xlfn.TEXTJOIN($C$1,1,X217:Y217)&amp;$A$4</f>
        <v>{"Hp":659668,"Atk":22692}</v>
      </c>
      <c r="AA217" s="1" t="str">
        <f t="shared" si="44"/>
        <v>"Hp":554121</v>
      </c>
      <c r="AB217" s="1" t="str">
        <f t="shared" si="45"/>
        <v>"Atk":29025</v>
      </c>
      <c r="AC217" s="1" t="str">
        <f t="shared" si="46"/>
        <v>{"Hp":554121,"Atk":29025}</v>
      </c>
      <c r="AE217" s="32" t="str">
        <f t="shared" si="47"/>
        <v>"CardMulti":77.51</v>
      </c>
      <c r="AF217" s="1" t="str">
        <f t="shared" si="48"/>
        <v>"CostReduce":6</v>
      </c>
      <c r="AG217" s="1" t="str">
        <f t="shared" si="49"/>
        <v>{"CardMulti":77.51,"CostReduce":6}</v>
      </c>
      <c r="AM217" s="32" t="str">
        <f t="shared" si="50"/>
        <v>"CardMulti":54.257</v>
      </c>
      <c r="AN217" s="1" t="str">
        <f t="shared" si="51"/>
        <v>"CostReduce":4.2</v>
      </c>
      <c r="AP217" s="1" t="str">
        <f>$A$3&amp;_xlfn.TEXTJOIN($C$1,1,AM217:AN217)&amp;$A$4</f>
        <v>{"CardMulti":54.257,"CostReduce":4.2}</v>
      </c>
    </row>
    <row r="218" ht="16.5" spans="4:42">
      <c r="D218" s="19">
        <v>202</v>
      </c>
      <c r="E218" s="24">
        <v>4336.05</v>
      </c>
      <c r="F218" s="25">
        <v>4336</v>
      </c>
      <c r="G218" s="25">
        <v>217</v>
      </c>
      <c r="H218" s="25"/>
      <c r="I218" s="25">
        <v>532071</v>
      </c>
      <c r="J218" s="25">
        <v>26604</v>
      </c>
      <c r="K218" s="25">
        <v>5</v>
      </c>
      <c r="L218" s="27">
        <v>1.42</v>
      </c>
      <c r="M218" s="28">
        <v>0</v>
      </c>
      <c r="N218" s="28">
        <v>0</v>
      </c>
      <c r="O218" s="13">
        <v>0</v>
      </c>
      <c r="P218" s="28">
        <v>72.02</v>
      </c>
      <c r="Q218" s="28">
        <v>6</v>
      </c>
      <c r="R218" s="28">
        <v>6</v>
      </c>
      <c r="S218" s="13">
        <v>4</v>
      </c>
      <c r="U218" s="1" t="str">
        <f t="shared" si="39"/>
        <v>"Hp":468222</v>
      </c>
      <c r="V218" s="1" t="str">
        <f t="shared" si="40"/>
        <v>"Atk":32456</v>
      </c>
      <c r="W218" s="1" t="str">
        <f t="shared" si="41"/>
        <v>{"Hp":468222,"Atk":32456}</v>
      </c>
      <c r="X218" s="1" t="str">
        <f t="shared" si="42"/>
        <v>"Hp":665088</v>
      </c>
      <c r="Y218" s="1" t="str">
        <f t="shared" si="43"/>
        <v>"Atk":22879</v>
      </c>
      <c r="Z218" s="1" t="str">
        <f>$A$3&amp;_xlfn.TEXTJOIN($C$1,1,X218:Y218)&amp;$A$4</f>
        <v>{"Hp":665088,"Atk":22879}</v>
      </c>
      <c r="AA218" s="1" t="str">
        <f t="shared" si="44"/>
        <v>"Hp":558674</v>
      </c>
      <c r="AB218" s="1" t="str">
        <f t="shared" si="45"/>
        <v>"Atk":29264</v>
      </c>
      <c r="AC218" s="1" t="str">
        <f t="shared" si="46"/>
        <v>{"Hp":558674,"Atk":29264}</v>
      </c>
      <c r="AE218" s="32" t="str">
        <f t="shared" si="47"/>
        <v>"CardMulti":78.02</v>
      </c>
      <c r="AF218" s="1" t="str">
        <f t="shared" si="48"/>
        <v>"CostReduce":6</v>
      </c>
      <c r="AG218" s="1" t="str">
        <f t="shared" si="49"/>
        <v>{"CardMulti":78.02,"CostReduce":6}</v>
      </c>
      <c r="AM218" s="32" t="str">
        <f t="shared" si="50"/>
        <v>"CardMulti":54.614</v>
      </c>
      <c r="AN218" s="1" t="str">
        <f t="shared" si="51"/>
        <v>"CostReduce":4.2</v>
      </c>
      <c r="AP218" s="1" t="str">
        <f>$A$3&amp;_xlfn.TEXTJOIN($C$1,1,AM218:AN218)&amp;$A$4</f>
        <v>{"CardMulti":54.614,"CostReduce":4.2}</v>
      </c>
    </row>
    <row r="219" ht="16.5" spans="4:42">
      <c r="D219" s="19">
        <v>203</v>
      </c>
      <c r="E219" s="24">
        <v>4373.9</v>
      </c>
      <c r="F219" s="25">
        <v>4374</v>
      </c>
      <c r="G219" s="25">
        <v>219</v>
      </c>
      <c r="H219" s="25"/>
      <c r="I219" s="25">
        <v>536445</v>
      </c>
      <c r="J219" s="25">
        <v>26822</v>
      </c>
      <c r="K219" s="25">
        <v>5</v>
      </c>
      <c r="L219" s="27">
        <v>1.42</v>
      </c>
      <c r="M219" s="28">
        <v>0</v>
      </c>
      <c r="N219" s="28">
        <v>0</v>
      </c>
      <c r="O219" s="13">
        <v>0</v>
      </c>
      <c r="P219" s="28">
        <v>72.53</v>
      </c>
      <c r="Q219" s="28">
        <v>6</v>
      </c>
      <c r="R219" s="28">
        <v>6</v>
      </c>
      <c r="S219" s="13">
        <v>4</v>
      </c>
      <c r="U219" s="1" t="str">
        <f t="shared" si="39"/>
        <v>"Hp":472071</v>
      </c>
      <c r="V219" s="1" t="str">
        <f t="shared" si="40"/>
        <v>"Atk":32722</v>
      </c>
      <c r="W219" s="1" t="str">
        <f t="shared" si="41"/>
        <v>{"Hp":472071,"Atk":32722}</v>
      </c>
      <c r="X219" s="1" t="str">
        <f t="shared" si="42"/>
        <v>"Hp":670556</v>
      </c>
      <c r="Y219" s="1" t="str">
        <f t="shared" si="43"/>
        <v>"Atk":23066</v>
      </c>
      <c r="Z219" s="1" t="str">
        <f>$A$3&amp;_xlfn.TEXTJOIN($C$1,1,X219:Y219)&amp;$A$4</f>
        <v>{"Hp":670556,"Atk":23066}</v>
      </c>
      <c r="AA219" s="1" t="str">
        <f t="shared" si="44"/>
        <v>"Hp":563267</v>
      </c>
      <c r="AB219" s="1" t="str">
        <f t="shared" si="45"/>
        <v>"Atk":29504</v>
      </c>
      <c r="AC219" s="1" t="str">
        <f t="shared" si="46"/>
        <v>{"Hp":563267,"Atk":29504}</v>
      </c>
      <c r="AE219" s="32" t="str">
        <f t="shared" si="47"/>
        <v>"CardMulti":78.53</v>
      </c>
      <c r="AF219" s="1" t="str">
        <f t="shared" si="48"/>
        <v>"CostReduce":6</v>
      </c>
      <c r="AG219" s="1" t="str">
        <f t="shared" si="49"/>
        <v>{"CardMulti":78.53,"CostReduce":6}</v>
      </c>
      <c r="AM219" s="32" t="str">
        <f t="shared" si="50"/>
        <v>"CardMulti":54.971</v>
      </c>
      <c r="AN219" s="1" t="str">
        <f t="shared" si="51"/>
        <v>"CostReduce":4.2</v>
      </c>
      <c r="AP219" s="1" t="str">
        <f>$A$3&amp;_xlfn.TEXTJOIN($C$1,1,AM219:AN219)&amp;$A$4</f>
        <v>{"CardMulti":54.971,"CostReduce":4.2}</v>
      </c>
    </row>
    <row r="220" ht="16.5" spans="4:42">
      <c r="D220" s="19">
        <v>204</v>
      </c>
      <c r="E220" s="24">
        <v>4411.91</v>
      </c>
      <c r="F220" s="25">
        <v>4412</v>
      </c>
      <c r="G220" s="25">
        <v>221</v>
      </c>
      <c r="H220" s="25"/>
      <c r="I220" s="25">
        <v>540857</v>
      </c>
      <c r="J220" s="25">
        <v>27043</v>
      </c>
      <c r="K220" s="25">
        <v>5</v>
      </c>
      <c r="L220" s="27">
        <v>1.42</v>
      </c>
      <c r="M220" s="28">
        <v>0</v>
      </c>
      <c r="N220" s="28">
        <v>0</v>
      </c>
      <c r="O220" s="13">
        <v>0</v>
      </c>
      <c r="P220" s="28">
        <v>73.04</v>
      </c>
      <c r="Q220" s="28">
        <v>6</v>
      </c>
      <c r="R220" s="28">
        <v>6</v>
      </c>
      <c r="S220" s="13">
        <v>4</v>
      </c>
      <c r="U220" s="1" t="str">
        <f t="shared" si="39"/>
        <v>"Hp":475954</v>
      </c>
      <c r="V220" s="1" t="str">
        <f t="shared" si="40"/>
        <v>"Atk":32992</v>
      </c>
      <c r="W220" s="1" t="str">
        <f t="shared" si="41"/>
        <v>{"Hp":475954,"Atk":32992}</v>
      </c>
      <c r="X220" s="1" t="str">
        <f t="shared" si="42"/>
        <v>"Hp":676071</v>
      </c>
      <c r="Y220" s="1" t="str">
        <f t="shared" si="43"/>
        <v>"Atk":23256</v>
      </c>
      <c r="Z220" s="1" t="str">
        <f>$A$3&amp;_xlfn.TEXTJOIN($C$1,1,X220:Y220)&amp;$A$4</f>
        <v>{"Hp":676071,"Atk":23256}</v>
      </c>
      <c r="AA220" s="1" t="str">
        <f t="shared" si="44"/>
        <v>"Hp":567899</v>
      </c>
      <c r="AB220" s="1" t="str">
        <f t="shared" si="45"/>
        <v>"Atk":29747</v>
      </c>
      <c r="AC220" s="1" t="str">
        <f t="shared" si="46"/>
        <v>{"Hp":567899,"Atk":29747}</v>
      </c>
      <c r="AE220" s="32" t="str">
        <f t="shared" si="47"/>
        <v>"CardMulti":79.04</v>
      </c>
      <c r="AF220" s="1" t="str">
        <f t="shared" si="48"/>
        <v>"CostReduce":6</v>
      </c>
      <c r="AG220" s="1" t="str">
        <f t="shared" si="49"/>
        <v>{"CardMulti":79.04,"CostReduce":6}</v>
      </c>
      <c r="AM220" s="32" t="str">
        <f t="shared" si="50"/>
        <v>"CardMulti":55.328</v>
      </c>
      <c r="AN220" s="1" t="str">
        <f t="shared" si="51"/>
        <v>"CostReduce":4.2</v>
      </c>
      <c r="AP220" s="1" t="str">
        <f>$A$3&amp;_xlfn.TEXTJOIN($C$1,1,AM220:AN220)&amp;$A$4</f>
        <v>{"CardMulti":55.328,"CostReduce":4.2}</v>
      </c>
    </row>
    <row r="221" ht="16.5" spans="4:42">
      <c r="D221" s="19">
        <v>205</v>
      </c>
      <c r="E221" s="24">
        <v>4450.06</v>
      </c>
      <c r="F221" s="25">
        <v>4450</v>
      </c>
      <c r="G221" s="25">
        <v>223</v>
      </c>
      <c r="H221" s="25"/>
      <c r="I221" s="25">
        <v>545307</v>
      </c>
      <c r="J221" s="25">
        <v>27265</v>
      </c>
      <c r="K221" s="25">
        <v>5</v>
      </c>
      <c r="L221" s="27">
        <v>1.42</v>
      </c>
      <c r="M221" s="28">
        <v>0</v>
      </c>
      <c r="N221" s="28">
        <v>0</v>
      </c>
      <c r="O221" s="13">
        <v>0</v>
      </c>
      <c r="P221" s="28">
        <v>73.55</v>
      </c>
      <c r="Q221" s="28">
        <v>6</v>
      </c>
      <c r="R221" s="28">
        <v>6</v>
      </c>
      <c r="S221" s="13">
        <v>4</v>
      </c>
      <c r="U221" s="1" t="str">
        <f t="shared" si="39"/>
        <v>"Hp":479870</v>
      </c>
      <c r="V221" s="1" t="str">
        <f t="shared" si="40"/>
        <v>"Atk":33263</v>
      </c>
      <c r="W221" s="1" t="str">
        <f t="shared" si="41"/>
        <v>{"Hp":479870,"Atk":33263}</v>
      </c>
      <c r="X221" s="1" t="str">
        <f t="shared" si="42"/>
        <v>"Hp":681633</v>
      </c>
      <c r="Y221" s="1" t="str">
        <f t="shared" si="43"/>
        <v>"Atk":23447</v>
      </c>
      <c r="Z221" s="1" t="str">
        <f>$A$3&amp;_xlfn.TEXTJOIN($C$1,1,X221:Y221)&amp;$A$4</f>
        <v>{"Hp":681633,"Atk":23447}</v>
      </c>
      <c r="AA221" s="1" t="str">
        <f t="shared" si="44"/>
        <v>"Hp":572572</v>
      </c>
      <c r="AB221" s="1" t="str">
        <f t="shared" si="45"/>
        <v>"Atk":29991</v>
      </c>
      <c r="AC221" s="1" t="str">
        <f t="shared" si="46"/>
        <v>{"Hp":572572,"Atk":29991}</v>
      </c>
      <c r="AE221" s="32" t="str">
        <f t="shared" si="47"/>
        <v>"CardMulti":79.55</v>
      </c>
      <c r="AF221" s="1" t="str">
        <f t="shared" si="48"/>
        <v>"CostReduce":6</v>
      </c>
      <c r="AG221" s="1" t="str">
        <f t="shared" si="49"/>
        <v>{"CardMulti":79.55,"CostReduce":6}</v>
      </c>
      <c r="AM221" s="32" t="str">
        <f t="shared" si="50"/>
        <v>"CardMulti":55.685</v>
      </c>
      <c r="AN221" s="1" t="str">
        <f t="shared" si="51"/>
        <v>"CostReduce":4.2</v>
      </c>
      <c r="AP221" s="1" t="str">
        <f>$A$3&amp;_xlfn.TEXTJOIN($C$1,1,AM221:AN221)&amp;$A$4</f>
        <v>{"CardMulti":55.685,"CostReduce":4.2}</v>
      </c>
    </row>
    <row r="222" ht="16.5" spans="4:42">
      <c r="D222" s="19">
        <v>206</v>
      </c>
      <c r="E222" s="24">
        <v>4488.36</v>
      </c>
      <c r="F222" s="25">
        <v>4488</v>
      </c>
      <c r="G222" s="25">
        <v>224</v>
      </c>
      <c r="H222" s="25"/>
      <c r="I222" s="25">
        <v>549795</v>
      </c>
      <c r="J222" s="25">
        <v>27490</v>
      </c>
      <c r="K222" s="25">
        <v>5</v>
      </c>
      <c r="L222" s="27">
        <v>1.42</v>
      </c>
      <c r="M222" s="28">
        <v>0</v>
      </c>
      <c r="N222" s="28">
        <v>0</v>
      </c>
      <c r="O222" s="13">
        <v>0</v>
      </c>
      <c r="P222" s="28">
        <v>74.06</v>
      </c>
      <c r="Q222" s="28">
        <v>6</v>
      </c>
      <c r="R222" s="28">
        <v>6</v>
      </c>
      <c r="S222" s="13">
        <v>4</v>
      </c>
      <c r="U222" s="1" t="str">
        <f t="shared" si="39"/>
        <v>"Hp":483819</v>
      </c>
      <c r="V222" s="1" t="str">
        <f t="shared" si="40"/>
        <v>"Atk":33537</v>
      </c>
      <c r="W222" s="1" t="str">
        <f t="shared" si="41"/>
        <v>{"Hp":483819,"Atk":33537}</v>
      </c>
      <c r="X222" s="1" t="str">
        <f t="shared" si="42"/>
        <v>"Hp":687243</v>
      </c>
      <c r="Y222" s="1" t="str">
        <f t="shared" si="43"/>
        <v>"Atk":23641</v>
      </c>
      <c r="Z222" s="1" t="str">
        <f>$A$3&amp;_xlfn.TEXTJOIN($C$1,1,X222:Y222)&amp;$A$4</f>
        <v>{"Hp":687243,"Atk":23641}</v>
      </c>
      <c r="AA222" s="1" t="str">
        <f t="shared" si="44"/>
        <v>"Hp":577284</v>
      </c>
      <c r="AB222" s="1" t="str">
        <f t="shared" si="45"/>
        <v>"Atk":30239</v>
      </c>
      <c r="AC222" s="1" t="str">
        <f t="shared" si="46"/>
        <v>{"Hp":577284,"Atk":30239}</v>
      </c>
      <c r="AE222" s="32" t="str">
        <f t="shared" si="47"/>
        <v>"CardMulti":80.06</v>
      </c>
      <c r="AF222" s="1" t="str">
        <f t="shared" si="48"/>
        <v>"CostReduce":6</v>
      </c>
      <c r="AG222" s="1" t="str">
        <f t="shared" si="49"/>
        <v>{"CardMulti":80.06,"CostReduce":6}</v>
      </c>
      <c r="AM222" s="32" t="str">
        <f t="shared" si="50"/>
        <v>"CardMulti":56.042</v>
      </c>
      <c r="AN222" s="1" t="str">
        <f t="shared" si="51"/>
        <v>"CostReduce":4.2</v>
      </c>
      <c r="AP222" s="1" t="str">
        <f>$A$3&amp;_xlfn.TEXTJOIN($C$1,1,AM222:AN222)&amp;$A$4</f>
        <v>{"CardMulti":56.042,"CostReduce":4.2}</v>
      </c>
    </row>
    <row r="223" ht="16.5" spans="4:42">
      <c r="D223" s="19">
        <v>207</v>
      </c>
      <c r="E223" s="24">
        <v>4526.81</v>
      </c>
      <c r="F223" s="25">
        <v>4527</v>
      </c>
      <c r="G223" s="25">
        <v>226</v>
      </c>
      <c r="H223" s="25"/>
      <c r="I223" s="25">
        <v>554322</v>
      </c>
      <c r="J223" s="25">
        <v>27716</v>
      </c>
      <c r="K223" s="25">
        <v>5</v>
      </c>
      <c r="L223" s="27">
        <v>1.42</v>
      </c>
      <c r="M223" s="28">
        <v>0</v>
      </c>
      <c r="N223" s="28">
        <v>0</v>
      </c>
      <c r="O223" s="13">
        <v>0</v>
      </c>
      <c r="P223" s="28">
        <v>74.57</v>
      </c>
      <c r="Q223" s="28">
        <v>6</v>
      </c>
      <c r="R223" s="28">
        <v>6</v>
      </c>
      <c r="S223" s="13">
        <v>4</v>
      </c>
      <c r="U223" s="1" t="str">
        <f t="shared" si="39"/>
        <v>"Hp":487803</v>
      </c>
      <c r="V223" s="1" t="str">
        <f t="shared" si="40"/>
        <v>"Atk":33813</v>
      </c>
      <c r="W223" s="1" t="str">
        <f t="shared" si="41"/>
        <v>{"Hp":487803,"Atk":33813}</v>
      </c>
      <c r="X223" s="1" t="str">
        <f t="shared" si="42"/>
        <v>"Hp":692902</v>
      </c>
      <c r="Y223" s="1" t="str">
        <f t="shared" si="43"/>
        <v>"Atk":23835</v>
      </c>
      <c r="Z223" s="1" t="str">
        <f>$A$3&amp;_xlfn.TEXTJOIN($C$1,1,X223:Y223)&amp;$A$4</f>
        <v>{"Hp":692902,"Atk":23835}</v>
      </c>
      <c r="AA223" s="1" t="str">
        <f t="shared" si="44"/>
        <v>"Hp":582038</v>
      </c>
      <c r="AB223" s="1" t="str">
        <f t="shared" si="45"/>
        <v>"Atk":30487</v>
      </c>
      <c r="AC223" s="1" t="str">
        <f t="shared" si="46"/>
        <v>{"Hp":582038,"Atk":30487}</v>
      </c>
      <c r="AE223" s="32" t="str">
        <f t="shared" si="47"/>
        <v>"CardMulti":80.57</v>
      </c>
      <c r="AF223" s="1" t="str">
        <f t="shared" si="48"/>
        <v>"CostReduce":6</v>
      </c>
      <c r="AG223" s="1" t="str">
        <f t="shared" si="49"/>
        <v>{"CardMulti":80.57,"CostReduce":6}</v>
      </c>
      <c r="AM223" s="32" t="str">
        <f t="shared" si="50"/>
        <v>"CardMulti":56.399</v>
      </c>
      <c r="AN223" s="1" t="str">
        <f t="shared" si="51"/>
        <v>"CostReduce":4.2</v>
      </c>
      <c r="AP223" s="1" t="str">
        <f>$A$3&amp;_xlfn.TEXTJOIN($C$1,1,AM223:AN223)&amp;$A$4</f>
        <v>{"CardMulti":56.399,"CostReduce":4.2}</v>
      </c>
    </row>
    <row r="224" ht="16.5" spans="4:42">
      <c r="D224" s="19">
        <v>208</v>
      </c>
      <c r="E224" s="24">
        <v>4565.41</v>
      </c>
      <c r="F224" s="25">
        <v>4565</v>
      </c>
      <c r="G224" s="25">
        <v>228</v>
      </c>
      <c r="H224" s="25"/>
      <c r="I224" s="25">
        <v>558887</v>
      </c>
      <c r="J224" s="25">
        <v>27944</v>
      </c>
      <c r="K224" s="25">
        <v>5</v>
      </c>
      <c r="L224" s="27">
        <v>1.42</v>
      </c>
      <c r="M224" s="28">
        <v>0</v>
      </c>
      <c r="N224" s="28">
        <v>0</v>
      </c>
      <c r="O224" s="13">
        <v>0</v>
      </c>
      <c r="P224" s="28">
        <v>75.08</v>
      </c>
      <c r="Q224" s="28">
        <v>6</v>
      </c>
      <c r="R224" s="28">
        <v>6</v>
      </c>
      <c r="S224" s="13">
        <v>4</v>
      </c>
      <c r="U224" s="1" t="str">
        <f t="shared" si="39"/>
        <v>"Hp":491820</v>
      </c>
      <c r="V224" s="1" t="str">
        <f t="shared" si="40"/>
        <v>"Atk":34091</v>
      </c>
      <c r="W224" s="1" t="str">
        <f t="shared" si="41"/>
        <v>{"Hp":491820,"Atk":34091}</v>
      </c>
      <c r="X224" s="1" t="str">
        <f t="shared" si="42"/>
        <v>"Hp":698608</v>
      </c>
      <c r="Y224" s="1" t="str">
        <f t="shared" si="43"/>
        <v>"Atk":24031</v>
      </c>
      <c r="Z224" s="1" t="str">
        <f>$A$3&amp;_xlfn.TEXTJOIN($C$1,1,X224:Y224)&amp;$A$4</f>
        <v>{"Hp":698608,"Atk":24031}</v>
      </c>
      <c r="AA224" s="1" t="str">
        <f t="shared" si="44"/>
        <v>"Hp":586831</v>
      </c>
      <c r="AB224" s="1" t="str">
        <f t="shared" si="45"/>
        <v>"Atk":30738</v>
      </c>
      <c r="AC224" s="1" t="str">
        <f t="shared" si="46"/>
        <v>{"Hp":586831,"Atk":30738}</v>
      </c>
      <c r="AE224" s="32" t="str">
        <f t="shared" si="47"/>
        <v>"CardMulti":81.08</v>
      </c>
      <c r="AF224" s="1" t="str">
        <f t="shared" si="48"/>
        <v>"CostReduce":6</v>
      </c>
      <c r="AG224" s="1" t="str">
        <f t="shared" si="49"/>
        <v>{"CardMulti":81.08,"CostReduce":6}</v>
      </c>
      <c r="AM224" s="32" t="str">
        <f t="shared" si="50"/>
        <v>"CardMulti":56.756</v>
      </c>
      <c r="AN224" s="1" t="str">
        <f t="shared" si="51"/>
        <v>"CostReduce":4.2</v>
      </c>
      <c r="AP224" s="1" t="str">
        <f>$A$3&amp;_xlfn.TEXTJOIN($C$1,1,AM224:AN224)&amp;$A$4</f>
        <v>{"CardMulti":56.756,"CostReduce":4.2}</v>
      </c>
    </row>
    <row r="225" ht="16.5" spans="4:42">
      <c r="D225" s="19">
        <v>209</v>
      </c>
      <c r="E225" s="24">
        <v>4604.15</v>
      </c>
      <c r="F225" s="25">
        <v>4604</v>
      </c>
      <c r="G225" s="25">
        <v>230</v>
      </c>
      <c r="H225" s="25"/>
      <c r="I225" s="25">
        <v>563491</v>
      </c>
      <c r="J225" s="25">
        <v>28175</v>
      </c>
      <c r="K225" s="25">
        <v>5</v>
      </c>
      <c r="L225" s="27">
        <v>1.42</v>
      </c>
      <c r="M225" s="28">
        <v>0</v>
      </c>
      <c r="N225" s="28">
        <v>0</v>
      </c>
      <c r="O225" s="13">
        <v>0</v>
      </c>
      <c r="P225" s="28">
        <v>75.59</v>
      </c>
      <c r="Q225" s="28">
        <v>6</v>
      </c>
      <c r="R225" s="28">
        <v>6</v>
      </c>
      <c r="S225" s="13">
        <v>4</v>
      </c>
      <c r="U225" s="1" t="str">
        <f t="shared" si="39"/>
        <v>"Hp":495872</v>
      </c>
      <c r="V225" s="1" t="str">
        <f t="shared" si="40"/>
        <v>"Atk":34373</v>
      </c>
      <c r="W225" s="1" t="str">
        <f t="shared" si="41"/>
        <v>{"Hp":495872,"Atk":34373}</v>
      </c>
      <c r="X225" s="1" t="str">
        <f t="shared" si="42"/>
        <v>"Hp":704363</v>
      </c>
      <c r="Y225" s="1" t="str">
        <f t="shared" si="43"/>
        <v>"Atk":24230</v>
      </c>
      <c r="Z225" s="1" t="str">
        <f>$A$3&amp;_xlfn.TEXTJOIN($C$1,1,X225:Y225)&amp;$A$4</f>
        <v>{"Hp":704363,"Atk":24230}</v>
      </c>
      <c r="AA225" s="1" t="str">
        <f t="shared" si="44"/>
        <v>"Hp":591665</v>
      </c>
      <c r="AB225" s="1" t="str">
        <f t="shared" si="45"/>
        <v>"Atk":30992</v>
      </c>
      <c r="AC225" s="1" t="str">
        <f t="shared" si="46"/>
        <v>{"Hp":591665,"Atk":30992}</v>
      </c>
      <c r="AE225" s="32" t="str">
        <f t="shared" si="47"/>
        <v>"CardMulti":81.59</v>
      </c>
      <c r="AF225" s="1" t="str">
        <f t="shared" si="48"/>
        <v>"CostReduce":6</v>
      </c>
      <c r="AG225" s="1" t="str">
        <f t="shared" si="49"/>
        <v>{"CardMulti":81.59,"CostReduce":6}</v>
      </c>
      <c r="AM225" s="32" t="str">
        <f t="shared" si="50"/>
        <v>"CardMulti":57.113</v>
      </c>
      <c r="AN225" s="1" t="str">
        <f t="shared" si="51"/>
        <v>"CostReduce":4.2</v>
      </c>
      <c r="AP225" s="1" t="str">
        <f>$A$3&amp;_xlfn.TEXTJOIN($C$1,1,AM225:AN225)&amp;$A$4</f>
        <v>{"CardMulti":57.113,"CostReduce":4.2}</v>
      </c>
    </row>
    <row r="226" ht="16.5" spans="4:42">
      <c r="D226" s="19">
        <v>210</v>
      </c>
      <c r="E226" s="24">
        <v>4643.05</v>
      </c>
      <c r="F226" s="25">
        <v>4643</v>
      </c>
      <c r="G226" s="25">
        <v>232</v>
      </c>
      <c r="H226" s="25"/>
      <c r="I226" s="25">
        <v>568134</v>
      </c>
      <c r="J226" s="25">
        <v>28407</v>
      </c>
      <c r="K226" s="25">
        <v>5</v>
      </c>
      <c r="L226" s="27">
        <v>1.42</v>
      </c>
      <c r="M226" s="28">
        <v>0</v>
      </c>
      <c r="N226" s="28">
        <v>0</v>
      </c>
      <c r="O226" s="13">
        <v>0</v>
      </c>
      <c r="P226" s="28">
        <v>76.1</v>
      </c>
      <c r="Q226" s="28">
        <v>6</v>
      </c>
      <c r="R226" s="28">
        <v>6</v>
      </c>
      <c r="S226" s="13">
        <v>4</v>
      </c>
      <c r="U226" s="1" t="str">
        <f t="shared" si="39"/>
        <v>"Hp":499957</v>
      </c>
      <c r="V226" s="1" t="str">
        <f t="shared" si="40"/>
        <v>"Atk":34656</v>
      </c>
      <c r="W226" s="1" t="str">
        <f t="shared" si="41"/>
        <v>{"Hp":499957,"Atk":34656}</v>
      </c>
      <c r="X226" s="1" t="str">
        <f t="shared" si="42"/>
        <v>"Hp":710167</v>
      </c>
      <c r="Y226" s="1" t="str">
        <f t="shared" si="43"/>
        <v>"Atk":24430</v>
      </c>
      <c r="Z226" s="1" t="str">
        <f>$A$3&amp;_xlfn.TEXTJOIN($C$1,1,X226:Y226)&amp;$A$4</f>
        <v>{"Hp":710167,"Atk":24430}</v>
      </c>
      <c r="AA226" s="1" t="str">
        <f t="shared" si="44"/>
        <v>"Hp":596540</v>
      </c>
      <c r="AB226" s="1" t="str">
        <f t="shared" si="45"/>
        <v>"Atk":31247</v>
      </c>
      <c r="AC226" s="1" t="str">
        <f t="shared" si="46"/>
        <v>{"Hp":596540,"Atk":31247}</v>
      </c>
      <c r="AE226" s="32" t="str">
        <f t="shared" si="47"/>
        <v>"CardMulti":82.1</v>
      </c>
      <c r="AF226" s="1" t="str">
        <f t="shared" si="48"/>
        <v>"CostReduce":6</v>
      </c>
      <c r="AG226" s="1" t="str">
        <f t="shared" si="49"/>
        <v>{"CardMulti":82.1,"CostReduce":6}</v>
      </c>
      <c r="AM226" s="32" t="str">
        <f t="shared" si="50"/>
        <v>"CardMulti":57.47</v>
      </c>
      <c r="AN226" s="1" t="str">
        <f t="shared" si="51"/>
        <v>"CostReduce":4.2</v>
      </c>
      <c r="AP226" s="1" t="str">
        <f>$A$3&amp;_xlfn.TEXTJOIN($C$1,1,AM226:AN226)&amp;$A$4</f>
        <v>{"CardMulti":57.47,"CostReduce":4.2}</v>
      </c>
    </row>
    <row r="227" ht="16.5" spans="4:42">
      <c r="D227" s="23">
        <v>211</v>
      </c>
      <c r="E227" s="24">
        <v>32774.62</v>
      </c>
      <c r="F227" s="25">
        <v>32775</v>
      </c>
      <c r="G227" s="25">
        <v>1639</v>
      </c>
      <c r="H227" s="25"/>
      <c r="I227" s="25">
        <v>600909</v>
      </c>
      <c r="J227" s="25">
        <v>30045</v>
      </c>
      <c r="K227" s="25">
        <v>5</v>
      </c>
      <c r="L227" s="27">
        <v>3.03</v>
      </c>
      <c r="M227" s="28">
        <v>0</v>
      </c>
      <c r="N227" s="28">
        <v>0</v>
      </c>
      <c r="O227" s="13">
        <v>0</v>
      </c>
      <c r="P227" s="28">
        <v>77.7</v>
      </c>
      <c r="Q227" s="28">
        <v>6</v>
      </c>
      <c r="R227" s="28">
        <v>6</v>
      </c>
      <c r="S227" s="13">
        <v>4</v>
      </c>
      <c r="U227" s="1" t="str">
        <f t="shared" si="39"/>
        <v>"Hp":528799</v>
      </c>
      <c r="V227" s="1" t="str">
        <f t="shared" si="40"/>
        <v>"Atk":36654</v>
      </c>
      <c r="W227" s="1" t="str">
        <f t="shared" si="41"/>
        <v>{"Hp":528799,"Atk":36654}</v>
      </c>
      <c r="X227" s="1" t="str">
        <f t="shared" si="42"/>
        <v>"Hp":751136</v>
      </c>
      <c r="Y227" s="1" t="str">
        <f t="shared" si="43"/>
        <v>"Atk":25838</v>
      </c>
      <c r="Z227" s="1" t="str">
        <f>$A$3&amp;_xlfn.TEXTJOIN($C$1,1,X227:Y227)&amp;$A$4</f>
        <v>{"Hp":751136,"Atk":25838}</v>
      </c>
      <c r="AA227" s="1" t="str">
        <f t="shared" si="44"/>
        <v>"Hp":630954</v>
      </c>
      <c r="AB227" s="1" t="str">
        <f t="shared" si="45"/>
        <v>"Atk":33049</v>
      </c>
      <c r="AC227" s="1" t="str">
        <f t="shared" si="46"/>
        <v>{"Hp":630954,"Atk":33049}</v>
      </c>
      <c r="AE227" s="32" t="str">
        <f t="shared" si="47"/>
        <v>"CardMulti":83.7</v>
      </c>
      <c r="AF227" s="1" t="str">
        <f t="shared" si="48"/>
        <v>"CostReduce":6</v>
      </c>
      <c r="AG227" s="1" t="str">
        <f t="shared" si="49"/>
        <v>{"CardMulti":83.7,"CostReduce":6}</v>
      </c>
      <c r="AM227" s="32" t="str">
        <f t="shared" si="50"/>
        <v>"CardMulti":58.59</v>
      </c>
      <c r="AN227" s="1" t="str">
        <f t="shared" si="51"/>
        <v>"CostReduce":4.2</v>
      </c>
      <c r="AP227" s="1" t="str">
        <f>$A$3&amp;_xlfn.TEXTJOIN($C$1,1,AM227:AN227)&amp;$A$4</f>
        <v>{"CardMulti":58.59,"CostReduce":4.2}</v>
      </c>
    </row>
    <row r="228" ht="16.5" spans="4:42">
      <c r="D228" s="19">
        <v>212</v>
      </c>
      <c r="E228" s="24">
        <v>4721.28</v>
      </c>
      <c r="F228" s="25">
        <v>4721</v>
      </c>
      <c r="G228" s="25">
        <v>236</v>
      </c>
      <c r="H228" s="25"/>
      <c r="I228" s="25">
        <v>605630</v>
      </c>
      <c r="J228" s="25">
        <v>30282</v>
      </c>
      <c r="K228" s="25">
        <v>5</v>
      </c>
      <c r="L228" s="27">
        <v>1.46</v>
      </c>
      <c r="M228" s="28">
        <v>0</v>
      </c>
      <c r="N228" s="28">
        <v>0</v>
      </c>
      <c r="O228" s="13">
        <v>0</v>
      </c>
      <c r="P228" s="28">
        <v>78.25</v>
      </c>
      <c r="Q228" s="28">
        <v>6</v>
      </c>
      <c r="R228" s="28">
        <v>6</v>
      </c>
      <c r="S228" s="13">
        <v>4</v>
      </c>
      <c r="U228" s="1" t="str">
        <f t="shared" si="39"/>
        <v>"Hp":532954</v>
      </c>
      <c r="V228" s="1" t="str">
        <f t="shared" si="40"/>
        <v>"Atk":36944</v>
      </c>
      <c r="W228" s="1" t="str">
        <f t="shared" si="41"/>
        <v>{"Hp":532954,"Atk":36944}</v>
      </c>
      <c r="X228" s="1" t="str">
        <f t="shared" si="42"/>
        <v>"Hp":757037</v>
      </c>
      <c r="Y228" s="1" t="str">
        <f t="shared" si="43"/>
        <v>"Atk":26042</v>
      </c>
      <c r="Z228" s="1" t="str">
        <f>$A$3&amp;_xlfn.TEXTJOIN($C$1,1,X228:Y228)&amp;$A$4</f>
        <v>{"Hp":757037,"Atk":26042}</v>
      </c>
      <c r="AA228" s="1" t="str">
        <f t="shared" si="44"/>
        <v>"Hp":635911</v>
      </c>
      <c r="AB228" s="1" t="str">
        <f t="shared" si="45"/>
        <v>"Atk":33310</v>
      </c>
      <c r="AC228" s="1" t="str">
        <f t="shared" si="46"/>
        <v>{"Hp":635911,"Atk":33310}</v>
      </c>
      <c r="AE228" s="32" t="str">
        <f t="shared" si="47"/>
        <v>"CardMulti":84.25</v>
      </c>
      <c r="AF228" s="1" t="str">
        <f t="shared" si="48"/>
        <v>"CostReduce":6</v>
      </c>
      <c r="AG228" s="1" t="str">
        <f t="shared" si="49"/>
        <v>{"CardMulti":84.25,"CostReduce":6}</v>
      </c>
      <c r="AM228" s="32" t="str">
        <f t="shared" si="50"/>
        <v>"CardMulti":58.975</v>
      </c>
      <c r="AN228" s="1" t="str">
        <f t="shared" si="51"/>
        <v>"CostReduce":4.2</v>
      </c>
      <c r="AP228" s="1" t="str">
        <f>$A$3&amp;_xlfn.TEXTJOIN($C$1,1,AM228:AN228)&amp;$A$4</f>
        <v>{"CardMulti":58.975,"CostReduce":4.2}</v>
      </c>
    </row>
    <row r="229" ht="16.5" spans="4:42">
      <c r="D229" s="19">
        <v>213</v>
      </c>
      <c r="E229" s="24">
        <v>4760.62</v>
      </c>
      <c r="F229" s="25">
        <v>4761</v>
      </c>
      <c r="G229" s="25">
        <v>238</v>
      </c>
      <c r="H229" s="25"/>
      <c r="I229" s="25">
        <v>610391</v>
      </c>
      <c r="J229" s="25">
        <v>30520</v>
      </c>
      <c r="K229" s="25">
        <v>5</v>
      </c>
      <c r="L229" s="27">
        <v>1.46</v>
      </c>
      <c r="M229" s="28">
        <v>0</v>
      </c>
      <c r="N229" s="28">
        <v>0</v>
      </c>
      <c r="O229" s="13">
        <v>0</v>
      </c>
      <c r="P229" s="28">
        <v>78.8</v>
      </c>
      <c r="Q229" s="28">
        <v>6</v>
      </c>
      <c r="R229" s="28">
        <v>6</v>
      </c>
      <c r="S229" s="13">
        <v>4</v>
      </c>
      <c r="U229" s="1" t="str">
        <f t="shared" si="39"/>
        <v>"Hp":537144</v>
      </c>
      <c r="V229" s="1" t="str">
        <f t="shared" si="40"/>
        <v>"Atk":37234</v>
      </c>
      <c r="W229" s="1" t="str">
        <f t="shared" si="41"/>
        <v>{"Hp":537144,"Atk":37234}</v>
      </c>
      <c r="X229" s="1" t="str">
        <f t="shared" si="42"/>
        <v>"Hp":762988</v>
      </c>
      <c r="Y229" s="1" t="str">
        <f t="shared" si="43"/>
        <v>"Atk":26247</v>
      </c>
      <c r="Z229" s="1" t="str">
        <f>$A$3&amp;_xlfn.TEXTJOIN($C$1,1,X229:Y229)&amp;$A$4</f>
        <v>{"Hp":762988,"Atk":26247}</v>
      </c>
      <c r="AA229" s="1" t="str">
        <f t="shared" si="44"/>
        <v>"Hp":640910</v>
      </c>
      <c r="AB229" s="1" t="str">
        <f t="shared" si="45"/>
        <v>"Atk":33572</v>
      </c>
      <c r="AC229" s="1" t="str">
        <f t="shared" si="46"/>
        <v>{"Hp":640910,"Atk":33572}</v>
      </c>
      <c r="AE229" s="32" t="str">
        <f t="shared" si="47"/>
        <v>"CardMulti":84.8</v>
      </c>
      <c r="AF229" s="1" t="str">
        <f t="shared" si="48"/>
        <v>"CostReduce":6</v>
      </c>
      <c r="AG229" s="1" t="str">
        <f t="shared" si="49"/>
        <v>{"CardMulti":84.8,"CostReduce":6}</v>
      </c>
      <c r="AM229" s="32" t="str">
        <f t="shared" si="50"/>
        <v>"CardMulti":59.36</v>
      </c>
      <c r="AN229" s="1" t="str">
        <f t="shared" si="51"/>
        <v>"CostReduce":4.2</v>
      </c>
      <c r="AP229" s="1" t="str">
        <f>$A$3&amp;_xlfn.TEXTJOIN($C$1,1,AM229:AN229)&amp;$A$4</f>
        <v>{"CardMulti":59.36,"CostReduce":4.2}</v>
      </c>
    </row>
    <row r="230" ht="16.5" spans="4:42">
      <c r="D230" s="19">
        <v>214</v>
      </c>
      <c r="E230" s="24">
        <v>4800.1</v>
      </c>
      <c r="F230" s="25">
        <v>4800</v>
      </c>
      <c r="G230" s="25">
        <v>240</v>
      </c>
      <c r="H230" s="25"/>
      <c r="I230" s="25">
        <v>615191</v>
      </c>
      <c r="J230" s="25">
        <v>30760</v>
      </c>
      <c r="K230" s="25">
        <v>5</v>
      </c>
      <c r="L230" s="27">
        <v>1.46</v>
      </c>
      <c r="M230" s="28">
        <v>0</v>
      </c>
      <c r="N230" s="28">
        <v>0</v>
      </c>
      <c r="O230" s="13">
        <v>0</v>
      </c>
      <c r="P230" s="28">
        <v>79.35</v>
      </c>
      <c r="Q230" s="28">
        <v>6</v>
      </c>
      <c r="R230" s="28">
        <v>6</v>
      </c>
      <c r="S230" s="13">
        <v>4</v>
      </c>
      <c r="U230" s="1" t="str">
        <f t="shared" si="39"/>
        <v>"Hp":541368</v>
      </c>
      <c r="V230" s="1" t="str">
        <f t="shared" si="40"/>
        <v>"Atk":37527</v>
      </c>
      <c r="W230" s="1" t="str">
        <f t="shared" si="41"/>
        <v>{"Hp":541368,"Atk":37527}</v>
      </c>
      <c r="X230" s="1" t="str">
        <f t="shared" si="42"/>
        <v>"Hp":768988</v>
      </c>
      <c r="Y230" s="1" t="str">
        <f t="shared" si="43"/>
        <v>"Atk":26453</v>
      </c>
      <c r="Z230" s="1" t="str">
        <f>$A$3&amp;_xlfn.TEXTJOIN($C$1,1,X230:Y230)&amp;$A$4</f>
        <v>{"Hp":768988,"Atk":26453}</v>
      </c>
      <c r="AA230" s="1" t="str">
        <f t="shared" si="44"/>
        <v>"Hp":645950</v>
      </c>
      <c r="AB230" s="1" t="str">
        <f t="shared" si="45"/>
        <v>"Atk":33836</v>
      </c>
      <c r="AC230" s="1" t="str">
        <f t="shared" si="46"/>
        <v>{"Hp":645950,"Atk":33836}</v>
      </c>
      <c r="AE230" s="32" t="str">
        <f t="shared" si="47"/>
        <v>"CardMulti":85.35</v>
      </c>
      <c r="AF230" s="1" t="str">
        <f t="shared" si="48"/>
        <v>"CostReduce":6</v>
      </c>
      <c r="AG230" s="1" t="str">
        <f t="shared" si="49"/>
        <v>{"CardMulti":85.35,"CostReduce":6}</v>
      </c>
      <c r="AM230" s="32" t="str">
        <f t="shared" si="50"/>
        <v>"CardMulti":59.745</v>
      </c>
      <c r="AN230" s="1" t="str">
        <f t="shared" si="51"/>
        <v>"CostReduce":4.2</v>
      </c>
      <c r="AP230" s="1" t="str">
        <f>$A$3&amp;_xlfn.TEXTJOIN($C$1,1,AM230:AN230)&amp;$A$4</f>
        <v>{"CardMulti":59.745,"CostReduce":4.2}</v>
      </c>
    </row>
    <row r="231" ht="16.5" spans="4:42">
      <c r="D231" s="19">
        <v>215</v>
      </c>
      <c r="E231" s="24">
        <v>4839.74</v>
      </c>
      <c r="F231" s="25">
        <v>4840</v>
      </c>
      <c r="G231" s="25">
        <v>242</v>
      </c>
      <c r="H231" s="25"/>
      <c r="I231" s="25">
        <v>620031</v>
      </c>
      <c r="J231" s="25">
        <v>31002</v>
      </c>
      <c r="K231" s="25">
        <v>5</v>
      </c>
      <c r="L231" s="27">
        <v>1.46</v>
      </c>
      <c r="M231" s="28">
        <v>0</v>
      </c>
      <c r="N231" s="28">
        <v>0</v>
      </c>
      <c r="O231" s="13">
        <v>0</v>
      </c>
      <c r="P231" s="28">
        <v>79.9</v>
      </c>
      <c r="Q231" s="28">
        <v>6</v>
      </c>
      <c r="R231" s="28">
        <v>6</v>
      </c>
      <c r="S231" s="13">
        <v>4</v>
      </c>
      <c r="U231" s="1" t="str">
        <f t="shared" si="39"/>
        <v>"Hp":545627</v>
      </c>
      <c r="V231" s="1" t="str">
        <f t="shared" si="40"/>
        <v>"Atk":37822</v>
      </c>
      <c r="W231" s="1" t="str">
        <f t="shared" si="41"/>
        <v>{"Hp":545627,"Atk":37822}</v>
      </c>
      <c r="X231" s="1" t="str">
        <f t="shared" si="42"/>
        <v>"Hp":775038</v>
      </c>
      <c r="Y231" s="1" t="str">
        <f t="shared" si="43"/>
        <v>"Atk":26661</v>
      </c>
      <c r="Z231" s="1" t="str">
        <f>$A$3&amp;_xlfn.TEXTJOIN($C$1,1,X231:Y231)&amp;$A$4</f>
        <v>{"Hp":775038,"Atk":26661}</v>
      </c>
      <c r="AA231" s="1" t="str">
        <f t="shared" si="44"/>
        <v>"Hp":651032</v>
      </c>
      <c r="AB231" s="1" t="str">
        <f t="shared" si="45"/>
        <v>"Atk":34102</v>
      </c>
      <c r="AC231" s="1" t="str">
        <f t="shared" si="46"/>
        <v>{"Hp":651032,"Atk":34102}</v>
      </c>
      <c r="AE231" s="32" t="str">
        <f t="shared" si="47"/>
        <v>"CardMulti":85.9</v>
      </c>
      <c r="AF231" s="1" t="str">
        <f t="shared" si="48"/>
        <v>"CostReduce":6</v>
      </c>
      <c r="AG231" s="1" t="str">
        <f t="shared" si="49"/>
        <v>{"CardMulti":85.9,"CostReduce":6}</v>
      </c>
      <c r="AM231" s="32" t="str">
        <f t="shared" si="50"/>
        <v>"CardMulti":60.13</v>
      </c>
      <c r="AN231" s="1" t="str">
        <f t="shared" si="51"/>
        <v>"CostReduce":4.2</v>
      </c>
      <c r="AP231" s="1" t="str">
        <f>$A$3&amp;_xlfn.TEXTJOIN($C$1,1,AM231:AN231)&amp;$A$4</f>
        <v>{"CardMulti":60.13,"CostReduce":4.2}</v>
      </c>
    </row>
    <row r="232" ht="16.5" spans="4:42">
      <c r="D232" s="19">
        <v>216</v>
      </c>
      <c r="E232" s="24">
        <v>4879.52</v>
      </c>
      <c r="F232" s="25">
        <v>4880</v>
      </c>
      <c r="G232" s="25">
        <v>244</v>
      </c>
      <c r="H232" s="25"/>
      <c r="I232" s="25">
        <v>624910</v>
      </c>
      <c r="J232" s="25">
        <v>31246</v>
      </c>
      <c r="K232" s="25">
        <v>5</v>
      </c>
      <c r="L232" s="27">
        <v>1.46</v>
      </c>
      <c r="M232" s="28">
        <v>0</v>
      </c>
      <c r="N232" s="28">
        <v>0</v>
      </c>
      <c r="O232" s="13">
        <v>0</v>
      </c>
      <c r="P232" s="28">
        <v>80.45</v>
      </c>
      <c r="Q232" s="28">
        <v>6</v>
      </c>
      <c r="R232" s="28">
        <v>6</v>
      </c>
      <c r="S232" s="13">
        <v>4</v>
      </c>
      <c r="U232" s="1" t="str">
        <f t="shared" si="39"/>
        <v>"Hp":549920</v>
      </c>
      <c r="V232" s="1" t="str">
        <f t="shared" si="40"/>
        <v>"Atk":38120</v>
      </c>
      <c r="W232" s="1" t="str">
        <f t="shared" si="41"/>
        <v>{"Hp":549920,"Atk":38120}</v>
      </c>
      <c r="X232" s="1" t="str">
        <f t="shared" si="42"/>
        <v>"Hp":781137</v>
      </c>
      <c r="Y232" s="1" t="str">
        <f t="shared" si="43"/>
        <v>"Atk":26871</v>
      </c>
      <c r="Z232" s="1" t="str">
        <f>$A$3&amp;_xlfn.TEXTJOIN($C$1,1,X232:Y232)&amp;$A$4</f>
        <v>{"Hp":781137,"Atk":26871}</v>
      </c>
      <c r="AA232" s="1" t="str">
        <f t="shared" si="44"/>
        <v>"Hp":656155</v>
      </c>
      <c r="AB232" s="1" t="str">
        <f t="shared" si="45"/>
        <v>"Atk":34370</v>
      </c>
      <c r="AC232" s="1" t="str">
        <f t="shared" si="46"/>
        <v>{"Hp":656155,"Atk":34370}</v>
      </c>
      <c r="AE232" s="32" t="str">
        <f t="shared" si="47"/>
        <v>"CardMulti":86.45</v>
      </c>
      <c r="AF232" s="1" t="str">
        <f t="shared" si="48"/>
        <v>"CostReduce":6</v>
      </c>
      <c r="AG232" s="1" t="str">
        <f t="shared" si="49"/>
        <v>{"CardMulti":86.45,"CostReduce":6}</v>
      </c>
      <c r="AM232" s="32" t="str">
        <f t="shared" si="50"/>
        <v>"CardMulti":60.515</v>
      </c>
      <c r="AN232" s="1" t="str">
        <f t="shared" si="51"/>
        <v>"CostReduce":4.2</v>
      </c>
      <c r="AP232" s="1" t="str">
        <f>$A$3&amp;_xlfn.TEXTJOIN($C$1,1,AM232:AN232)&amp;$A$4</f>
        <v>{"CardMulti":60.515,"CostReduce":4.2}</v>
      </c>
    </row>
    <row r="233" ht="16.5" spans="4:42">
      <c r="D233" s="19">
        <v>217</v>
      </c>
      <c r="E233" s="24">
        <v>4919.44</v>
      </c>
      <c r="F233" s="25">
        <v>4919</v>
      </c>
      <c r="G233" s="25">
        <v>246</v>
      </c>
      <c r="H233" s="25"/>
      <c r="I233" s="25">
        <v>629830</v>
      </c>
      <c r="J233" s="25">
        <v>31491</v>
      </c>
      <c r="K233" s="25">
        <v>5</v>
      </c>
      <c r="L233" s="27">
        <v>1.46</v>
      </c>
      <c r="M233" s="28">
        <v>0</v>
      </c>
      <c r="N233" s="28">
        <v>0</v>
      </c>
      <c r="O233" s="13">
        <v>0</v>
      </c>
      <c r="P233" s="28">
        <v>81</v>
      </c>
      <c r="Q233" s="28">
        <v>6</v>
      </c>
      <c r="R233" s="28">
        <v>6</v>
      </c>
      <c r="S233" s="13">
        <v>4</v>
      </c>
      <c r="U233" s="1" t="str">
        <f t="shared" si="39"/>
        <v>"Hp":554250</v>
      </c>
      <c r="V233" s="1" t="str">
        <f t="shared" si="40"/>
        <v>"Atk":38419</v>
      </c>
      <c r="W233" s="1" t="str">
        <f t="shared" si="41"/>
        <v>{"Hp":554250,"Atk":38419}</v>
      </c>
      <c r="X233" s="1" t="str">
        <f t="shared" si="42"/>
        <v>"Hp":787287</v>
      </c>
      <c r="Y233" s="1" t="str">
        <f t="shared" si="43"/>
        <v>"Atk":27082</v>
      </c>
      <c r="Z233" s="1" t="str">
        <f>$A$3&amp;_xlfn.TEXTJOIN($C$1,1,X233:Y233)&amp;$A$4</f>
        <v>{"Hp":787287,"Atk":27082}</v>
      </c>
      <c r="AA233" s="1" t="str">
        <f t="shared" si="44"/>
        <v>"Hp":661321</v>
      </c>
      <c r="AB233" s="1" t="str">
        <f t="shared" si="45"/>
        <v>"Atk":34640</v>
      </c>
      <c r="AC233" s="1" t="str">
        <f t="shared" si="46"/>
        <v>{"Hp":661321,"Atk":34640}</v>
      </c>
      <c r="AE233" s="32" t="str">
        <f t="shared" si="47"/>
        <v>"CardMulti":87</v>
      </c>
      <c r="AF233" s="1" t="str">
        <f t="shared" si="48"/>
        <v>"CostReduce":6</v>
      </c>
      <c r="AG233" s="1" t="str">
        <f t="shared" si="49"/>
        <v>{"CardMulti":87,"CostReduce":6}</v>
      </c>
      <c r="AM233" s="32" t="str">
        <f t="shared" si="50"/>
        <v>"CardMulti":60.9</v>
      </c>
      <c r="AN233" s="1" t="str">
        <f t="shared" si="51"/>
        <v>"CostReduce":4.2</v>
      </c>
      <c r="AP233" s="1" t="str">
        <f>$A$3&amp;_xlfn.TEXTJOIN($C$1,1,AM233:AN233)&amp;$A$4</f>
        <v>{"CardMulti":60.9,"CostReduce":4.2}</v>
      </c>
    </row>
    <row r="234" ht="16.5" spans="4:42">
      <c r="D234" s="19">
        <v>218</v>
      </c>
      <c r="E234" s="24">
        <v>4959.52</v>
      </c>
      <c r="F234" s="25">
        <v>4960</v>
      </c>
      <c r="G234" s="25">
        <v>248</v>
      </c>
      <c r="H234" s="25"/>
      <c r="I234" s="25">
        <v>634789</v>
      </c>
      <c r="J234" s="25">
        <v>31739</v>
      </c>
      <c r="K234" s="25">
        <v>5</v>
      </c>
      <c r="L234" s="27">
        <v>1.46</v>
      </c>
      <c r="M234" s="28">
        <v>0</v>
      </c>
      <c r="N234" s="28">
        <v>0</v>
      </c>
      <c r="O234" s="13">
        <v>0</v>
      </c>
      <c r="P234" s="28">
        <v>81.55</v>
      </c>
      <c r="Q234" s="28">
        <v>6</v>
      </c>
      <c r="R234" s="28">
        <v>6</v>
      </c>
      <c r="S234" s="13">
        <v>4</v>
      </c>
      <c r="U234" s="1" t="str">
        <f t="shared" si="39"/>
        <v>"Hp":558614</v>
      </c>
      <c r="V234" s="1" t="str">
        <f t="shared" si="40"/>
        <v>"Atk":38721</v>
      </c>
      <c r="W234" s="1" t="str">
        <f t="shared" si="41"/>
        <v>{"Hp":558614,"Atk":38721}</v>
      </c>
      <c r="X234" s="1" t="str">
        <f t="shared" si="42"/>
        <v>"Hp":793486</v>
      </c>
      <c r="Y234" s="1" t="str">
        <f t="shared" si="43"/>
        <v>"Atk":27295</v>
      </c>
      <c r="Z234" s="1" t="str">
        <f>$A$3&amp;_xlfn.TEXTJOIN($C$1,1,X234:Y234)&amp;$A$4</f>
        <v>{"Hp":793486,"Atk":27295}</v>
      </c>
      <c r="AA234" s="1" t="str">
        <f t="shared" si="44"/>
        <v>"Hp":666528</v>
      </c>
      <c r="AB234" s="1" t="str">
        <f t="shared" si="45"/>
        <v>"Atk":34912</v>
      </c>
      <c r="AC234" s="1" t="str">
        <f t="shared" si="46"/>
        <v>{"Hp":666528,"Atk":34912}</v>
      </c>
      <c r="AE234" s="32" t="str">
        <f t="shared" si="47"/>
        <v>"CardMulti":87.55</v>
      </c>
      <c r="AF234" s="1" t="str">
        <f t="shared" si="48"/>
        <v>"CostReduce":6</v>
      </c>
      <c r="AG234" s="1" t="str">
        <f t="shared" si="49"/>
        <v>{"CardMulti":87.55,"CostReduce":6}</v>
      </c>
      <c r="AM234" s="32" t="str">
        <f t="shared" si="50"/>
        <v>"CardMulti":61.285</v>
      </c>
      <c r="AN234" s="1" t="str">
        <f t="shared" si="51"/>
        <v>"CostReduce":4.2</v>
      </c>
      <c r="AP234" s="1" t="str">
        <f>$A$3&amp;_xlfn.TEXTJOIN($C$1,1,AM234:AN234)&amp;$A$4</f>
        <v>{"CardMulti":61.285,"CostReduce":4.2}</v>
      </c>
    </row>
    <row r="235" ht="16.5" spans="4:42">
      <c r="D235" s="19">
        <v>219</v>
      </c>
      <c r="E235" s="24">
        <v>4999.74</v>
      </c>
      <c r="F235" s="25">
        <v>5000</v>
      </c>
      <c r="G235" s="25">
        <v>250</v>
      </c>
      <c r="H235" s="25"/>
      <c r="I235" s="25">
        <v>639789</v>
      </c>
      <c r="J235" s="25">
        <v>31989</v>
      </c>
      <c r="K235" s="25">
        <v>5</v>
      </c>
      <c r="L235" s="27">
        <v>1.46</v>
      </c>
      <c r="M235" s="28">
        <v>0</v>
      </c>
      <c r="N235" s="28">
        <v>0</v>
      </c>
      <c r="O235" s="13">
        <v>0</v>
      </c>
      <c r="P235" s="28">
        <v>82.1</v>
      </c>
      <c r="Q235" s="28">
        <v>6</v>
      </c>
      <c r="R235" s="28">
        <v>6</v>
      </c>
      <c r="S235" s="13">
        <v>4</v>
      </c>
      <c r="U235" s="1" t="str">
        <f t="shared" si="39"/>
        <v>"Hp":563014</v>
      </c>
      <c r="V235" s="1" t="str">
        <f t="shared" si="40"/>
        <v>"Atk":39026</v>
      </c>
      <c r="W235" s="1" t="str">
        <f t="shared" si="41"/>
        <v>{"Hp":563014,"Atk":39026}</v>
      </c>
      <c r="X235" s="1" t="str">
        <f t="shared" si="42"/>
        <v>"Hp":799736</v>
      </c>
      <c r="Y235" s="1" t="str">
        <f t="shared" si="43"/>
        <v>"Atk":27510</v>
      </c>
      <c r="Z235" s="1" t="str">
        <f>$A$3&amp;_xlfn.TEXTJOIN($C$1,1,X235:Y235)&amp;$A$4</f>
        <v>{"Hp":799736,"Atk":27510}</v>
      </c>
      <c r="AA235" s="1" t="str">
        <f t="shared" si="44"/>
        <v>"Hp":671778</v>
      </c>
      <c r="AB235" s="1" t="str">
        <f t="shared" si="45"/>
        <v>"Atk":35187</v>
      </c>
      <c r="AC235" s="1" t="str">
        <f t="shared" si="46"/>
        <v>{"Hp":671778,"Atk":35187}</v>
      </c>
      <c r="AE235" s="32" t="str">
        <f t="shared" si="47"/>
        <v>"CardMulti":88.1</v>
      </c>
      <c r="AF235" s="1" t="str">
        <f t="shared" si="48"/>
        <v>"CostReduce":6</v>
      </c>
      <c r="AG235" s="1" t="str">
        <f t="shared" si="49"/>
        <v>{"CardMulti":88.1,"CostReduce":6}</v>
      </c>
      <c r="AM235" s="32" t="str">
        <f t="shared" si="50"/>
        <v>"CardMulti":61.67</v>
      </c>
      <c r="AN235" s="1" t="str">
        <f t="shared" si="51"/>
        <v>"CostReduce":4.2</v>
      </c>
      <c r="AP235" s="1" t="str">
        <f>$A$3&amp;_xlfn.TEXTJOIN($C$1,1,AM235:AN235)&amp;$A$4</f>
        <v>{"CardMulti":61.67,"CostReduce":4.2}</v>
      </c>
    </row>
    <row r="236" ht="16.5" spans="4:42">
      <c r="D236" s="19">
        <v>220</v>
      </c>
      <c r="E236" s="24">
        <v>5040.11</v>
      </c>
      <c r="F236" s="25">
        <v>5040</v>
      </c>
      <c r="G236" s="25">
        <v>252</v>
      </c>
      <c r="H236" s="25"/>
      <c r="I236" s="25">
        <v>644829</v>
      </c>
      <c r="J236" s="25">
        <v>32241</v>
      </c>
      <c r="K236" s="25">
        <v>5</v>
      </c>
      <c r="L236" s="27">
        <v>1.46</v>
      </c>
      <c r="M236" s="28">
        <v>0</v>
      </c>
      <c r="N236" s="28">
        <v>0</v>
      </c>
      <c r="O236" s="13">
        <v>0</v>
      </c>
      <c r="P236" s="28">
        <v>82.65</v>
      </c>
      <c r="Q236" s="28">
        <v>6</v>
      </c>
      <c r="R236" s="28">
        <v>6</v>
      </c>
      <c r="S236" s="13">
        <v>4</v>
      </c>
      <c r="U236" s="1" t="str">
        <f t="shared" si="39"/>
        <v>"Hp":567449</v>
      </c>
      <c r="V236" s="1" t="str">
        <f t="shared" si="40"/>
        <v>"Atk":39334</v>
      </c>
      <c r="W236" s="1" t="str">
        <f t="shared" si="41"/>
        <v>{"Hp":567449,"Atk":39334}</v>
      </c>
      <c r="X236" s="1" t="str">
        <f t="shared" si="42"/>
        <v>"Hp":806036</v>
      </c>
      <c r="Y236" s="1" t="str">
        <f t="shared" si="43"/>
        <v>"Atk":27727</v>
      </c>
      <c r="Z236" s="1" t="str">
        <f>$A$3&amp;_xlfn.TEXTJOIN($C$1,1,X236:Y236)&amp;$A$4</f>
        <v>{"Hp":806036,"Atk":27727}</v>
      </c>
      <c r="AA236" s="1" t="str">
        <f t="shared" si="44"/>
        <v>"Hp":677070</v>
      </c>
      <c r="AB236" s="1" t="str">
        <f t="shared" si="45"/>
        <v>"Atk":35465</v>
      </c>
      <c r="AC236" s="1" t="str">
        <f t="shared" si="46"/>
        <v>{"Hp":677070,"Atk":35465}</v>
      </c>
      <c r="AE236" s="32" t="str">
        <f t="shared" si="47"/>
        <v>"CardMulti":88.65</v>
      </c>
      <c r="AF236" s="1" t="str">
        <f t="shared" si="48"/>
        <v>"CostReduce":6</v>
      </c>
      <c r="AG236" s="1" t="str">
        <f t="shared" si="49"/>
        <v>{"CardMulti":88.65,"CostReduce":6}</v>
      </c>
      <c r="AM236" s="32" t="str">
        <f t="shared" si="50"/>
        <v>"CardMulti":62.055</v>
      </c>
      <c r="AN236" s="1" t="str">
        <f t="shared" si="51"/>
        <v>"CostReduce":4.2</v>
      </c>
      <c r="AP236" s="1" t="str">
        <f>$A$3&amp;_xlfn.TEXTJOIN($C$1,1,AM236:AN236)&amp;$A$4</f>
        <v>{"CardMulti":62.055,"CostReduce":4.2}</v>
      </c>
    </row>
    <row r="237" ht="16.5" spans="4:42">
      <c r="D237" s="23">
        <v>221</v>
      </c>
      <c r="E237" s="24">
        <v>35564.38</v>
      </c>
      <c r="F237" s="25">
        <v>35564</v>
      </c>
      <c r="G237" s="25">
        <v>1778</v>
      </c>
      <c r="H237" s="25"/>
      <c r="I237" s="25">
        <v>680394</v>
      </c>
      <c r="J237" s="25">
        <v>34020</v>
      </c>
      <c r="K237" s="25">
        <v>5</v>
      </c>
      <c r="L237" s="27">
        <v>3.14</v>
      </c>
      <c r="M237" s="28">
        <v>0</v>
      </c>
      <c r="N237" s="28">
        <v>0</v>
      </c>
      <c r="O237" s="13">
        <v>0</v>
      </c>
      <c r="P237" s="28">
        <v>84.3</v>
      </c>
      <c r="Q237" s="28">
        <v>6</v>
      </c>
      <c r="R237" s="28">
        <v>6</v>
      </c>
      <c r="S237" s="13">
        <v>4</v>
      </c>
      <c r="U237" s="1" t="str">
        <f t="shared" si="39"/>
        <v>"Hp":598746</v>
      </c>
      <c r="V237" s="1" t="str">
        <f t="shared" si="40"/>
        <v>"Atk":41504</v>
      </c>
      <c r="W237" s="1" t="str">
        <f t="shared" si="41"/>
        <v>{"Hp":598746,"Atk":41504}</v>
      </c>
      <c r="X237" s="1" t="str">
        <f t="shared" si="42"/>
        <v>"Hp":850492</v>
      </c>
      <c r="Y237" s="1" t="str">
        <f t="shared" si="43"/>
        <v>"Atk":29257</v>
      </c>
      <c r="Z237" s="1" t="str">
        <f>$A$3&amp;_xlfn.TEXTJOIN($C$1,1,X237:Y237)&amp;$A$4</f>
        <v>{"Hp":850492,"Atk":29257}</v>
      </c>
      <c r="AA237" s="1" t="str">
        <f t="shared" si="44"/>
        <v>"Hp":714413</v>
      </c>
      <c r="AB237" s="1" t="str">
        <f t="shared" si="45"/>
        <v>"Atk":37422</v>
      </c>
      <c r="AC237" s="1" t="str">
        <f t="shared" si="46"/>
        <v>{"Hp":714413,"Atk":37422}</v>
      </c>
      <c r="AE237" s="32" t="str">
        <f t="shared" si="47"/>
        <v>"CardMulti":90.3</v>
      </c>
      <c r="AF237" s="1" t="str">
        <f t="shared" si="48"/>
        <v>"CostReduce":6</v>
      </c>
      <c r="AG237" s="1" t="str">
        <f t="shared" si="49"/>
        <v>{"CardMulti":90.3,"CostReduce":6}</v>
      </c>
      <c r="AM237" s="32" t="str">
        <f t="shared" si="50"/>
        <v>"CardMulti":63.21</v>
      </c>
      <c r="AN237" s="1" t="str">
        <f t="shared" si="51"/>
        <v>"CostReduce":4.2</v>
      </c>
      <c r="AP237" s="1" t="str">
        <f>$A$3&amp;_xlfn.TEXTJOIN($C$1,1,AM237:AN237)&amp;$A$4</f>
        <v>{"CardMulti":63.21,"CostReduce":4.2}</v>
      </c>
    </row>
    <row r="238" ht="16.5" spans="4:42">
      <c r="D238" s="19">
        <v>222</v>
      </c>
      <c r="E238" s="24">
        <v>5121.29</v>
      </c>
      <c r="F238" s="25">
        <v>5121</v>
      </c>
      <c r="G238" s="25">
        <v>256</v>
      </c>
      <c r="H238" s="25"/>
      <c r="I238" s="25">
        <v>685515</v>
      </c>
      <c r="J238" s="25">
        <v>34276</v>
      </c>
      <c r="K238" s="25">
        <v>5</v>
      </c>
      <c r="L238" s="27">
        <v>1.51</v>
      </c>
      <c r="M238" s="28">
        <v>0</v>
      </c>
      <c r="N238" s="28">
        <v>0</v>
      </c>
      <c r="O238" s="13">
        <v>0</v>
      </c>
      <c r="P238" s="28">
        <v>84.89</v>
      </c>
      <c r="Q238" s="28">
        <v>6</v>
      </c>
      <c r="R238" s="28">
        <v>6</v>
      </c>
      <c r="S238" s="13">
        <v>4</v>
      </c>
      <c r="U238" s="1" t="str">
        <f t="shared" si="39"/>
        <v>"Hp":603253</v>
      </c>
      <c r="V238" s="1" t="str">
        <f t="shared" si="40"/>
        <v>"Atk":41816</v>
      </c>
      <c r="W238" s="1" t="str">
        <f t="shared" si="41"/>
        <v>{"Hp":603253,"Atk":41816}</v>
      </c>
      <c r="X238" s="1" t="str">
        <f t="shared" si="42"/>
        <v>"Hp":856893</v>
      </c>
      <c r="Y238" s="1" t="str">
        <f t="shared" si="43"/>
        <v>"Atk":29477</v>
      </c>
      <c r="Z238" s="1" t="str">
        <f>$A$3&amp;_xlfn.TEXTJOIN($C$1,1,X238:Y238)&amp;$A$4</f>
        <v>{"Hp":856893,"Atk":29477}</v>
      </c>
      <c r="AA238" s="1" t="str">
        <f t="shared" si="44"/>
        <v>"Hp":719790</v>
      </c>
      <c r="AB238" s="1" t="str">
        <f t="shared" si="45"/>
        <v>"Atk":37703</v>
      </c>
      <c r="AC238" s="1" t="str">
        <f t="shared" si="46"/>
        <v>{"Hp":719790,"Atk":37703}</v>
      </c>
      <c r="AE238" s="32" t="str">
        <f t="shared" si="47"/>
        <v>"CardMulti":90.89</v>
      </c>
      <c r="AF238" s="1" t="str">
        <f t="shared" si="48"/>
        <v>"CostReduce":6</v>
      </c>
      <c r="AG238" s="1" t="str">
        <f t="shared" si="49"/>
        <v>{"CardMulti":90.89,"CostReduce":6}</v>
      </c>
      <c r="AM238" s="32" t="str">
        <f t="shared" si="50"/>
        <v>"CardMulti":63.623</v>
      </c>
      <c r="AN238" s="1" t="str">
        <f t="shared" si="51"/>
        <v>"CostReduce":4.2</v>
      </c>
      <c r="AP238" s="1" t="str">
        <f>$A$3&amp;_xlfn.TEXTJOIN($C$1,1,AM238:AN238)&amp;$A$4</f>
        <v>{"CardMulti":63.623,"CostReduce":4.2}</v>
      </c>
    </row>
    <row r="239" ht="16.5" spans="4:42">
      <c r="D239" s="19">
        <v>223</v>
      </c>
      <c r="E239" s="24">
        <v>5162.1</v>
      </c>
      <c r="F239" s="25">
        <v>5162</v>
      </c>
      <c r="G239" s="25">
        <v>258</v>
      </c>
      <c r="H239" s="25"/>
      <c r="I239" s="25">
        <v>690677</v>
      </c>
      <c r="J239" s="25">
        <v>34534</v>
      </c>
      <c r="K239" s="25">
        <v>5</v>
      </c>
      <c r="L239" s="27">
        <v>1.51</v>
      </c>
      <c r="M239" s="28">
        <v>0</v>
      </c>
      <c r="N239" s="28">
        <v>0</v>
      </c>
      <c r="O239" s="13">
        <v>0</v>
      </c>
      <c r="P239" s="28">
        <v>85.48</v>
      </c>
      <c r="Q239" s="28">
        <v>6</v>
      </c>
      <c r="R239" s="28">
        <v>6</v>
      </c>
      <c r="S239" s="13">
        <v>4</v>
      </c>
      <c r="U239" s="1" t="str">
        <f t="shared" si="39"/>
        <v>"Hp":607795</v>
      </c>
      <c r="V239" s="1" t="str">
        <f t="shared" si="40"/>
        <v>"Atk":42131</v>
      </c>
      <c r="W239" s="1" t="str">
        <f t="shared" si="41"/>
        <v>{"Hp":607795,"Atk":42131}</v>
      </c>
      <c r="X239" s="1" t="str">
        <f t="shared" si="42"/>
        <v>"Hp":863346</v>
      </c>
      <c r="Y239" s="1" t="str">
        <f t="shared" si="43"/>
        <v>"Atk":29699</v>
      </c>
      <c r="Z239" s="1" t="str">
        <f>$A$3&amp;_xlfn.TEXTJOIN($C$1,1,X239:Y239)&amp;$A$4</f>
        <v>{"Hp":863346,"Atk":29699}</v>
      </c>
      <c r="AA239" s="1" t="str">
        <f t="shared" si="44"/>
        <v>"Hp":725210</v>
      </c>
      <c r="AB239" s="1" t="str">
        <f t="shared" si="45"/>
        <v>"Atk":37987</v>
      </c>
      <c r="AC239" s="1" t="str">
        <f t="shared" si="46"/>
        <v>{"Hp":725210,"Atk":37987}</v>
      </c>
      <c r="AE239" s="32" t="str">
        <f t="shared" si="47"/>
        <v>"CardMulti":91.48</v>
      </c>
      <c r="AF239" s="1" t="str">
        <f t="shared" si="48"/>
        <v>"CostReduce":6</v>
      </c>
      <c r="AG239" s="1" t="str">
        <f t="shared" si="49"/>
        <v>{"CardMulti":91.48,"CostReduce":6}</v>
      </c>
      <c r="AM239" s="32" t="str">
        <f t="shared" si="50"/>
        <v>"CardMulti":64.036</v>
      </c>
      <c r="AN239" s="1" t="str">
        <f t="shared" si="51"/>
        <v>"CostReduce":4.2</v>
      </c>
      <c r="AP239" s="1" t="str">
        <f>$A$3&amp;_xlfn.TEXTJOIN($C$1,1,AM239:AN239)&amp;$A$4</f>
        <v>{"CardMulti":64.036,"CostReduce":4.2}</v>
      </c>
    </row>
    <row r="240" ht="16.5" spans="4:42">
      <c r="D240" s="19">
        <v>224</v>
      </c>
      <c r="E240" s="24">
        <v>5203.05</v>
      </c>
      <c r="F240" s="25">
        <v>5203</v>
      </c>
      <c r="G240" s="25">
        <v>260</v>
      </c>
      <c r="H240" s="25"/>
      <c r="I240" s="25">
        <v>695880</v>
      </c>
      <c r="J240" s="25">
        <v>34794</v>
      </c>
      <c r="K240" s="25">
        <v>5</v>
      </c>
      <c r="L240" s="27">
        <v>1.51</v>
      </c>
      <c r="M240" s="28">
        <v>0</v>
      </c>
      <c r="N240" s="28">
        <v>0</v>
      </c>
      <c r="O240" s="13">
        <v>0</v>
      </c>
      <c r="P240" s="28">
        <v>86.07</v>
      </c>
      <c r="Q240" s="28">
        <v>6</v>
      </c>
      <c r="R240" s="28">
        <v>6</v>
      </c>
      <c r="S240" s="13">
        <v>4</v>
      </c>
      <c r="U240" s="1" t="str">
        <f t="shared" si="39"/>
        <v>"Hp":612374</v>
      </c>
      <c r="V240" s="1" t="str">
        <f t="shared" si="40"/>
        <v>"Atk":42448</v>
      </c>
      <c r="W240" s="1" t="str">
        <f t="shared" si="41"/>
        <v>{"Hp":612374,"Atk":42448}</v>
      </c>
      <c r="X240" s="1" t="str">
        <f t="shared" si="42"/>
        <v>"Hp":869850</v>
      </c>
      <c r="Y240" s="1" t="str">
        <f t="shared" si="43"/>
        <v>"Atk":29922</v>
      </c>
      <c r="Z240" s="1" t="str">
        <f>$A$3&amp;_xlfn.TEXTJOIN($C$1,1,X240:Y240)&amp;$A$4</f>
        <v>{"Hp":869850,"Atk":29922}</v>
      </c>
      <c r="AA240" s="1" t="str">
        <f t="shared" si="44"/>
        <v>"Hp":730674</v>
      </c>
      <c r="AB240" s="1" t="str">
        <f t="shared" si="45"/>
        <v>"Atk":38273</v>
      </c>
      <c r="AC240" s="1" t="str">
        <f t="shared" si="46"/>
        <v>{"Hp":730674,"Atk":38273}</v>
      </c>
      <c r="AE240" s="32" t="str">
        <f t="shared" si="47"/>
        <v>"CardMulti":92.07</v>
      </c>
      <c r="AF240" s="1" t="str">
        <f t="shared" si="48"/>
        <v>"CostReduce":6</v>
      </c>
      <c r="AG240" s="1" t="str">
        <f t="shared" si="49"/>
        <v>{"CardMulti":92.07,"CostReduce":6}</v>
      </c>
      <c r="AM240" s="32" t="str">
        <f t="shared" si="50"/>
        <v>"CardMulti":64.449</v>
      </c>
      <c r="AN240" s="1" t="str">
        <f t="shared" si="51"/>
        <v>"CostReduce":4.2</v>
      </c>
      <c r="AP240" s="1" t="str">
        <f>$A$3&amp;_xlfn.TEXTJOIN($C$1,1,AM240:AN240)&amp;$A$4</f>
        <v>{"CardMulti":64.449,"CostReduce":4.2}</v>
      </c>
    </row>
    <row r="241" ht="16.5" spans="4:42">
      <c r="D241" s="19">
        <v>225</v>
      </c>
      <c r="E241" s="24">
        <v>5244.15</v>
      </c>
      <c r="F241" s="25">
        <v>5244</v>
      </c>
      <c r="G241" s="25">
        <v>262</v>
      </c>
      <c r="H241" s="25"/>
      <c r="I241" s="25">
        <v>701124</v>
      </c>
      <c r="J241" s="25">
        <v>35056</v>
      </c>
      <c r="K241" s="25">
        <v>5</v>
      </c>
      <c r="L241" s="27">
        <v>1.51</v>
      </c>
      <c r="M241" s="28">
        <v>1</v>
      </c>
      <c r="N241" s="28">
        <v>1</v>
      </c>
      <c r="O241" s="13">
        <v>1</v>
      </c>
      <c r="P241" s="28">
        <v>86.66</v>
      </c>
      <c r="Q241" s="28">
        <v>7</v>
      </c>
      <c r="R241" s="28">
        <v>7</v>
      </c>
      <c r="S241" s="13">
        <v>5</v>
      </c>
      <c r="U241" s="1" t="str">
        <f t="shared" si="39"/>
        <v>"Hp":616989</v>
      </c>
      <c r="V241" s="1" t="str">
        <f t="shared" si="40"/>
        <v>"Atk":42768</v>
      </c>
      <c r="W241" s="1" t="str">
        <f t="shared" si="41"/>
        <v>{"Hp":616989,"Atk":42768}</v>
      </c>
      <c r="X241" s="1" t="str">
        <f t="shared" si="42"/>
        <v>"Hp":876405</v>
      </c>
      <c r="Y241" s="1" t="str">
        <f t="shared" si="43"/>
        <v>"Atk":30148</v>
      </c>
      <c r="Z241" s="1" t="str">
        <f>$A$3&amp;_xlfn.TEXTJOIN($C$1,1,X241:Y241)&amp;$A$4</f>
        <v>{"Hp":876405,"Atk":30148}</v>
      </c>
      <c r="AA241" s="1" t="str">
        <f t="shared" si="44"/>
        <v>"Hp":736180</v>
      </c>
      <c r="AB241" s="1" t="str">
        <f t="shared" si="45"/>
        <v>"Atk":38561</v>
      </c>
      <c r="AC241" s="1" t="str">
        <f t="shared" si="46"/>
        <v>{"Hp":736180,"Atk":38561}</v>
      </c>
      <c r="AE241" s="32" t="str">
        <f t="shared" si="47"/>
        <v>"CardMulti":93.66</v>
      </c>
      <c r="AF241" s="1" t="str">
        <f t="shared" si="48"/>
        <v>"CostReduce":7</v>
      </c>
      <c r="AG241" s="1" t="str">
        <f t="shared" si="49"/>
        <v>{"CardMulti":93.66,"CostReduce":7}</v>
      </c>
      <c r="AM241" s="32" t="str">
        <f t="shared" si="50"/>
        <v>"CardMulti":65.562</v>
      </c>
      <c r="AN241" s="1" t="str">
        <f t="shared" si="51"/>
        <v>"CostReduce":4.9</v>
      </c>
      <c r="AP241" s="1" t="str">
        <f>$A$3&amp;_xlfn.TEXTJOIN($C$1,1,AM241:AN241)&amp;$A$4</f>
        <v>{"CardMulti":65.562,"CostReduce":4.9}</v>
      </c>
    </row>
    <row r="242" ht="16.5" spans="4:42">
      <c r="D242" s="19">
        <v>226</v>
      </c>
      <c r="E242" s="24">
        <v>5285.4</v>
      </c>
      <c r="F242" s="25">
        <v>5285</v>
      </c>
      <c r="G242" s="25">
        <v>264</v>
      </c>
      <c r="H242" s="25"/>
      <c r="I242" s="25">
        <v>706410</v>
      </c>
      <c r="J242" s="25">
        <v>35320</v>
      </c>
      <c r="K242" s="25">
        <v>5</v>
      </c>
      <c r="L242" s="27">
        <v>1.51</v>
      </c>
      <c r="M242" s="28">
        <v>0</v>
      </c>
      <c r="N242" s="28">
        <v>0</v>
      </c>
      <c r="O242" s="13">
        <v>0</v>
      </c>
      <c r="P242" s="28">
        <v>87.25</v>
      </c>
      <c r="Q242" s="28">
        <v>7</v>
      </c>
      <c r="R242" s="28">
        <v>7</v>
      </c>
      <c r="S242" s="13">
        <v>5</v>
      </c>
      <c r="U242" s="1" t="str">
        <f t="shared" si="39"/>
        <v>"Hp":621640</v>
      </c>
      <c r="V242" s="1" t="str">
        <f t="shared" si="40"/>
        <v>"Atk":43090</v>
      </c>
      <c r="W242" s="1" t="str">
        <f t="shared" si="41"/>
        <v>{"Hp":621640,"Atk":43090}</v>
      </c>
      <c r="X242" s="1" t="str">
        <f t="shared" si="42"/>
        <v>"Hp":883012</v>
      </c>
      <c r="Y242" s="1" t="str">
        <f t="shared" si="43"/>
        <v>"Atk":30375</v>
      </c>
      <c r="Z242" s="1" t="str">
        <f>$A$3&amp;_xlfn.TEXTJOIN($C$1,1,X242:Y242)&amp;$A$4</f>
        <v>{"Hp":883012,"Atk":30375}</v>
      </c>
      <c r="AA242" s="1" t="str">
        <f t="shared" si="44"/>
        <v>"Hp":741730</v>
      </c>
      <c r="AB242" s="1" t="str">
        <f t="shared" si="45"/>
        <v>"Atk":38852</v>
      </c>
      <c r="AC242" s="1" t="str">
        <f t="shared" si="46"/>
        <v>{"Hp":741730,"Atk":38852}</v>
      </c>
      <c r="AE242" s="32" t="str">
        <f t="shared" si="47"/>
        <v>"CardMulti":94.25</v>
      </c>
      <c r="AF242" s="1" t="str">
        <f t="shared" si="48"/>
        <v>"CostReduce":7</v>
      </c>
      <c r="AG242" s="1" t="str">
        <f t="shared" si="49"/>
        <v>{"CardMulti":94.25,"CostReduce":7}</v>
      </c>
      <c r="AM242" s="32" t="str">
        <f t="shared" si="50"/>
        <v>"CardMulti":65.975</v>
      </c>
      <c r="AN242" s="1" t="str">
        <f t="shared" si="51"/>
        <v>"CostReduce":4.9</v>
      </c>
      <c r="AP242" s="1" t="str">
        <f>$A$3&amp;_xlfn.TEXTJOIN($C$1,1,AM242:AN242)&amp;$A$4</f>
        <v>{"CardMulti":65.975,"CostReduce":4.9}</v>
      </c>
    </row>
    <row r="243" ht="16.5" spans="4:42">
      <c r="D243" s="19">
        <v>227</v>
      </c>
      <c r="E243" s="24">
        <v>5326.79</v>
      </c>
      <c r="F243" s="25">
        <v>5327</v>
      </c>
      <c r="G243" s="25">
        <v>266</v>
      </c>
      <c r="H243" s="25"/>
      <c r="I243" s="25">
        <v>711736</v>
      </c>
      <c r="J243" s="25">
        <v>35587</v>
      </c>
      <c r="K243" s="25">
        <v>5</v>
      </c>
      <c r="L243" s="27">
        <v>1.51</v>
      </c>
      <c r="M243" s="28">
        <v>0</v>
      </c>
      <c r="N243" s="28">
        <v>0</v>
      </c>
      <c r="O243" s="13">
        <v>0</v>
      </c>
      <c r="P243" s="28">
        <v>87.84</v>
      </c>
      <c r="Q243" s="28">
        <v>7</v>
      </c>
      <c r="R243" s="28">
        <v>7</v>
      </c>
      <c r="S243" s="13">
        <v>5</v>
      </c>
      <c r="U243" s="1" t="str">
        <f t="shared" si="39"/>
        <v>"Hp":626327</v>
      </c>
      <c r="V243" s="1" t="str">
        <f t="shared" si="40"/>
        <v>"Atk":43416</v>
      </c>
      <c r="W243" s="1" t="str">
        <f t="shared" si="41"/>
        <v>{"Hp":626327,"Atk":43416}</v>
      </c>
      <c r="X243" s="1" t="str">
        <f t="shared" si="42"/>
        <v>"Hp":889670</v>
      </c>
      <c r="Y243" s="1" t="str">
        <f t="shared" si="43"/>
        <v>"Atk":30604</v>
      </c>
      <c r="Z243" s="1" t="str">
        <f>$A$3&amp;_xlfn.TEXTJOIN($C$1,1,X243:Y243)&amp;$A$4</f>
        <v>{"Hp":889670,"Atk":30604}</v>
      </c>
      <c r="AA243" s="1" t="str">
        <f t="shared" si="44"/>
        <v>"Hp":747322</v>
      </c>
      <c r="AB243" s="1" t="str">
        <f t="shared" si="45"/>
        <v>"Atk":39145</v>
      </c>
      <c r="AC243" s="1" t="str">
        <f t="shared" si="46"/>
        <v>{"Hp":747322,"Atk":39145}</v>
      </c>
      <c r="AE243" s="32" t="str">
        <f t="shared" si="47"/>
        <v>"CardMulti":94.84</v>
      </c>
      <c r="AF243" s="1" t="str">
        <f t="shared" si="48"/>
        <v>"CostReduce":7</v>
      </c>
      <c r="AG243" s="1" t="str">
        <f t="shared" si="49"/>
        <v>{"CardMulti":94.84,"CostReduce":7}</v>
      </c>
      <c r="AM243" s="32" t="str">
        <f t="shared" si="50"/>
        <v>"CardMulti":66.388</v>
      </c>
      <c r="AN243" s="1" t="str">
        <f t="shared" si="51"/>
        <v>"CostReduce":4.9</v>
      </c>
      <c r="AP243" s="1" t="str">
        <f>$A$3&amp;_xlfn.TEXTJOIN($C$1,1,AM243:AN243)&amp;$A$4</f>
        <v>{"CardMulti":66.388,"CostReduce":4.9}</v>
      </c>
    </row>
    <row r="244" ht="16.5" spans="4:42">
      <c r="D244" s="19">
        <v>228</v>
      </c>
      <c r="E244" s="24">
        <v>5368.33</v>
      </c>
      <c r="F244" s="25">
        <v>5368</v>
      </c>
      <c r="G244" s="25">
        <v>268</v>
      </c>
      <c r="H244" s="25"/>
      <c r="I244" s="25">
        <v>717105</v>
      </c>
      <c r="J244" s="25">
        <v>35855</v>
      </c>
      <c r="K244" s="25">
        <v>5</v>
      </c>
      <c r="L244" s="27">
        <v>1.51</v>
      </c>
      <c r="M244" s="28">
        <v>0</v>
      </c>
      <c r="N244" s="28">
        <v>0</v>
      </c>
      <c r="O244" s="13">
        <v>0</v>
      </c>
      <c r="P244" s="28">
        <v>88.43</v>
      </c>
      <c r="Q244" s="28">
        <v>7</v>
      </c>
      <c r="R244" s="28">
        <v>7</v>
      </c>
      <c r="S244" s="13">
        <v>5</v>
      </c>
      <c r="U244" s="1" t="str">
        <f t="shared" si="39"/>
        <v>"Hp":631052</v>
      </c>
      <c r="V244" s="1" t="str">
        <f t="shared" si="40"/>
        <v>"Atk":43743</v>
      </c>
      <c r="W244" s="1" t="str">
        <f t="shared" si="41"/>
        <v>{"Hp":631052,"Atk":43743}</v>
      </c>
      <c r="X244" s="1" t="str">
        <f t="shared" si="42"/>
        <v>"Hp":896381</v>
      </c>
      <c r="Y244" s="1" t="str">
        <f t="shared" si="43"/>
        <v>"Atk":30835</v>
      </c>
      <c r="Z244" s="1" t="str">
        <f>$A$3&amp;_xlfn.TEXTJOIN($C$1,1,X244:Y244)&amp;$A$4</f>
        <v>{"Hp":896381,"Atk":30835}</v>
      </c>
      <c r="AA244" s="1" t="str">
        <f t="shared" si="44"/>
        <v>"Hp":752960</v>
      </c>
      <c r="AB244" s="1" t="str">
        <f t="shared" si="45"/>
        <v>"Atk":39440</v>
      </c>
      <c r="AC244" s="1" t="str">
        <f t="shared" si="46"/>
        <v>{"Hp":752960,"Atk":39440}</v>
      </c>
      <c r="AE244" s="32" t="str">
        <f t="shared" si="47"/>
        <v>"CardMulti":95.43</v>
      </c>
      <c r="AF244" s="1" t="str">
        <f t="shared" si="48"/>
        <v>"CostReduce":7</v>
      </c>
      <c r="AG244" s="1" t="str">
        <f t="shared" si="49"/>
        <v>{"CardMulti":95.43,"CostReduce":7}</v>
      </c>
      <c r="AM244" s="32" t="str">
        <f t="shared" si="50"/>
        <v>"CardMulti":66.801</v>
      </c>
      <c r="AN244" s="1" t="str">
        <f t="shared" si="51"/>
        <v>"CostReduce":4.9</v>
      </c>
      <c r="AP244" s="1" t="str">
        <f>$A$3&amp;_xlfn.TEXTJOIN($C$1,1,AM244:AN244)&amp;$A$4</f>
        <v>{"CardMulti":66.801,"CostReduce":4.9}</v>
      </c>
    </row>
    <row r="245" ht="16.5" spans="4:42">
      <c r="D245" s="19">
        <v>229</v>
      </c>
      <c r="E245" s="24">
        <v>5410.02</v>
      </c>
      <c r="F245" s="25">
        <v>5410</v>
      </c>
      <c r="G245" s="25">
        <v>271</v>
      </c>
      <c r="H245" s="25"/>
      <c r="I245" s="25">
        <v>722515</v>
      </c>
      <c r="J245" s="25">
        <v>36126</v>
      </c>
      <c r="K245" s="25">
        <v>5</v>
      </c>
      <c r="L245" s="27">
        <v>1.51</v>
      </c>
      <c r="M245" s="28">
        <v>0</v>
      </c>
      <c r="N245" s="28">
        <v>0</v>
      </c>
      <c r="O245" s="13">
        <v>0</v>
      </c>
      <c r="P245" s="28">
        <v>89.02</v>
      </c>
      <c r="Q245" s="28">
        <v>7</v>
      </c>
      <c r="R245" s="28">
        <v>7</v>
      </c>
      <c r="S245" s="13">
        <v>5</v>
      </c>
      <c r="U245" s="1" t="str">
        <f t="shared" si="39"/>
        <v>"Hp":635813</v>
      </c>
      <c r="V245" s="1" t="str">
        <f t="shared" si="40"/>
        <v>"Atk":44073</v>
      </c>
      <c r="W245" s="1" t="str">
        <f t="shared" si="41"/>
        <v>{"Hp":635813,"Atk":44073}</v>
      </c>
      <c r="X245" s="1" t="str">
        <f t="shared" si="42"/>
        <v>"Hp":903143</v>
      </c>
      <c r="Y245" s="1" t="str">
        <f t="shared" si="43"/>
        <v>"Atk":31068</v>
      </c>
      <c r="Z245" s="1" t="str">
        <f>$A$3&amp;_xlfn.TEXTJOIN($C$1,1,X245:Y245)&amp;$A$4</f>
        <v>{"Hp":903143,"Atk":31068}</v>
      </c>
      <c r="AA245" s="1" t="str">
        <f t="shared" si="44"/>
        <v>"Hp":758640</v>
      </c>
      <c r="AB245" s="1" t="str">
        <f t="shared" si="45"/>
        <v>"Atk":39738</v>
      </c>
      <c r="AC245" s="1" t="str">
        <f t="shared" si="46"/>
        <v>{"Hp":758640,"Atk":39738}</v>
      </c>
      <c r="AE245" s="32" t="str">
        <f t="shared" si="47"/>
        <v>"CardMulti":96.02</v>
      </c>
      <c r="AF245" s="1" t="str">
        <f t="shared" si="48"/>
        <v>"CostReduce":7</v>
      </c>
      <c r="AG245" s="1" t="str">
        <f t="shared" si="49"/>
        <v>{"CardMulti":96.02,"CostReduce":7}</v>
      </c>
      <c r="AM245" s="32" t="str">
        <f t="shared" si="50"/>
        <v>"CardMulti":67.214</v>
      </c>
      <c r="AN245" s="1" t="str">
        <f t="shared" si="51"/>
        <v>"CostReduce":4.9</v>
      </c>
      <c r="AP245" s="1" t="str">
        <f>$A$3&amp;_xlfn.TEXTJOIN($C$1,1,AM245:AN245)&amp;$A$4</f>
        <v>{"CardMulti":67.214,"CostReduce":4.9}</v>
      </c>
    </row>
    <row r="246" ht="16.5" spans="4:42">
      <c r="D246" s="19">
        <v>230</v>
      </c>
      <c r="E246" s="24">
        <v>5451.85</v>
      </c>
      <c r="F246" s="25">
        <v>5452</v>
      </c>
      <c r="G246" s="25">
        <v>273</v>
      </c>
      <c r="H246" s="25"/>
      <c r="I246" s="25">
        <v>727967</v>
      </c>
      <c r="J246" s="25">
        <v>36398</v>
      </c>
      <c r="K246" s="25">
        <v>5</v>
      </c>
      <c r="L246" s="27">
        <v>1.51</v>
      </c>
      <c r="M246" s="28">
        <v>0</v>
      </c>
      <c r="N246" s="28">
        <v>0</v>
      </c>
      <c r="O246" s="13">
        <v>0</v>
      </c>
      <c r="P246" s="28">
        <v>89.61</v>
      </c>
      <c r="Q246" s="28">
        <v>7</v>
      </c>
      <c r="R246" s="28">
        <v>7</v>
      </c>
      <c r="S246" s="13">
        <v>5</v>
      </c>
      <c r="U246" s="1" t="str">
        <f t="shared" si="39"/>
        <v>"Hp":640610</v>
      </c>
      <c r="V246" s="1" t="str">
        <f t="shared" si="40"/>
        <v>"Atk":44405</v>
      </c>
      <c r="W246" s="1" t="str">
        <f t="shared" si="41"/>
        <v>{"Hp":640610,"Atk":44405}</v>
      </c>
      <c r="X246" s="1" t="str">
        <f t="shared" si="42"/>
        <v>"Hp":909958</v>
      </c>
      <c r="Y246" s="1" t="str">
        <f t="shared" si="43"/>
        <v>"Atk":31302</v>
      </c>
      <c r="Z246" s="1" t="str">
        <f>$A$3&amp;_xlfn.TEXTJOIN($C$1,1,X246:Y246)&amp;$A$4</f>
        <v>{"Hp":909958,"Atk":31302}</v>
      </c>
      <c r="AA246" s="1" t="str">
        <f t="shared" si="44"/>
        <v>"Hp":764365</v>
      </c>
      <c r="AB246" s="1" t="str">
        <f t="shared" si="45"/>
        <v>"Atk":40037</v>
      </c>
      <c r="AC246" s="1" t="str">
        <f t="shared" si="46"/>
        <v>{"Hp":764365,"Atk":40037}</v>
      </c>
      <c r="AE246" s="32" t="str">
        <f t="shared" si="47"/>
        <v>"CardMulti":96.61</v>
      </c>
      <c r="AF246" s="1" t="str">
        <f t="shared" si="48"/>
        <v>"CostReduce":7</v>
      </c>
      <c r="AG246" s="1" t="str">
        <f t="shared" si="49"/>
        <v>{"CardMulti":96.61,"CostReduce":7}</v>
      </c>
      <c r="AM246" s="32" t="str">
        <f t="shared" si="50"/>
        <v>"CardMulti":67.627</v>
      </c>
      <c r="AN246" s="1" t="str">
        <f t="shared" si="51"/>
        <v>"CostReduce":4.9</v>
      </c>
      <c r="AP246" s="1" t="str">
        <f>$A$3&amp;_xlfn.TEXTJOIN($C$1,1,AM246:AN246)&amp;$A$4</f>
        <v>{"CardMulti":67.627,"CostReduce":4.9}</v>
      </c>
    </row>
    <row r="247" ht="16.5" spans="4:42">
      <c r="D247" s="23">
        <v>231</v>
      </c>
      <c r="E247" s="24">
        <v>38456.75</v>
      </c>
      <c r="F247" s="25">
        <v>38457</v>
      </c>
      <c r="G247" s="25">
        <v>1923</v>
      </c>
      <c r="H247" s="25"/>
      <c r="I247" s="25">
        <v>766423</v>
      </c>
      <c r="J247" s="25">
        <v>38321</v>
      </c>
      <c r="K247" s="25">
        <v>5</v>
      </c>
      <c r="L247" s="27">
        <v>3.25</v>
      </c>
      <c r="M247" s="28">
        <v>0</v>
      </c>
      <c r="N247" s="28">
        <v>0</v>
      </c>
      <c r="O247" s="13">
        <v>0</v>
      </c>
      <c r="P247" s="28">
        <v>91.31</v>
      </c>
      <c r="Q247" s="28">
        <v>7</v>
      </c>
      <c r="R247" s="28">
        <v>7</v>
      </c>
      <c r="S247" s="13">
        <v>5</v>
      </c>
      <c r="U247" s="1" t="str">
        <f t="shared" si="39"/>
        <v>"Hp":674452</v>
      </c>
      <c r="V247" s="1" t="str">
        <f t="shared" si="40"/>
        <v>"Atk":46751</v>
      </c>
      <c r="W247" s="1" t="str">
        <f t="shared" si="41"/>
        <v>{"Hp":674452,"Atk":46751}</v>
      </c>
      <c r="X247" s="1" t="str">
        <f t="shared" si="42"/>
        <v>"Hp":958028</v>
      </c>
      <c r="Y247" s="1" t="str">
        <f t="shared" si="43"/>
        <v>"Atk":32956</v>
      </c>
      <c r="Z247" s="1" t="str">
        <f>$A$3&amp;_xlfn.TEXTJOIN($C$1,1,X247:Y247)&amp;$A$4</f>
        <v>{"Hp":958028,"Atk":32956}</v>
      </c>
      <c r="AA247" s="1" t="str">
        <f t="shared" si="44"/>
        <v>"Hp":804744</v>
      </c>
      <c r="AB247" s="1" t="str">
        <f t="shared" si="45"/>
        <v>"Atk":42153</v>
      </c>
      <c r="AC247" s="1" t="str">
        <f t="shared" si="46"/>
        <v>{"Hp":804744,"Atk":42153}</v>
      </c>
      <c r="AE247" s="32" t="str">
        <f t="shared" si="47"/>
        <v>"CardMulti":98.31</v>
      </c>
      <c r="AF247" s="1" t="str">
        <f t="shared" si="48"/>
        <v>"CostReduce":7</v>
      </c>
      <c r="AG247" s="1" t="str">
        <f t="shared" si="49"/>
        <v>{"CardMulti":98.31,"CostReduce":7}</v>
      </c>
      <c r="AM247" s="32" t="str">
        <f t="shared" si="50"/>
        <v>"CardMulti":68.817</v>
      </c>
      <c r="AN247" s="1" t="str">
        <f t="shared" si="51"/>
        <v>"CostReduce":4.9</v>
      </c>
      <c r="AP247" s="1" t="str">
        <f>$A$3&amp;_xlfn.TEXTJOIN($C$1,1,AM247:AN247)&amp;$A$4</f>
        <v>{"CardMulti":68.817,"CostReduce":4.9}</v>
      </c>
    </row>
    <row r="248" ht="16.5" spans="4:42">
      <c r="D248" s="19">
        <v>232</v>
      </c>
      <c r="E248" s="24">
        <v>5535.94</v>
      </c>
      <c r="F248" s="25">
        <v>5536</v>
      </c>
      <c r="G248" s="25">
        <v>277</v>
      </c>
      <c r="H248" s="25"/>
      <c r="I248" s="25">
        <v>771959</v>
      </c>
      <c r="J248" s="25">
        <v>38598</v>
      </c>
      <c r="K248" s="25">
        <v>5</v>
      </c>
      <c r="L248" s="27">
        <v>1.55</v>
      </c>
      <c r="M248" s="28">
        <v>0</v>
      </c>
      <c r="N248" s="28">
        <v>0</v>
      </c>
      <c r="O248" s="13">
        <v>0</v>
      </c>
      <c r="P248" s="28">
        <v>91.94</v>
      </c>
      <c r="Q248" s="28">
        <v>7</v>
      </c>
      <c r="R248" s="28">
        <v>7</v>
      </c>
      <c r="S248" s="13">
        <v>5</v>
      </c>
      <c r="U248" s="1" t="str">
        <f t="shared" si="39"/>
        <v>"Hp":679323</v>
      </c>
      <c r="V248" s="1" t="str">
        <f t="shared" si="40"/>
        <v>"Atk":47089</v>
      </c>
      <c r="W248" s="1" t="str">
        <f t="shared" si="41"/>
        <v>{"Hp":679323,"Atk":47089}</v>
      </c>
      <c r="X248" s="1" t="str">
        <f t="shared" si="42"/>
        <v>"Hp":964948</v>
      </c>
      <c r="Y248" s="1" t="str">
        <f t="shared" si="43"/>
        <v>"Atk":33194</v>
      </c>
      <c r="Z248" s="1" t="str">
        <f>$A$3&amp;_xlfn.TEXTJOIN($C$1,1,X248:Y248)&amp;$A$4</f>
        <v>{"Hp":964948,"Atk":33194}</v>
      </c>
      <c r="AA248" s="1" t="str">
        <f t="shared" si="44"/>
        <v>"Hp":810556</v>
      </c>
      <c r="AB248" s="1" t="str">
        <f t="shared" si="45"/>
        <v>"Atk":42457</v>
      </c>
      <c r="AC248" s="1" t="str">
        <f t="shared" si="46"/>
        <v>{"Hp":810556,"Atk":42457}</v>
      </c>
      <c r="AE248" s="32" t="str">
        <f t="shared" si="47"/>
        <v>"CardMulti":98.94</v>
      </c>
      <c r="AF248" s="1" t="str">
        <f t="shared" si="48"/>
        <v>"CostReduce":7</v>
      </c>
      <c r="AG248" s="1" t="str">
        <f t="shared" si="49"/>
        <v>{"CardMulti":98.94,"CostReduce":7}</v>
      </c>
      <c r="AM248" s="32" t="str">
        <f t="shared" si="50"/>
        <v>"CardMulti":69.258</v>
      </c>
      <c r="AN248" s="1" t="str">
        <f t="shared" si="51"/>
        <v>"CostReduce":4.9</v>
      </c>
      <c r="AP248" s="1" t="str">
        <f>$A$3&amp;_xlfn.TEXTJOIN($C$1,1,AM248:AN248)&amp;$A$4</f>
        <v>{"CardMulti":69.258,"CostReduce":4.9}</v>
      </c>
    </row>
    <row r="249" ht="16.5" spans="4:42">
      <c r="D249" s="19">
        <v>233</v>
      </c>
      <c r="E249" s="24">
        <v>5578.21</v>
      </c>
      <c r="F249" s="25">
        <v>5578</v>
      </c>
      <c r="G249" s="25">
        <v>279</v>
      </c>
      <c r="H249" s="25"/>
      <c r="I249" s="25">
        <v>777537</v>
      </c>
      <c r="J249" s="25">
        <v>38877</v>
      </c>
      <c r="K249" s="25">
        <v>5</v>
      </c>
      <c r="L249" s="27">
        <v>1.55</v>
      </c>
      <c r="M249" s="28">
        <v>0</v>
      </c>
      <c r="N249" s="28">
        <v>0</v>
      </c>
      <c r="O249" s="13">
        <v>0</v>
      </c>
      <c r="P249" s="28">
        <v>92.57</v>
      </c>
      <c r="Q249" s="28">
        <v>7</v>
      </c>
      <c r="R249" s="28">
        <v>7</v>
      </c>
      <c r="S249" s="13">
        <v>5</v>
      </c>
      <c r="U249" s="1" t="str">
        <f t="shared" si="39"/>
        <v>"Hp":684232</v>
      </c>
      <c r="V249" s="1" t="str">
        <f t="shared" si="40"/>
        <v>"Atk":47429</v>
      </c>
      <c r="W249" s="1" t="str">
        <f t="shared" si="41"/>
        <v>{"Hp":684232,"Atk":47429}</v>
      </c>
      <c r="X249" s="1" t="str">
        <f t="shared" si="42"/>
        <v>"Hp":971921</v>
      </c>
      <c r="Y249" s="1" t="str">
        <f t="shared" si="43"/>
        <v>"Atk":33434</v>
      </c>
      <c r="Z249" s="1" t="str">
        <f>$A$3&amp;_xlfn.TEXTJOIN($C$1,1,X249:Y249)&amp;$A$4</f>
        <v>{"Hp":971921,"Atk":33434}</v>
      </c>
      <c r="AA249" s="1" t="str">
        <f t="shared" si="44"/>
        <v>"Hp":816413</v>
      </c>
      <c r="AB249" s="1" t="str">
        <f t="shared" si="45"/>
        <v>"Atk":42764</v>
      </c>
      <c r="AC249" s="1" t="str">
        <f t="shared" si="46"/>
        <v>{"Hp":816413,"Atk":42764}</v>
      </c>
      <c r="AE249" s="32" t="str">
        <f t="shared" si="47"/>
        <v>"CardMulti":99.57</v>
      </c>
      <c r="AF249" s="1" t="str">
        <f t="shared" si="48"/>
        <v>"CostReduce":7</v>
      </c>
      <c r="AG249" s="1" t="str">
        <f t="shared" si="49"/>
        <v>{"CardMulti":99.57,"CostReduce":7}</v>
      </c>
      <c r="AM249" s="32" t="str">
        <f t="shared" si="50"/>
        <v>"CardMulti":69.699</v>
      </c>
      <c r="AN249" s="1" t="str">
        <f t="shared" si="51"/>
        <v>"CostReduce":4.9</v>
      </c>
      <c r="AP249" s="1" t="str">
        <f>$A$3&amp;_xlfn.TEXTJOIN($C$1,1,AM249:AN249)&amp;$A$4</f>
        <v>{"CardMulti":69.699,"CostReduce":4.9}</v>
      </c>
    </row>
    <row r="250" ht="16.5" spans="4:42">
      <c r="D250" s="19">
        <v>234</v>
      </c>
      <c r="E250" s="24">
        <v>5620.62</v>
      </c>
      <c r="F250" s="25">
        <v>5621</v>
      </c>
      <c r="G250" s="25">
        <v>281</v>
      </c>
      <c r="H250" s="25"/>
      <c r="I250" s="25">
        <v>783158</v>
      </c>
      <c r="J250" s="25">
        <v>39158</v>
      </c>
      <c r="K250" s="25">
        <v>5</v>
      </c>
      <c r="L250" s="27">
        <v>1.55</v>
      </c>
      <c r="M250" s="28">
        <v>0</v>
      </c>
      <c r="N250" s="28">
        <v>0</v>
      </c>
      <c r="O250" s="13">
        <v>0</v>
      </c>
      <c r="P250" s="28">
        <v>93.2</v>
      </c>
      <c r="Q250" s="28">
        <v>7</v>
      </c>
      <c r="R250" s="28">
        <v>7</v>
      </c>
      <c r="S250" s="13">
        <v>5</v>
      </c>
      <c r="U250" s="1" t="str">
        <f t="shared" si="39"/>
        <v>"Hp":689179</v>
      </c>
      <c r="V250" s="1" t="str">
        <f t="shared" si="40"/>
        <v>"Atk":47772</v>
      </c>
      <c r="W250" s="1" t="str">
        <f t="shared" si="41"/>
        <v>{"Hp":689179,"Atk":47772}</v>
      </c>
      <c r="X250" s="1" t="str">
        <f t="shared" si="42"/>
        <v>"Hp":978947</v>
      </c>
      <c r="Y250" s="1" t="str">
        <f t="shared" si="43"/>
        <v>"Atk":33675</v>
      </c>
      <c r="Z250" s="1" t="str">
        <f>$A$3&amp;_xlfn.TEXTJOIN($C$1,1,X250:Y250)&amp;$A$4</f>
        <v>{"Hp":978947,"Atk":33675}</v>
      </c>
      <c r="AA250" s="1" t="str">
        <f t="shared" si="44"/>
        <v>"Hp":822315</v>
      </c>
      <c r="AB250" s="1" t="str">
        <f t="shared" si="45"/>
        <v>"Atk":43073</v>
      </c>
      <c r="AC250" s="1" t="str">
        <f t="shared" si="46"/>
        <v>{"Hp":822315,"Atk":43073}</v>
      </c>
      <c r="AE250" s="32" t="str">
        <f t="shared" si="47"/>
        <v>"CardMulti":100.2</v>
      </c>
      <c r="AF250" s="1" t="str">
        <f t="shared" si="48"/>
        <v>"CostReduce":7</v>
      </c>
      <c r="AG250" s="1" t="str">
        <f t="shared" si="49"/>
        <v>{"CardMulti":100.2,"CostReduce":7}</v>
      </c>
      <c r="AM250" s="32" t="str">
        <f t="shared" si="50"/>
        <v>"CardMulti":70.14</v>
      </c>
      <c r="AN250" s="1" t="str">
        <f t="shared" si="51"/>
        <v>"CostReduce":4.9</v>
      </c>
      <c r="AP250" s="1" t="str">
        <f>$A$3&amp;_xlfn.TEXTJOIN($C$1,1,AM250:AN250)&amp;$A$4</f>
        <v>{"CardMulti":70.14,"CostReduce":4.9}</v>
      </c>
    </row>
    <row r="251" ht="16.5" spans="4:42">
      <c r="D251" s="19">
        <v>235</v>
      </c>
      <c r="E251" s="24">
        <v>5663.17</v>
      </c>
      <c r="F251" s="25">
        <v>5663</v>
      </c>
      <c r="G251" s="25">
        <v>283</v>
      </c>
      <c r="H251" s="25"/>
      <c r="I251" s="25">
        <v>788821</v>
      </c>
      <c r="J251" s="25">
        <v>39441</v>
      </c>
      <c r="K251" s="25">
        <v>5</v>
      </c>
      <c r="L251" s="27">
        <v>1.55</v>
      </c>
      <c r="M251" s="28">
        <v>0</v>
      </c>
      <c r="N251" s="28">
        <v>0</v>
      </c>
      <c r="O251" s="13">
        <v>0</v>
      </c>
      <c r="P251" s="28">
        <v>93.83</v>
      </c>
      <c r="Q251" s="28">
        <v>7</v>
      </c>
      <c r="R251" s="28">
        <v>7</v>
      </c>
      <c r="S251" s="13">
        <v>5</v>
      </c>
      <c r="U251" s="1" t="str">
        <f t="shared" si="39"/>
        <v>"Hp":694162</v>
      </c>
      <c r="V251" s="1" t="str">
        <f t="shared" si="40"/>
        <v>"Atk":48118</v>
      </c>
      <c r="W251" s="1" t="str">
        <f t="shared" si="41"/>
        <v>{"Hp":694162,"Atk":48118}</v>
      </c>
      <c r="X251" s="1" t="str">
        <f t="shared" si="42"/>
        <v>"Hp":986026</v>
      </c>
      <c r="Y251" s="1" t="str">
        <f t="shared" si="43"/>
        <v>"Atk":33919</v>
      </c>
      <c r="Z251" s="1" t="str">
        <f>$A$3&amp;_xlfn.TEXTJOIN($C$1,1,X251:Y251)&amp;$A$4</f>
        <v>{"Hp":986026,"Atk":33919}</v>
      </c>
      <c r="AA251" s="1" t="str">
        <f t="shared" si="44"/>
        <v>"Hp":828262</v>
      </c>
      <c r="AB251" s="1" t="str">
        <f t="shared" si="45"/>
        <v>"Atk":43385</v>
      </c>
      <c r="AC251" s="1" t="str">
        <f t="shared" si="46"/>
        <v>{"Hp":828262,"Atk":43385}</v>
      </c>
      <c r="AE251" s="32" t="str">
        <f t="shared" si="47"/>
        <v>"CardMulti":100.83</v>
      </c>
      <c r="AF251" s="1" t="str">
        <f t="shared" si="48"/>
        <v>"CostReduce":7</v>
      </c>
      <c r="AG251" s="1" t="str">
        <f t="shared" si="49"/>
        <v>{"CardMulti":100.83,"CostReduce":7}</v>
      </c>
      <c r="AM251" s="32" t="str">
        <f t="shared" si="50"/>
        <v>"CardMulti":70.581</v>
      </c>
      <c r="AN251" s="1" t="str">
        <f t="shared" si="51"/>
        <v>"CostReduce":4.9</v>
      </c>
      <c r="AP251" s="1" t="str">
        <f>$A$3&amp;_xlfn.TEXTJOIN($C$1,1,AM251:AN251)&amp;$A$4</f>
        <v>{"CardMulti":70.581,"CostReduce":4.9}</v>
      </c>
    </row>
    <row r="252" ht="16.5" spans="4:42">
      <c r="D252" s="19">
        <v>236</v>
      </c>
      <c r="E252" s="24">
        <v>5705.87</v>
      </c>
      <c r="F252" s="25">
        <v>5706</v>
      </c>
      <c r="G252" s="25">
        <v>285</v>
      </c>
      <c r="H252" s="25"/>
      <c r="I252" s="25">
        <v>794527</v>
      </c>
      <c r="J252" s="25">
        <v>39726</v>
      </c>
      <c r="K252" s="25">
        <v>5</v>
      </c>
      <c r="L252" s="27">
        <v>1.55</v>
      </c>
      <c r="M252" s="28">
        <v>0</v>
      </c>
      <c r="N252" s="28">
        <v>0</v>
      </c>
      <c r="O252" s="13">
        <v>0</v>
      </c>
      <c r="P252" s="28">
        <v>94.46</v>
      </c>
      <c r="Q252" s="28">
        <v>7</v>
      </c>
      <c r="R252" s="28">
        <v>7</v>
      </c>
      <c r="S252" s="13">
        <v>5</v>
      </c>
      <c r="U252" s="1" t="str">
        <f t="shared" si="39"/>
        <v>"Hp":699183</v>
      </c>
      <c r="V252" s="1" t="str">
        <f t="shared" si="40"/>
        <v>"Atk":48465</v>
      </c>
      <c r="W252" s="1" t="str">
        <f t="shared" si="41"/>
        <v>{"Hp":699183,"Atk":48465}</v>
      </c>
      <c r="X252" s="1" t="str">
        <f t="shared" si="42"/>
        <v>"Hp":993158</v>
      </c>
      <c r="Y252" s="1" t="str">
        <f t="shared" si="43"/>
        <v>"Atk":34164</v>
      </c>
      <c r="Z252" s="1" t="str">
        <f>$A$3&amp;_xlfn.TEXTJOIN($C$1,1,X252:Y252)&amp;$A$4</f>
        <v>{"Hp":993158,"Atk":34164}</v>
      </c>
      <c r="AA252" s="1" t="str">
        <f t="shared" si="44"/>
        <v>"Hp":834253</v>
      </c>
      <c r="AB252" s="1" t="str">
        <f t="shared" si="45"/>
        <v>"Atk":43698</v>
      </c>
      <c r="AC252" s="1" t="str">
        <f t="shared" si="46"/>
        <v>{"Hp":834253,"Atk":43698}</v>
      </c>
      <c r="AE252" s="32" t="str">
        <f t="shared" si="47"/>
        <v>"CardMulti":101.46</v>
      </c>
      <c r="AF252" s="1" t="str">
        <f t="shared" si="48"/>
        <v>"CostReduce":7</v>
      </c>
      <c r="AG252" s="1" t="str">
        <f t="shared" si="49"/>
        <v>{"CardMulti":101.46,"CostReduce":7}</v>
      </c>
      <c r="AM252" s="32" t="str">
        <f t="shared" si="50"/>
        <v>"CardMulti":71.022</v>
      </c>
      <c r="AN252" s="1" t="str">
        <f t="shared" si="51"/>
        <v>"CostReduce":4.9</v>
      </c>
      <c r="AP252" s="1" t="str">
        <f>$A$3&amp;_xlfn.TEXTJOIN($C$1,1,AM252:AN252)&amp;$A$4</f>
        <v>{"CardMulti":71.022,"CostReduce":4.9}</v>
      </c>
    </row>
    <row r="253" ht="16.5" spans="4:42">
      <c r="D253" s="19">
        <v>237</v>
      </c>
      <c r="E253" s="24">
        <v>5748.72</v>
      </c>
      <c r="F253" s="25">
        <v>5749</v>
      </c>
      <c r="G253" s="25">
        <v>287</v>
      </c>
      <c r="H253" s="25"/>
      <c r="I253" s="25">
        <v>800276</v>
      </c>
      <c r="J253" s="25">
        <v>40014</v>
      </c>
      <c r="K253" s="25">
        <v>5</v>
      </c>
      <c r="L253" s="27">
        <v>1.55</v>
      </c>
      <c r="M253" s="28">
        <v>0</v>
      </c>
      <c r="N253" s="28">
        <v>0</v>
      </c>
      <c r="O253" s="13">
        <v>0</v>
      </c>
      <c r="P253" s="28">
        <v>95.09</v>
      </c>
      <c r="Q253" s="28">
        <v>7</v>
      </c>
      <c r="R253" s="28">
        <v>7</v>
      </c>
      <c r="S253" s="13">
        <v>5</v>
      </c>
      <c r="U253" s="1" t="str">
        <f t="shared" si="39"/>
        <v>"Hp":704242</v>
      </c>
      <c r="V253" s="1" t="str">
        <f t="shared" si="40"/>
        <v>"Atk":48817</v>
      </c>
      <c r="W253" s="1" t="str">
        <f t="shared" si="41"/>
        <v>{"Hp":704242,"Atk":48817}</v>
      </c>
      <c r="X253" s="1" t="str">
        <f t="shared" si="42"/>
        <v>"Hp":1000345</v>
      </c>
      <c r="Y253" s="1" t="str">
        <f t="shared" si="43"/>
        <v>"Atk":34412</v>
      </c>
      <c r="Z253" s="1" t="str">
        <f>$A$3&amp;_xlfn.TEXTJOIN($C$1,1,X253:Y253)&amp;$A$4</f>
        <v>{"Hp":1000345,"Atk":34412}</v>
      </c>
      <c r="AA253" s="1" t="str">
        <f t="shared" si="44"/>
        <v>"Hp":840289</v>
      </c>
      <c r="AB253" s="1" t="str">
        <f t="shared" si="45"/>
        <v>"Atk":44015</v>
      </c>
      <c r="AC253" s="1" t="str">
        <f t="shared" si="46"/>
        <v>{"Hp":840289,"Atk":44015}</v>
      </c>
      <c r="AE253" s="32" t="str">
        <f t="shared" si="47"/>
        <v>"CardMulti":102.09</v>
      </c>
      <c r="AF253" s="1" t="str">
        <f t="shared" si="48"/>
        <v>"CostReduce":7</v>
      </c>
      <c r="AG253" s="1" t="str">
        <f t="shared" si="49"/>
        <v>{"CardMulti":102.09,"CostReduce":7}</v>
      </c>
      <c r="AM253" s="32" t="str">
        <f t="shared" si="50"/>
        <v>"CardMulti":71.463</v>
      </c>
      <c r="AN253" s="1" t="str">
        <f t="shared" si="51"/>
        <v>"CostReduce":4.9</v>
      </c>
      <c r="AP253" s="1" t="str">
        <f>$A$3&amp;_xlfn.TEXTJOIN($C$1,1,AM253:AN253)&amp;$A$4</f>
        <v>{"CardMulti":71.463,"CostReduce":4.9}</v>
      </c>
    </row>
    <row r="254" ht="16.5" spans="4:42">
      <c r="D254" s="19">
        <v>238</v>
      </c>
      <c r="E254" s="24">
        <v>5791.71</v>
      </c>
      <c r="F254" s="25">
        <v>5792</v>
      </c>
      <c r="G254" s="25">
        <v>290</v>
      </c>
      <c r="H254" s="25"/>
      <c r="I254" s="25">
        <v>806068</v>
      </c>
      <c r="J254" s="25">
        <v>40303</v>
      </c>
      <c r="K254" s="25">
        <v>5</v>
      </c>
      <c r="L254" s="27">
        <v>1.55</v>
      </c>
      <c r="M254" s="28">
        <v>0</v>
      </c>
      <c r="N254" s="28">
        <v>0</v>
      </c>
      <c r="O254" s="13">
        <v>0</v>
      </c>
      <c r="P254" s="28">
        <v>95.72</v>
      </c>
      <c r="Q254" s="28">
        <v>7</v>
      </c>
      <c r="R254" s="28">
        <v>7</v>
      </c>
      <c r="S254" s="13">
        <v>5</v>
      </c>
      <c r="U254" s="1" t="str">
        <f t="shared" si="39"/>
        <v>"Hp":709339</v>
      </c>
      <c r="V254" s="1" t="str">
        <f t="shared" si="40"/>
        <v>"Atk":49169</v>
      </c>
      <c r="W254" s="1" t="str">
        <f t="shared" si="41"/>
        <v>{"Hp":709339,"Atk":49169}</v>
      </c>
      <c r="X254" s="1" t="str">
        <f t="shared" si="42"/>
        <v>"Hp":1007585</v>
      </c>
      <c r="Y254" s="1" t="str">
        <f t="shared" si="43"/>
        <v>"Atk":34660</v>
      </c>
      <c r="Z254" s="1" t="str">
        <f>$A$3&amp;_xlfn.TEXTJOIN($C$1,1,X254:Y254)&amp;$A$4</f>
        <v>{"Hp":1007585,"Atk":34660}</v>
      </c>
      <c r="AA254" s="1" t="str">
        <f t="shared" si="44"/>
        <v>"Hp":846371</v>
      </c>
      <c r="AB254" s="1" t="str">
        <f t="shared" si="45"/>
        <v>"Atk":44333</v>
      </c>
      <c r="AC254" s="1" t="str">
        <f t="shared" si="46"/>
        <v>{"Hp":846371,"Atk":44333}</v>
      </c>
      <c r="AE254" s="32" t="str">
        <f t="shared" si="47"/>
        <v>"CardMulti":102.72</v>
      </c>
      <c r="AF254" s="1" t="str">
        <f t="shared" si="48"/>
        <v>"CostReduce":7</v>
      </c>
      <c r="AG254" s="1" t="str">
        <f t="shared" si="49"/>
        <v>{"CardMulti":102.72,"CostReduce":7}</v>
      </c>
      <c r="AM254" s="32" t="str">
        <f t="shared" si="50"/>
        <v>"CardMulti":71.904</v>
      </c>
      <c r="AN254" s="1" t="str">
        <f t="shared" si="51"/>
        <v>"CostReduce":4.9</v>
      </c>
      <c r="AP254" s="1" t="str">
        <f>$A$3&amp;_xlfn.TEXTJOIN($C$1,1,AM254:AN254)&amp;$A$4</f>
        <v>{"CardMulti":71.904,"CostReduce":4.9}</v>
      </c>
    </row>
    <row r="255" ht="16.5" spans="4:42">
      <c r="D255" s="19">
        <v>239</v>
      </c>
      <c r="E255" s="24">
        <v>5834.84</v>
      </c>
      <c r="F255" s="25">
        <v>5835</v>
      </c>
      <c r="G255" s="25">
        <v>292</v>
      </c>
      <c r="H255" s="25"/>
      <c r="I255" s="25">
        <v>811902</v>
      </c>
      <c r="J255" s="25">
        <v>40595</v>
      </c>
      <c r="K255" s="25">
        <v>5</v>
      </c>
      <c r="L255" s="27">
        <v>1.55</v>
      </c>
      <c r="M255" s="28">
        <v>0</v>
      </c>
      <c r="N255" s="28">
        <v>0</v>
      </c>
      <c r="O255" s="13">
        <v>0</v>
      </c>
      <c r="P255" s="28">
        <v>96.35</v>
      </c>
      <c r="Q255" s="28">
        <v>7</v>
      </c>
      <c r="R255" s="28">
        <v>7</v>
      </c>
      <c r="S255" s="13">
        <v>5</v>
      </c>
      <c r="U255" s="1" t="str">
        <f t="shared" si="39"/>
        <v>"Hp":714473</v>
      </c>
      <c r="V255" s="1" t="str">
        <f t="shared" si="40"/>
        <v>"Atk":49525</v>
      </c>
      <c r="W255" s="1" t="str">
        <f t="shared" si="41"/>
        <v>{"Hp":714473,"Atk":49525}</v>
      </c>
      <c r="X255" s="1" t="str">
        <f t="shared" si="42"/>
        <v>"Hp":1014877</v>
      </c>
      <c r="Y255" s="1" t="str">
        <f t="shared" si="43"/>
        <v>"Atk":34911</v>
      </c>
      <c r="Z255" s="1" t="str">
        <f>$A$3&amp;_xlfn.TEXTJOIN($C$1,1,X255:Y255)&amp;$A$4</f>
        <v>{"Hp":1014877,"Atk":34911}</v>
      </c>
      <c r="AA255" s="1" t="str">
        <f t="shared" si="44"/>
        <v>"Hp":852497</v>
      </c>
      <c r="AB255" s="1" t="str">
        <f t="shared" si="45"/>
        <v>"Atk":44654</v>
      </c>
      <c r="AC255" s="1" t="str">
        <f t="shared" si="46"/>
        <v>{"Hp":852497,"Atk":44654}</v>
      </c>
      <c r="AE255" s="32" t="str">
        <f t="shared" si="47"/>
        <v>"CardMulti":103.35</v>
      </c>
      <c r="AF255" s="1" t="str">
        <f t="shared" si="48"/>
        <v>"CostReduce":7</v>
      </c>
      <c r="AG255" s="1" t="str">
        <f t="shared" si="49"/>
        <v>{"CardMulti":103.35,"CostReduce":7}</v>
      </c>
      <c r="AM255" s="32" t="str">
        <f t="shared" si="50"/>
        <v>"CardMulti":72.345</v>
      </c>
      <c r="AN255" s="1" t="str">
        <f t="shared" si="51"/>
        <v>"CostReduce":4.9</v>
      </c>
      <c r="AP255" s="1" t="str">
        <f>$A$3&amp;_xlfn.TEXTJOIN($C$1,1,AM255:AN255)&amp;$A$4</f>
        <v>{"CardMulti":72.345,"CostReduce":4.9}</v>
      </c>
    </row>
    <row r="256" ht="16.5" spans="4:42">
      <c r="D256" s="19">
        <v>240</v>
      </c>
      <c r="E256" s="24">
        <v>5878.12</v>
      </c>
      <c r="F256" s="25">
        <v>5878</v>
      </c>
      <c r="G256" s="25">
        <v>294</v>
      </c>
      <c r="H256" s="25"/>
      <c r="I256" s="25">
        <v>817780</v>
      </c>
      <c r="J256" s="25">
        <v>40889</v>
      </c>
      <c r="K256" s="25">
        <v>5</v>
      </c>
      <c r="L256" s="27">
        <v>1.55</v>
      </c>
      <c r="M256" s="28">
        <v>0</v>
      </c>
      <c r="N256" s="28">
        <v>0</v>
      </c>
      <c r="O256" s="13">
        <v>0</v>
      </c>
      <c r="P256" s="28">
        <v>96.98</v>
      </c>
      <c r="Q256" s="28">
        <v>7</v>
      </c>
      <c r="R256" s="28">
        <v>7</v>
      </c>
      <c r="S256" s="13">
        <v>5</v>
      </c>
      <c r="U256" s="1" t="str">
        <f t="shared" si="39"/>
        <v>"Hp":719646</v>
      </c>
      <c r="V256" s="1" t="str">
        <f t="shared" si="40"/>
        <v>"Atk":49884</v>
      </c>
      <c r="W256" s="1" t="str">
        <f t="shared" si="41"/>
        <v>{"Hp":719646,"Atk":49884}</v>
      </c>
      <c r="X256" s="1" t="str">
        <f t="shared" si="42"/>
        <v>"Hp":1022225</v>
      </c>
      <c r="Y256" s="1" t="str">
        <f t="shared" si="43"/>
        <v>"Atk":35164</v>
      </c>
      <c r="Z256" s="1" t="str">
        <f>$A$3&amp;_xlfn.TEXTJOIN($C$1,1,X256:Y256)&amp;$A$4</f>
        <v>{"Hp":1022225,"Atk":35164}</v>
      </c>
      <c r="AA256" s="1" t="str">
        <f t="shared" si="44"/>
        <v>"Hp":858669</v>
      </c>
      <c r="AB256" s="1" t="str">
        <f t="shared" si="45"/>
        <v>"Atk":44977</v>
      </c>
      <c r="AC256" s="1" t="str">
        <f t="shared" si="46"/>
        <v>{"Hp":858669,"Atk":44977}</v>
      </c>
      <c r="AE256" s="32" t="str">
        <f t="shared" si="47"/>
        <v>"CardMulti":103.98</v>
      </c>
      <c r="AF256" s="1" t="str">
        <f t="shared" si="48"/>
        <v>"CostReduce":7</v>
      </c>
      <c r="AG256" s="1" t="str">
        <f t="shared" si="49"/>
        <v>{"CardMulti":103.98,"CostReduce":7}</v>
      </c>
      <c r="AM256" s="32" t="str">
        <f t="shared" si="50"/>
        <v>"CardMulti":72.786</v>
      </c>
      <c r="AN256" s="1" t="str">
        <f t="shared" si="51"/>
        <v>"CostReduce":4.9</v>
      </c>
      <c r="AP256" s="1" t="str">
        <f>$A$3&amp;_xlfn.TEXTJOIN($C$1,1,AM256:AN256)&amp;$A$4</f>
        <v>{"CardMulti":72.786,"CostReduce":4.9}</v>
      </c>
    </row>
    <row r="257" ht="16.5" spans="4:42">
      <c r="D257" s="23">
        <v>241</v>
      </c>
      <c r="E257" s="24">
        <v>41450.82</v>
      </c>
      <c r="F257" s="25">
        <v>41451</v>
      </c>
      <c r="G257" s="25">
        <v>2073</v>
      </c>
      <c r="H257" s="25"/>
      <c r="I257" s="25">
        <v>859231</v>
      </c>
      <c r="J257" s="25">
        <v>42962</v>
      </c>
      <c r="K257" s="25">
        <v>5</v>
      </c>
      <c r="L257" s="27">
        <v>3.36</v>
      </c>
      <c r="M257" s="28">
        <v>0</v>
      </c>
      <c r="N257" s="28">
        <v>0</v>
      </c>
      <c r="O257" s="13">
        <v>0</v>
      </c>
      <c r="P257" s="28">
        <v>98.73</v>
      </c>
      <c r="Q257" s="28">
        <v>7</v>
      </c>
      <c r="R257" s="28">
        <v>7</v>
      </c>
      <c r="S257" s="13">
        <v>5</v>
      </c>
      <c r="U257" s="1" t="str">
        <f t="shared" si="39"/>
        <v>"Hp":756123</v>
      </c>
      <c r="V257" s="1" t="str">
        <f t="shared" si="40"/>
        <v>"Atk":52413</v>
      </c>
      <c r="W257" s="1" t="str">
        <f t="shared" si="41"/>
        <v>{"Hp":756123,"Atk":52413}</v>
      </c>
      <c r="X257" s="1" t="str">
        <f t="shared" si="42"/>
        <v>"Hp":1074038</v>
      </c>
      <c r="Y257" s="1" t="str">
        <f t="shared" si="43"/>
        <v>"Atk":36947</v>
      </c>
      <c r="Z257" s="1" t="str">
        <f>$A$3&amp;_xlfn.TEXTJOIN($C$1,1,X257:Y257)&amp;$A$4</f>
        <v>{"Hp":1074038,"Atk":36947}</v>
      </c>
      <c r="AA257" s="1" t="str">
        <f t="shared" si="44"/>
        <v>"Hp":902192</v>
      </c>
      <c r="AB257" s="1" t="str">
        <f t="shared" si="45"/>
        <v>"Atk":47258</v>
      </c>
      <c r="AC257" s="1" t="str">
        <f t="shared" si="46"/>
        <v>{"Hp":902192,"Atk":47258}</v>
      </c>
      <c r="AE257" s="32" t="str">
        <f t="shared" si="47"/>
        <v>"CardMulti":105.73</v>
      </c>
      <c r="AF257" s="1" t="str">
        <f t="shared" si="48"/>
        <v>"CostReduce":7</v>
      </c>
      <c r="AG257" s="1" t="str">
        <f t="shared" si="49"/>
        <v>{"CardMulti":105.73,"CostReduce":7}</v>
      </c>
      <c r="AM257" s="32" t="str">
        <f t="shared" si="50"/>
        <v>"CardMulti":74.011</v>
      </c>
      <c r="AN257" s="1" t="str">
        <f t="shared" si="51"/>
        <v>"CostReduce":4.9</v>
      </c>
      <c r="AP257" s="1" t="str">
        <f>$A$3&amp;_xlfn.TEXTJOIN($C$1,1,AM257:AN257)&amp;$A$4</f>
        <v>{"CardMulti":74.011,"CostReduce":4.9}</v>
      </c>
    </row>
    <row r="258" ht="16.5" spans="4:42">
      <c r="D258" s="19">
        <v>242</v>
      </c>
      <c r="E258" s="24">
        <v>5965.11</v>
      </c>
      <c r="F258" s="25">
        <v>5965</v>
      </c>
      <c r="G258" s="25">
        <v>298</v>
      </c>
      <c r="H258" s="25"/>
      <c r="I258" s="25">
        <v>865196</v>
      </c>
      <c r="J258" s="25">
        <v>43260</v>
      </c>
      <c r="K258" s="25">
        <v>5</v>
      </c>
      <c r="L258" s="27">
        <v>1.59</v>
      </c>
      <c r="M258" s="28">
        <v>0</v>
      </c>
      <c r="N258" s="28">
        <v>0</v>
      </c>
      <c r="O258" s="13">
        <v>0</v>
      </c>
      <c r="P258" s="28">
        <v>99.4</v>
      </c>
      <c r="Q258" s="28">
        <v>7</v>
      </c>
      <c r="R258" s="28">
        <v>7</v>
      </c>
      <c r="S258" s="13">
        <v>5</v>
      </c>
      <c r="U258" s="1" t="str">
        <f t="shared" si="39"/>
        <v>"Hp":761372</v>
      </c>
      <c r="V258" s="1" t="str">
        <f t="shared" si="40"/>
        <v>"Atk":52777</v>
      </c>
      <c r="W258" s="1" t="str">
        <f t="shared" si="41"/>
        <v>{"Hp":761372,"Atk":52777}</v>
      </c>
      <c r="X258" s="1" t="str">
        <f t="shared" si="42"/>
        <v>"Hp":1081495</v>
      </c>
      <c r="Y258" s="1" t="str">
        <f t="shared" si="43"/>
        <v>"Atk":37203</v>
      </c>
      <c r="Z258" s="1" t="str">
        <f>$A$3&amp;_xlfn.TEXTJOIN($C$1,1,X258:Y258)&amp;$A$4</f>
        <v>{"Hp":1081495,"Atk":37203}</v>
      </c>
      <c r="AA258" s="1" t="str">
        <f t="shared" si="44"/>
        <v>"Hp":908455</v>
      </c>
      <c r="AB258" s="1" t="str">
        <f t="shared" si="45"/>
        <v>"Atk":47586</v>
      </c>
      <c r="AC258" s="1" t="str">
        <f t="shared" si="46"/>
        <v>{"Hp":908455,"Atk":47586}</v>
      </c>
      <c r="AE258" s="32" t="str">
        <f t="shared" si="47"/>
        <v>"CardMulti":106.4</v>
      </c>
      <c r="AF258" s="1" t="str">
        <f t="shared" si="48"/>
        <v>"CostReduce":7</v>
      </c>
      <c r="AG258" s="1" t="str">
        <f t="shared" si="49"/>
        <v>{"CardMulti":106.4,"CostReduce":7}</v>
      </c>
      <c r="AM258" s="32" t="str">
        <f t="shared" si="50"/>
        <v>"CardMulti":74.48</v>
      </c>
      <c r="AN258" s="1" t="str">
        <f t="shared" si="51"/>
        <v>"CostReduce":4.9</v>
      </c>
      <c r="AP258" s="1" t="str">
        <f>$A$3&amp;_xlfn.TEXTJOIN($C$1,1,AM258:AN258)&amp;$A$4</f>
        <v>{"CardMulti":74.48,"CostReduce":4.9}</v>
      </c>
    </row>
    <row r="259" ht="16.5" spans="4:42">
      <c r="D259" s="19">
        <v>243</v>
      </c>
      <c r="E259" s="24">
        <v>6008.82</v>
      </c>
      <c r="F259" s="25">
        <v>6009</v>
      </c>
      <c r="G259" s="25">
        <v>300</v>
      </c>
      <c r="H259" s="25"/>
      <c r="I259" s="25">
        <v>871205</v>
      </c>
      <c r="J259" s="25">
        <v>43560</v>
      </c>
      <c r="K259" s="25">
        <v>5</v>
      </c>
      <c r="L259" s="27">
        <v>1.59</v>
      </c>
      <c r="M259" s="28">
        <v>0</v>
      </c>
      <c r="N259" s="28">
        <v>0</v>
      </c>
      <c r="O259" s="13">
        <v>0</v>
      </c>
      <c r="P259" s="28">
        <v>100.07</v>
      </c>
      <c r="Q259" s="28">
        <v>7</v>
      </c>
      <c r="R259" s="28">
        <v>7</v>
      </c>
      <c r="S259" s="13">
        <v>5</v>
      </c>
      <c r="U259" s="1" t="str">
        <f t="shared" si="39"/>
        <v>"Hp":766660</v>
      </c>
      <c r="V259" s="1" t="str">
        <f t="shared" si="40"/>
        <v>"Atk":53143</v>
      </c>
      <c r="W259" s="1" t="str">
        <f t="shared" si="41"/>
        <v>{"Hp":766660,"Atk":53143}</v>
      </c>
      <c r="X259" s="1" t="str">
        <f t="shared" si="42"/>
        <v>"Hp":1089006</v>
      </c>
      <c r="Y259" s="1" t="str">
        <f t="shared" si="43"/>
        <v>"Atk":37461</v>
      </c>
      <c r="Z259" s="1" t="str">
        <f>$A$3&amp;_xlfn.TEXTJOIN($C$1,1,X259:Y259)&amp;$A$4</f>
        <v>{"Hp":1089006,"Atk":37461}</v>
      </c>
      <c r="AA259" s="1" t="str">
        <f t="shared" si="44"/>
        <v>"Hp":914765</v>
      </c>
      <c r="AB259" s="1" t="str">
        <f t="shared" si="45"/>
        <v>"Atk":47916</v>
      </c>
      <c r="AC259" s="1" t="str">
        <f t="shared" si="46"/>
        <v>{"Hp":914765,"Atk":47916}</v>
      </c>
      <c r="AE259" s="32" t="str">
        <f t="shared" si="47"/>
        <v>"CardMulti":107.07</v>
      </c>
      <c r="AF259" s="1" t="str">
        <f t="shared" si="48"/>
        <v>"CostReduce":7</v>
      </c>
      <c r="AG259" s="1" t="str">
        <f t="shared" si="49"/>
        <v>{"CardMulti":107.07,"CostReduce":7}</v>
      </c>
      <c r="AM259" s="32" t="str">
        <f t="shared" si="50"/>
        <v>"CardMulti":74.949</v>
      </c>
      <c r="AN259" s="1" t="str">
        <f t="shared" si="51"/>
        <v>"CostReduce":4.9</v>
      </c>
      <c r="AP259" s="1" t="str">
        <f>$A$3&amp;_xlfn.TEXTJOIN($C$1,1,AM259:AN259)&amp;$A$4</f>
        <v>{"CardMulti":74.949,"CostReduce":4.9}</v>
      </c>
    </row>
    <row r="260" ht="16.5" spans="4:42">
      <c r="D260" s="19">
        <v>244</v>
      </c>
      <c r="E260" s="24">
        <v>6052.68</v>
      </c>
      <c r="F260" s="25">
        <v>6053</v>
      </c>
      <c r="G260" s="25">
        <v>303</v>
      </c>
      <c r="H260" s="25"/>
      <c r="I260" s="25">
        <v>877258</v>
      </c>
      <c r="J260" s="25">
        <v>43863</v>
      </c>
      <c r="K260" s="25">
        <v>5</v>
      </c>
      <c r="L260" s="27">
        <v>1.59</v>
      </c>
      <c r="M260" s="28">
        <v>0</v>
      </c>
      <c r="N260" s="28">
        <v>0</v>
      </c>
      <c r="O260" s="13">
        <v>0</v>
      </c>
      <c r="P260" s="28">
        <v>100.74</v>
      </c>
      <c r="Q260" s="28">
        <v>7</v>
      </c>
      <c r="R260" s="28">
        <v>7</v>
      </c>
      <c r="S260" s="13">
        <v>5</v>
      </c>
      <c r="U260" s="1" t="str">
        <f t="shared" si="39"/>
        <v>"Hp":771987</v>
      </c>
      <c r="V260" s="1" t="str">
        <f t="shared" si="40"/>
        <v>"Atk":53512</v>
      </c>
      <c r="W260" s="1" t="str">
        <f t="shared" si="41"/>
        <v>{"Hp":771987,"Atk":53512}</v>
      </c>
      <c r="X260" s="1" t="str">
        <f t="shared" si="42"/>
        <v>"Hp":1096572</v>
      </c>
      <c r="Y260" s="1" t="str">
        <f t="shared" si="43"/>
        <v>"Atk":37722</v>
      </c>
      <c r="Z260" s="1" t="str">
        <f>$A$3&amp;_xlfn.TEXTJOIN($C$1,1,X260:Y260)&amp;$A$4</f>
        <v>{"Hp":1096572,"Atk":37722}</v>
      </c>
      <c r="AA260" s="1" t="str">
        <f t="shared" si="44"/>
        <v>"Hp":921120</v>
      </c>
      <c r="AB260" s="1" t="str">
        <f t="shared" si="45"/>
        <v>"Atk":48249</v>
      </c>
      <c r="AC260" s="1" t="str">
        <f t="shared" si="46"/>
        <v>{"Hp":921120,"Atk":48249}</v>
      </c>
      <c r="AE260" s="32" t="str">
        <f t="shared" si="47"/>
        <v>"CardMulti":107.74</v>
      </c>
      <c r="AF260" s="1" t="str">
        <f t="shared" si="48"/>
        <v>"CostReduce":7</v>
      </c>
      <c r="AG260" s="1" t="str">
        <f t="shared" si="49"/>
        <v>{"CardMulti":107.74,"CostReduce":7}</v>
      </c>
      <c r="AM260" s="32" t="str">
        <f t="shared" si="50"/>
        <v>"CardMulti":75.418</v>
      </c>
      <c r="AN260" s="1" t="str">
        <f t="shared" si="51"/>
        <v>"CostReduce":4.9</v>
      </c>
      <c r="AP260" s="1" t="str">
        <f>$A$3&amp;_xlfn.TEXTJOIN($C$1,1,AM260:AN260)&amp;$A$4</f>
        <v>{"CardMulti":75.418,"CostReduce":4.9}</v>
      </c>
    </row>
    <row r="261" ht="16.5" spans="4:42">
      <c r="D261" s="19">
        <v>245</v>
      </c>
      <c r="E261" s="24">
        <v>6096.68</v>
      </c>
      <c r="F261" s="25">
        <v>6097</v>
      </c>
      <c r="G261" s="25">
        <v>305</v>
      </c>
      <c r="H261" s="25"/>
      <c r="I261" s="25">
        <v>883355</v>
      </c>
      <c r="J261" s="25">
        <v>44168</v>
      </c>
      <c r="K261" s="25">
        <v>5</v>
      </c>
      <c r="L261" s="27">
        <v>1.59</v>
      </c>
      <c r="M261" s="28">
        <v>0</v>
      </c>
      <c r="N261" s="28">
        <v>0</v>
      </c>
      <c r="O261" s="13">
        <v>0</v>
      </c>
      <c r="P261" s="28">
        <v>101.41</v>
      </c>
      <c r="Q261" s="28">
        <v>7</v>
      </c>
      <c r="R261" s="28">
        <v>7</v>
      </c>
      <c r="S261" s="13">
        <v>5</v>
      </c>
      <c r="U261" s="1" t="str">
        <f t="shared" si="39"/>
        <v>"Hp":777352</v>
      </c>
      <c r="V261" s="1" t="str">
        <f t="shared" si="40"/>
        <v>"Atk":53884</v>
      </c>
      <c r="W261" s="1" t="str">
        <f t="shared" si="41"/>
        <v>{"Hp":777352,"Atk":53884}</v>
      </c>
      <c r="X261" s="1" t="str">
        <f t="shared" si="42"/>
        <v>"Hp":1104193</v>
      </c>
      <c r="Y261" s="1" t="str">
        <f t="shared" si="43"/>
        <v>"Atk":37984</v>
      </c>
      <c r="Z261" s="1" t="str">
        <f>$A$3&amp;_xlfn.TEXTJOIN($C$1,1,X261:Y261)&amp;$A$4</f>
        <v>{"Hp":1104193,"Atk":37984}</v>
      </c>
      <c r="AA261" s="1" t="str">
        <f t="shared" si="44"/>
        <v>"Hp":927522</v>
      </c>
      <c r="AB261" s="1" t="str">
        <f t="shared" si="45"/>
        <v>"Atk":48584</v>
      </c>
      <c r="AC261" s="1" t="str">
        <f t="shared" si="46"/>
        <v>{"Hp":927522,"Atk":48584}</v>
      </c>
      <c r="AE261" s="32" t="str">
        <f t="shared" si="47"/>
        <v>"CardMulti":108.41</v>
      </c>
      <c r="AF261" s="1" t="str">
        <f t="shared" si="48"/>
        <v>"CostReduce":7</v>
      </c>
      <c r="AG261" s="1" t="str">
        <f t="shared" si="49"/>
        <v>{"CardMulti":108.41,"CostReduce":7}</v>
      </c>
      <c r="AM261" s="32" t="str">
        <f t="shared" si="50"/>
        <v>"CardMulti":75.887</v>
      </c>
      <c r="AN261" s="1" t="str">
        <f t="shared" si="51"/>
        <v>"CostReduce":4.9</v>
      </c>
      <c r="AP261" s="1" t="str">
        <f>$A$3&amp;_xlfn.TEXTJOIN($C$1,1,AM261:AN261)&amp;$A$4</f>
        <v>{"CardMulti":75.887,"CostReduce":4.9}</v>
      </c>
    </row>
    <row r="262" ht="16.5" spans="4:42">
      <c r="D262" s="19">
        <v>246</v>
      </c>
      <c r="E262" s="24">
        <v>6140.82</v>
      </c>
      <c r="F262" s="25">
        <v>6141</v>
      </c>
      <c r="G262" s="25">
        <v>307</v>
      </c>
      <c r="H262" s="25"/>
      <c r="I262" s="25">
        <v>889495</v>
      </c>
      <c r="J262" s="25">
        <v>44475</v>
      </c>
      <c r="K262" s="25">
        <v>5</v>
      </c>
      <c r="L262" s="27">
        <v>1.59</v>
      </c>
      <c r="M262" s="28">
        <v>0</v>
      </c>
      <c r="N262" s="28">
        <v>0</v>
      </c>
      <c r="O262" s="13">
        <v>0</v>
      </c>
      <c r="P262" s="28">
        <v>102.08</v>
      </c>
      <c r="Q262" s="28">
        <v>7</v>
      </c>
      <c r="R262" s="28">
        <v>7</v>
      </c>
      <c r="S262" s="13">
        <v>5</v>
      </c>
      <c r="U262" s="1" t="str">
        <f t="shared" si="39"/>
        <v>"Hp":782755</v>
      </c>
      <c r="V262" s="1" t="str">
        <f t="shared" si="40"/>
        <v>"Atk":54259</v>
      </c>
      <c r="W262" s="1" t="str">
        <f t="shared" si="41"/>
        <v>{"Hp":782755,"Atk":54259}</v>
      </c>
      <c r="X262" s="1" t="str">
        <f t="shared" si="42"/>
        <v>"Hp":1111868</v>
      </c>
      <c r="Y262" s="1" t="str">
        <f t="shared" si="43"/>
        <v>"Atk":38248</v>
      </c>
      <c r="Z262" s="1" t="str">
        <f>$A$3&amp;_xlfn.TEXTJOIN($C$1,1,X262:Y262)&amp;$A$4</f>
        <v>{"Hp":1111868,"Atk":38248}</v>
      </c>
      <c r="AA262" s="1" t="str">
        <f t="shared" si="44"/>
        <v>"Hp":933969</v>
      </c>
      <c r="AB262" s="1" t="str">
        <f t="shared" si="45"/>
        <v>"Atk":48922</v>
      </c>
      <c r="AC262" s="1" t="str">
        <f t="shared" si="46"/>
        <v>{"Hp":933969,"Atk":48922}</v>
      </c>
      <c r="AE262" s="32" t="str">
        <f t="shared" si="47"/>
        <v>"CardMulti":109.08</v>
      </c>
      <c r="AF262" s="1" t="str">
        <f t="shared" si="48"/>
        <v>"CostReduce":7</v>
      </c>
      <c r="AG262" s="1" t="str">
        <f t="shared" si="49"/>
        <v>{"CardMulti":109.08,"CostReduce":7}</v>
      </c>
      <c r="AM262" s="32" t="str">
        <f t="shared" si="50"/>
        <v>"CardMulti":76.356</v>
      </c>
      <c r="AN262" s="1" t="str">
        <f t="shared" si="51"/>
        <v>"CostReduce":4.9</v>
      </c>
      <c r="AP262" s="1" t="str">
        <f>$A$3&amp;_xlfn.TEXTJOIN($C$1,1,AM262:AN262)&amp;$A$4</f>
        <v>{"CardMulti":76.356,"CostReduce":4.9}</v>
      </c>
    </row>
    <row r="263" ht="16.5" spans="4:42">
      <c r="D263" s="19">
        <v>247</v>
      </c>
      <c r="E263" s="24">
        <v>6185.1</v>
      </c>
      <c r="F263" s="25">
        <v>6185</v>
      </c>
      <c r="G263" s="25">
        <v>309</v>
      </c>
      <c r="H263" s="25"/>
      <c r="I263" s="25">
        <v>895681</v>
      </c>
      <c r="J263" s="25">
        <v>44784</v>
      </c>
      <c r="K263" s="25">
        <v>5</v>
      </c>
      <c r="L263" s="27">
        <v>1.59</v>
      </c>
      <c r="M263" s="28">
        <v>0</v>
      </c>
      <c r="N263" s="28">
        <v>0</v>
      </c>
      <c r="O263" s="13">
        <v>0</v>
      </c>
      <c r="P263" s="28">
        <v>102.75</v>
      </c>
      <c r="Q263" s="28">
        <v>7</v>
      </c>
      <c r="R263" s="28">
        <v>7</v>
      </c>
      <c r="S263" s="13">
        <v>5</v>
      </c>
      <c r="U263" s="1" t="str">
        <f t="shared" si="39"/>
        <v>"Hp":788199</v>
      </c>
      <c r="V263" s="1" t="str">
        <f t="shared" si="40"/>
        <v>"Atk":54636</v>
      </c>
      <c r="W263" s="1" t="str">
        <f t="shared" si="41"/>
        <v>{"Hp":788199,"Atk":54636}</v>
      </c>
      <c r="X263" s="1" t="str">
        <f t="shared" si="42"/>
        <v>"Hp":1119601</v>
      </c>
      <c r="Y263" s="1" t="str">
        <f t="shared" si="43"/>
        <v>"Atk":38514</v>
      </c>
      <c r="Z263" s="1" t="str">
        <f>$A$3&amp;_xlfn.TEXTJOIN($C$1,1,X263:Y263)&amp;$A$4</f>
        <v>{"Hp":1119601,"Atk":38514}</v>
      </c>
      <c r="AA263" s="1" t="str">
        <f t="shared" si="44"/>
        <v>"Hp":940465</v>
      </c>
      <c r="AB263" s="1" t="str">
        <f t="shared" si="45"/>
        <v>"Atk":49262</v>
      </c>
      <c r="AC263" s="1" t="str">
        <f t="shared" si="46"/>
        <v>{"Hp":940465,"Atk":49262}</v>
      </c>
      <c r="AE263" s="32" t="str">
        <f t="shared" si="47"/>
        <v>"CardMulti":109.75</v>
      </c>
      <c r="AF263" s="1" t="str">
        <f t="shared" si="48"/>
        <v>"CostReduce":7</v>
      </c>
      <c r="AG263" s="1" t="str">
        <f t="shared" si="49"/>
        <v>{"CardMulti":109.75,"CostReduce":7}</v>
      </c>
      <c r="AM263" s="32" t="str">
        <f t="shared" si="50"/>
        <v>"CardMulti":76.825</v>
      </c>
      <c r="AN263" s="1" t="str">
        <f t="shared" si="51"/>
        <v>"CostReduce":4.9</v>
      </c>
      <c r="AP263" s="1" t="str">
        <f>$A$3&amp;_xlfn.TEXTJOIN($C$1,1,AM263:AN263)&amp;$A$4</f>
        <v>{"CardMulti":76.825,"CostReduce":4.9}</v>
      </c>
    </row>
    <row r="264" ht="16.5" spans="4:42">
      <c r="D264" s="19">
        <v>248</v>
      </c>
      <c r="E264" s="24">
        <v>6229.53</v>
      </c>
      <c r="F264" s="25">
        <v>6230</v>
      </c>
      <c r="G264" s="25">
        <v>311</v>
      </c>
      <c r="H264" s="25"/>
      <c r="I264" s="25">
        <v>901910</v>
      </c>
      <c r="J264" s="25">
        <v>45096</v>
      </c>
      <c r="K264" s="25">
        <v>5</v>
      </c>
      <c r="L264" s="27">
        <v>1.59</v>
      </c>
      <c r="M264" s="28">
        <v>0</v>
      </c>
      <c r="N264" s="28">
        <v>0</v>
      </c>
      <c r="O264" s="13">
        <v>0</v>
      </c>
      <c r="P264" s="28">
        <v>103.42</v>
      </c>
      <c r="Q264" s="28">
        <v>7</v>
      </c>
      <c r="R264" s="28">
        <v>7</v>
      </c>
      <c r="S264" s="13">
        <v>5</v>
      </c>
      <c r="U264" s="1" t="str">
        <f t="shared" si="39"/>
        <v>"Hp":793680</v>
      </c>
      <c r="V264" s="1" t="str">
        <f t="shared" si="40"/>
        <v>"Atk":55017</v>
      </c>
      <c r="W264" s="1" t="str">
        <f t="shared" si="41"/>
        <v>{"Hp":793680,"Atk":55017}</v>
      </c>
      <c r="X264" s="1" t="str">
        <f t="shared" si="42"/>
        <v>"Hp":1127387</v>
      </c>
      <c r="Y264" s="1" t="str">
        <f t="shared" si="43"/>
        <v>"Atk":38782</v>
      </c>
      <c r="Z264" s="1" t="str">
        <f>$A$3&amp;_xlfn.TEXTJOIN($C$1,1,X264:Y264)&amp;$A$4</f>
        <v>{"Hp":1127387,"Atk":38782}</v>
      </c>
      <c r="AA264" s="1" t="str">
        <f t="shared" si="44"/>
        <v>"Hp":947005</v>
      </c>
      <c r="AB264" s="1" t="str">
        <f t="shared" si="45"/>
        <v>"Atk":49605</v>
      </c>
      <c r="AC264" s="1" t="str">
        <f t="shared" si="46"/>
        <v>{"Hp":947005,"Atk":49605}</v>
      </c>
      <c r="AE264" s="32" t="str">
        <f t="shared" si="47"/>
        <v>"CardMulti":110.42</v>
      </c>
      <c r="AF264" s="1" t="str">
        <f t="shared" si="48"/>
        <v>"CostReduce":7</v>
      </c>
      <c r="AG264" s="1" t="str">
        <f t="shared" si="49"/>
        <v>{"CardMulti":110.42,"CostReduce":7}</v>
      </c>
      <c r="AM264" s="32" t="str">
        <f t="shared" si="50"/>
        <v>"CardMulti":77.294</v>
      </c>
      <c r="AN264" s="1" t="str">
        <f t="shared" si="51"/>
        <v>"CostReduce":4.9</v>
      </c>
      <c r="AP264" s="1" t="str">
        <f>$A$3&amp;_xlfn.TEXTJOIN($C$1,1,AM264:AN264)&amp;$A$4</f>
        <v>{"CardMulti":77.294,"CostReduce":4.9}</v>
      </c>
    </row>
    <row r="265" ht="16.5" spans="4:42">
      <c r="D265" s="19">
        <v>249</v>
      </c>
      <c r="E265" s="24">
        <v>6274.1</v>
      </c>
      <c r="F265" s="25">
        <v>6274</v>
      </c>
      <c r="G265" s="25">
        <v>314</v>
      </c>
      <c r="H265" s="25"/>
      <c r="I265" s="25">
        <v>908184</v>
      </c>
      <c r="J265" s="25">
        <v>45409</v>
      </c>
      <c r="K265" s="25">
        <v>5</v>
      </c>
      <c r="L265" s="27">
        <v>1.59</v>
      </c>
      <c r="M265" s="28">
        <v>0</v>
      </c>
      <c r="N265" s="28">
        <v>0</v>
      </c>
      <c r="O265" s="13">
        <v>0</v>
      </c>
      <c r="P265" s="28">
        <v>104.09</v>
      </c>
      <c r="Q265" s="28">
        <v>7</v>
      </c>
      <c r="R265" s="28">
        <v>7</v>
      </c>
      <c r="S265" s="13">
        <v>5</v>
      </c>
      <c r="U265" s="1" t="str">
        <f t="shared" si="39"/>
        <v>"Hp":799201</v>
      </c>
      <c r="V265" s="1" t="str">
        <f t="shared" si="40"/>
        <v>"Atk":55398</v>
      </c>
      <c r="W265" s="1" t="str">
        <f t="shared" si="41"/>
        <v>{"Hp":799201,"Atk":55398}</v>
      </c>
      <c r="X265" s="1" t="str">
        <f t="shared" si="42"/>
        <v>"Hp":1135230</v>
      </c>
      <c r="Y265" s="1" t="str">
        <f t="shared" si="43"/>
        <v>"Atk":39051</v>
      </c>
      <c r="Z265" s="1" t="str">
        <f>$A$3&amp;_xlfn.TEXTJOIN($C$1,1,X265:Y265)&amp;$A$4</f>
        <v>{"Hp":1135230,"Atk":39051}</v>
      </c>
      <c r="AA265" s="1" t="str">
        <f t="shared" si="44"/>
        <v>"Hp":953593</v>
      </c>
      <c r="AB265" s="1" t="str">
        <f t="shared" si="45"/>
        <v>"Atk":49949</v>
      </c>
      <c r="AC265" s="1" t="str">
        <f t="shared" si="46"/>
        <v>{"Hp":953593,"Atk":49949}</v>
      </c>
      <c r="AE265" s="32" t="str">
        <f t="shared" si="47"/>
        <v>"CardMulti":111.09</v>
      </c>
      <c r="AF265" s="1" t="str">
        <f t="shared" si="48"/>
        <v>"CostReduce":7</v>
      </c>
      <c r="AG265" s="1" t="str">
        <f t="shared" si="49"/>
        <v>{"CardMulti":111.09,"CostReduce":7}</v>
      </c>
      <c r="AM265" s="32" t="str">
        <f t="shared" si="50"/>
        <v>"CardMulti":77.763</v>
      </c>
      <c r="AN265" s="1" t="str">
        <f t="shared" si="51"/>
        <v>"CostReduce":4.9</v>
      </c>
      <c r="AP265" s="1" t="str">
        <f>$A$3&amp;_xlfn.TEXTJOIN($C$1,1,AM265:AN265)&amp;$A$4</f>
        <v>{"CardMulti":77.763,"CostReduce":4.9}</v>
      </c>
    </row>
    <row r="266" ht="16.5" spans="4:42">
      <c r="D266" s="19">
        <v>250</v>
      </c>
      <c r="E266" s="24">
        <v>6318.82</v>
      </c>
      <c r="F266" s="25">
        <v>6319</v>
      </c>
      <c r="G266" s="25">
        <v>316</v>
      </c>
      <c r="H266" s="25"/>
      <c r="I266" s="25">
        <v>914503</v>
      </c>
      <c r="J266" s="25">
        <v>45725</v>
      </c>
      <c r="K266" s="25">
        <v>5</v>
      </c>
      <c r="L266" s="27">
        <v>1.59</v>
      </c>
      <c r="M266" s="28">
        <v>0</v>
      </c>
      <c r="N266" s="28">
        <v>0</v>
      </c>
      <c r="O266" s="13">
        <v>0</v>
      </c>
      <c r="P266" s="28">
        <v>104.76</v>
      </c>
      <c r="Q266" s="28">
        <v>7</v>
      </c>
      <c r="R266" s="28">
        <v>7</v>
      </c>
      <c r="S266" s="13">
        <v>5</v>
      </c>
      <c r="U266" s="1" t="str">
        <f t="shared" si="39"/>
        <v>"Hp":804762</v>
      </c>
      <c r="V266" s="1" t="str">
        <f t="shared" si="40"/>
        <v>"Atk":55784</v>
      </c>
      <c r="W266" s="1" t="str">
        <f t="shared" si="41"/>
        <v>{"Hp":804762,"Atk":55784}</v>
      </c>
      <c r="X266" s="1" t="str">
        <f t="shared" si="42"/>
        <v>"Hp":1143128</v>
      </c>
      <c r="Y266" s="1" t="str">
        <f t="shared" si="43"/>
        <v>"Atk":39323</v>
      </c>
      <c r="Z266" s="1" t="str">
        <f>$A$3&amp;_xlfn.TEXTJOIN($C$1,1,X266:Y266)&amp;$A$4</f>
        <v>{"Hp":1143128,"Atk":39323}</v>
      </c>
      <c r="AA266" s="1" t="str">
        <f t="shared" si="44"/>
        <v>"Hp":960228</v>
      </c>
      <c r="AB266" s="1" t="str">
        <f t="shared" si="45"/>
        <v>"Atk":50297</v>
      </c>
      <c r="AC266" s="1" t="str">
        <f t="shared" si="46"/>
        <v>{"Hp":960228,"Atk":50297}</v>
      </c>
      <c r="AE266" s="32" t="str">
        <f t="shared" si="47"/>
        <v>"CardMulti":111.76</v>
      </c>
      <c r="AF266" s="1" t="str">
        <f t="shared" si="48"/>
        <v>"CostReduce":7</v>
      </c>
      <c r="AG266" s="1" t="str">
        <f t="shared" si="49"/>
        <v>{"CardMulti":111.76,"CostReduce":7}</v>
      </c>
      <c r="AM266" s="32" t="str">
        <f t="shared" si="50"/>
        <v>"CardMulti":78.232</v>
      </c>
      <c r="AN266" s="1" t="str">
        <f t="shared" si="51"/>
        <v>"CostReduce":4.9</v>
      </c>
      <c r="AP266" s="1" t="str">
        <f>$A$3&amp;_xlfn.TEXTJOIN($C$1,1,AM266:AN266)&amp;$A$4</f>
        <v>{"CardMulti":78.232,"CostReduce":4.9}</v>
      </c>
    </row>
  </sheetData>
  <mergeCells count="1">
    <mergeCell ref="U6:U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6"/>
  <sheetViews>
    <sheetView workbookViewId="0">
      <pane xSplit="3" ySplit="4" topLeftCell="D8" activePane="bottomRight" state="frozen"/>
      <selection/>
      <selection pane="topRight"/>
      <selection pane="bottomLeft"/>
      <selection pane="bottomRight" activeCell="J22" sqref="J22"/>
    </sheetView>
  </sheetViews>
  <sheetFormatPr defaultColWidth="9" defaultRowHeight="13.5"/>
  <cols>
    <col min="1" max="3" width="9" style="1"/>
    <col min="4" max="4" width="11.875" style="1" customWidth="1"/>
    <col min="5" max="5" width="9" style="1"/>
    <col min="6" max="6" width="10.875" style="1" customWidth="1"/>
    <col min="7" max="7" width="9" style="1"/>
    <col min="8" max="8" width="10.375" style="1"/>
    <col min="9" max="9" width="9" style="1"/>
    <col min="10" max="10" width="10.375" style="1"/>
    <col min="11" max="11" width="10.625" style="1" customWidth="1"/>
    <col min="12" max="15" width="9" style="1"/>
    <col min="16" max="16" width="11.5" style="1" customWidth="1"/>
    <col min="17" max="17" width="9.375" style="1" customWidth="1"/>
    <col min="18" max="18" width="11.5" style="1" customWidth="1"/>
    <col min="19" max="20" width="16" style="1" customWidth="1"/>
    <col min="21" max="21" width="32.625" style="1" customWidth="1"/>
    <col min="22" max="22" width="30.375" style="1" customWidth="1"/>
    <col min="23" max="23" width="13.75" style="1" customWidth="1"/>
    <col min="24" max="24" width="29.375" style="1" customWidth="1"/>
    <col min="25" max="25" width="64.875" style="1" customWidth="1"/>
    <col min="26" max="16384" width="9" style="1"/>
  </cols>
  <sheetData>
    <row r="1" spans="1:3">
      <c r="A1" s="1" t="s">
        <v>21</v>
      </c>
      <c r="B1" s="1" t="s">
        <v>22</v>
      </c>
      <c r="C1" s="1" t="s">
        <v>23</v>
      </c>
    </row>
    <row r="2" spans="1:2">
      <c r="A2" s="1" t="s">
        <v>24</v>
      </c>
      <c r="B2" s="1" t="s">
        <v>25</v>
      </c>
    </row>
    <row r="3" spans="1:1">
      <c r="A3" s="1" t="s">
        <v>26</v>
      </c>
    </row>
    <row r="4" spans="1:1">
      <c r="A4" s="1" t="s">
        <v>27</v>
      </c>
    </row>
    <row r="6" ht="20.25" spans="4:14">
      <c r="D6" s="2" t="s">
        <v>78</v>
      </c>
      <c r="E6" s="3" t="s">
        <v>79</v>
      </c>
      <c r="F6" s="3" t="s">
        <v>80</v>
      </c>
      <c r="G6" s="3"/>
      <c r="H6" s="3"/>
      <c r="I6" s="3"/>
      <c r="J6" s="3"/>
      <c r="K6" s="3"/>
      <c r="L6" s="3"/>
      <c r="M6" s="3"/>
      <c r="N6" s="3"/>
    </row>
    <row r="7" spans="4:14"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ht="16.5" spans="4:14">
      <c r="D8" s="4" t="s">
        <v>81</v>
      </c>
      <c r="E8" s="5">
        <v>400</v>
      </c>
      <c r="F8" s="3"/>
      <c r="G8" s="4" t="s">
        <v>81</v>
      </c>
      <c r="H8" s="5">
        <v>66658.21</v>
      </c>
      <c r="I8" s="3"/>
      <c r="J8" s="4" t="s">
        <v>81</v>
      </c>
      <c r="K8" s="5">
        <v>10</v>
      </c>
      <c r="L8" s="3"/>
      <c r="M8" s="3"/>
      <c r="N8" s="3"/>
    </row>
    <row r="9" ht="16.5" spans="4:14">
      <c r="D9" s="4" t="s">
        <v>82</v>
      </c>
      <c r="E9" s="5">
        <v>0.3</v>
      </c>
      <c r="F9" s="3"/>
      <c r="G9" s="4" t="s">
        <v>82</v>
      </c>
      <c r="H9" s="5">
        <v>-3328.73</v>
      </c>
      <c r="I9" s="3"/>
      <c r="J9" s="4" t="s">
        <v>82</v>
      </c>
      <c r="K9" s="5">
        <v>60</v>
      </c>
      <c r="L9" s="3"/>
      <c r="M9" s="3"/>
      <c r="N9" s="3"/>
    </row>
    <row r="10" ht="16.5" spans="4:14">
      <c r="D10" s="4" t="s">
        <v>83</v>
      </c>
      <c r="E10" s="5">
        <v>2</v>
      </c>
      <c r="F10" s="3"/>
      <c r="G10" s="4" t="s">
        <v>83</v>
      </c>
      <c r="H10" s="5">
        <v>-46.0809</v>
      </c>
      <c r="I10" s="3"/>
      <c r="J10" s="4" t="s">
        <v>83</v>
      </c>
      <c r="K10" s="5">
        <v>0.1</v>
      </c>
      <c r="L10" s="3"/>
      <c r="M10" s="3"/>
      <c r="N10" s="3"/>
    </row>
    <row r="11" ht="16.5" spans="4:14">
      <c r="D11" s="4" t="s">
        <v>84</v>
      </c>
      <c r="E11" s="5">
        <v>300</v>
      </c>
      <c r="F11" s="3"/>
      <c r="G11" s="4" t="s">
        <v>84</v>
      </c>
      <c r="H11" s="5">
        <v>4.787896</v>
      </c>
      <c r="I11" s="3"/>
      <c r="J11" s="4" t="s">
        <v>84</v>
      </c>
      <c r="K11" s="5">
        <v>105</v>
      </c>
      <c r="L11" s="3"/>
      <c r="M11" s="3"/>
      <c r="N11" s="3"/>
    </row>
    <row r="12" ht="16.5" spans="4:14">
      <c r="D12" s="4" t="s">
        <v>85</v>
      </c>
      <c r="E12" s="5">
        <v>0.1</v>
      </c>
      <c r="F12" s="3"/>
      <c r="G12" s="4" t="s">
        <v>85</v>
      </c>
      <c r="H12" s="5">
        <v>-0.03216</v>
      </c>
      <c r="I12" s="3"/>
      <c r="J12" s="4" t="s">
        <v>85</v>
      </c>
      <c r="K12" s="5">
        <v>0.02</v>
      </c>
      <c r="L12" s="3"/>
      <c r="M12" s="3"/>
      <c r="N12" s="3"/>
    </row>
    <row r="13" ht="16.5" spans="4:18">
      <c r="D13" s="3"/>
      <c r="E13" s="3"/>
      <c r="F13" s="3"/>
      <c r="G13" s="4" t="s">
        <v>86</v>
      </c>
      <c r="H13" s="5">
        <v>5.99e-5</v>
      </c>
      <c r="I13" s="3"/>
      <c r="J13" s="3"/>
      <c r="K13" s="3"/>
      <c r="L13" s="3"/>
      <c r="M13" s="3"/>
      <c r="N13" s="3"/>
      <c r="Q13" s="1" t="s">
        <v>87</v>
      </c>
      <c r="R13" s="1" t="s">
        <v>87</v>
      </c>
    </row>
    <row r="14" spans="4:18">
      <c r="D14" s="3"/>
      <c r="E14" s="3"/>
      <c r="F14" s="3"/>
      <c r="G14" s="3"/>
      <c r="H14" s="3"/>
      <c r="I14" s="3">
        <v>50004</v>
      </c>
      <c r="J14" s="3"/>
      <c r="K14" s="3"/>
      <c r="L14" s="3">
        <v>50005</v>
      </c>
      <c r="M14" s="3"/>
      <c r="N14" s="3"/>
      <c r="Q14" s="1">
        <f>I14</f>
        <v>50004</v>
      </c>
      <c r="R14" s="1">
        <f>L14</f>
        <v>50005</v>
      </c>
    </row>
    <row r="15" spans="4:18">
      <c r="D15" s="4" t="s">
        <v>71</v>
      </c>
      <c r="E15" s="4" t="s">
        <v>72</v>
      </c>
      <c r="F15" s="4" t="s">
        <v>88</v>
      </c>
      <c r="G15" s="4" t="s">
        <v>89</v>
      </c>
      <c r="H15" s="4" t="s">
        <v>77</v>
      </c>
      <c r="I15" s="4" t="s">
        <v>88</v>
      </c>
      <c r="J15" s="4" t="s">
        <v>89</v>
      </c>
      <c r="K15" s="4" t="s">
        <v>77</v>
      </c>
      <c r="L15" s="4" t="s">
        <v>88</v>
      </c>
      <c r="M15" s="4" t="s">
        <v>89</v>
      </c>
      <c r="N15" s="4" t="s">
        <v>77</v>
      </c>
      <c r="Q15" s="1" t="s">
        <v>90</v>
      </c>
      <c r="R15" s="1" t="s">
        <v>90</v>
      </c>
    </row>
    <row r="16" ht="16.5" spans="4:24">
      <c r="D16" s="6">
        <v>10</v>
      </c>
      <c r="E16" s="7">
        <v>1742</v>
      </c>
      <c r="F16" s="8" t="s">
        <v>91</v>
      </c>
      <c r="G16" s="9">
        <v>4000</v>
      </c>
      <c r="H16" s="9">
        <v>4000</v>
      </c>
      <c r="I16" s="11" t="s">
        <v>92</v>
      </c>
      <c r="J16" s="12">
        <v>1000</v>
      </c>
      <c r="K16" s="13">
        <v>1000</v>
      </c>
      <c r="L16" s="11" t="s">
        <v>93</v>
      </c>
      <c r="M16" s="14">
        <v>0</v>
      </c>
      <c r="N16" s="13">
        <v>0</v>
      </c>
      <c r="X16" s="1" t="str">
        <f>IF(R16=0,"",R$14&amp;$B$1&amp;R16)</f>
        <v/>
      </c>
    </row>
    <row r="17" ht="16.5" spans="4:25">
      <c r="D17" s="6">
        <v>20</v>
      </c>
      <c r="E17" s="7">
        <v>1807</v>
      </c>
      <c r="F17" s="8" t="s">
        <v>91</v>
      </c>
      <c r="G17" s="9">
        <v>4525</v>
      </c>
      <c r="H17" s="9">
        <v>8525</v>
      </c>
      <c r="I17" s="11" t="s">
        <v>92</v>
      </c>
      <c r="J17" s="12">
        <v>15000</v>
      </c>
      <c r="K17" s="13">
        <v>16000</v>
      </c>
      <c r="L17" s="11" t="s">
        <v>93</v>
      </c>
      <c r="M17" s="14">
        <v>10</v>
      </c>
      <c r="N17" s="13">
        <v>10</v>
      </c>
      <c r="O17" s="1">
        <v>1</v>
      </c>
      <c r="P17" s="1">
        <v>1</v>
      </c>
      <c r="Q17" s="15">
        <v>5</v>
      </c>
      <c r="R17" s="1">
        <f>_xlfn.XLOOKUP($O17+10,$D$16:$D$40,$M$16:$M$40,0)</f>
        <v>0</v>
      </c>
      <c r="S17" s="1" t="str">
        <f>$B$2&amp;$Q$13&amp;$B$2&amp;$B$1&amp;$Q$14</f>
        <v>"ItemId":50004</v>
      </c>
      <c r="T17" s="1" t="str">
        <f>$B$2&amp;$Q$15&amp;$B$2&amp;$B$1&amp;$Q17</f>
        <v>"Num":5</v>
      </c>
      <c r="U17" s="1" t="str">
        <f>IF($Q17=0,"",$A$3&amp;_xlfn.TEXTJOIN($C$1,1,S17:T17)&amp;$A$4)</f>
        <v>{"ItemId":50004,"Num":5}</v>
      </c>
      <c r="V17" s="1" t="str">
        <f>$B$2&amp;$R$13&amp;$B$2&amp;$B$1&amp;$R$14</f>
        <v>"ItemId":50005</v>
      </c>
      <c r="W17" s="1" t="str">
        <f>$B$2&amp;$R$15&amp;$B$2&amp;$B$1&amp;$R17</f>
        <v>"Num":0</v>
      </c>
      <c r="X17" s="1" t="str">
        <f>IF(R17=0,"",$A$3&amp;_xlfn.TEXTJOIN($C$1,1,V17:W17)&amp;$A$4)</f>
        <v/>
      </c>
      <c r="Y17" s="1" t="str">
        <f>$A$1&amp;_xlfn.TEXTJOIN($C$1,1,U17,X17)&amp;$A$2</f>
        <v>[{"ItemId":50004,"Num":5}]</v>
      </c>
    </row>
    <row r="18" ht="16.5" spans="4:25">
      <c r="D18" s="6">
        <v>30</v>
      </c>
      <c r="E18" s="7">
        <v>2779</v>
      </c>
      <c r="F18" s="8" t="s">
        <v>91</v>
      </c>
      <c r="G18" s="9">
        <v>5216</v>
      </c>
      <c r="H18" s="9">
        <v>13741</v>
      </c>
      <c r="I18" s="11" t="s">
        <v>92</v>
      </c>
      <c r="J18" s="12">
        <v>30000</v>
      </c>
      <c r="K18" s="13">
        <v>46000</v>
      </c>
      <c r="L18" s="11" t="s">
        <v>93</v>
      </c>
      <c r="M18" s="14">
        <v>30</v>
      </c>
      <c r="N18" s="13">
        <v>40</v>
      </c>
      <c r="O18" s="1">
        <v>2</v>
      </c>
      <c r="P18" s="1">
        <v>1.05</v>
      </c>
      <c r="Q18" s="1">
        <f>INT(_xlfn.XLOOKUP($O18,$D$16:$D$40,$J$16:$J$40,,1)*$P18/SUM($P$17:$P$26))</f>
        <v>85</v>
      </c>
      <c r="R18" s="1">
        <f t="shared" ref="R18:R81" si="0">_xlfn.XLOOKUP($O18+10,$D$16:$D$40,$M$16:$M$40,0)</f>
        <v>0</v>
      </c>
      <c r="S18" s="1" t="str">
        <f t="shared" ref="S18:S27" si="1">$B$2&amp;$Q$13&amp;$B$2&amp;$B$1&amp;$Q$14</f>
        <v>"ItemId":50004</v>
      </c>
      <c r="T18" s="1" t="str">
        <f t="shared" ref="T18:T81" si="2">$B$2&amp;$Q$15&amp;$B$2&amp;$B$1&amp;$Q18</f>
        <v>"Num":85</v>
      </c>
      <c r="U18" s="1" t="str">
        <f t="shared" ref="U18:U81" si="3">IF($Q18=0,"",$A$3&amp;_xlfn.TEXTJOIN($C$1,1,S18:T18)&amp;$A$4)</f>
        <v>{"ItemId":50004,"Num":85}</v>
      </c>
      <c r="V18" s="1" t="str">
        <f t="shared" ref="V18:V27" si="4">$B$2&amp;$R$13&amp;$B$2&amp;$B$1&amp;$R$14</f>
        <v>"ItemId":50005</v>
      </c>
      <c r="W18" s="1" t="str">
        <f t="shared" ref="W18:W81" si="5">$B$2&amp;$R$15&amp;$B$2&amp;$B$1&amp;$R18</f>
        <v>"Num":0</v>
      </c>
      <c r="X18" s="1" t="str">
        <f>IF(R18=0,"",$A$3&amp;_xlfn.TEXTJOIN($C$1,1,V18:W18)&amp;$A$4)</f>
        <v/>
      </c>
      <c r="Y18" s="1" t="str">
        <f t="shared" ref="Y18:Y81" si="6">$A$1&amp;_xlfn.TEXTJOIN($C$1,1,U18,X18)&amp;$A$2</f>
        <v>[{"ItemId":50004,"Num":85}]</v>
      </c>
    </row>
    <row r="19" ht="16.5" spans="4:25">
      <c r="D19" s="6">
        <v>40</v>
      </c>
      <c r="E19" s="7">
        <v>4095</v>
      </c>
      <c r="F19" s="8" t="s">
        <v>91</v>
      </c>
      <c r="G19" s="9">
        <v>6130</v>
      </c>
      <c r="H19" s="9">
        <v>19871</v>
      </c>
      <c r="I19" s="11" t="s">
        <v>92</v>
      </c>
      <c r="J19" s="12">
        <v>90010</v>
      </c>
      <c r="K19" s="13">
        <v>136010</v>
      </c>
      <c r="L19" s="11" t="s">
        <v>93</v>
      </c>
      <c r="M19" s="14">
        <v>130</v>
      </c>
      <c r="N19" s="13">
        <v>170</v>
      </c>
      <c r="O19" s="1">
        <v>3</v>
      </c>
      <c r="P19" s="1">
        <v>1.1</v>
      </c>
      <c r="Q19" s="1">
        <f t="shared" ref="Q18:Q81" si="7">INT(_xlfn.XLOOKUP($O19,$D$16:$D$40,$J$16:$J$40,,1)*$P19/SUM($P$17:$P$26))</f>
        <v>89</v>
      </c>
      <c r="R19" s="1">
        <f t="shared" si="0"/>
        <v>0</v>
      </c>
      <c r="S19" s="1" t="str">
        <f t="shared" si="1"/>
        <v>"ItemId":50004</v>
      </c>
      <c r="T19" s="1" t="str">
        <f t="shared" si="2"/>
        <v>"Num":89</v>
      </c>
      <c r="U19" s="1" t="str">
        <f t="shared" si="3"/>
        <v>{"ItemId":50004,"Num":89}</v>
      </c>
      <c r="V19" s="1" t="str">
        <f t="shared" si="4"/>
        <v>"ItemId":50005</v>
      </c>
      <c r="W19" s="1" t="str">
        <f t="shared" si="5"/>
        <v>"Num":0</v>
      </c>
      <c r="X19" s="1" t="str">
        <f t="shared" ref="X19:X82" si="8">IF(R19=0,"",$A$3&amp;_xlfn.TEXTJOIN($C$1,1,V19:W19)&amp;$A$4)</f>
        <v/>
      </c>
      <c r="Y19" s="1" t="str">
        <f t="shared" si="6"/>
        <v>[{"ItemId":50004,"Num":89}]</v>
      </c>
    </row>
    <row r="20" ht="16.5" spans="4:25">
      <c r="D20" s="6">
        <v>50</v>
      </c>
      <c r="E20" s="7">
        <v>5743</v>
      </c>
      <c r="F20" s="8" t="s">
        <v>91</v>
      </c>
      <c r="G20" s="9">
        <v>7324</v>
      </c>
      <c r="H20" s="9">
        <v>27195</v>
      </c>
      <c r="I20" s="11" t="s">
        <v>92</v>
      </c>
      <c r="J20" s="13">
        <v>201230</v>
      </c>
      <c r="K20" s="13">
        <v>337240</v>
      </c>
      <c r="L20" s="11" t="s">
        <v>93</v>
      </c>
      <c r="M20" s="14">
        <v>200</v>
      </c>
      <c r="N20" s="13">
        <v>370</v>
      </c>
      <c r="O20" s="1">
        <v>4</v>
      </c>
      <c r="P20" s="1">
        <v>1.15</v>
      </c>
      <c r="Q20" s="1">
        <f t="shared" si="7"/>
        <v>93</v>
      </c>
      <c r="R20" s="1">
        <f t="shared" si="0"/>
        <v>0</v>
      </c>
      <c r="S20" s="1" t="str">
        <f t="shared" si="1"/>
        <v>"ItemId":50004</v>
      </c>
      <c r="T20" s="1" t="str">
        <f t="shared" si="2"/>
        <v>"Num":93</v>
      </c>
      <c r="U20" s="1" t="str">
        <f t="shared" si="3"/>
        <v>{"ItemId":50004,"Num":93}</v>
      </c>
      <c r="V20" s="1" t="str">
        <f t="shared" si="4"/>
        <v>"ItemId":50005</v>
      </c>
      <c r="W20" s="1" t="str">
        <f t="shared" si="5"/>
        <v>"Num":0</v>
      </c>
      <c r="X20" s="1" t="str">
        <f t="shared" si="8"/>
        <v/>
      </c>
      <c r="Y20" s="1" t="str">
        <f t="shared" si="6"/>
        <v>[{"ItemId":50004,"Num":93}]</v>
      </c>
    </row>
    <row r="21" ht="16.5" spans="4:25">
      <c r="D21" s="6">
        <v>60</v>
      </c>
      <c r="E21" s="7">
        <v>7709</v>
      </c>
      <c r="F21" s="8" t="s">
        <v>91</v>
      </c>
      <c r="G21" s="9">
        <v>8856</v>
      </c>
      <c r="H21" s="9">
        <v>36051</v>
      </c>
      <c r="I21" s="11" t="s">
        <v>92</v>
      </c>
      <c r="J21" s="13">
        <v>365010</v>
      </c>
      <c r="K21" s="13">
        <v>702250</v>
      </c>
      <c r="L21" s="11" t="s">
        <v>93</v>
      </c>
      <c r="M21" s="14">
        <v>300</v>
      </c>
      <c r="N21" s="13">
        <v>670</v>
      </c>
      <c r="O21" s="1">
        <v>5</v>
      </c>
      <c r="P21" s="1">
        <v>1.2</v>
      </c>
      <c r="Q21" s="1">
        <f t="shared" si="7"/>
        <v>97</v>
      </c>
      <c r="R21" s="1">
        <f t="shared" si="0"/>
        <v>0</v>
      </c>
      <c r="S21" s="1" t="str">
        <f t="shared" si="1"/>
        <v>"ItemId":50004</v>
      </c>
      <c r="T21" s="1" t="str">
        <f t="shared" si="2"/>
        <v>"Num":97</v>
      </c>
      <c r="U21" s="1" t="str">
        <f t="shared" si="3"/>
        <v>{"ItemId":50004,"Num":97}</v>
      </c>
      <c r="V21" s="1" t="str">
        <f t="shared" si="4"/>
        <v>"ItemId":50005</v>
      </c>
      <c r="W21" s="1" t="str">
        <f t="shared" si="5"/>
        <v>"Num":0</v>
      </c>
      <c r="X21" s="1" t="str">
        <f t="shared" si="8"/>
        <v/>
      </c>
      <c r="Y21" s="1" t="str">
        <f t="shared" si="6"/>
        <v>[{"ItemId":50004,"Num":97}]</v>
      </c>
    </row>
    <row r="22" ht="16.5" spans="4:25">
      <c r="D22" s="6">
        <v>70</v>
      </c>
      <c r="E22" s="7">
        <v>9982</v>
      </c>
      <c r="F22" s="8" t="s">
        <v>91</v>
      </c>
      <c r="G22" s="9">
        <v>10784</v>
      </c>
      <c r="H22" s="9">
        <v>46835</v>
      </c>
      <c r="I22" s="11" t="s">
        <v>92</v>
      </c>
      <c r="J22" s="13">
        <v>578610</v>
      </c>
      <c r="K22" s="13">
        <v>1280860</v>
      </c>
      <c r="L22" s="11" t="s">
        <v>93</v>
      </c>
      <c r="M22" s="14">
        <v>420</v>
      </c>
      <c r="N22" s="13">
        <v>1090</v>
      </c>
      <c r="O22" s="1">
        <v>6</v>
      </c>
      <c r="P22" s="1">
        <v>1.25</v>
      </c>
      <c r="Q22" s="1">
        <f t="shared" si="7"/>
        <v>102</v>
      </c>
      <c r="R22" s="1">
        <f t="shared" si="0"/>
        <v>0</v>
      </c>
      <c r="S22" s="1" t="str">
        <f t="shared" si="1"/>
        <v>"ItemId":50004</v>
      </c>
      <c r="T22" s="1" t="str">
        <f t="shared" si="2"/>
        <v>"Num":102</v>
      </c>
      <c r="U22" s="1" t="str">
        <f t="shared" si="3"/>
        <v>{"ItemId":50004,"Num":102}</v>
      </c>
      <c r="V22" s="1" t="str">
        <f t="shared" si="4"/>
        <v>"ItemId":50005</v>
      </c>
      <c r="W22" s="1" t="str">
        <f t="shared" si="5"/>
        <v>"Num":0</v>
      </c>
      <c r="X22" s="1" t="str">
        <f t="shared" si="8"/>
        <v/>
      </c>
      <c r="Y22" s="1" t="str">
        <f t="shared" si="6"/>
        <v>[{"ItemId":50004,"Num":102}]</v>
      </c>
    </row>
    <row r="23" ht="16.5" spans="4:25">
      <c r="D23" s="6">
        <v>80</v>
      </c>
      <c r="E23" s="7">
        <v>12553</v>
      </c>
      <c r="F23" s="8" t="s">
        <v>91</v>
      </c>
      <c r="G23" s="9">
        <v>13169</v>
      </c>
      <c r="H23" s="9">
        <v>60004</v>
      </c>
      <c r="I23" s="11" t="s">
        <v>92</v>
      </c>
      <c r="J23" s="13">
        <v>835850</v>
      </c>
      <c r="K23" s="13">
        <v>2116710</v>
      </c>
      <c r="L23" s="11" t="s">
        <v>93</v>
      </c>
      <c r="M23" s="13">
        <v>602</v>
      </c>
      <c r="N23" s="13">
        <v>1692</v>
      </c>
      <c r="O23" s="1">
        <v>7</v>
      </c>
      <c r="P23" s="1">
        <v>1.3</v>
      </c>
      <c r="Q23" s="1">
        <f t="shared" si="7"/>
        <v>106</v>
      </c>
      <c r="R23" s="1">
        <f t="shared" si="0"/>
        <v>0</v>
      </c>
      <c r="S23" s="1" t="str">
        <f t="shared" si="1"/>
        <v>"ItemId":50004</v>
      </c>
      <c r="T23" s="1" t="str">
        <f t="shared" si="2"/>
        <v>"Num":106</v>
      </c>
      <c r="U23" s="1" t="str">
        <f t="shared" si="3"/>
        <v>{"ItemId":50004,"Num":106}</v>
      </c>
      <c r="V23" s="1" t="str">
        <f t="shared" si="4"/>
        <v>"ItemId":50005</v>
      </c>
      <c r="W23" s="1" t="str">
        <f t="shared" si="5"/>
        <v>"Num":0</v>
      </c>
      <c r="X23" s="1" t="str">
        <f t="shared" si="8"/>
        <v/>
      </c>
      <c r="Y23" s="1" t="str">
        <f t="shared" si="6"/>
        <v>[{"ItemId":50004,"Num":106}]</v>
      </c>
    </row>
    <row r="24" ht="16.5" spans="4:25">
      <c r="D24" s="6">
        <v>90</v>
      </c>
      <c r="E24" s="7">
        <v>15415</v>
      </c>
      <c r="F24" s="8" t="s">
        <v>91</v>
      </c>
      <c r="G24" s="9">
        <v>16070</v>
      </c>
      <c r="H24" s="9">
        <v>76074</v>
      </c>
      <c r="I24" s="11" t="s">
        <v>92</v>
      </c>
      <c r="J24" s="13">
        <v>1127880</v>
      </c>
      <c r="K24" s="13">
        <v>3244590</v>
      </c>
      <c r="L24" s="11" t="s">
        <v>93</v>
      </c>
      <c r="M24" s="13">
        <v>785</v>
      </c>
      <c r="N24" s="13">
        <v>2477</v>
      </c>
      <c r="O24" s="1">
        <v>8</v>
      </c>
      <c r="P24" s="1">
        <v>1.35</v>
      </c>
      <c r="Q24" s="1">
        <f t="shared" si="7"/>
        <v>110</v>
      </c>
      <c r="R24" s="1">
        <f t="shared" si="0"/>
        <v>0</v>
      </c>
      <c r="S24" s="1" t="str">
        <f t="shared" si="1"/>
        <v>"ItemId":50004</v>
      </c>
      <c r="T24" s="1" t="str">
        <f t="shared" si="2"/>
        <v>"Num":110</v>
      </c>
      <c r="U24" s="1" t="str">
        <f t="shared" si="3"/>
        <v>{"ItemId":50004,"Num":110}</v>
      </c>
      <c r="V24" s="1" t="str">
        <f t="shared" si="4"/>
        <v>"ItemId":50005</v>
      </c>
      <c r="W24" s="1" t="str">
        <f t="shared" si="5"/>
        <v>"Num":0</v>
      </c>
      <c r="X24" s="1" t="str">
        <f t="shared" si="8"/>
        <v/>
      </c>
      <c r="Y24" s="1" t="str">
        <f t="shared" si="6"/>
        <v>[{"ItemId":50004,"Num":110}]</v>
      </c>
    </row>
    <row r="25" ht="16.5" spans="4:25">
      <c r="D25" s="10">
        <v>100</v>
      </c>
      <c r="E25" s="7">
        <v>18559</v>
      </c>
      <c r="F25" s="8" t="s">
        <v>91</v>
      </c>
      <c r="G25" s="9">
        <v>19545</v>
      </c>
      <c r="H25" s="9">
        <v>95620</v>
      </c>
      <c r="I25" s="11" t="s">
        <v>92</v>
      </c>
      <c r="J25" s="13">
        <v>1443870</v>
      </c>
      <c r="K25" s="13">
        <v>4688460</v>
      </c>
      <c r="L25" s="11" t="s">
        <v>93</v>
      </c>
      <c r="M25" s="13">
        <v>970</v>
      </c>
      <c r="N25" s="13">
        <v>3447</v>
      </c>
      <c r="O25" s="1">
        <v>9</v>
      </c>
      <c r="P25" s="1">
        <v>1.4</v>
      </c>
      <c r="Q25" s="1">
        <f t="shared" si="7"/>
        <v>114</v>
      </c>
      <c r="R25" s="1">
        <f t="shared" si="0"/>
        <v>0</v>
      </c>
      <c r="S25" s="1" t="str">
        <f t="shared" si="1"/>
        <v>"ItemId":50004</v>
      </c>
      <c r="T25" s="1" t="str">
        <f t="shared" si="2"/>
        <v>"Num":114</v>
      </c>
      <c r="U25" s="1" t="str">
        <f t="shared" si="3"/>
        <v>{"ItemId":50004,"Num":114}</v>
      </c>
      <c r="V25" s="1" t="str">
        <f t="shared" si="4"/>
        <v>"ItemId":50005</v>
      </c>
      <c r="W25" s="1" t="str">
        <f t="shared" si="5"/>
        <v>"Num":0</v>
      </c>
      <c r="X25" s="1" t="str">
        <f t="shared" si="8"/>
        <v/>
      </c>
      <c r="Y25" s="1" t="str">
        <f t="shared" si="6"/>
        <v>[{"ItemId":50004,"Num":114}]</v>
      </c>
    </row>
    <row r="26" ht="16.5" spans="4:25">
      <c r="D26" s="6">
        <v>110</v>
      </c>
      <c r="E26" s="7">
        <v>21981</v>
      </c>
      <c r="F26" s="8" t="s">
        <v>91</v>
      </c>
      <c r="G26" s="9">
        <v>23655</v>
      </c>
      <c r="H26" s="9">
        <v>119275</v>
      </c>
      <c r="I26" s="11" t="s">
        <v>92</v>
      </c>
      <c r="J26" s="13">
        <v>1771760</v>
      </c>
      <c r="K26" s="13">
        <v>6460220</v>
      </c>
      <c r="L26" s="11" t="s">
        <v>93</v>
      </c>
      <c r="M26" s="13">
        <v>1155</v>
      </c>
      <c r="N26" s="13">
        <v>4603</v>
      </c>
      <c r="O26" s="1">
        <v>10</v>
      </c>
      <c r="P26" s="1">
        <v>1.45</v>
      </c>
      <c r="Q26" s="1">
        <f t="shared" si="7"/>
        <v>118</v>
      </c>
      <c r="R26" s="1">
        <f t="shared" si="0"/>
        <v>10</v>
      </c>
      <c r="S26" s="1" t="str">
        <f t="shared" si="1"/>
        <v>"ItemId":50004</v>
      </c>
      <c r="T26" s="1" t="str">
        <f>$B$2&amp;$Q$15&amp;$B$2&amp;$B$1&amp;$Q26</f>
        <v>"Num":118</v>
      </c>
      <c r="U26" s="1" t="str">
        <f t="shared" si="3"/>
        <v>{"ItemId":50004,"Num":118}</v>
      </c>
      <c r="V26" s="1" t="str">
        <f t="shared" si="4"/>
        <v>"ItemId":50005</v>
      </c>
      <c r="W26" s="1" t="str">
        <f t="shared" si="5"/>
        <v>"Num":10</v>
      </c>
      <c r="X26" s="1" t="str">
        <f t="shared" si="8"/>
        <v>{"ItemId":50005,"Num":10}</v>
      </c>
      <c r="Y26" s="1" t="str">
        <f t="shared" si="6"/>
        <v>[{"ItemId":50004,"Num":118},{"ItemId":50005,"Num":10}]</v>
      </c>
    </row>
    <row r="27" ht="16.5" spans="4:25">
      <c r="D27" s="6">
        <v>120</v>
      </c>
      <c r="E27" s="7">
        <v>25675</v>
      </c>
      <c r="F27" s="8" t="s">
        <v>91</v>
      </c>
      <c r="G27" s="9">
        <v>28460</v>
      </c>
      <c r="H27" s="9">
        <v>147734</v>
      </c>
      <c r="I27" s="11" t="s">
        <v>92</v>
      </c>
      <c r="J27" s="13">
        <v>2098940</v>
      </c>
      <c r="K27" s="13">
        <v>8559160</v>
      </c>
      <c r="L27" s="11" t="s">
        <v>93</v>
      </c>
      <c r="M27" s="13">
        <v>1342</v>
      </c>
      <c r="N27" s="13">
        <v>5944</v>
      </c>
      <c r="O27" s="1">
        <v>11</v>
      </c>
      <c r="P27" s="1">
        <f t="shared" ref="P27:P90" si="9">P17</f>
        <v>1</v>
      </c>
      <c r="Q27" s="1">
        <f t="shared" si="7"/>
        <v>1224</v>
      </c>
      <c r="R27" s="1">
        <f t="shared" si="0"/>
        <v>0</v>
      </c>
      <c r="S27" s="1" t="str">
        <f t="shared" si="1"/>
        <v>"ItemId":50004</v>
      </c>
      <c r="T27" s="1" t="str">
        <f t="shared" si="2"/>
        <v>"Num":1224</v>
      </c>
      <c r="U27" s="1" t="str">
        <f t="shared" si="3"/>
        <v>{"ItemId":50004,"Num":1224}</v>
      </c>
      <c r="V27" s="1" t="str">
        <f t="shared" si="4"/>
        <v>"ItemId":50005</v>
      </c>
      <c r="W27" s="1" t="str">
        <f t="shared" si="5"/>
        <v>"Num":0</v>
      </c>
      <c r="X27" s="1" t="str">
        <f t="shared" si="8"/>
        <v/>
      </c>
      <c r="Y27" s="1" t="str">
        <f t="shared" si="6"/>
        <v>[{"ItemId":50004,"Num":1224}]</v>
      </c>
    </row>
    <row r="28" ht="16.5" spans="4:25">
      <c r="D28" s="6">
        <v>130</v>
      </c>
      <c r="E28" s="7">
        <v>29636</v>
      </c>
      <c r="F28" s="8" t="s">
        <v>91</v>
      </c>
      <c r="G28" s="9">
        <v>34018</v>
      </c>
      <c r="H28" s="9">
        <v>181752</v>
      </c>
      <c r="I28" s="11" t="s">
        <v>92</v>
      </c>
      <c r="J28" s="13">
        <v>2412990</v>
      </c>
      <c r="K28" s="13">
        <v>10972150</v>
      </c>
      <c r="L28" s="11" t="s">
        <v>93</v>
      </c>
      <c r="M28" s="13">
        <v>1529</v>
      </c>
      <c r="N28" s="13">
        <v>7473</v>
      </c>
      <c r="O28" s="1">
        <v>12</v>
      </c>
      <c r="P28" s="1">
        <f t="shared" si="9"/>
        <v>1.05</v>
      </c>
      <c r="Q28" s="1">
        <f t="shared" si="7"/>
        <v>1285</v>
      </c>
      <c r="R28" s="1">
        <f t="shared" si="0"/>
        <v>0</v>
      </c>
      <c r="S28" s="1" t="str">
        <f t="shared" ref="S28:S37" si="10">$B$2&amp;$Q$13&amp;$B$2&amp;$B$1&amp;$Q$14</f>
        <v>"ItemId":50004</v>
      </c>
      <c r="T28" s="1" t="str">
        <f t="shared" si="2"/>
        <v>"Num":1285</v>
      </c>
      <c r="U28" s="1" t="str">
        <f t="shared" si="3"/>
        <v>{"ItemId":50004,"Num":1285}</v>
      </c>
      <c r="V28" s="1" t="str">
        <f t="shared" ref="V28:V37" si="11">$B$2&amp;$R$13&amp;$B$2&amp;$B$1&amp;$R$14</f>
        <v>"ItemId":50005</v>
      </c>
      <c r="W28" s="1" t="str">
        <f t="shared" si="5"/>
        <v>"Num":0</v>
      </c>
      <c r="X28" s="1" t="str">
        <f t="shared" si="8"/>
        <v/>
      </c>
      <c r="Y28" s="1" t="str">
        <f t="shared" si="6"/>
        <v>[{"ItemId":50004,"Num":1285}]</v>
      </c>
    </row>
    <row r="29" ht="16.5" spans="4:25">
      <c r="D29" s="6">
        <v>140</v>
      </c>
      <c r="E29" s="7">
        <v>33859</v>
      </c>
      <c r="F29" s="8" t="s">
        <v>91</v>
      </c>
      <c r="G29" s="9">
        <v>40389</v>
      </c>
      <c r="H29" s="9">
        <v>222141</v>
      </c>
      <c r="I29" s="11" t="s">
        <v>92</v>
      </c>
      <c r="J29" s="12">
        <v>2702420</v>
      </c>
      <c r="K29" s="13">
        <v>13674570</v>
      </c>
      <c r="L29" s="11" t="s">
        <v>93</v>
      </c>
      <c r="M29" s="12">
        <v>1717</v>
      </c>
      <c r="N29" s="13">
        <v>9190</v>
      </c>
      <c r="O29" s="1">
        <v>13</v>
      </c>
      <c r="P29" s="1">
        <f t="shared" si="9"/>
        <v>1.1</v>
      </c>
      <c r="Q29" s="1">
        <f t="shared" si="7"/>
        <v>1346</v>
      </c>
      <c r="R29" s="1">
        <f t="shared" si="0"/>
        <v>0</v>
      </c>
      <c r="S29" s="1" t="str">
        <f t="shared" si="10"/>
        <v>"ItemId":50004</v>
      </c>
      <c r="T29" s="1" t="str">
        <f t="shared" si="2"/>
        <v>"Num":1346</v>
      </c>
      <c r="U29" s="1" t="str">
        <f t="shared" si="3"/>
        <v>{"ItemId":50004,"Num":1346}</v>
      </c>
      <c r="V29" s="1" t="str">
        <f t="shared" si="11"/>
        <v>"ItemId":50005</v>
      </c>
      <c r="W29" s="1" t="str">
        <f t="shared" si="5"/>
        <v>"Num":0</v>
      </c>
      <c r="X29" s="1" t="str">
        <f t="shared" si="8"/>
        <v/>
      </c>
      <c r="Y29" s="1" t="str">
        <f t="shared" si="6"/>
        <v>[{"ItemId":50004,"Num":1346}]</v>
      </c>
    </row>
    <row r="30" ht="16.5" spans="4:25">
      <c r="D30" s="6">
        <v>150</v>
      </c>
      <c r="E30" s="7">
        <v>38342</v>
      </c>
      <c r="F30" s="8" t="s">
        <v>91</v>
      </c>
      <c r="G30" s="9">
        <v>47635</v>
      </c>
      <c r="H30" s="9">
        <v>269776</v>
      </c>
      <c r="I30" s="11" t="s">
        <v>92</v>
      </c>
      <c r="J30" s="13">
        <v>2957330</v>
      </c>
      <c r="K30" s="13">
        <v>16631900</v>
      </c>
      <c r="L30" s="11" t="s">
        <v>93</v>
      </c>
      <c r="M30" s="13">
        <v>1906</v>
      </c>
      <c r="N30" s="13">
        <v>11096</v>
      </c>
      <c r="O30" s="1">
        <v>14</v>
      </c>
      <c r="P30" s="1">
        <f t="shared" si="9"/>
        <v>1.15</v>
      </c>
      <c r="Q30" s="1">
        <f t="shared" si="7"/>
        <v>1408</v>
      </c>
      <c r="R30" s="1">
        <f t="shared" si="0"/>
        <v>0</v>
      </c>
      <c r="S30" s="1" t="str">
        <f t="shared" si="10"/>
        <v>"ItemId":50004</v>
      </c>
      <c r="T30" s="1" t="str">
        <f t="shared" si="2"/>
        <v>"Num":1408</v>
      </c>
      <c r="U30" s="1" t="str">
        <f t="shared" si="3"/>
        <v>{"ItemId":50004,"Num":1408}</v>
      </c>
      <c r="V30" s="1" t="str">
        <f t="shared" si="11"/>
        <v>"ItemId":50005</v>
      </c>
      <c r="W30" s="1" t="str">
        <f t="shared" si="5"/>
        <v>"Num":0</v>
      </c>
      <c r="X30" s="1" t="str">
        <f t="shared" si="8"/>
        <v/>
      </c>
      <c r="Y30" s="1" t="str">
        <f t="shared" si="6"/>
        <v>[{"ItemId":50004,"Num":1408}]</v>
      </c>
    </row>
    <row r="31" ht="16.5" spans="4:25">
      <c r="D31" s="6">
        <v>160</v>
      </c>
      <c r="E31" s="7">
        <v>43080</v>
      </c>
      <c r="F31" s="8" t="s">
        <v>91</v>
      </c>
      <c r="G31" s="9">
        <v>55813</v>
      </c>
      <c r="H31" s="9">
        <v>325589</v>
      </c>
      <c r="I31" s="11" t="s">
        <v>92</v>
      </c>
      <c r="J31" s="13">
        <v>3170210</v>
      </c>
      <c r="K31" s="13">
        <v>19802110</v>
      </c>
      <c r="L31" s="11" t="s">
        <v>93</v>
      </c>
      <c r="M31" s="13">
        <v>2095</v>
      </c>
      <c r="N31" s="13">
        <v>13192</v>
      </c>
      <c r="O31" s="1">
        <v>15</v>
      </c>
      <c r="P31" s="1">
        <f t="shared" si="9"/>
        <v>1.2</v>
      </c>
      <c r="Q31" s="1">
        <f t="shared" si="7"/>
        <v>1469</v>
      </c>
      <c r="R31" s="1">
        <f t="shared" si="0"/>
        <v>0</v>
      </c>
      <c r="S31" s="1" t="str">
        <f t="shared" si="10"/>
        <v>"ItemId":50004</v>
      </c>
      <c r="T31" s="1" t="str">
        <f t="shared" si="2"/>
        <v>"Num":1469</v>
      </c>
      <c r="U31" s="1" t="str">
        <f t="shared" si="3"/>
        <v>{"ItemId":50004,"Num":1469}</v>
      </c>
      <c r="V31" s="1" t="str">
        <f t="shared" si="11"/>
        <v>"ItemId":50005</v>
      </c>
      <c r="W31" s="1" t="str">
        <f t="shared" si="5"/>
        <v>"Num":0</v>
      </c>
      <c r="X31" s="1" t="str">
        <f t="shared" si="8"/>
        <v/>
      </c>
      <c r="Y31" s="1" t="str">
        <f t="shared" si="6"/>
        <v>[{"ItemId":50004,"Num":1469}]</v>
      </c>
    </row>
    <row r="32" ht="16.5" spans="4:25">
      <c r="D32" s="6">
        <v>170</v>
      </c>
      <c r="E32" s="7">
        <v>48069</v>
      </c>
      <c r="F32" s="8" t="s">
        <v>91</v>
      </c>
      <c r="G32" s="9">
        <v>64984</v>
      </c>
      <c r="H32" s="9">
        <v>390573</v>
      </c>
      <c r="I32" s="11" t="s">
        <v>92</v>
      </c>
      <c r="J32" s="13">
        <v>3336560</v>
      </c>
      <c r="K32" s="13">
        <v>23138670</v>
      </c>
      <c r="L32" s="11" t="s">
        <v>93</v>
      </c>
      <c r="M32" s="13">
        <v>2286</v>
      </c>
      <c r="N32" s="13">
        <v>15477</v>
      </c>
      <c r="O32" s="1">
        <v>16</v>
      </c>
      <c r="P32" s="1">
        <f t="shared" si="9"/>
        <v>1.25</v>
      </c>
      <c r="Q32" s="1">
        <f t="shared" si="7"/>
        <v>1530</v>
      </c>
      <c r="R32" s="1">
        <f t="shared" si="0"/>
        <v>0</v>
      </c>
      <c r="S32" s="1" t="str">
        <f t="shared" si="10"/>
        <v>"ItemId":50004</v>
      </c>
      <c r="T32" s="1" t="str">
        <f t="shared" si="2"/>
        <v>"Num":1530</v>
      </c>
      <c r="U32" s="1" t="str">
        <f t="shared" si="3"/>
        <v>{"ItemId":50004,"Num":1530}</v>
      </c>
      <c r="V32" s="1" t="str">
        <f t="shared" si="11"/>
        <v>"ItemId":50005</v>
      </c>
      <c r="W32" s="1" t="str">
        <f t="shared" si="5"/>
        <v>"Num":0</v>
      </c>
      <c r="X32" s="1" t="str">
        <f t="shared" si="8"/>
        <v/>
      </c>
      <c r="Y32" s="1" t="str">
        <f t="shared" si="6"/>
        <v>[{"ItemId":50004,"Num":1530}]</v>
      </c>
    </row>
    <row r="33" ht="16.5" spans="4:25">
      <c r="D33" s="6">
        <v>180</v>
      </c>
      <c r="E33" s="7">
        <v>53308</v>
      </c>
      <c r="F33" s="8" t="s">
        <v>91</v>
      </c>
      <c r="G33" s="9">
        <v>75209</v>
      </c>
      <c r="H33" s="9">
        <v>465782</v>
      </c>
      <c r="I33" s="11" t="s">
        <v>92</v>
      </c>
      <c r="J33" s="13">
        <v>3455710</v>
      </c>
      <c r="K33" s="13">
        <v>26594380</v>
      </c>
      <c r="L33" s="11" t="s">
        <v>93</v>
      </c>
      <c r="M33" s="13">
        <v>2476</v>
      </c>
      <c r="N33" s="13">
        <v>17954</v>
      </c>
      <c r="O33" s="1">
        <v>17</v>
      </c>
      <c r="P33" s="1">
        <f t="shared" si="9"/>
        <v>1.3</v>
      </c>
      <c r="Q33" s="1">
        <f t="shared" si="7"/>
        <v>1591</v>
      </c>
      <c r="R33" s="1">
        <f t="shared" si="0"/>
        <v>0</v>
      </c>
      <c r="S33" s="1" t="str">
        <f t="shared" si="10"/>
        <v>"ItemId":50004</v>
      </c>
      <c r="T33" s="1" t="str">
        <f t="shared" si="2"/>
        <v>"Num":1591</v>
      </c>
      <c r="U33" s="1" t="str">
        <f t="shared" si="3"/>
        <v>{"ItemId":50004,"Num":1591}</v>
      </c>
      <c r="V33" s="1" t="str">
        <f t="shared" si="11"/>
        <v>"ItemId":50005</v>
      </c>
      <c r="W33" s="1" t="str">
        <f t="shared" si="5"/>
        <v>"Num":0</v>
      </c>
      <c r="X33" s="1" t="str">
        <f t="shared" si="8"/>
        <v/>
      </c>
      <c r="Y33" s="1" t="str">
        <f t="shared" si="6"/>
        <v>[{"ItemId":50004,"Num":1591}]</v>
      </c>
    </row>
    <row r="34" ht="16.5" spans="4:25">
      <c r="D34" s="6">
        <v>190</v>
      </c>
      <c r="E34" s="7">
        <v>58792</v>
      </c>
      <c r="F34" s="8" t="s">
        <v>91</v>
      </c>
      <c r="G34" s="9">
        <v>86546</v>
      </c>
      <c r="H34" s="9">
        <v>552327</v>
      </c>
      <c r="I34" s="11" t="s">
        <v>92</v>
      </c>
      <c r="J34" s="13">
        <v>3531460</v>
      </c>
      <c r="K34" s="13">
        <v>30125840</v>
      </c>
      <c r="L34" s="11" t="s">
        <v>93</v>
      </c>
      <c r="M34" s="13">
        <v>2668</v>
      </c>
      <c r="N34" s="13">
        <v>20621</v>
      </c>
      <c r="O34" s="1">
        <v>18</v>
      </c>
      <c r="P34" s="1">
        <f t="shared" si="9"/>
        <v>1.35</v>
      </c>
      <c r="Q34" s="1">
        <f t="shared" si="7"/>
        <v>1653</v>
      </c>
      <c r="R34" s="1">
        <f t="shared" si="0"/>
        <v>0</v>
      </c>
      <c r="S34" s="1" t="str">
        <f t="shared" si="10"/>
        <v>"ItemId":50004</v>
      </c>
      <c r="T34" s="1" t="str">
        <f t="shared" si="2"/>
        <v>"Num":1653</v>
      </c>
      <c r="U34" s="1" t="str">
        <f t="shared" si="3"/>
        <v>{"ItemId":50004,"Num":1653}</v>
      </c>
      <c r="V34" s="1" t="str">
        <f t="shared" si="11"/>
        <v>"ItemId":50005</v>
      </c>
      <c r="W34" s="1" t="str">
        <f t="shared" si="5"/>
        <v>"Num":0</v>
      </c>
      <c r="X34" s="1" t="str">
        <f t="shared" si="8"/>
        <v/>
      </c>
      <c r="Y34" s="1" t="str">
        <f t="shared" si="6"/>
        <v>[{"ItemId":50004,"Num":1653}]</v>
      </c>
    </row>
    <row r="35" ht="16.5" spans="4:25">
      <c r="D35" s="6">
        <v>200</v>
      </c>
      <c r="E35" s="7">
        <v>64520</v>
      </c>
      <c r="F35" s="8" t="s">
        <v>91</v>
      </c>
      <c r="G35" s="9">
        <v>99055</v>
      </c>
      <c r="H35" s="9">
        <v>651382</v>
      </c>
      <c r="I35" s="11" t="s">
        <v>92</v>
      </c>
      <c r="J35" s="13">
        <v>3572840</v>
      </c>
      <c r="K35" s="13">
        <v>33698680</v>
      </c>
      <c r="L35" s="11" t="s">
        <v>93</v>
      </c>
      <c r="M35" s="13">
        <v>2860</v>
      </c>
      <c r="N35" s="13">
        <v>23481</v>
      </c>
      <c r="O35" s="1">
        <v>19</v>
      </c>
      <c r="P35" s="1">
        <f t="shared" si="9"/>
        <v>1.4</v>
      </c>
      <c r="Q35" s="1">
        <f t="shared" si="7"/>
        <v>1714</v>
      </c>
      <c r="R35" s="1">
        <f t="shared" si="0"/>
        <v>0</v>
      </c>
      <c r="S35" s="1" t="str">
        <f t="shared" si="10"/>
        <v>"ItemId":50004</v>
      </c>
      <c r="T35" s="1" t="str">
        <f t="shared" si="2"/>
        <v>"Num":1714</v>
      </c>
      <c r="U35" s="1" t="str">
        <f t="shared" si="3"/>
        <v>{"ItemId":50004,"Num":1714}</v>
      </c>
      <c r="V35" s="1" t="str">
        <f t="shared" si="11"/>
        <v>"ItemId":50005</v>
      </c>
      <c r="W35" s="1" t="str">
        <f t="shared" si="5"/>
        <v>"Num":0</v>
      </c>
      <c r="X35" s="1" t="str">
        <f t="shared" si="8"/>
        <v/>
      </c>
      <c r="Y35" s="1" t="str">
        <f t="shared" si="6"/>
        <v>[{"ItemId":50004,"Num":1714}]</v>
      </c>
    </row>
    <row r="36" ht="16.5" spans="4:25">
      <c r="D36" s="6">
        <v>210</v>
      </c>
      <c r="E36" s="7">
        <v>70488</v>
      </c>
      <c r="F36" s="8" t="s">
        <v>91</v>
      </c>
      <c r="G36" s="9">
        <v>112797</v>
      </c>
      <c r="H36" s="9">
        <v>764179</v>
      </c>
      <c r="I36" s="11" t="s">
        <v>92</v>
      </c>
      <c r="J36" s="13">
        <v>3594840</v>
      </c>
      <c r="K36" s="13">
        <v>37293520</v>
      </c>
      <c r="L36" s="11" t="s">
        <v>93</v>
      </c>
      <c r="M36" s="13">
        <v>3052</v>
      </c>
      <c r="N36" s="13">
        <v>26533</v>
      </c>
      <c r="O36" s="1">
        <v>20</v>
      </c>
      <c r="P36" s="1">
        <f t="shared" si="9"/>
        <v>1.45</v>
      </c>
      <c r="Q36" s="1">
        <f t="shared" si="7"/>
        <v>1775</v>
      </c>
      <c r="R36" s="1">
        <f t="shared" si="0"/>
        <v>30</v>
      </c>
      <c r="S36" s="1" t="str">
        <f t="shared" si="10"/>
        <v>"ItemId":50004</v>
      </c>
      <c r="T36" s="1" t="str">
        <f t="shared" si="2"/>
        <v>"Num":1775</v>
      </c>
      <c r="U36" s="1" t="str">
        <f t="shared" si="3"/>
        <v>{"ItemId":50004,"Num":1775}</v>
      </c>
      <c r="V36" s="1" t="str">
        <f t="shared" si="11"/>
        <v>"ItemId":50005</v>
      </c>
      <c r="W36" s="1" t="str">
        <f t="shared" si="5"/>
        <v>"Num":30</v>
      </c>
      <c r="X36" s="1" t="str">
        <f t="shared" si="8"/>
        <v>{"ItemId":50005,"Num":30}</v>
      </c>
      <c r="Y36" s="1" t="str">
        <f t="shared" si="6"/>
        <v>[{"ItemId":50004,"Num":1775},{"ItemId":50005,"Num":30}]</v>
      </c>
    </row>
    <row r="37" ht="16.5" spans="4:25">
      <c r="D37" s="6">
        <v>220</v>
      </c>
      <c r="E37" s="7">
        <v>76695</v>
      </c>
      <c r="F37" s="8" t="s">
        <v>91</v>
      </c>
      <c r="G37" s="9">
        <v>127832</v>
      </c>
      <c r="H37" s="9">
        <v>892011</v>
      </c>
      <c r="I37" s="11" t="s">
        <v>92</v>
      </c>
      <c r="J37" s="13">
        <v>3619060</v>
      </c>
      <c r="K37" s="13">
        <v>40912580</v>
      </c>
      <c r="L37" s="11" t="s">
        <v>93</v>
      </c>
      <c r="M37" s="13">
        <v>3245</v>
      </c>
      <c r="N37" s="13">
        <v>29778</v>
      </c>
      <c r="O37" s="1">
        <v>21</v>
      </c>
      <c r="P37" s="1">
        <f t="shared" si="9"/>
        <v>1</v>
      </c>
      <c r="Q37" s="1">
        <f t="shared" si="7"/>
        <v>2448</v>
      </c>
      <c r="R37" s="1">
        <f t="shared" si="0"/>
        <v>0</v>
      </c>
      <c r="S37" s="1" t="str">
        <f t="shared" si="10"/>
        <v>"ItemId":50004</v>
      </c>
      <c r="T37" s="1" t="str">
        <f t="shared" si="2"/>
        <v>"Num":2448</v>
      </c>
      <c r="U37" s="1" t="str">
        <f t="shared" si="3"/>
        <v>{"ItemId":50004,"Num":2448}</v>
      </c>
      <c r="V37" s="1" t="str">
        <f t="shared" si="11"/>
        <v>"ItemId":50005</v>
      </c>
      <c r="W37" s="1" t="str">
        <f t="shared" si="5"/>
        <v>"Num":0</v>
      </c>
      <c r="X37" s="1" t="str">
        <f t="shared" si="8"/>
        <v/>
      </c>
      <c r="Y37" s="1" t="str">
        <f t="shared" si="6"/>
        <v>[{"ItemId":50004,"Num":2448}]</v>
      </c>
    </row>
    <row r="38" ht="16.5" spans="4:25">
      <c r="D38" s="6">
        <v>230</v>
      </c>
      <c r="E38" s="7">
        <v>83137</v>
      </c>
      <c r="F38" s="8" t="s">
        <v>91</v>
      </c>
      <c r="G38" s="9">
        <v>144218</v>
      </c>
      <c r="H38" s="9">
        <v>1036230</v>
      </c>
      <c r="I38" s="11" t="s">
        <v>92</v>
      </c>
      <c r="J38" s="12">
        <v>3674530</v>
      </c>
      <c r="K38" s="13">
        <v>44587110</v>
      </c>
      <c r="L38" s="11" t="s">
        <v>93</v>
      </c>
      <c r="M38" s="12">
        <v>3438</v>
      </c>
      <c r="N38" s="13">
        <v>33216</v>
      </c>
      <c r="O38" s="1">
        <v>22</v>
      </c>
      <c r="P38" s="1">
        <f t="shared" si="9"/>
        <v>1.05</v>
      </c>
      <c r="Q38" s="1">
        <f t="shared" si="7"/>
        <v>2571</v>
      </c>
      <c r="R38" s="1">
        <f t="shared" si="0"/>
        <v>0</v>
      </c>
      <c r="S38" s="1" t="str">
        <f t="shared" ref="S38:S47" si="12">$B$2&amp;$Q$13&amp;$B$2&amp;$B$1&amp;$Q$14</f>
        <v>"ItemId":50004</v>
      </c>
      <c r="T38" s="1" t="str">
        <f t="shared" si="2"/>
        <v>"Num":2571</v>
      </c>
      <c r="U38" s="1" t="str">
        <f t="shared" si="3"/>
        <v>{"ItemId":50004,"Num":2571}</v>
      </c>
      <c r="V38" s="1" t="str">
        <f t="shared" ref="V38:V47" si="13">$B$2&amp;$R$13&amp;$B$2&amp;$B$1&amp;$R$14</f>
        <v>"ItemId":50005</v>
      </c>
      <c r="W38" s="1" t="str">
        <f t="shared" si="5"/>
        <v>"Num":0</v>
      </c>
      <c r="X38" s="1" t="str">
        <f t="shared" si="8"/>
        <v/>
      </c>
      <c r="Y38" s="1" t="str">
        <f t="shared" si="6"/>
        <v>[{"ItemId":50004,"Num":2571}]</v>
      </c>
    </row>
    <row r="39" ht="16.5" spans="4:25">
      <c r="D39" s="6">
        <v>240</v>
      </c>
      <c r="E39" s="7">
        <v>89814</v>
      </c>
      <c r="F39" s="8" t="s">
        <v>91</v>
      </c>
      <c r="G39" s="9">
        <v>162017</v>
      </c>
      <c r="H39" s="9">
        <v>1198247</v>
      </c>
      <c r="I39" s="11" t="s">
        <v>92</v>
      </c>
      <c r="J39" s="13">
        <v>3798330</v>
      </c>
      <c r="K39" s="13">
        <v>48385440</v>
      </c>
      <c r="L39" s="11" t="s">
        <v>93</v>
      </c>
      <c r="M39" s="13">
        <v>3632</v>
      </c>
      <c r="N39" s="13">
        <v>36849</v>
      </c>
      <c r="O39" s="1">
        <v>23</v>
      </c>
      <c r="P39" s="1">
        <f t="shared" si="9"/>
        <v>1.1</v>
      </c>
      <c r="Q39" s="1">
        <f t="shared" si="7"/>
        <v>2693</v>
      </c>
      <c r="R39" s="1">
        <f t="shared" si="0"/>
        <v>0</v>
      </c>
      <c r="S39" s="1" t="str">
        <f t="shared" si="12"/>
        <v>"ItemId":50004</v>
      </c>
      <c r="T39" s="1" t="str">
        <f t="shared" si="2"/>
        <v>"Num":2693</v>
      </c>
      <c r="U39" s="1" t="str">
        <f t="shared" si="3"/>
        <v>{"ItemId":50004,"Num":2693}</v>
      </c>
      <c r="V39" s="1" t="str">
        <f t="shared" si="13"/>
        <v>"ItemId":50005</v>
      </c>
      <c r="W39" s="1" t="str">
        <f t="shared" si="5"/>
        <v>"Num":0</v>
      </c>
      <c r="X39" s="1" t="str">
        <f t="shared" si="8"/>
        <v/>
      </c>
      <c r="Y39" s="1" t="str">
        <f t="shared" si="6"/>
        <v>[{"ItemId":50004,"Num":2693}]</v>
      </c>
    </row>
    <row r="40" ht="16.5" spans="4:25">
      <c r="D40" s="6">
        <v>250</v>
      </c>
      <c r="E40" s="7">
        <v>96722</v>
      </c>
      <c r="F40" s="8" t="s">
        <v>91</v>
      </c>
      <c r="G40" s="9">
        <v>181288</v>
      </c>
      <c r="H40" s="9">
        <v>1379535</v>
      </c>
      <c r="I40" s="11" t="s">
        <v>92</v>
      </c>
      <c r="J40" s="13">
        <v>4036390</v>
      </c>
      <c r="K40" s="13">
        <v>52421830</v>
      </c>
      <c r="L40" s="11" t="s">
        <v>93</v>
      </c>
      <c r="M40" s="13">
        <v>3827</v>
      </c>
      <c r="N40" s="13">
        <v>40675</v>
      </c>
      <c r="O40" s="1">
        <v>24</v>
      </c>
      <c r="P40" s="1">
        <f t="shared" si="9"/>
        <v>1.15</v>
      </c>
      <c r="Q40" s="1">
        <f t="shared" si="7"/>
        <v>2816</v>
      </c>
      <c r="R40" s="1">
        <f t="shared" si="0"/>
        <v>0</v>
      </c>
      <c r="S40" s="1" t="str">
        <f t="shared" si="12"/>
        <v>"ItemId":50004</v>
      </c>
      <c r="T40" s="1" t="str">
        <f t="shared" si="2"/>
        <v>"Num":2816</v>
      </c>
      <c r="U40" s="1" t="str">
        <f t="shared" si="3"/>
        <v>{"ItemId":50004,"Num":2816}</v>
      </c>
      <c r="V40" s="1" t="str">
        <f t="shared" si="13"/>
        <v>"ItemId":50005</v>
      </c>
      <c r="W40" s="1" t="str">
        <f t="shared" si="5"/>
        <v>"Num":0</v>
      </c>
      <c r="X40" s="1" t="str">
        <f t="shared" si="8"/>
        <v/>
      </c>
      <c r="Y40" s="1" t="str">
        <f t="shared" si="6"/>
        <v>[{"ItemId":50004,"Num":2816}]</v>
      </c>
    </row>
    <row r="41" spans="15:25">
      <c r="O41" s="1">
        <v>25</v>
      </c>
      <c r="P41" s="1">
        <f t="shared" si="9"/>
        <v>1.2</v>
      </c>
      <c r="Q41" s="1">
        <f t="shared" si="7"/>
        <v>2938</v>
      </c>
      <c r="R41" s="1">
        <f t="shared" si="0"/>
        <v>0</v>
      </c>
      <c r="S41" s="1" t="str">
        <f t="shared" si="12"/>
        <v>"ItemId":50004</v>
      </c>
      <c r="T41" s="1" t="str">
        <f t="shared" si="2"/>
        <v>"Num":2938</v>
      </c>
      <c r="U41" s="1" t="str">
        <f t="shared" si="3"/>
        <v>{"ItemId":50004,"Num":2938}</v>
      </c>
      <c r="V41" s="1" t="str">
        <f t="shared" si="13"/>
        <v>"ItemId":50005</v>
      </c>
      <c r="W41" s="1" t="str">
        <f t="shared" si="5"/>
        <v>"Num":0</v>
      </c>
      <c r="X41" s="1" t="str">
        <f t="shared" si="8"/>
        <v/>
      </c>
      <c r="Y41" s="1" t="str">
        <f t="shared" si="6"/>
        <v>[{"ItemId":50004,"Num":2938}]</v>
      </c>
    </row>
    <row r="42" spans="15:25">
      <c r="O42" s="1">
        <v>26</v>
      </c>
      <c r="P42" s="1">
        <f t="shared" si="9"/>
        <v>1.25</v>
      </c>
      <c r="Q42" s="1">
        <f t="shared" si="7"/>
        <v>3061</v>
      </c>
      <c r="R42" s="1">
        <f t="shared" si="0"/>
        <v>0</v>
      </c>
      <c r="S42" s="1" t="str">
        <f t="shared" si="12"/>
        <v>"ItemId":50004</v>
      </c>
      <c r="T42" s="1" t="str">
        <f t="shared" si="2"/>
        <v>"Num":3061</v>
      </c>
      <c r="U42" s="1" t="str">
        <f t="shared" si="3"/>
        <v>{"ItemId":50004,"Num":3061}</v>
      </c>
      <c r="V42" s="1" t="str">
        <f t="shared" si="13"/>
        <v>"ItemId":50005</v>
      </c>
      <c r="W42" s="1" t="str">
        <f t="shared" si="5"/>
        <v>"Num":0</v>
      </c>
      <c r="X42" s="1" t="str">
        <f t="shared" si="8"/>
        <v/>
      </c>
      <c r="Y42" s="1" t="str">
        <f t="shared" si="6"/>
        <v>[{"ItemId":50004,"Num":3061}]</v>
      </c>
    </row>
    <row r="43" spans="15:25">
      <c r="O43" s="1">
        <v>27</v>
      </c>
      <c r="P43" s="1">
        <f t="shared" si="9"/>
        <v>1.3</v>
      </c>
      <c r="Q43" s="1">
        <f t="shared" si="7"/>
        <v>3183</v>
      </c>
      <c r="R43" s="1">
        <f t="shared" si="0"/>
        <v>0</v>
      </c>
      <c r="S43" s="1" t="str">
        <f t="shared" si="12"/>
        <v>"ItemId":50004</v>
      </c>
      <c r="T43" s="1" t="str">
        <f t="shared" si="2"/>
        <v>"Num":3183</v>
      </c>
      <c r="U43" s="1" t="str">
        <f t="shared" si="3"/>
        <v>{"ItemId":50004,"Num":3183}</v>
      </c>
      <c r="V43" s="1" t="str">
        <f t="shared" si="13"/>
        <v>"ItemId":50005</v>
      </c>
      <c r="W43" s="1" t="str">
        <f t="shared" si="5"/>
        <v>"Num":0</v>
      </c>
      <c r="X43" s="1" t="str">
        <f t="shared" si="8"/>
        <v/>
      </c>
      <c r="Y43" s="1" t="str">
        <f t="shared" si="6"/>
        <v>[{"ItemId":50004,"Num":3183}]</v>
      </c>
    </row>
    <row r="44" spans="15:25">
      <c r="O44" s="1">
        <v>28</v>
      </c>
      <c r="P44" s="1">
        <f t="shared" si="9"/>
        <v>1.35</v>
      </c>
      <c r="Q44" s="1">
        <f t="shared" si="7"/>
        <v>3306</v>
      </c>
      <c r="R44" s="1">
        <f t="shared" si="0"/>
        <v>0</v>
      </c>
      <c r="S44" s="1" t="str">
        <f t="shared" si="12"/>
        <v>"ItemId":50004</v>
      </c>
      <c r="T44" s="1" t="str">
        <f t="shared" si="2"/>
        <v>"Num":3306</v>
      </c>
      <c r="U44" s="1" t="str">
        <f t="shared" si="3"/>
        <v>{"ItemId":50004,"Num":3306}</v>
      </c>
      <c r="V44" s="1" t="str">
        <f t="shared" si="13"/>
        <v>"ItemId":50005</v>
      </c>
      <c r="W44" s="1" t="str">
        <f t="shared" si="5"/>
        <v>"Num":0</v>
      </c>
      <c r="X44" s="1" t="str">
        <f t="shared" si="8"/>
        <v/>
      </c>
      <c r="Y44" s="1" t="str">
        <f t="shared" si="6"/>
        <v>[{"ItemId":50004,"Num":3306}]</v>
      </c>
    </row>
    <row r="45" spans="15:25">
      <c r="O45" s="1">
        <v>29</v>
      </c>
      <c r="P45" s="1">
        <f t="shared" si="9"/>
        <v>1.4</v>
      </c>
      <c r="Q45" s="1">
        <f t="shared" si="7"/>
        <v>3428</v>
      </c>
      <c r="R45" s="1">
        <f t="shared" si="0"/>
        <v>0</v>
      </c>
      <c r="S45" s="1" t="str">
        <f t="shared" si="12"/>
        <v>"ItemId":50004</v>
      </c>
      <c r="T45" s="1" t="str">
        <f t="shared" si="2"/>
        <v>"Num":3428</v>
      </c>
      <c r="U45" s="1" t="str">
        <f t="shared" si="3"/>
        <v>{"ItemId":50004,"Num":3428}</v>
      </c>
      <c r="V45" s="1" t="str">
        <f t="shared" si="13"/>
        <v>"ItemId":50005</v>
      </c>
      <c r="W45" s="1" t="str">
        <f t="shared" si="5"/>
        <v>"Num":0</v>
      </c>
      <c r="X45" s="1" t="str">
        <f t="shared" si="8"/>
        <v/>
      </c>
      <c r="Y45" s="1" t="str">
        <f t="shared" si="6"/>
        <v>[{"ItemId":50004,"Num":3428}]</v>
      </c>
    </row>
    <row r="46" spans="15:25">
      <c r="O46" s="1">
        <v>30</v>
      </c>
      <c r="P46" s="1">
        <f t="shared" si="9"/>
        <v>1.45</v>
      </c>
      <c r="Q46" s="1">
        <f t="shared" si="7"/>
        <v>3551</v>
      </c>
      <c r="R46" s="1">
        <f t="shared" si="0"/>
        <v>130</v>
      </c>
      <c r="S46" s="1" t="str">
        <f t="shared" si="12"/>
        <v>"ItemId":50004</v>
      </c>
      <c r="T46" s="1" t="str">
        <f t="shared" si="2"/>
        <v>"Num":3551</v>
      </c>
      <c r="U46" s="1" t="str">
        <f t="shared" si="3"/>
        <v>{"ItemId":50004,"Num":3551}</v>
      </c>
      <c r="V46" s="1" t="str">
        <f t="shared" si="13"/>
        <v>"ItemId":50005</v>
      </c>
      <c r="W46" s="1" t="str">
        <f t="shared" si="5"/>
        <v>"Num":130</v>
      </c>
      <c r="X46" s="1" t="str">
        <f t="shared" si="8"/>
        <v>{"ItemId":50005,"Num":130}</v>
      </c>
      <c r="Y46" s="1" t="str">
        <f t="shared" si="6"/>
        <v>[{"ItemId":50004,"Num":3551},{"ItemId":50005,"Num":130}]</v>
      </c>
    </row>
    <row r="47" spans="15:25">
      <c r="O47" s="1">
        <v>31</v>
      </c>
      <c r="P47" s="1">
        <f t="shared" si="9"/>
        <v>1</v>
      </c>
      <c r="Q47" s="1">
        <f t="shared" si="7"/>
        <v>7347</v>
      </c>
      <c r="R47" s="1">
        <f t="shared" si="0"/>
        <v>0</v>
      </c>
      <c r="S47" s="1" t="str">
        <f t="shared" si="12"/>
        <v>"ItemId":50004</v>
      </c>
      <c r="T47" s="1" t="str">
        <f t="shared" si="2"/>
        <v>"Num":7347</v>
      </c>
      <c r="U47" s="1" t="str">
        <f t="shared" si="3"/>
        <v>{"ItemId":50004,"Num":7347}</v>
      </c>
      <c r="V47" s="1" t="str">
        <f t="shared" si="13"/>
        <v>"ItemId":50005</v>
      </c>
      <c r="W47" s="1" t="str">
        <f t="shared" si="5"/>
        <v>"Num":0</v>
      </c>
      <c r="X47" s="1" t="str">
        <f t="shared" si="8"/>
        <v/>
      </c>
      <c r="Y47" s="1" t="str">
        <f t="shared" si="6"/>
        <v>[{"ItemId":50004,"Num":7347}]</v>
      </c>
    </row>
    <row r="48" spans="15:25">
      <c r="O48" s="1">
        <v>32</v>
      </c>
      <c r="P48" s="1">
        <f t="shared" si="9"/>
        <v>1.05</v>
      </c>
      <c r="Q48" s="1">
        <f t="shared" si="7"/>
        <v>7715</v>
      </c>
      <c r="R48" s="1">
        <f t="shared" si="0"/>
        <v>0</v>
      </c>
      <c r="S48" s="1" t="str">
        <f t="shared" ref="S48:S57" si="14">$B$2&amp;$Q$13&amp;$B$2&amp;$B$1&amp;$Q$14</f>
        <v>"ItemId":50004</v>
      </c>
      <c r="T48" s="1" t="str">
        <f t="shared" si="2"/>
        <v>"Num":7715</v>
      </c>
      <c r="U48" s="1" t="str">
        <f t="shared" si="3"/>
        <v>{"ItemId":50004,"Num":7715}</v>
      </c>
      <c r="V48" s="1" t="str">
        <f t="shared" ref="V48:V57" si="15">$B$2&amp;$R$13&amp;$B$2&amp;$B$1&amp;$R$14</f>
        <v>"ItemId":50005</v>
      </c>
      <c r="W48" s="1" t="str">
        <f t="shared" si="5"/>
        <v>"Num":0</v>
      </c>
      <c r="X48" s="1" t="str">
        <f t="shared" si="8"/>
        <v/>
      </c>
      <c r="Y48" s="1" t="str">
        <f t="shared" si="6"/>
        <v>[{"ItemId":50004,"Num":7715}]</v>
      </c>
    </row>
    <row r="49" spans="15:25">
      <c r="O49" s="1">
        <v>33</v>
      </c>
      <c r="P49" s="1">
        <f t="shared" si="9"/>
        <v>1.1</v>
      </c>
      <c r="Q49" s="1">
        <f t="shared" si="7"/>
        <v>8082</v>
      </c>
      <c r="R49" s="1">
        <f t="shared" si="0"/>
        <v>0</v>
      </c>
      <c r="S49" s="1" t="str">
        <f t="shared" si="14"/>
        <v>"ItemId":50004</v>
      </c>
      <c r="T49" s="1" t="str">
        <f t="shared" si="2"/>
        <v>"Num":8082</v>
      </c>
      <c r="U49" s="1" t="str">
        <f t="shared" si="3"/>
        <v>{"ItemId":50004,"Num":8082}</v>
      </c>
      <c r="V49" s="1" t="str">
        <f t="shared" si="15"/>
        <v>"ItemId":50005</v>
      </c>
      <c r="W49" s="1" t="str">
        <f t="shared" si="5"/>
        <v>"Num":0</v>
      </c>
      <c r="X49" s="1" t="str">
        <f t="shared" si="8"/>
        <v/>
      </c>
      <c r="Y49" s="1" t="str">
        <f t="shared" si="6"/>
        <v>[{"ItemId":50004,"Num":8082}]</v>
      </c>
    </row>
    <row r="50" spans="15:25">
      <c r="O50" s="1">
        <v>34</v>
      </c>
      <c r="P50" s="1">
        <f t="shared" si="9"/>
        <v>1.15</v>
      </c>
      <c r="Q50" s="1">
        <f t="shared" si="7"/>
        <v>8449</v>
      </c>
      <c r="R50" s="1">
        <f t="shared" si="0"/>
        <v>0</v>
      </c>
      <c r="S50" s="1" t="str">
        <f t="shared" si="14"/>
        <v>"ItemId":50004</v>
      </c>
      <c r="T50" s="1" t="str">
        <f t="shared" si="2"/>
        <v>"Num":8449</v>
      </c>
      <c r="U50" s="1" t="str">
        <f t="shared" si="3"/>
        <v>{"ItemId":50004,"Num":8449}</v>
      </c>
      <c r="V50" s="1" t="str">
        <f t="shared" si="15"/>
        <v>"ItemId":50005</v>
      </c>
      <c r="W50" s="1" t="str">
        <f t="shared" si="5"/>
        <v>"Num":0</v>
      </c>
      <c r="X50" s="1" t="str">
        <f t="shared" si="8"/>
        <v/>
      </c>
      <c r="Y50" s="1" t="str">
        <f t="shared" si="6"/>
        <v>[{"ItemId":50004,"Num":8449}]</v>
      </c>
    </row>
    <row r="51" spans="15:25">
      <c r="O51" s="1">
        <v>35</v>
      </c>
      <c r="P51" s="1">
        <f t="shared" si="9"/>
        <v>1.2</v>
      </c>
      <c r="Q51" s="1">
        <f t="shared" si="7"/>
        <v>8817</v>
      </c>
      <c r="R51" s="1">
        <f t="shared" si="0"/>
        <v>0</v>
      </c>
      <c r="S51" s="1" t="str">
        <f t="shared" si="14"/>
        <v>"ItemId":50004</v>
      </c>
      <c r="T51" s="1" t="str">
        <f t="shared" si="2"/>
        <v>"Num":8817</v>
      </c>
      <c r="U51" s="1" t="str">
        <f t="shared" si="3"/>
        <v>{"ItemId":50004,"Num":8817}</v>
      </c>
      <c r="V51" s="1" t="str">
        <f t="shared" si="15"/>
        <v>"ItemId":50005</v>
      </c>
      <c r="W51" s="1" t="str">
        <f t="shared" si="5"/>
        <v>"Num":0</v>
      </c>
      <c r="X51" s="1" t="str">
        <f t="shared" si="8"/>
        <v/>
      </c>
      <c r="Y51" s="1" t="str">
        <f t="shared" si="6"/>
        <v>[{"ItemId":50004,"Num":8817}]</v>
      </c>
    </row>
    <row r="52" spans="15:25">
      <c r="O52" s="1">
        <v>36</v>
      </c>
      <c r="P52" s="1">
        <f t="shared" si="9"/>
        <v>1.25</v>
      </c>
      <c r="Q52" s="1">
        <f t="shared" si="7"/>
        <v>9184</v>
      </c>
      <c r="R52" s="1">
        <f t="shared" si="0"/>
        <v>0</v>
      </c>
      <c r="S52" s="1" t="str">
        <f t="shared" si="14"/>
        <v>"ItemId":50004</v>
      </c>
      <c r="T52" s="1" t="str">
        <f t="shared" si="2"/>
        <v>"Num":9184</v>
      </c>
      <c r="U52" s="1" t="str">
        <f t="shared" si="3"/>
        <v>{"ItemId":50004,"Num":9184}</v>
      </c>
      <c r="V52" s="1" t="str">
        <f t="shared" si="15"/>
        <v>"ItemId":50005</v>
      </c>
      <c r="W52" s="1" t="str">
        <f t="shared" si="5"/>
        <v>"Num":0</v>
      </c>
      <c r="X52" s="1" t="str">
        <f t="shared" si="8"/>
        <v/>
      </c>
      <c r="Y52" s="1" t="str">
        <f t="shared" si="6"/>
        <v>[{"ItemId":50004,"Num":9184}]</v>
      </c>
    </row>
    <row r="53" spans="15:25">
      <c r="O53" s="1">
        <v>37</v>
      </c>
      <c r="P53" s="1">
        <f t="shared" si="9"/>
        <v>1.3</v>
      </c>
      <c r="Q53" s="1">
        <f t="shared" si="7"/>
        <v>9552</v>
      </c>
      <c r="R53" s="1">
        <f t="shared" si="0"/>
        <v>0</v>
      </c>
      <c r="S53" s="1" t="str">
        <f t="shared" si="14"/>
        <v>"ItemId":50004</v>
      </c>
      <c r="T53" s="1" t="str">
        <f t="shared" si="2"/>
        <v>"Num":9552</v>
      </c>
      <c r="U53" s="1" t="str">
        <f t="shared" si="3"/>
        <v>{"ItemId":50004,"Num":9552}</v>
      </c>
      <c r="V53" s="1" t="str">
        <f t="shared" si="15"/>
        <v>"ItemId":50005</v>
      </c>
      <c r="W53" s="1" t="str">
        <f t="shared" si="5"/>
        <v>"Num":0</v>
      </c>
      <c r="X53" s="1" t="str">
        <f t="shared" si="8"/>
        <v/>
      </c>
      <c r="Y53" s="1" t="str">
        <f t="shared" si="6"/>
        <v>[{"ItemId":50004,"Num":9552}]</v>
      </c>
    </row>
    <row r="54" spans="15:25">
      <c r="O54" s="1">
        <v>38</v>
      </c>
      <c r="P54" s="1">
        <f t="shared" si="9"/>
        <v>1.35</v>
      </c>
      <c r="Q54" s="1">
        <f t="shared" si="7"/>
        <v>9919</v>
      </c>
      <c r="R54" s="1">
        <f t="shared" si="0"/>
        <v>0</v>
      </c>
      <c r="S54" s="1" t="str">
        <f t="shared" si="14"/>
        <v>"ItemId":50004</v>
      </c>
      <c r="T54" s="1" t="str">
        <f t="shared" si="2"/>
        <v>"Num":9919</v>
      </c>
      <c r="U54" s="1" t="str">
        <f t="shared" si="3"/>
        <v>{"ItemId":50004,"Num":9919}</v>
      </c>
      <c r="V54" s="1" t="str">
        <f t="shared" si="15"/>
        <v>"ItemId":50005</v>
      </c>
      <c r="W54" s="1" t="str">
        <f t="shared" si="5"/>
        <v>"Num":0</v>
      </c>
      <c r="X54" s="1" t="str">
        <f t="shared" si="8"/>
        <v/>
      </c>
      <c r="Y54" s="1" t="str">
        <f t="shared" si="6"/>
        <v>[{"ItemId":50004,"Num":9919}]</v>
      </c>
    </row>
    <row r="55" spans="15:25">
      <c r="O55" s="1">
        <v>39</v>
      </c>
      <c r="P55" s="1">
        <f t="shared" si="9"/>
        <v>1.4</v>
      </c>
      <c r="Q55" s="1">
        <f t="shared" si="7"/>
        <v>10286</v>
      </c>
      <c r="R55" s="1">
        <f t="shared" si="0"/>
        <v>0</v>
      </c>
      <c r="S55" s="1" t="str">
        <f t="shared" si="14"/>
        <v>"ItemId":50004</v>
      </c>
      <c r="T55" s="1" t="str">
        <f t="shared" si="2"/>
        <v>"Num":10286</v>
      </c>
      <c r="U55" s="1" t="str">
        <f t="shared" si="3"/>
        <v>{"ItemId":50004,"Num":10286}</v>
      </c>
      <c r="V55" s="1" t="str">
        <f t="shared" si="15"/>
        <v>"ItemId":50005</v>
      </c>
      <c r="W55" s="1" t="str">
        <f t="shared" si="5"/>
        <v>"Num":0</v>
      </c>
      <c r="X55" s="1" t="str">
        <f t="shared" si="8"/>
        <v/>
      </c>
      <c r="Y55" s="1" t="str">
        <f t="shared" si="6"/>
        <v>[{"ItemId":50004,"Num":10286}]</v>
      </c>
    </row>
    <row r="56" spans="15:25">
      <c r="O56" s="1">
        <v>40</v>
      </c>
      <c r="P56" s="1">
        <f t="shared" si="9"/>
        <v>1.45</v>
      </c>
      <c r="Q56" s="1">
        <f t="shared" si="7"/>
        <v>10654</v>
      </c>
      <c r="R56" s="1">
        <f t="shared" si="0"/>
        <v>200</v>
      </c>
      <c r="S56" s="1" t="str">
        <f t="shared" si="14"/>
        <v>"ItemId":50004</v>
      </c>
      <c r="T56" s="1" t="str">
        <f t="shared" si="2"/>
        <v>"Num":10654</v>
      </c>
      <c r="U56" s="1" t="str">
        <f t="shared" si="3"/>
        <v>{"ItemId":50004,"Num":10654}</v>
      </c>
      <c r="V56" s="1" t="str">
        <f t="shared" si="15"/>
        <v>"ItemId":50005</v>
      </c>
      <c r="W56" s="1" t="str">
        <f t="shared" si="5"/>
        <v>"Num":200</v>
      </c>
      <c r="X56" s="1" t="str">
        <f t="shared" si="8"/>
        <v>{"ItemId":50005,"Num":200}</v>
      </c>
      <c r="Y56" s="1" t="str">
        <f t="shared" si="6"/>
        <v>[{"ItemId":50004,"Num":10654},{"ItemId":50005,"Num":200}]</v>
      </c>
    </row>
    <row r="57" spans="15:25">
      <c r="O57" s="1">
        <v>41</v>
      </c>
      <c r="P57" s="1">
        <f t="shared" si="9"/>
        <v>1</v>
      </c>
      <c r="Q57" s="1">
        <f t="shared" si="7"/>
        <v>16426</v>
      </c>
      <c r="R57" s="1">
        <f t="shared" si="0"/>
        <v>0</v>
      </c>
      <c r="S57" s="1" t="str">
        <f t="shared" si="14"/>
        <v>"ItemId":50004</v>
      </c>
      <c r="T57" s="1" t="str">
        <f t="shared" si="2"/>
        <v>"Num":16426</v>
      </c>
      <c r="U57" s="1" t="str">
        <f t="shared" si="3"/>
        <v>{"ItemId":50004,"Num":16426}</v>
      </c>
      <c r="V57" s="1" t="str">
        <f t="shared" si="15"/>
        <v>"ItemId":50005</v>
      </c>
      <c r="W57" s="1" t="str">
        <f t="shared" si="5"/>
        <v>"Num":0</v>
      </c>
      <c r="X57" s="1" t="str">
        <f t="shared" si="8"/>
        <v/>
      </c>
      <c r="Y57" s="1" t="str">
        <f t="shared" si="6"/>
        <v>[{"ItemId":50004,"Num":16426}]</v>
      </c>
    </row>
    <row r="58" spans="15:25">
      <c r="O58" s="1">
        <v>42</v>
      </c>
      <c r="P58" s="1">
        <f t="shared" si="9"/>
        <v>1.05</v>
      </c>
      <c r="Q58" s="1">
        <f t="shared" si="7"/>
        <v>17248</v>
      </c>
      <c r="R58" s="1">
        <f t="shared" si="0"/>
        <v>0</v>
      </c>
      <c r="S58" s="1" t="str">
        <f t="shared" ref="S58:S67" si="16">$B$2&amp;$Q$13&amp;$B$2&amp;$B$1&amp;$Q$14</f>
        <v>"ItemId":50004</v>
      </c>
      <c r="T58" s="1" t="str">
        <f t="shared" si="2"/>
        <v>"Num":17248</v>
      </c>
      <c r="U58" s="1" t="str">
        <f t="shared" si="3"/>
        <v>{"ItemId":50004,"Num":17248}</v>
      </c>
      <c r="V58" s="1" t="str">
        <f t="shared" ref="V58:V67" si="17">$B$2&amp;$R$13&amp;$B$2&amp;$B$1&amp;$R$14</f>
        <v>"ItemId":50005</v>
      </c>
      <c r="W58" s="1" t="str">
        <f t="shared" si="5"/>
        <v>"Num":0</v>
      </c>
      <c r="X58" s="1" t="str">
        <f t="shared" si="8"/>
        <v/>
      </c>
      <c r="Y58" s="1" t="str">
        <f t="shared" si="6"/>
        <v>[{"ItemId":50004,"Num":17248}]</v>
      </c>
    </row>
    <row r="59" spans="15:25">
      <c r="O59" s="1">
        <v>43</v>
      </c>
      <c r="P59" s="1">
        <f t="shared" si="9"/>
        <v>1.1</v>
      </c>
      <c r="Q59" s="1">
        <f t="shared" si="7"/>
        <v>18069</v>
      </c>
      <c r="R59" s="1">
        <f t="shared" si="0"/>
        <v>0</v>
      </c>
      <c r="S59" s="1" t="str">
        <f t="shared" si="16"/>
        <v>"ItemId":50004</v>
      </c>
      <c r="T59" s="1" t="str">
        <f t="shared" si="2"/>
        <v>"Num":18069</v>
      </c>
      <c r="U59" s="1" t="str">
        <f t="shared" si="3"/>
        <v>{"ItemId":50004,"Num":18069}</v>
      </c>
      <c r="V59" s="1" t="str">
        <f t="shared" si="17"/>
        <v>"ItemId":50005</v>
      </c>
      <c r="W59" s="1" t="str">
        <f t="shared" si="5"/>
        <v>"Num":0</v>
      </c>
      <c r="X59" s="1" t="str">
        <f t="shared" si="8"/>
        <v/>
      </c>
      <c r="Y59" s="1" t="str">
        <f t="shared" si="6"/>
        <v>[{"ItemId":50004,"Num":18069}]</v>
      </c>
    </row>
    <row r="60" spans="15:25">
      <c r="O60" s="1">
        <v>44</v>
      </c>
      <c r="P60" s="1">
        <f t="shared" si="9"/>
        <v>1.15</v>
      </c>
      <c r="Q60" s="1">
        <f t="shared" si="7"/>
        <v>18890</v>
      </c>
      <c r="R60" s="1">
        <f t="shared" si="0"/>
        <v>0</v>
      </c>
      <c r="S60" s="1" t="str">
        <f t="shared" si="16"/>
        <v>"ItemId":50004</v>
      </c>
      <c r="T60" s="1" t="str">
        <f t="shared" si="2"/>
        <v>"Num":18890</v>
      </c>
      <c r="U60" s="1" t="str">
        <f t="shared" si="3"/>
        <v>{"ItemId":50004,"Num":18890}</v>
      </c>
      <c r="V60" s="1" t="str">
        <f t="shared" si="17"/>
        <v>"ItemId":50005</v>
      </c>
      <c r="W60" s="1" t="str">
        <f t="shared" si="5"/>
        <v>"Num":0</v>
      </c>
      <c r="X60" s="1" t="str">
        <f t="shared" si="8"/>
        <v/>
      </c>
      <c r="Y60" s="1" t="str">
        <f t="shared" si="6"/>
        <v>[{"ItemId":50004,"Num":18890}]</v>
      </c>
    </row>
    <row r="61" spans="15:25">
      <c r="O61" s="1">
        <v>45</v>
      </c>
      <c r="P61" s="1">
        <f t="shared" si="9"/>
        <v>1.2</v>
      </c>
      <c r="Q61" s="1">
        <f t="shared" si="7"/>
        <v>19712</v>
      </c>
      <c r="R61" s="1">
        <f t="shared" si="0"/>
        <v>0</v>
      </c>
      <c r="S61" s="1" t="str">
        <f t="shared" si="16"/>
        <v>"ItemId":50004</v>
      </c>
      <c r="T61" s="1" t="str">
        <f t="shared" si="2"/>
        <v>"Num":19712</v>
      </c>
      <c r="U61" s="1" t="str">
        <f t="shared" si="3"/>
        <v>{"ItemId":50004,"Num":19712}</v>
      </c>
      <c r="V61" s="1" t="str">
        <f t="shared" si="17"/>
        <v>"ItemId":50005</v>
      </c>
      <c r="W61" s="1" t="str">
        <f t="shared" si="5"/>
        <v>"Num":0</v>
      </c>
      <c r="X61" s="1" t="str">
        <f t="shared" si="8"/>
        <v/>
      </c>
      <c r="Y61" s="1" t="str">
        <f t="shared" si="6"/>
        <v>[{"ItemId":50004,"Num":19712}]</v>
      </c>
    </row>
    <row r="62" spans="15:25">
      <c r="O62" s="1">
        <v>46</v>
      </c>
      <c r="P62" s="1">
        <f t="shared" si="9"/>
        <v>1.25</v>
      </c>
      <c r="Q62" s="1">
        <f t="shared" si="7"/>
        <v>20533</v>
      </c>
      <c r="R62" s="1">
        <f t="shared" si="0"/>
        <v>0</v>
      </c>
      <c r="S62" s="1" t="str">
        <f t="shared" si="16"/>
        <v>"ItemId":50004</v>
      </c>
      <c r="T62" s="1" t="str">
        <f t="shared" si="2"/>
        <v>"Num":20533</v>
      </c>
      <c r="U62" s="1" t="str">
        <f t="shared" si="3"/>
        <v>{"ItemId":50004,"Num":20533}</v>
      </c>
      <c r="V62" s="1" t="str">
        <f t="shared" si="17"/>
        <v>"ItemId":50005</v>
      </c>
      <c r="W62" s="1" t="str">
        <f t="shared" si="5"/>
        <v>"Num":0</v>
      </c>
      <c r="X62" s="1" t="str">
        <f t="shared" si="8"/>
        <v/>
      </c>
      <c r="Y62" s="1" t="str">
        <f t="shared" si="6"/>
        <v>[{"ItemId":50004,"Num":20533}]</v>
      </c>
    </row>
    <row r="63" spans="15:25">
      <c r="O63" s="1">
        <v>47</v>
      </c>
      <c r="P63" s="1">
        <f t="shared" si="9"/>
        <v>1.3</v>
      </c>
      <c r="Q63" s="1">
        <f t="shared" si="7"/>
        <v>21355</v>
      </c>
      <c r="R63" s="1">
        <f t="shared" si="0"/>
        <v>0</v>
      </c>
      <c r="S63" s="1" t="str">
        <f t="shared" si="16"/>
        <v>"ItemId":50004</v>
      </c>
      <c r="T63" s="1" t="str">
        <f t="shared" si="2"/>
        <v>"Num":21355</v>
      </c>
      <c r="U63" s="1" t="str">
        <f t="shared" si="3"/>
        <v>{"ItemId":50004,"Num":21355}</v>
      </c>
      <c r="V63" s="1" t="str">
        <f t="shared" si="17"/>
        <v>"ItemId":50005</v>
      </c>
      <c r="W63" s="1" t="str">
        <f t="shared" si="5"/>
        <v>"Num":0</v>
      </c>
      <c r="X63" s="1" t="str">
        <f t="shared" si="8"/>
        <v/>
      </c>
      <c r="Y63" s="1" t="str">
        <f t="shared" si="6"/>
        <v>[{"ItemId":50004,"Num":21355}]</v>
      </c>
    </row>
    <row r="64" spans="15:25">
      <c r="O64" s="1">
        <v>48</v>
      </c>
      <c r="P64" s="1">
        <f t="shared" si="9"/>
        <v>1.35</v>
      </c>
      <c r="Q64" s="1">
        <f t="shared" si="7"/>
        <v>22176</v>
      </c>
      <c r="R64" s="1">
        <f t="shared" si="0"/>
        <v>0</v>
      </c>
      <c r="S64" s="1" t="str">
        <f t="shared" si="16"/>
        <v>"ItemId":50004</v>
      </c>
      <c r="T64" s="1" t="str">
        <f t="shared" si="2"/>
        <v>"Num":22176</v>
      </c>
      <c r="U64" s="1" t="str">
        <f t="shared" si="3"/>
        <v>{"ItemId":50004,"Num":22176}</v>
      </c>
      <c r="V64" s="1" t="str">
        <f t="shared" si="17"/>
        <v>"ItemId":50005</v>
      </c>
      <c r="W64" s="1" t="str">
        <f t="shared" si="5"/>
        <v>"Num":0</v>
      </c>
      <c r="X64" s="1" t="str">
        <f t="shared" si="8"/>
        <v/>
      </c>
      <c r="Y64" s="1" t="str">
        <f t="shared" si="6"/>
        <v>[{"ItemId":50004,"Num":22176}]</v>
      </c>
    </row>
    <row r="65" spans="15:25">
      <c r="O65" s="1">
        <v>49</v>
      </c>
      <c r="P65" s="1">
        <f t="shared" si="9"/>
        <v>1.4</v>
      </c>
      <c r="Q65" s="1">
        <f t="shared" si="7"/>
        <v>22997</v>
      </c>
      <c r="R65" s="1">
        <f t="shared" si="0"/>
        <v>0</v>
      </c>
      <c r="S65" s="1" t="str">
        <f t="shared" si="16"/>
        <v>"ItemId":50004</v>
      </c>
      <c r="T65" s="1" t="str">
        <f t="shared" si="2"/>
        <v>"Num":22997</v>
      </c>
      <c r="U65" s="1" t="str">
        <f t="shared" si="3"/>
        <v>{"ItemId":50004,"Num":22997}</v>
      </c>
      <c r="V65" s="1" t="str">
        <f t="shared" si="17"/>
        <v>"ItemId":50005</v>
      </c>
      <c r="W65" s="1" t="str">
        <f t="shared" si="5"/>
        <v>"Num":0</v>
      </c>
      <c r="X65" s="1" t="str">
        <f t="shared" si="8"/>
        <v/>
      </c>
      <c r="Y65" s="1" t="str">
        <f t="shared" si="6"/>
        <v>[{"ItemId":50004,"Num":22997}]</v>
      </c>
    </row>
    <row r="66" spans="15:25">
      <c r="O66" s="1">
        <v>50</v>
      </c>
      <c r="P66" s="1">
        <f t="shared" si="9"/>
        <v>1.45</v>
      </c>
      <c r="Q66" s="1">
        <f t="shared" si="7"/>
        <v>23819</v>
      </c>
      <c r="R66" s="1">
        <f t="shared" si="0"/>
        <v>300</v>
      </c>
      <c r="S66" s="1" t="str">
        <f t="shared" si="16"/>
        <v>"ItemId":50004</v>
      </c>
      <c r="T66" s="1" t="str">
        <f t="shared" si="2"/>
        <v>"Num":23819</v>
      </c>
      <c r="U66" s="1" t="str">
        <f t="shared" si="3"/>
        <v>{"ItemId":50004,"Num":23819}</v>
      </c>
      <c r="V66" s="1" t="str">
        <f t="shared" si="17"/>
        <v>"ItemId":50005</v>
      </c>
      <c r="W66" s="1" t="str">
        <f t="shared" si="5"/>
        <v>"Num":300</v>
      </c>
      <c r="X66" s="1" t="str">
        <f t="shared" si="8"/>
        <v>{"ItemId":50005,"Num":300}</v>
      </c>
      <c r="Y66" s="1" t="str">
        <f t="shared" si="6"/>
        <v>[{"ItemId":50004,"Num":23819},{"ItemId":50005,"Num":300}]</v>
      </c>
    </row>
    <row r="67" spans="15:25">
      <c r="O67" s="1">
        <v>51</v>
      </c>
      <c r="P67" s="1">
        <f t="shared" si="9"/>
        <v>1</v>
      </c>
      <c r="Q67" s="1">
        <f t="shared" si="7"/>
        <v>29796</v>
      </c>
      <c r="R67" s="1">
        <f t="shared" si="0"/>
        <v>0</v>
      </c>
      <c r="S67" s="1" t="str">
        <f t="shared" si="16"/>
        <v>"ItemId":50004</v>
      </c>
      <c r="T67" s="1" t="str">
        <f t="shared" si="2"/>
        <v>"Num":29796</v>
      </c>
      <c r="U67" s="1" t="str">
        <f t="shared" si="3"/>
        <v>{"ItemId":50004,"Num":29796}</v>
      </c>
      <c r="V67" s="1" t="str">
        <f t="shared" si="17"/>
        <v>"ItemId":50005</v>
      </c>
      <c r="W67" s="1" t="str">
        <f t="shared" si="5"/>
        <v>"Num":0</v>
      </c>
      <c r="X67" s="1" t="str">
        <f t="shared" si="8"/>
        <v/>
      </c>
      <c r="Y67" s="1" t="str">
        <f t="shared" si="6"/>
        <v>[{"ItemId":50004,"Num":29796}]</v>
      </c>
    </row>
    <row r="68" spans="15:25">
      <c r="O68" s="1">
        <v>52</v>
      </c>
      <c r="P68" s="1">
        <f t="shared" si="9"/>
        <v>1.05</v>
      </c>
      <c r="Q68" s="1">
        <f t="shared" si="7"/>
        <v>31286</v>
      </c>
      <c r="R68" s="1">
        <f t="shared" si="0"/>
        <v>0</v>
      </c>
      <c r="S68" s="1" t="str">
        <f t="shared" ref="S68:S77" si="18">$B$2&amp;$Q$13&amp;$B$2&amp;$B$1&amp;$Q$14</f>
        <v>"ItemId":50004</v>
      </c>
      <c r="T68" s="1" t="str">
        <f t="shared" si="2"/>
        <v>"Num":31286</v>
      </c>
      <c r="U68" s="1" t="str">
        <f t="shared" si="3"/>
        <v>{"ItemId":50004,"Num":31286}</v>
      </c>
      <c r="V68" s="1" t="str">
        <f t="shared" ref="V68:V77" si="19">$B$2&amp;$R$13&amp;$B$2&amp;$B$1&amp;$R$14</f>
        <v>"ItemId":50005</v>
      </c>
      <c r="W68" s="1" t="str">
        <f t="shared" si="5"/>
        <v>"Num":0</v>
      </c>
      <c r="X68" s="1" t="str">
        <f t="shared" si="8"/>
        <v/>
      </c>
      <c r="Y68" s="1" t="str">
        <f t="shared" si="6"/>
        <v>[{"ItemId":50004,"Num":31286}]</v>
      </c>
    </row>
    <row r="69" spans="15:25">
      <c r="O69" s="1">
        <v>53</v>
      </c>
      <c r="P69" s="1">
        <f t="shared" si="9"/>
        <v>1.1</v>
      </c>
      <c r="Q69" s="1">
        <f t="shared" si="7"/>
        <v>32776</v>
      </c>
      <c r="R69" s="1">
        <f t="shared" si="0"/>
        <v>0</v>
      </c>
      <c r="S69" s="1" t="str">
        <f t="shared" si="18"/>
        <v>"ItemId":50004</v>
      </c>
      <c r="T69" s="1" t="str">
        <f t="shared" si="2"/>
        <v>"Num":32776</v>
      </c>
      <c r="U69" s="1" t="str">
        <f t="shared" si="3"/>
        <v>{"ItemId":50004,"Num":32776}</v>
      </c>
      <c r="V69" s="1" t="str">
        <f t="shared" si="19"/>
        <v>"ItemId":50005</v>
      </c>
      <c r="W69" s="1" t="str">
        <f t="shared" si="5"/>
        <v>"Num":0</v>
      </c>
      <c r="X69" s="1" t="str">
        <f t="shared" si="8"/>
        <v/>
      </c>
      <c r="Y69" s="1" t="str">
        <f t="shared" si="6"/>
        <v>[{"ItemId":50004,"Num":32776}]</v>
      </c>
    </row>
    <row r="70" spans="15:25">
      <c r="O70" s="1">
        <v>54</v>
      </c>
      <c r="P70" s="1">
        <f t="shared" si="9"/>
        <v>1.15</v>
      </c>
      <c r="Q70" s="1">
        <f t="shared" si="7"/>
        <v>34266</v>
      </c>
      <c r="R70" s="1">
        <f t="shared" si="0"/>
        <v>0</v>
      </c>
      <c r="S70" s="1" t="str">
        <f t="shared" si="18"/>
        <v>"ItemId":50004</v>
      </c>
      <c r="T70" s="1" t="str">
        <f t="shared" si="2"/>
        <v>"Num":34266</v>
      </c>
      <c r="U70" s="1" t="str">
        <f t="shared" si="3"/>
        <v>{"ItemId":50004,"Num":34266}</v>
      </c>
      <c r="V70" s="1" t="str">
        <f t="shared" si="19"/>
        <v>"ItemId":50005</v>
      </c>
      <c r="W70" s="1" t="str">
        <f t="shared" si="5"/>
        <v>"Num":0</v>
      </c>
      <c r="X70" s="1" t="str">
        <f t="shared" si="8"/>
        <v/>
      </c>
      <c r="Y70" s="1" t="str">
        <f t="shared" si="6"/>
        <v>[{"ItemId":50004,"Num":34266}]</v>
      </c>
    </row>
    <row r="71" spans="15:25">
      <c r="O71" s="1">
        <v>55</v>
      </c>
      <c r="P71" s="1">
        <f t="shared" si="9"/>
        <v>1.2</v>
      </c>
      <c r="Q71" s="1">
        <f t="shared" si="7"/>
        <v>35756</v>
      </c>
      <c r="R71" s="1">
        <f t="shared" si="0"/>
        <v>0</v>
      </c>
      <c r="S71" s="1" t="str">
        <f t="shared" si="18"/>
        <v>"ItemId":50004</v>
      </c>
      <c r="T71" s="1" t="str">
        <f t="shared" si="2"/>
        <v>"Num":35756</v>
      </c>
      <c r="U71" s="1" t="str">
        <f t="shared" si="3"/>
        <v>{"ItemId":50004,"Num":35756}</v>
      </c>
      <c r="V71" s="1" t="str">
        <f t="shared" si="19"/>
        <v>"ItemId":50005</v>
      </c>
      <c r="W71" s="1" t="str">
        <f t="shared" si="5"/>
        <v>"Num":0</v>
      </c>
      <c r="X71" s="1" t="str">
        <f t="shared" si="8"/>
        <v/>
      </c>
      <c r="Y71" s="1" t="str">
        <f t="shared" si="6"/>
        <v>[{"ItemId":50004,"Num":35756}]</v>
      </c>
    </row>
    <row r="72" spans="15:25">
      <c r="O72" s="1">
        <v>56</v>
      </c>
      <c r="P72" s="1">
        <f t="shared" si="9"/>
        <v>1.25</v>
      </c>
      <c r="Q72" s="1">
        <f t="shared" si="7"/>
        <v>37245</v>
      </c>
      <c r="R72" s="1">
        <f t="shared" si="0"/>
        <v>0</v>
      </c>
      <c r="S72" s="1" t="str">
        <f t="shared" si="18"/>
        <v>"ItemId":50004</v>
      </c>
      <c r="T72" s="1" t="str">
        <f t="shared" si="2"/>
        <v>"Num":37245</v>
      </c>
      <c r="U72" s="1" t="str">
        <f t="shared" si="3"/>
        <v>{"ItemId":50004,"Num":37245}</v>
      </c>
      <c r="V72" s="1" t="str">
        <f t="shared" si="19"/>
        <v>"ItemId":50005</v>
      </c>
      <c r="W72" s="1" t="str">
        <f t="shared" si="5"/>
        <v>"Num":0</v>
      </c>
      <c r="X72" s="1" t="str">
        <f t="shared" si="8"/>
        <v/>
      </c>
      <c r="Y72" s="1" t="str">
        <f t="shared" si="6"/>
        <v>[{"ItemId":50004,"Num":37245}]</v>
      </c>
    </row>
    <row r="73" spans="15:25">
      <c r="O73" s="1">
        <v>57</v>
      </c>
      <c r="P73" s="1">
        <f t="shared" si="9"/>
        <v>1.3</v>
      </c>
      <c r="Q73" s="1">
        <f t="shared" si="7"/>
        <v>38735</v>
      </c>
      <c r="R73" s="1">
        <f t="shared" si="0"/>
        <v>0</v>
      </c>
      <c r="S73" s="1" t="str">
        <f t="shared" si="18"/>
        <v>"ItemId":50004</v>
      </c>
      <c r="T73" s="1" t="str">
        <f t="shared" si="2"/>
        <v>"Num":38735</v>
      </c>
      <c r="U73" s="1" t="str">
        <f t="shared" si="3"/>
        <v>{"ItemId":50004,"Num":38735}</v>
      </c>
      <c r="V73" s="1" t="str">
        <f t="shared" si="19"/>
        <v>"ItemId":50005</v>
      </c>
      <c r="W73" s="1" t="str">
        <f t="shared" si="5"/>
        <v>"Num":0</v>
      </c>
      <c r="X73" s="1" t="str">
        <f t="shared" si="8"/>
        <v/>
      </c>
      <c r="Y73" s="1" t="str">
        <f t="shared" si="6"/>
        <v>[{"ItemId":50004,"Num":38735}]</v>
      </c>
    </row>
    <row r="74" spans="15:25">
      <c r="O74" s="1">
        <v>58</v>
      </c>
      <c r="P74" s="1">
        <f t="shared" si="9"/>
        <v>1.35</v>
      </c>
      <c r="Q74" s="1">
        <f t="shared" si="7"/>
        <v>40225</v>
      </c>
      <c r="R74" s="1">
        <f t="shared" si="0"/>
        <v>0</v>
      </c>
      <c r="S74" s="1" t="str">
        <f t="shared" si="18"/>
        <v>"ItemId":50004</v>
      </c>
      <c r="T74" s="1" t="str">
        <f t="shared" si="2"/>
        <v>"Num":40225</v>
      </c>
      <c r="U74" s="1" t="str">
        <f t="shared" si="3"/>
        <v>{"ItemId":50004,"Num":40225}</v>
      </c>
      <c r="V74" s="1" t="str">
        <f t="shared" si="19"/>
        <v>"ItemId":50005</v>
      </c>
      <c r="W74" s="1" t="str">
        <f t="shared" si="5"/>
        <v>"Num":0</v>
      </c>
      <c r="X74" s="1" t="str">
        <f t="shared" si="8"/>
        <v/>
      </c>
      <c r="Y74" s="1" t="str">
        <f t="shared" si="6"/>
        <v>[{"ItemId":50004,"Num":40225}]</v>
      </c>
    </row>
    <row r="75" spans="15:25">
      <c r="O75" s="1">
        <v>59</v>
      </c>
      <c r="P75" s="1">
        <f t="shared" si="9"/>
        <v>1.4</v>
      </c>
      <c r="Q75" s="1">
        <f t="shared" si="7"/>
        <v>41715</v>
      </c>
      <c r="R75" s="1">
        <f t="shared" si="0"/>
        <v>0</v>
      </c>
      <c r="S75" s="1" t="str">
        <f t="shared" si="18"/>
        <v>"ItemId":50004</v>
      </c>
      <c r="T75" s="1" t="str">
        <f t="shared" si="2"/>
        <v>"Num":41715</v>
      </c>
      <c r="U75" s="1" t="str">
        <f t="shared" si="3"/>
        <v>{"ItemId":50004,"Num":41715}</v>
      </c>
      <c r="V75" s="1" t="str">
        <f t="shared" si="19"/>
        <v>"ItemId":50005</v>
      </c>
      <c r="W75" s="1" t="str">
        <f t="shared" si="5"/>
        <v>"Num":0</v>
      </c>
      <c r="X75" s="1" t="str">
        <f t="shared" si="8"/>
        <v/>
      </c>
      <c r="Y75" s="1" t="str">
        <f t="shared" si="6"/>
        <v>[{"ItemId":50004,"Num":41715}]</v>
      </c>
    </row>
    <row r="76" spans="15:25">
      <c r="O76" s="1">
        <v>60</v>
      </c>
      <c r="P76" s="1">
        <f t="shared" si="9"/>
        <v>1.45</v>
      </c>
      <c r="Q76" s="1">
        <f t="shared" si="7"/>
        <v>43205</v>
      </c>
      <c r="R76" s="1">
        <f t="shared" si="0"/>
        <v>420</v>
      </c>
      <c r="S76" s="1" t="str">
        <f t="shared" si="18"/>
        <v>"ItemId":50004</v>
      </c>
      <c r="T76" s="1" t="str">
        <f t="shared" si="2"/>
        <v>"Num":43205</v>
      </c>
      <c r="U76" s="1" t="str">
        <f t="shared" si="3"/>
        <v>{"ItemId":50004,"Num":43205}</v>
      </c>
      <c r="V76" s="1" t="str">
        <f t="shared" si="19"/>
        <v>"ItemId":50005</v>
      </c>
      <c r="W76" s="1" t="str">
        <f t="shared" si="5"/>
        <v>"Num":420</v>
      </c>
      <c r="X76" s="1" t="str">
        <f t="shared" si="8"/>
        <v>{"ItemId":50005,"Num":420}</v>
      </c>
      <c r="Y76" s="1" t="str">
        <f t="shared" si="6"/>
        <v>[{"ItemId":50004,"Num":43205},{"ItemId":50005,"Num":420}]</v>
      </c>
    </row>
    <row r="77" spans="15:25">
      <c r="O77" s="1">
        <v>61</v>
      </c>
      <c r="P77" s="1">
        <f t="shared" si="9"/>
        <v>1</v>
      </c>
      <c r="Q77" s="1">
        <f t="shared" si="7"/>
        <v>47233</v>
      </c>
      <c r="R77" s="1">
        <f t="shared" si="0"/>
        <v>0</v>
      </c>
      <c r="S77" s="1" t="str">
        <f t="shared" si="18"/>
        <v>"ItemId":50004</v>
      </c>
      <c r="T77" s="1" t="str">
        <f t="shared" si="2"/>
        <v>"Num":47233</v>
      </c>
      <c r="U77" s="1" t="str">
        <f t="shared" si="3"/>
        <v>{"ItemId":50004,"Num":47233}</v>
      </c>
      <c r="V77" s="1" t="str">
        <f t="shared" si="19"/>
        <v>"ItemId":50005</v>
      </c>
      <c r="W77" s="1" t="str">
        <f t="shared" si="5"/>
        <v>"Num":0</v>
      </c>
      <c r="X77" s="1" t="str">
        <f t="shared" si="8"/>
        <v/>
      </c>
      <c r="Y77" s="1" t="str">
        <f t="shared" si="6"/>
        <v>[{"ItemId":50004,"Num":47233}]</v>
      </c>
    </row>
    <row r="78" spans="15:25">
      <c r="O78" s="1">
        <v>62</v>
      </c>
      <c r="P78" s="1">
        <f t="shared" si="9"/>
        <v>1.05</v>
      </c>
      <c r="Q78" s="1">
        <f t="shared" si="7"/>
        <v>49595</v>
      </c>
      <c r="R78" s="1">
        <f t="shared" si="0"/>
        <v>0</v>
      </c>
      <c r="S78" s="1" t="str">
        <f t="shared" ref="S78:S87" si="20">$B$2&amp;$Q$13&amp;$B$2&amp;$B$1&amp;$Q$14</f>
        <v>"ItemId":50004</v>
      </c>
      <c r="T78" s="1" t="str">
        <f t="shared" si="2"/>
        <v>"Num":49595</v>
      </c>
      <c r="U78" s="1" t="str">
        <f t="shared" si="3"/>
        <v>{"ItemId":50004,"Num":49595}</v>
      </c>
      <c r="V78" s="1" t="str">
        <f t="shared" ref="V78:V87" si="21">$B$2&amp;$R$13&amp;$B$2&amp;$B$1&amp;$R$14</f>
        <v>"ItemId":50005</v>
      </c>
      <c r="W78" s="1" t="str">
        <f t="shared" si="5"/>
        <v>"Num":0</v>
      </c>
      <c r="X78" s="1" t="str">
        <f t="shared" si="8"/>
        <v/>
      </c>
      <c r="Y78" s="1" t="str">
        <f t="shared" si="6"/>
        <v>[{"ItemId":50004,"Num":49595}]</v>
      </c>
    </row>
    <row r="79" spans="15:25">
      <c r="O79" s="1">
        <v>63</v>
      </c>
      <c r="P79" s="1">
        <f t="shared" si="9"/>
        <v>1.1</v>
      </c>
      <c r="Q79" s="1">
        <f t="shared" si="7"/>
        <v>51956</v>
      </c>
      <c r="R79" s="1">
        <f t="shared" si="0"/>
        <v>0</v>
      </c>
      <c r="S79" s="1" t="str">
        <f t="shared" si="20"/>
        <v>"ItemId":50004</v>
      </c>
      <c r="T79" s="1" t="str">
        <f t="shared" si="2"/>
        <v>"Num":51956</v>
      </c>
      <c r="U79" s="1" t="str">
        <f t="shared" si="3"/>
        <v>{"ItemId":50004,"Num":51956}</v>
      </c>
      <c r="V79" s="1" t="str">
        <f t="shared" si="21"/>
        <v>"ItemId":50005</v>
      </c>
      <c r="W79" s="1" t="str">
        <f t="shared" si="5"/>
        <v>"Num":0</v>
      </c>
      <c r="X79" s="1" t="str">
        <f t="shared" si="8"/>
        <v/>
      </c>
      <c r="Y79" s="1" t="str">
        <f t="shared" si="6"/>
        <v>[{"ItemId":50004,"Num":51956}]</v>
      </c>
    </row>
    <row r="80" spans="15:25">
      <c r="O80" s="1">
        <v>64</v>
      </c>
      <c r="P80" s="1">
        <f t="shared" si="9"/>
        <v>1.15</v>
      </c>
      <c r="Q80" s="1">
        <f t="shared" si="7"/>
        <v>54318</v>
      </c>
      <c r="R80" s="1">
        <f t="shared" si="0"/>
        <v>0</v>
      </c>
      <c r="S80" s="1" t="str">
        <f t="shared" si="20"/>
        <v>"ItemId":50004</v>
      </c>
      <c r="T80" s="1" t="str">
        <f t="shared" si="2"/>
        <v>"Num":54318</v>
      </c>
      <c r="U80" s="1" t="str">
        <f t="shared" si="3"/>
        <v>{"ItemId":50004,"Num":54318}</v>
      </c>
      <c r="V80" s="1" t="str">
        <f t="shared" si="21"/>
        <v>"ItemId":50005</v>
      </c>
      <c r="W80" s="1" t="str">
        <f t="shared" si="5"/>
        <v>"Num":0</v>
      </c>
      <c r="X80" s="1" t="str">
        <f t="shared" si="8"/>
        <v/>
      </c>
      <c r="Y80" s="1" t="str">
        <f t="shared" si="6"/>
        <v>[{"ItemId":50004,"Num":54318}]</v>
      </c>
    </row>
    <row r="81" spans="15:25">
      <c r="O81" s="1">
        <v>65</v>
      </c>
      <c r="P81" s="1">
        <f t="shared" si="9"/>
        <v>1.2</v>
      </c>
      <c r="Q81" s="1">
        <f t="shared" si="7"/>
        <v>56680</v>
      </c>
      <c r="R81" s="1">
        <f t="shared" si="0"/>
        <v>0</v>
      </c>
      <c r="S81" s="1" t="str">
        <f t="shared" si="20"/>
        <v>"ItemId":50004</v>
      </c>
      <c r="T81" s="1" t="str">
        <f t="shared" si="2"/>
        <v>"Num":56680</v>
      </c>
      <c r="U81" s="1" t="str">
        <f t="shared" si="3"/>
        <v>{"ItemId":50004,"Num":56680}</v>
      </c>
      <c r="V81" s="1" t="str">
        <f t="shared" si="21"/>
        <v>"ItemId":50005</v>
      </c>
      <c r="W81" s="1" t="str">
        <f t="shared" si="5"/>
        <v>"Num":0</v>
      </c>
      <c r="X81" s="1" t="str">
        <f t="shared" si="8"/>
        <v/>
      </c>
      <c r="Y81" s="1" t="str">
        <f t="shared" si="6"/>
        <v>[{"ItemId":50004,"Num":56680}]</v>
      </c>
    </row>
    <row r="82" spans="15:25">
      <c r="O82" s="1">
        <v>66</v>
      </c>
      <c r="P82" s="1">
        <f t="shared" si="9"/>
        <v>1.25</v>
      </c>
      <c r="Q82" s="1">
        <f t="shared" ref="Q82:Q145" si="22">INT(_xlfn.XLOOKUP($O82,$D$16:$D$40,$J$16:$J$40,,1)*$P82/SUM($P$17:$P$26))</f>
        <v>59041</v>
      </c>
      <c r="R82" s="1">
        <f t="shared" ref="R82:R145" si="23">_xlfn.XLOOKUP($O82+10,$D$16:$D$40,$M$16:$M$40,0)</f>
        <v>0</v>
      </c>
      <c r="S82" s="1" t="str">
        <f t="shared" si="20"/>
        <v>"ItemId":50004</v>
      </c>
      <c r="T82" s="1" t="str">
        <f t="shared" ref="T82:T145" si="24">$B$2&amp;$Q$15&amp;$B$2&amp;$B$1&amp;$Q82</f>
        <v>"Num":59041</v>
      </c>
      <c r="U82" s="1" t="str">
        <f t="shared" ref="U82:U145" si="25">IF($Q82=0,"",$A$3&amp;_xlfn.TEXTJOIN($C$1,1,S82:T82)&amp;$A$4)</f>
        <v>{"ItemId":50004,"Num":59041}</v>
      </c>
      <c r="V82" s="1" t="str">
        <f t="shared" si="21"/>
        <v>"ItemId":50005</v>
      </c>
      <c r="W82" s="1" t="str">
        <f t="shared" ref="W82:W145" si="26">$B$2&amp;$R$15&amp;$B$2&amp;$B$1&amp;$R82</f>
        <v>"Num":0</v>
      </c>
      <c r="X82" s="1" t="str">
        <f t="shared" si="8"/>
        <v/>
      </c>
      <c r="Y82" s="1" t="str">
        <f t="shared" ref="Y82:Y145" si="27">$A$1&amp;_xlfn.TEXTJOIN($C$1,1,U82,X82)&amp;$A$2</f>
        <v>[{"ItemId":50004,"Num":59041}]</v>
      </c>
    </row>
    <row r="83" spans="15:25">
      <c r="O83" s="1">
        <v>67</v>
      </c>
      <c r="P83" s="1">
        <f t="shared" si="9"/>
        <v>1.3</v>
      </c>
      <c r="Q83" s="1">
        <f t="shared" si="22"/>
        <v>61403</v>
      </c>
      <c r="R83" s="1">
        <f t="shared" si="23"/>
        <v>0</v>
      </c>
      <c r="S83" s="1" t="str">
        <f t="shared" si="20"/>
        <v>"ItemId":50004</v>
      </c>
      <c r="T83" s="1" t="str">
        <f t="shared" si="24"/>
        <v>"Num":61403</v>
      </c>
      <c r="U83" s="1" t="str">
        <f t="shared" si="25"/>
        <v>{"ItemId":50004,"Num":61403}</v>
      </c>
      <c r="V83" s="1" t="str">
        <f t="shared" si="21"/>
        <v>"ItemId":50005</v>
      </c>
      <c r="W83" s="1" t="str">
        <f t="shared" si="26"/>
        <v>"Num":0</v>
      </c>
      <c r="X83" s="1" t="str">
        <f t="shared" ref="X83:X146" si="28">IF(R83=0,"",$A$3&amp;_xlfn.TEXTJOIN($C$1,1,V83:W83)&amp;$A$4)</f>
        <v/>
      </c>
      <c r="Y83" s="1" t="str">
        <f t="shared" si="27"/>
        <v>[{"ItemId":50004,"Num":61403}]</v>
      </c>
    </row>
    <row r="84" spans="15:25">
      <c r="O84" s="1">
        <v>68</v>
      </c>
      <c r="P84" s="1">
        <f t="shared" si="9"/>
        <v>1.35</v>
      </c>
      <c r="Q84" s="1">
        <f t="shared" si="22"/>
        <v>63765</v>
      </c>
      <c r="R84" s="1">
        <f t="shared" si="23"/>
        <v>0</v>
      </c>
      <c r="S84" s="1" t="str">
        <f t="shared" si="20"/>
        <v>"ItemId":50004</v>
      </c>
      <c r="T84" s="1" t="str">
        <f t="shared" si="24"/>
        <v>"Num":63765</v>
      </c>
      <c r="U84" s="1" t="str">
        <f t="shared" si="25"/>
        <v>{"ItemId":50004,"Num":63765}</v>
      </c>
      <c r="V84" s="1" t="str">
        <f t="shared" si="21"/>
        <v>"ItemId":50005</v>
      </c>
      <c r="W84" s="1" t="str">
        <f t="shared" si="26"/>
        <v>"Num":0</v>
      </c>
      <c r="X84" s="1" t="str">
        <f t="shared" si="28"/>
        <v/>
      </c>
      <c r="Y84" s="1" t="str">
        <f t="shared" si="27"/>
        <v>[{"ItemId":50004,"Num":63765}]</v>
      </c>
    </row>
    <row r="85" spans="15:25">
      <c r="O85" s="1">
        <v>69</v>
      </c>
      <c r="P85" s="1">
        <f t="shared" si="9"/>
        <v>1.4</v>
      </c>
      <c r="Q85" s="1">
        <f t="shared" si="22"/>
        <v>66126</v>
      </c>
      <c r="R85" s="1">
        <f t="shared" si="23"/>
        <v>0</v>
      </c>
      <c r="S85" s="1" t="str">
        <f t="shared" si="20"/>
        <v>"ItemId":50004</v>
      </c>
      <c r="T85" s="1" t="str">
        <f t="shared" si="24"/>
        <v>"Num":66126</v>
      </c>
      <c r="U85" s="1" t="str">
        <f t="shared" si="25"/>
        <v>{"ItemId":50004,"Num":66126}</v>
      </c>
      <c r="V85" s="1" t="str">
        <f t="shared" si="21"/>
        <v>"ItemId":50005</v>
      </c>
      <c r="W85" s="1" t="str">
        <f t="shared" si="26"/>
        <v>"Num":0</v>
      </c>
      <c r="X85" s="1" t="str">
        <f t="shared" si="28"/>
        <v/>
      </c>
      <c r="Y85" s="1" t="str">
        <f t="shared" si="27"/>
        <v>[{"ItemId":50004,"Num":66126}]</v>
      </c>
    </row>
    <row r="86" spans="15:25">
      <c r="O86" s="1">
        <v>70</v>
      </c>
      <c r="P86" s="1">
        <f t="shared" si="9"/>
        <v>1.45</v>
      </c>
      <c r="Q86" s="1">
        <f t="shared" si="22"/>
        <v>68488</v>
      </c>
      <c r="R86" s="1">
        <f t="shared" si="23"/>
        <v>602</v>
      </c>
      <c r="S86" s="1" t="str">
        <f t="shared" si="20"/>
        <v>"ItemId":50004</v>
      </c>
      <c r="T86" s="1" t="str">
        <f t="shared" si="24"/>
        <v>"Num":68488</v>
      </c>
      <c r="U86" s="1" t="str">
        <f t="shared" si="25"/>
        <v>{"ItemId":50004,"Num":68488}</v>
      </c>
      <c r="V86" s="1" t="str">
        <f t="shared" si="21"/>
        <v>"ItemId":50005</v>
      </c>
      <c r="W86" s="1" t="str">
        <f t="shared" si="26"/>
        <v>"Num":602</v>
      </c>
      <c r="X86" s="1" t="str">
        <f t="shared" si="28"/>
        <v>{"ItemId":50005,"Num":602}</v>
      </c>
      <c r="Y86" s="1" t="str">
        <f t="shared" si="27"/>
        <v>[{"ItemId":50004,"Num":68488},{"ItemId":50005,"Num":602}]</v>
      </c>
    </row>
    <row r="87" spans="15:25">
      <c r="O87" s="1">
        <v>71</v>
      </c>
      <c r="P87" s="1">
        <f t="shared" si="9"/>
        <v>1</v>
      </c>
      <c r="Q87" s="1">
        <f t="shared" si="22"/>
        <v>68232</v>
      </c>
      <c r="R87" s="1">
        <f t="shared" si="23"/>
        <v>0</v>
      </c>
      <c r="S87" s="1" t="str">
        <f t="shared" si="20"/>
        <v>"ItemId":50004</v>
      </c>
      <c r="T87" s="1" t="str">
        <f t="shared" si="24"/>
        <v>"Num":68232</v>
      </c>
      <c r="U87" s="1" t="str">
        <f t="shared" si="25"/>
        <v>{"ItemId":50004,"Num":68232}</v>
      </c>
      <c r="V87" s="1" t="str">
        <f t="shared" si="21"/>
        <v>"ItemId":50005</v>
      </c>
      <c r="W87" s="1" t="str">
        <f t="shared" si="26"/>
        <v>"Num":0</v>
      </c>
      <c r="X87" s="1" t="str">
        <f t="shared" si="28"/>
        <v/>
      </c>
      <c r="Y87" s="1" t="str">
        <f t="shared" si="27"/>
        <v>[{"ItemId":50004,"Num":68232}]</v>
      </c>
    </row>
    <row r="88" spans="15:25">
      <c r="O88" s="1">
        <v>72</v>
      </c>
      <c r="P88" s="1">
        <f t="shared" si="9"/>
        <v>1.05</v>
      </c>
      <c r="Q88" s="1">
        <f t="shared" si="22"/>
        <v>71644</v>
      </c>
      <c r="R88" s="1">
        <f t="shared" si="23"/>
        <v>0</v>
      </c>
      <c r="S88" s="1" t="str">
        <f t="shared" ref="S88:S97" si="29">$B$2&amp;$Q$13&amp;$B$2&amp;$B$1&amp;$Q$14</f>
        <v>"ItemId":50004</v>
      </c>
      <c r="T88" s="1" t="str">
        <f t="shared" si="24"/>
        <v>"Num":71644</v>
      </c>
      <c r="U88" s="1" t="str">
        <f t="shared" si="25"/>
        <v>{"ItemId":50004,"Num":71644}</v>
      </c>
      <c r="V88" s="1" t="str">
        <f t="shared" ref="V88:V97" si="30">$B$2&amp;$R$13&amp;$B$2&amp;$B$1&amp;$R$14</f>
        <v>"ItemId":50005</v>
      </c>
      <c r="W88" s="1" t="str">
        <f t="shared" si="26"/>
        <v>"Num":0</v>
      </c>
      <c r="X88" s="1" t="str">
        <f t="shared" si="28"/>
        <v/>
      </c>
      <c r="Y88" s="1" t="str">
        <f t="shared" si="27"/>
        <v>[{"ItemId":50004,"Num":71644}]</v>
      </c>
    </row>
    <row r="89" spans="15:25">
      <c r="O89" s="1">
        <v>73</v>
      </c>
      <c r="P89" s="1">
        <f t="shared" si="9"/>
        <v>1.1</v>
      </c>
      <c r="Q89" s="1">
        <f t="shared" si="22"/>
        <v>75055</v>
      </c>
      <c r="R89" s="1">
        <f t="shared" si="23"/>
        <v>0</v>
      </c>
      <c r="S89" s="1" t="str">
        <f t="shared" si="29"/>
        <v>"ItemId":50004</v>
      </c>
      <c r="T89" s="1" t="str">
        <f t="shared" si="24"/>
        <v>"Num":75055</v>
      </c>
      <c r="U89" s="1" t="str">
        <f t="shared" si="25"/>
        <v>{"ItemId":50004,"Num":75055}</v>
      </c>
      <c r="V89" s="1" t="str">
        <f t="shared" si="30"/>
        <v>"ItemId":50005</v>
      </c>
      <c r="W89" s="1" t="str">
        <f t="shared" si="26"/>
        <v>"Num":0</v>
      </c>
      <c r="X89" s="1" t="str">
        <f t="shared" si="28"/>
        <v/>
      </c>
      <c r="Y89" s="1" t="str">
        <f t="shared" si="27"/>
        <v>[{"ItemId":50004,"Num":75055}]</v>
      </c>
    </row>
    <row r="90" spans="15:25">
      <c r="O90" s="1">
        <v>74</v>
      </c>
      <c r="P90" s="1">
        <f t="shared" si="9"/>
        <v>1.15</v>
      </c>
      <c r="Q90" s="1">
        <f t="shared" si="22"/>
        <v>78467</v>
      </c>
      <c r="R90" s="1">
        <f t="shared" si="23"/>
        <v>0</v>
      </c>
      <c r="S90" s="1" t="str">
        <f t="shared" si="29"/>
        <v>"ItemId":50004</v>
      </c>
      <c r="T90" s="1" t="str">
        <f t="shared" si="24"/>
        <v>"Num":78467</v>
      </c>
      <c r="U90" s="1" t="str">
        <f t="shared" si="25"/>
        <v>{"ItemId":50004,"Num":78467}</v>
      </c>
      <c r="V90" s="1" t="str">
        <f t="shared" si="30"/>
        <v>"ItemId":50005</v>
      </c>
      <c r="W90" s="1" t="str">
        <f t="shared" si="26"/>
        <v>"Num":0</v>
      </c>
      <c r="X90" s="1" t="str">
        <f t="shared" si="28"/>
        <v/>
      </c>
      <c r="Y90" s="1" t="str">
        <f t="shared" si="27"/>
        <v>[{"ItemId":50004,"Num":78467}]</v>
      </c>
    </row>
    <row r="91" spans="15:25">
      <c r="O91" s="1">
        <v>75</v>
      </c>
      <c r="P91" s="1">
        <f t="shared" ref="P91:P154" si="31">P81</f>
        <v>1.2</v>
      </c>
      <c r="Q91" s="1">
        <f t="shared" si="22"/>
        <v>81879</v>
      </c>
      <c r="R91" s="1">
        <f t="shared" si="23"/>
        <v>0</v>
      </c>
      <c r="S91" s="1" t="str">
        <f t="shared" si="29"/>
        <v>"ItemId":50004</v>
      </c>
      <c r="T91" s="1" t="str">
        <f t="shared" si="24"/>
        <v>"Num":81879</v>
      </c>
      <c r="U91" s="1" t="str">
        <f t="shared" si="25"/>
        <v>{"ItemId":50004,"Num":81879}</v>
      </c>
      <c r="V91" s="1" t="str">
        <f t="shared" si="30"/>
        <v>"ItemId":50005</v>
      </c>
      <c r="W91" s="1" t="str">
        <f t="shared" si="26"/>
        <v>"Num":0</v>
      </c>
      <c r="X91" s="1" t="str">
        <f t="shared" si="28"/>
        <v/>
      </c>
      <c r="Y91" s="1" t="str">
        <f t="shared" si="27"/>
        <v>[{"ItemId":50004,"Num":81879}]</v>
      </c>
    </row>
    <row r="92" spans="15:25">
      <c r="O92" s="1">
        <v>76</v>
      </c>
      <c r="P92" s="1">
        <f t="shared" si="31"/>
        <v>1.25</v>
      </c>
      <c r="Q92" s="1">
        <f t="shared" si="22"/>
        <v>85290</v>
      </c>
      <c r="R92" s="1">
        <f t="shared" si="23"/>
        <v>0</v>
      </c>
      <c r="S92" s="1" t="str">
        <f t="shared" si="29"/>
        <v>"ItemId":50004</v>
      </c>
      <c r="T92" s="1" t="str">
        <f t="shared" si="24"/>
        <v>"Num":85290</v>
      </c>
      <c r="U92" s="1" t="str">
        <f t="shared" si="25"/>
        <v>{"ItemId":50004,"Num":85290}</v>
      </c>
      <c r="V92" s="1" t="str">
        <f t="shared" si="30"/>
        <v>"ItemId":50005</v>
      </c>
      <c r="W92" s="1" t="str">
        <f t="shared" si="26"/>
        <v>"Num":0</v>
      </c>
      <c r="X92" s="1" t="str">
        <f t="shared" si="28"/>
        <v/>
      </c>
      <c r="Y92" s="1" t="str">
        <f t="shared" si="27"/>
        <v>[{"ItemId":50004,"Num":85290}]</v>
      </c>
    </row>
    <row r="93" spans="15:25">
      <c r="O93" s="1">
        <v>77</v>
      </c>
      <c r="P93" s="1">
        <f t="shared" si="31"/>
        <v>1.3</v>
      </c>
      <c r="Q93" s="1">
        <f t="shared" si="22"/>
        <v>88702</v>
      </c>
      <c r="R93" s="1">
        <f t="shared" si="23"/>
        <v>0</v>
      </c>
      <c r="S93" s="1" t="str">
        <f t="shared" si="29"/>
        <v>"ItemId":50004</v>
      </c>
      <c r="T93" s="1" t="str">
        <f t="shared" si="24"/>
        <v>"Num":88702</v>
      </c>
      <c r="U93" s="1" t="str">
        <f t="shared" si="25"/>
        <v>{"ItemId":50004,"Num":88702}</v>
      </c>
      <c r="V93" s="1" t="str">
        <f t="shared" si="30"/>
        <v>"ItemId":50005</v>
      </c>
      <c r="W93" s="1" t="str">
        <f t="shared" si="26"/>
        <v>"Num":0</v>
      </c>
      <c r="X93" s="1" t="str">
        <f t="shared" si="28"/>
        <v/>
      </c>
      <c r="Y93" s="1" t="str">
        <f t="shared" si="27"/>
        <v>[{"ItemId":50004,"Num":88702}]</v>
      </c>
    </row>
    <row r="94" spans="15:25">
      <c r="O94" s="1">
        <v>78</v>
      </c>
      <c r="P94" s="1">
        <f t="shared" si="31"/>
        <v>1.35</v>
      </c>
      <c r="Q94" s="1">
        <f t="shared" si="22"/>
        <v>92114</v>
      </c>
      <c r="R94" s="1">
        <f t="shared" si="23"/>
        <v>0</v>
      </c>
      <c r="S94" s="1" t="str">
        <f t="shared" si="29"/>
        <v>"ItemId":50004</v>
      </c>
      <c r="T94" s="1" t="str">
        <f t="shared" si="24"/>
        <v>"Num":92114</v>
      </c>
      <c r="U94" s="1" t="str">
        <f t="shared" si="25"/>
        <v>{"ItemId":50004,"Num":92114}</v>
      </c>
      <c r="V94" s="1" t="str">
        <f t="shared" si="30"/>
        <v>"ItemId":50005</v>
      </c>
      <c r="W94" s="1" t="str">
        <f t="shared" si="26"/>
        <v>"Num":0</v>
      </c>
      <c r="X94" s="1" t="str">
        <f t="shared" si="28"/>
        <v/>
      </c>
      <c r="Y94" s="1" t="str">
        <f t="shared" si="27"/>
        <v>[{"ItemId":50004,"Num":92114}]</v>
      </c>
    </row>
    <row r="95" spans="15:25">
      <c r="O95" s="1">
        <v>79</v>
      </c>
      <c r="P95" s="1">
        <f t="shared" si="31"/>
        <v>1.4</v>
      </c>
      <c r="Q95" s="1">
        <f t="shared" si="22"/>
        <v>95525</v>
      </c>
      <c r="R95" s="1">
        <f t="shared" si="23"/>
        <v>0</v>
      </c>
      <c r="S95" s="1" t="str">
        <f t="shared" si="29"/>
        <v>"ItemId":50004</v>
      </c>
      <c r="T95" s="1" t="str">
        <f t="shared" si="24"/>
        <v>"Num":95525</v>
      </c>
      <c r="U95" s="1" t="str">
        <f t="shared" si="25"/>
        <v>{"ItemId":50004,"Num":95525}</v>
      </c>
      <c r="V95" s="1" t="str">
        <f t="shared" si="30"/>
        <v>"ItemId":50005</v>
      </c>
      <c r="W95" s="1" t="str">
        <f t="shared" si="26"/>
        <v>"Num":0</v>
      </c>
      <c r="X95" s="1" t="str">
        <f t="shared" si="28"/>
        <v/>
      </c>
      <c r="Y95" s="1" t="str">
        <f t="shared" si="27"/>
        <v>[{"ItemId":50004,"Num":95525}]</v>
      </c>
    </row>
    <row r="96" spans="15:25">
      <c r="O96" s="1">
        <v>80</v>
      </c>
      <c r="P96" s="1">
        <f t="shared" si="31"/>
        <v>1.45</v>
      </c>
      <c r="Q96" s="1">
        <f t="shared" si="22"/>
        <v>98937</v>
      </c>
      <c r="R96" s="1">
        <f t="shared" si="23"/>
        <v>785</v>
      </c>
      <c r="S96" s="1" t="str">
        <f t="shared" si="29"/>
        <v>"ItemId":50004</v>
      </c>
      <c r="T96" s="1" t="str">
        <f t="shared" si="24"/>
        <v>"Num":98937</v>
      </c>
      <c r="U96" s="1" t="str">
        <f t="shared" si="25"/>
        <v>{"ItemId":50004,"Num":98937}</v>
      </c>
      <c r="V96" s="1" t="str">
        <f t="shared" si="30"/>
        <v>"ItemId":50005</v>
      </c>
      <c r="W96" s="1" t="str">
        <f t="shared" si="26"/>
        <v>"Num":785</v>
      </c>
      <c r="X96" s="1" t="str">
        <f t="shared" si="28"/>
        <v>{"ItemId":50005,"Num":785}</v>
      </c>
      <c r="Y96" s="1" t="str">
        <f t="shared" si="27"/>
        <v>[{"ItemId":50004,"Num":98937},{"ItemId":50005,"Num":785}]</v>
      </c>
    </row>
    <row r="97" spans="15:25">
      <c r="O97" s="1">
        <v>81</v>
      </c>
      <c r="P97" s="1">
        <f t="shared" si="31"/>
        <v>1</v>
      </c>
      <c r="Q97" s="1">
        <f t="shared" si="22"/>
        <v>92071</v>
      </c>
      <c r="R97" s="1">
        <f t="shared" si="23"/>
        <v>0</v>
      </c>
      <c r="S97" s="1" t="str">
        <f t="shared" si="29"/>
        <v>"ItemId":50004</v>
      </c>
      <c r="T97" s="1" t="str">
        <f t="shared" si="24"/>
        <v>"Num":92071</v>
      </c>
      <c r="U97" s="1" t="str">
        <f t="shared" si="25"/>
        <v>{"ItemId":50004,"Num":92071}</v>
      </c>
      <c r="V97" s="1" t="str">
        <f t="shared" si="30"/>
        <v>"ItemId":50005</v>
      </c>
      <c r="W97" s="1" t="str">
        <f t="shared" si="26"/>
        <v>"Num":0</v>
      </c>
      <c r="X97" s="1" t="str">
        <f t="shared" si="28"/>
        <v/>
      </c>
      <c r="Y97" s="1" t="str">
        <f t="shared" si="27"/>
        <v>[{"ItemId":50004,"Num":92071}]</v>
      </c>
    </row>
    <row r="98" spans="15:25">
      <c r="O98" s="1">
        <v>82</v>
      </c>
      <c r="P98" s="1">
        <f t="shared" si="31"/>
        <v>1.05</v>
      </c>
      <c r="Q98" s="1">
        <f t="shared" si="22"/>
        <v>96675</v>
      </c>
      <c r="R98" s="1">
        <f t="shared" si="23"/>
        <v>0</v>
      </c>
      <c r="S98" s="1" t="str">
        <f t="shared" ref="S98:S107" si="32">$B$2&amp;$Q$13&amp;$B$2&amp;$B$1&amp;$Q$14</f>
        <v>"ItemId":50004</v>
      </c>
      <c r="T98" s="1" t="str">
        <f t="shared" si="24"/>
        <v>"Num":96675</v>
      </c>
      <c r="U98" s="1" t="str">
        <f t="shared" si="25"/>
        <v>{"ItemId":50004,"Num":96675}</v>
      </c>
      <c r="V98" s="1" t="str">
        <f t="shared" ref="V98:V107" si="33">$B$2&amp;$R$13&amp;$B$2&amp;$B$1&amp;$R$14</f>
        <v>"ItemId":50005</v>
      </c>
      <c r="W98" s="1" t="str">
        <f t="shared" si="26"/>
        <v>"Num":0</v>
      </c>
      <c r="X98" s="1" t="str">
        <f t="shared" si="28"/>
        <v/>
      </c>
      <c r="Y98" s="1" t="str">
        <f t="shared" si="27"/>
        <v>[{"ItemId":50004,"Num":96675}]</v>
      </c>
    </row>
    <row r="99" spans="15:25">
      <c r="O99" s="1">
        <v>83</v>
      </c>
      <c r="P99" s="1">
        <f t="shared" si="31"/>
        <v>1.1</v>
      </c>
      <c r="Q99" s="1">
        <f t="shared" si="22"/>
        <v>101279</v>
      </c>
      <c r="R99" s="1">
        <f t="shared" si="23"/>
        <v>0</v>
      </c>
      <c r="S99" s="1" t="str">
        <f t="shared" si="32"/>
        <v>"ItemId":50004</v>
      </c>
      <c r="T99" s="1" t="str">
        <f t="shared" si="24"/>
        <v>"Num":101279</v>
      </c>
      <c r="U99" s="1" t="str">
        <f t="shared" si="25"/>
        <v>{"ItemId":50004,"Num":101279}</v>
      </c>
      <c r="V99" s="1" t="str">
        <f t="shared" si="33"/>
        <v>"ItemId":50005</v>
      </c>
      <c r="W99" s="1" t="str">
        <f t="shared" si="26"/>
        <v>"Num":0</v>
      </c>
      <c r="X99" s="1" t="str">
        <f t="shared" si="28"/>
        <v/>
      </c>
      <c r="Y99" s="1" t="str">
        <f t="shared" si="27"/>
        <v>[{"ItemId":50004,"Num":101279}]</v>
      </c>
    </row>
    <row r="100" spans="15:25">
      <c r="O100" s="1">
        <v>84</v>
      </c>
      <c r="P100" s="1">
        <f t="shared" si="31"/>
        <v>1.15</v>
      </c>
      <c r="Q100" s="1">
        <f t="shared" si="22"/>
        <v>105882</v>
      </c>
      <c r="R100" s="1">
        <f t="shared" si="23"/>
        <v>0</v>
      </c>
      <c r="S100" s="1" t="str">
        <f t="shared" si="32"/>
        <v>"ItemId":50004</v>
      </c>
      <c r="T100" s="1" t="str">
        <f t="shared" si="24"/>
        <v>"Num":105882</v>
      </c>
      <c r="U100" s="1" t="str">
        <f t="shared" si="25"/>
        <v>{"ItemId":50004,"Num":105882}</v>
      </c>
      <c r="V100" s="1" t="str">
        <f t="shared" si="33"/>
        <v>"ItemId":50005</v>
      </c>
      <c r="W100" s="1" t="str">
        <f t="shared" si="26"/>
        <v>"Num":0</v>
      </c>
      <c r="X100" s="1" t="str">
        <f t="shared" si="28"/>
        <v/>
      </c>
      <c r="Y100" s="1" t="str">
        <f t="shared" si="27"/>
        <v>[{"ItemId":50004,"Num":105882}]</v>
      </c>
    </row>
    <row r="101" spans="15:25">
      <c r="O101" s="1">
        <v>85</v>
      </c>
      <c r="P101" s="1">
        <f t="shared" si="31"/>
        <v>1.2</v>
      </c>
      <c r="Q101" s="1">
        <f t="shared" si="22"/>
        <v>110486</v>
      </c>
      <c r="R101" s="1">
        <f t="shared" si="23"/>
        <v>0</v>
      </c>
      <c r="S101" s="1" t="str">
        <f t="shared" si="32"/>
        <v>"ItemId":50004</v>
      </c>
      <c r="T101" s="1" t="str">
        <f t="shared" si="24"/>
        <v>"Num":110486</v>
      </c>
      <c r="U101" s="1" t="str">
        <f t="shared" si="25"/>
        <v>{"ItemId":50004,"Num":110486}</v>
      </c>
      <c r="V101" s="1" t="str">
        <f t="shared" si="33"/>
        <v>"ItemId":50005</v>
      </c>
      <c r="W101" s="1" t="str">
        <f t="shared" si="26"/>
        <v>"Num":0</v>
      </c>
      <c r="X101" s="1" t="str">
        <f t="shared" si="28"/>
        <v/>
      </c>
      <c r="Y101" s="1" t="str">
        <f t="shared" si="27"/>
        <v>[{"ItemId":50004,"Num":110486}]</v>
      </c>
    </row>
    <row r="102" spans="15:25">
      <c r="O102" s="1">
        <v>86</v>
      </c>
      <c r="P102" s="1">
        <f t="shared" si="31"/>
        <v>1.25</v>
      </c>
      <c r="Q102" s="1">
        <f t="shared" si="22"/>
        <v>115089</v>
      </c>
      <c r="R102" s="1">
        <f t="shared" si="23"/>
        <v>0</v>
      </c>
      <c r="S102" s="1" t="str">
        <f t="shared" si="32"/>
        <v>"ItemId":50004</v>
      </c>
      <c r="T102" s="1" t="str">
        <f t="shared" si="24"/>
        <v>"Num":115089</v>
      </c>
      <c r="U102" s="1" t="str">
        <f t="shared" si="25"/>
        <v>{"ItemId":50004,"Num":115089}</v>
      </c>
      <c r="V102" s="1" t="str">
        <f t="shared" si="33"/>
        <v>"ItemId":50005</v>
      </c>
      <c r="W102" s="1" t="str">
        <f t="shared" si="26"/>
        <v>"Num":0</v>
      </c>
      <c r="X102" s="1" t="str">
        <f t="shared" si="28"/>
        <v/>
      </c>
      <c r="Y102" s="1" t="str">
        <f t="shared" si="27"/>
        <v>[{"ItemId":50004,"Num":115089}]</v>
      </c>
    </row>
    <row r="103" spans="15:25">
      <c r="O103" s="1">
        <v>87</v>
      </c>
      <c r="P103" s="1">
        <f t="shared" si="31"/>
        <v>1.3</v>
      </c>
      <c r="Q103" s="1">
        <f t="shared" si="22"/>
        <v>119693</v>
      </c>
      <c r="R103" s="1">
        <f t="shared" si="23"/>
        <v>0</v>
      </c>
      <c r="S103" s="1" t="str">
        <f t="shared" si="32"/>
        <v>"ItemId":50004</v>
      </c>
      <c r="T103" s="1" t="str">
        <f t="shared" si="24"/>
        <v>"Num":119693</v>
      </c>
      <c r="U103" s="1" t="str">
        <f t="shared" si="25"/>
        <v>{"ItemId":50004,"Num":119693}</v>
      </c>
      <c r="V103" s="1" t="str">
        <f t="shared" si="33"/>
        <v>"ItemId":50005</v>
      </c>
      <c r="W103" s="1" t="str">
        <f t="shared" si="26"/>
        <v>"Num":0</v>
      </c>
      <c r="X103" s="1" t="str">
        <f t="shared" si="28"/>
        <v/>
      </c>
      <c r="Y103" s="1" t="str">
        <f t="shared" si="27"/>
        <v>[{"ItemId":50004,"Num":119693}]</v>
      </c>
    </row>
    <row r="104" spans="15:25">
      <c r="O104" s="1">
        <v>88</v>
      </c>
      <c r="P104" s="1">
        <f t="shared" si="31"/>
        <v>1.35</v>
      </c>
      <c r="Q104" s="1">
        <f t="shared" si="22"/>
        <v>124296</v>
      </c>
      <c r="R104" s="1">
        <f t="shared" si="23"/>
        <v>0</v>
      </c>
      <c r="S104" s="1" t="str">
        <f t="shared" si="32"/>
        <v>"ItemId":50004</v>
      </c>
      <c r="T104" s="1" t="str">
        <f t="shared" si="24"/>
        <v>"Num":124296</v>
      </c>
      <c r="U104" s="1" t="str">
        <f t="shared" si="25"/>
        <v>{"ItemId":50004,"Num":124296}</v>
      </c>
      <c r="V104" s="1" t="str">
        <f t="shared" si="33"/>
        <v>"ItemId":50005</v>
      </c>
      <c r="W104" s="1" t="str">
        <f t="shared" si="26"/>
        <v>"Num":0</v>
      </c>
      <c r="X104" s="1" t="str">
        <f t="shared" si="28"/>
        <v/>
      </c>
      <c r="Y104" s="1" t="str">
        <f t="shared" si="27"/>
        <v>[{"ItemId":50004,"Num":124296}]</v>
      </c>
    </row>
    <row r="105" spans="15:25">
      <c r="O105" s="1">
        <v>89</v>
      </c>
      <c r="P105" s="1">
        <f t="shared" si="31"/>
        <v>1.4</v>
      </c>
      <c r="Q105" s="1">
        <f t="shared" si="22"/>
        <v>128900</v>
      </c>
      <c r="R105" s="1">
        <f t="shared" si="23"/>
        <v>0</v>
      </c>
      <c r="S105" s="1" t="str">
        <f t="shared" si="32"/>
        <v>"ItemId":50004</v>
      </c>
      <c r="T105" s="1" t="str">
        <f t="shared" si="24"/>
        <v>"Num":128900</v>
      </c>
      <c r="U105" s="1" t="str">
        <f t="shared" si="25"/>
        <v>{"ItemId":50004,"Num":128900}</v>
      </c>
      <c r="V105" s="1" t="str">
        <f t="shared" si="33"/>
        <v>"ItemId":50005</v>
      </c>
      <c r="W105" s="1" t="str">
        <f t="shared" si="26"/>
        <v>"Num":0</v>
      </c>
      <c r="X105" s="1" t="str">
        <f t="shared" si="28"/>
        <v/>
      </c>
      <c r="Y105" s="1" t="str">
        <f t="shared" si="27"/>
        <v>[{"ItemId":50004,"Num":128900}]</v>
      </c>
    </row>
    <row r="106" spans="15:25">
      <c r="O106" s="1">
        <v>90</v>
      </c>
      <c r="P106" s="1">
        <f t="shared" si="31"/>
        <v>1.45</v>
      </c>
      <c r="Q106" s="1">
        <f t="shared" si="22"/>
        <v>133504</v>
      </c>
      <c r="R106" s="1">
        <f t="shared" si="23"/>
        <v>970</v>
      </c>
      <c r="S106" s="1" t="str">
        <f t="shared" si="32"/>
        <v>"ItemId":50004</v>
      </c>
      <c r="T106" s="1" t="str">
        <f t="shared" si="24"/>
        <v>"Num":133504</v>
      </c>
      <c r="U106" s="1" t="str">
        <f t="shared" si="25"/>
        <v>{"ItemId":50004,"Num":133504}</v>
      </c>
      <c r="V106" s="1" t="str">
        <f t="shared" si="33"/>
        <v>"ItemId":50005</v>
      </c>
      <c r="W106" s="1" t="str">
        <f t="shared" si="26"/>
        <v>"Num":970</v>
      </c>
      <c r="X106" s="1" t="str">
        <f t="shared" si="28"/>
        <v>{"ItemId":50005,"Num":970}</v>
      </c>
      <c r="Y106" s="1" t="str">
        <f t="shared" si="27"/>
        <v>[{"ItemId":50004,"Num":133504},{"ItemId":50005,"Num":970}]</v>
      </c>
    </row>
    <row r="107" spans="15:25">
      <c r="O107" s="1">
        <v>91</v>
      </c>
      <c r="P107" s="1">
        <f t="shared" si="31"/>
        <v>1</v>
      </c>
      <c r="Q107" s="1">
        <f t="shared" si="22"/>
        <v>117866</v>
      </c>
      <c r="R107" s="1">
        <f t="shared" si="23"/>
        <v>0</v>
      </c>
      <c r="S107" s="1" t="str">
        <f t="shared" si="32"/>
        <v>"ItemId":50004</v>
      </c>
      <c r="T107" s="1" t="str">
        <f t="shared" si="24"/>
        <v>"Num":117866</v>
      </c>
      <c r="U107" s="1" t="str">
        <f t="shared" si="25"/>
        <v>{"ItemId":50004,"Num":117866}</v>
      </c>
      <c r="V107" s="1" t="str">
        <f t="shared" si="33"/>
        <v>"ItemId":50005</v>
      </c>
      <c r="W107" s="1" t="str">
        <f t="shared" si="26"/>
        <v>"Num":0</v>
      </c>
      <c r="X107" s="1" t="str">
        <f t="shared" si="28"/>
        <v/>
      </c>
      <c r="Y107" s="1" t="str">
        <f t="shared" si="27"/>
        <v>[{"ItemId":50004,"Num":117866}]</v>
      </c>
    </row>
    <row r="108" spans="15:25">
      <c r="O108" s="1">
        <v>92</v>
      </c>
      <c r="P108" s="1">
        <f t="shared" si="31"/>
        <v>1.05</v>
      </c>
      <c r="Q108" s="1">
        <f t="shared" si="22"/>
        <v>123760</v>
      </c>
      <c r="R108" s="1">
        <f t="shared" si="23"/>
        <v>0</v>
      </c>
      <c r="S108" s="1" t="str">
        <f t="shared" ref="S108:S117" si="34">$B$2&amp;$Q$13&amp;$B$2&amp;$B$1&amp;$Q$14</f>
        <v>"ItemId":50004</v>
      </c>
      <c r="T108" s="1" t="str">
        <f t="shared" si="24"/>
        <v>"Num":123760</v>
      </c>
      <c r="U108" s="1" t="str">
        <f t="shared" si="25"/>
        <v>{"ItemId":50004,"Num":123760}</v>
      </c>
      <c r="V108" s="1" t="str">
        <f t="shared" ref="V108:V117" si="35">$B$2&amp;$R$13&amp;$B$2&amp;$B$1&amp;$R$14</f>
        <v>"ItemId":50005</v>
      </c>
      <c r="W108" s="1" t="str">
        <f t="shared" si="26"/>
        <v>"Num":0</v>
      </c>
      <c r="X108" s="1" t="str">
        <f t="shared" si="28"/>
        <v/>
      </c>
      <c r="Y108" s="1" t="str">
        <f t="shared" si="27"/>
        <v>[{"ItemId":50004,"Num":123760}]</v>
      </c>
    </row>
    <row r="109" spans="15:25">
      <c r="O109" s="1">
        <v>93</v>
      </c>
      <c r="P109" s="1">
        <f t="shared" si="31"/>
        <v>1.1</v>
      </c>
      <c r="Q109" s="1">
        <f t="shared" si="22"/>
        <v>129653</v>
      </c>
      <c r="R109" s="1">
        <f t="shared" si="23"/>
        <v>0</v>
      </c>
      <c r="S109" s="1" t="str">
        <f t="shared" si="34"/>
        <v>"ItemId":50004</v>
      </c>
      <c r="T109" s="1" t="str">
        <f t="shared" si="24"/>
        <v>"Num":129653</v>
      </c>
      <c r="U109" s="1" t="str">
        <f t="shared" si="25"/>
        <v>{"ItemId":50004,"Num":129653}</v>
      </c>
      <c r="V109" s="1" t="str">
        <f t="shared" si="35"/>
        <v>"ItemId":50005</v>
      </c>
      <c r="W109" s="1" t="str">
        <f t="shared" si="26"/>
        <v>"Num":0</v>
      </c>
      <c r="X109" s="1" t="str">
        <f t="shared" si="28"/>
        <v/>
      </c>
      <c r="Y109" s="1" t="str">
        <f t="shared" si="27"/>
        <v>[{"ItemId":50004,"Num":129653}]</v>
      </c>
    </row>
    <row r="110" spans="15:25">
      <c r="O110" s="1">
        <v>94</v>
      </c>
      <c r="P110" s="1">
        <f t="shared" si="31"/>
        <v>1.15</v>
      </c>
      <c r="Q110" s="1">
        <f t="shared" si="22"/>
        <v>135546</v>
      </c>
      <c r="R110" s="1">
        <f t="shared" si="23"/>
        <v>0</v>
      </c>
      <c r="S110" s="1" t="str">
        <f t="shared" si="34"/>
        <v>"ItemId":50004</v>
      </c>
      <c r="T110" s="1" t="str">
        <f t="shared" si="24"/>
        <v>"Num":135546</v>
      </c>
      <c r="U110" s="1" t="str">
        <f t="shared" si="25"/>
        <v>{"ItemId":50004,"Num":135546}</v>
      </c>
      <c r="V110" s="1" t="str">
        <f t="shared" si="35"/>
        <v>"ItemId":50005</v>
      </c>
      <c r="W110" s="1" t="str">
        <f t="shared" si="26"/>
        <v>"Num":0</v>
      </c>
      <c r="X110" s="1" t="str">
        <f t="shared" si="28"/>
        <v/>
      </c>
      <c r="Y110" s="1" t="str">
        <f t="shared" si="27"/>
        <v>[{"ItemId":50004,"Num":135546}]</v>
      </c>
    </row>
    <row r="111" spans="15:25">
      <c r="O111" s="1">
        <v>95</v>
      </c>
      <c r="P111" s="1">
        <f t="shared" si="31"/>
        <v>1.2</v>
      </c>
      <c r="Q111" s="1">
        <f t="shared" si="22"/>
        <v>141440</v>
      </c>
      <c r="R111" s="1">
        <f t="shared" si="23"/>
        <v>0</v>
      </c>
      <c r="S111" s="1" t="str">
        <f t="shared" si="34"/>
        <v>"ItemId":50004</v>
      </c>
      <c r="T111" s="1" t="str">
        <f t="shared" si="24"/>
        <v>"Num":141440</v>
      </c>
      <c r="U111" s="1" t="str">
        <f t="shared" si="25"/>
        <v>{"ItemId":50004,"Num":141440}</v>
      </c>
      <c r="V111" s="1" t="str">
        <f t="shared" si="35"/>
        <v>"ItemId":50005</v>
      </c>
      <c r="W111" s="1" t="str">
        <f t="shared" si="26"/>
        <v>"Num":0</v>
      </c>
      <c r="X111" s="1" t="str">
        <f t="shared" si="28"/>
        <v/>
      </c>
      <c r="Y111" s="1" t="str">
        <f t="shared" si="27"/>
        <v>[{"ItemId":50004,"Num":141440}]</v>
      </c>
    </row>
    <row r="112" spans="15:25">
      <c r="O112" s="1">
        <v>96</v>
      </c>
      <c r="P112" s="1">
        <f t="shared" si="31"/>
        <v>1.25</v>
      </c>
      <c r="Q112" s="1">
        <f t="shared" si="22"/>
        <v>147333</v>
      </c>
      <c r="R112" s="1">
        <f t="shared" si="23"/>
        <v>0</v>
      </c>
      <c r="S112" s="1" t="str">
        <f t="shared" si="34"/>
        <v>"ItemId":50004</v>
      </c>
      <c r="T112" s="1" t="str">
        <f t="shared" si="24"/>
        <v>"Num":147333</v>
      </c>
      <c r="U112" s="1" t="str">
        <f t="shared" si="25"/>
        <v>{"ItemId":50004,"Num":147333}</v>
      </c>
      <c r="V112" s="1" t="str">
        <f t="shared" si="35"/>
        <v>"ItemId":50005</v>
      </c>
      <c r="W112" s="1" t="str">
        <f t="shared" si="26"/>
        <v>"Num":0</v>
      </c>
      <c r="X112" s="1" t="str">
        <f t="shared" si="28"/>
        <v/>
      </c>
      <c r="Y112" s="1" t="str">
        <f t="shared" si="27"/>
        <v>[{"ItemId":50004,"Num":147333}]</v>
      </c>
    </row>
    <row r="113" spans="15:25">
      <c r="O113" s="1">
        <v>97</v>
      </c>
      <c r="P113" s="1">
        <f t="shared" si="31"/>
        <v>1.3</v>
      </c>
      <c r="Q113" s="1">
        <f t="shared" si="22"/>
        <v>153227</v>
      </c>
      <c r="R113" s="1">
        <f t="shared" si="23"/>
        <v>0</v>
      </c>
      <c r="S113" s="1" t="str">
        <f t="shared" si="34"/>
        <v>"ItemId":50004</v>
      </c>
      <c r="T113" s="1" t="str">
        <f t="shared" si="24"/>
        <v>"Num":153227</v>
      </c>
      <c r="U113" s="1" t="str">
        <f t="shared" si="25"/>
        <v>{"ItemId":50004,"Num":153227}</v>
      </c>
      <c r="V113" s="1" t="str">
        <f t="shared" si="35"/>
        <v>"ItemId":50005</v>
      </c>
      <c r="W113" s="1" t="str">
        <f t="shared" si="26"/>
        <v>"Num":0</v>
      </c>
      <c r="X113" s="1" t="str">
        <f t="shared" si="28"/>
        <v/>
      </c>
      <c r="Y113" s="1" t="str">
        <f t="shared" si="27"/>
        <v>[{"ItemId":50004,"Num":153227}]</v>
      </c>
    </row>
    <row r="114" spans="15:25">
      <c r="O114" s="1">
        <v>98</v>
      </c>
      <c r="P114" s="1">
        <f t="shared" si="31"/>
        <v>1.35</v>
      </c>
      <c r="Q114" s="1">
        <f t="shared" si="22"/>
        <v>159120</v>
      </c>
      <c r="R114" s="1">
        <f t="shared" si="23"/>
        <v>0</v>
      </c>
      <c r="S114" s="1" t="str">
        <f t="shared" si="34"/>
        <v>"ItemId":50004</v>
      </c>
      <c r="T114" s="1" t="str">
        <f t="shared" si="24"/>
        <v>"Num":159120</v>
      </c>
      <c r="U114" s="1" t="str">
        <f t="shared" si="25"/>
        <v>{"ItemId":50004,"Num":159120}</v>
      </c>
      <c r="V114" s="1" t="str">
        <f t="shared" si="35"/>
        <v>"ItemId":50005</v>
      </c>
      <c r="W114" s="1" t="str">
        <f t="shared" si="26"/>
        <v>"Num":0</v>
      </c>
      <c r="X114" s="1" t="str">
        <f t="shared" si="28"/>
        <v/>
      </c>
      <c r="Y114" s="1" t="str">
        <f t="shared" si="27"/>
        <v>[{"ItemId":50004,"Num":159120}]</v>
      </c>
    </row>
    <row r="115" spans="15:25">
      <c r="O115" s="1">
        <v>99</v>
      </c>
      <c r="P115" s="1">
        <f t="shared" si="31"/>
        <v>1.4</v>
      </c>
      <c r="Q115" s="1">
        <f t="shared" si="22"/>
        <v>165013</v>
      </c>
      <c r="R115" s="1">
        <f t="shared" si="23"/>
        <v>0</v>
      </c>
      <c r="S115" s="1" t="str">
        <f t="shared" si="34"/>
        <v>"ItemId":50004</v>
      </c>
      <c r="T115" s="1" t="str">
        <f t="shared" si="24"/>
        <v>"Num":165013</v>
      </c>
      <c r="U115" s="1" t="str">
        <f t="shared" si="25"/>
        <v>{"ItemId":50004,"Num":165013}</v>
      </c>
      <c r="V115" s="1" t="str">
        <f t="shared" si="35"/>
        <v>"ItemId":50005</v>
      </c>
      <c r="W115" s="1" t="str">
        <f t="shared" si="26"/>
        <v>"Num":0</v>
      </c>
      <c r="X115" s="1" t="str">
        <f t="shared" si="28"/>
        <v/>
      </c>
      <c r="Y115" s="1" t="str">
        <f t="shared" si="27"/>
        <v>[{"ItemId":50004,"Num":165013}]</v>
      </c>
    </row>
    <row r="116" spans="15:25">
      <c r="O116" s="1">
        <v>100</v>
      </c>
      <c r="P116" s="1">
        <f t="shared" si="31"/>
        <v>1.45</v>
      </c>
      <c r="Q116" s="1">
        <f t="shared" si="22"/>
        <v>170907</v>
      </c>
      <c r="R116" s="1">
        <f t="shared" si="23"/>
        <v>1155</v>
      </c>
      <c r="S116" s="1" t="str">
        <f t="shared" si="34"/>
        <v>"ItemId":50004</v>
      </c>
      <c r="T116" s="1" t="str">
        <f t="shared" si="24"/>
        <v>"Num":170907</v>
      </c>
      <c r="U116" s="1" t="str">
        <f t="shared" si="25"/>
        <v>{"ItemId":50004,"Num":170907}</v>
      </c>
      <c r="V116" s="1" t="str">
        <f t="shared" si="35"/>
        <v>"ItemId":50005</v>
      </c>
      <c r="W116" s="1" t="str">
        <f t="shared" si="26"/>
        <v>"Num":1155</v>
      </c>
      <c r="X116" s="1" t="str">
        <f t="shared" si="28"/>
        <v>{"ItemId":50005,"Num":1155}</v>
      </c>
      <c r="Y116" s="1" t="str">
        <f t="shared" si="27"/>
        <v>[{"ItemId":50004,"Num":170907},{"ItemId":50005,"Num":1155}]</v>
      </c>
    </row>
    <row r="117" spans="15:25">
      <c r="O117" s="1">
        <v>101</v>
      </c>
      <c r="P117" s="1">
        <f t="shared" si="31"/>
        <v>1</v>
      </c>
      <c r="Q117" s="1">
        <f t="shared" si="22"/>
        <v>144633</v>
      </c>
      <c r="R117" s="1">
        <f t="shared" si="23"/>
        <v>0</v>
      </c>
      <c r="S117" s="1" t="str">
        <f t="shared" si="34"/>
        <v>"ItemId":50004</v>
      </c>
      <c r="T117" s="1" t="str">
        <f t="shared" si="24"/>
        <v>"Num":144633</v>
      </c>
      <c r="U117" s="1" t="str">
        <f t="shared" si="25"/>
        <v>{"ItemId":50004,"Num":144633}</v>
      </c>
      <c r="V117" s="1" t="str">
        <f t="shared" si="35"/>
        <v>"ItemId":50005</v>
      </c>
      <c r="W117" s="1" t="str">
        <f t="shared" si="26"/>
        <v>"Num":0</v>
      </c>
      <c r="X117" s="1" t="str">
        <f t="shared" si="28"/>
        <v/>
      </c>
      <c r="Y117" s="1" t="str">
        <f t="shared" si="27"/>
        <v>[{"ItemId":50004,"Num":144633}]</v>
      </c>
    </row>
    <row r="118" spans="15:25">
      <c r="O118" s="1">
        <v>102</v>
      </c>
      <c r="P118" s="1">
        <f t="shared" si="31"/>
        <v>1.05</v>
      </c>
      <c r="Q118" s="1">
        <f t="shared" si="22"/>
        <v>151865</v>
      </c>
      <c r="R118" s="1">
        <f t="shared" si="23"/>
        <v>0</v>
      </c>
      <c r="S118" s="1" t="str">
        <f t="shared" ref="S118:S127" si="36">$B$2&amp;$Q$13&amp;$B$2&amp;$B$1&amp;$Q$14</f>
        <v>"ItemId":50004</v>
      </c>
      <c r="T118" s="1" t="str">
        <f t="shared" si="24"/>
        <v>"Num":151865</v>
      </c>
      <c r="U118" s="1" t="str">
        <f t="shared" si="25"/>
        <v>{"ItemId":50004,"Num":151865}</v>
      </c>
      <c r="V118" s="1" t="str">
        <f t="shared" ref="V118:V127" si="37">$B$2&amp;$R$13&amp;$B$2&amp;$B$1&amp;$R$14</f>
        <v>"ItemId":50005</v>
      </c>
      <c r="W118" s="1" t="str">
        <f t="shared" si="26"/>
        <v>"Num":0</v>
      </c>
      <c r="X118" s="1" t="str">
        <f t="shared" si="28"/>
        <v/>
      </c>
      <c r="Y118" s="1" t="str">
        <f t="shared" si="27"/>
        <v>[{"ItemId":50004,"Num":151865}]</v>
      </c>
    </row>
    <row r="119" spans="15:25">
      <c r="O119" s="1">
        <v>103</v>
      </c>
      <c r="P119" s="1">
        <f t="shared" si="31"/>
        <v>1.1</v>
      </c>
      <c r="Q119" s="1">
        <f t="shared" si="22"/>
        <v>159096</v>
      </c>
      <c r="R119" s="1">
        <f t="shared" si="23"/>
        <v>0</v>
      </c>
      <c r="S119" s="1" t="str">
        <f t="shared" si="36"/>
        <v>"ItemId":50004</v>
      </c>
      <c r="T119" s="1" t="str">
        <f t="shared" si="24"/>
        <v>"Num":159096</v>
      </c>
      <c r="U119" s="1" t="str">
        <f t="shared" si="25"/>
        <v>{"ItemId":50004,"Num":159096}</v>
      </c>
      <c r="V119" s="1" t="str">
        <f t="shared" si="37"/>
        <v>"ItemId":50005</v>
      </c>
      <c r="W119" s="1" t="str">
        <f t="shared" si="26"/>
        <v>"Num":0</v>
      </c>
      <c r="X119" s="1" t="str">
        <f t="shared" si="28"/>
        <v/>
      </c>
      <c r="Y119" s="1" t="str">
        <f t="shared" si="27"/>
        <v>[{"ItemId":50004,"Num":159096}]</v>
      </c>
    </row>
    <row r="120" spans="15:25">
      <c r="O120" s="1">
        <v>104</v>
      </c>
      <c r="P120" s="1">
        <f t="shared" si="31"/>
        <v>1.15</v>
      </c>
      <c r="Q120" s="1">
        <f t="shared" si="22"/>
        <v>166328</v>
      </c>
      <c r="R120" s="1">
        <f t="shared" si="23"/>
        <v>0</v>
      </c>
      <c r="S120" s="1" t="str">
        <f t="shared" si="36"/>
        <v>"ItemId":50004</v>
      </c>
      <c r="T120" s="1" t="str">
        <f t="shared" si="24"/>
        <v>"Num":166328</v>
      </c>
      <c r="U120" s="1" t="str">
        <f t="shared" si="25"/>
        <v>{"ItemId":50004,"Num":166328}</v>
      </c>
      <c r="V120" s="1" t="str">
        <f t="shared" si="37"/>
        <v>"ItemId":50005</v>
      </c>
      <c r="W120" s="1" t="str">
        <f t="shared" si="26"/>
        <v>"Num":0</v>
      </c>
      <c r="X120" s="1" t="str">
        <f t="shared" si="28"/>
        <v/>
      </c>
      <c r="Y120" s="1" t="str">
        <f t="shared" si="27"/>
        <v>[{"ItemId":50004,"Num":166328}]</v>
      </c>
    </row>
    <row r="121" spans="15:25">
      <c r="O121" s="1">
        <v>105</v>
      </c>
      <c r="P121" s="1">
        <f t="shared" si="31"/>
        <v>1.2</v>
      </c>
      <c r="Q121" s="1">
        <f t="shared" si="22"/>
        <v>173560</v>
      </c>
      <c r="R121" s="1">
        <f t="shared" si="23"/>
        <v>0</v>
      </c>
      <c r="S121" s="1" t="str">
        <f t="shared" si="36"/>
        <v>"ItemId":50004</v>
      </c>
      <c r="T121" s="1" t="str">
        <f t="shared" si="24"/>
        <v>"Num":173560</v>
      </c>
      <c r="U121" s="1" t="str">
        <f t="shared" si="25"/>
        <v>{"ItemId":50004,"Num":173560}</v>
      </c>
      <c r="V121" s="1" t="str">
        <f t="shared" si="37"/>
        <v>"ItemId":50005</v>
      </c>
      <c r="W121" s="1" t="str">
        <f t="shared" si="26"/>
        <v>"Num":0</v>
      </c>
      <c r="X121" s="1" t="str">
        <f t="shared" si="28"/>
        <v/>
      </c>
      <c r="Y121" s="1" t="str">
        <f t="shared" si="27"/>
        <v>[{"ItemId":50004,"Num":173560}]</v>
      </c>
    </row>
    <row r="122" spans="15:25">
      <c r="O122" s="1">
        <v>106</v>
      </c>
      <c r="P122" s="1">
        <f t="shared" si="31"/>
        <v>1.25</v>
      </c>
      <c r="Q122" s="1">
        <f t="shared" si="22"/>
        <v>180791</v>
      </c>
      <c r="R122" s="1">
        <f t="shared" si="23"/>
        <v>0</v>
      </c>
      <c r="S122" s="1" t="str">
        <f t="shared" si="36"/>
        <v>"ItemId":50004</v>
      </c>
      <c r="T122" s="1" t="str">
        <f t="shared" si="24"/>
        <v>"Num":180791</v>
      </c>
      <c r="U122" s="1" t="str">
        <f t="shared" si="25"/>
        <v>{"ItemId":50004,"Num":180791}</v>
      </c>
      <c r="V122" s="1" t="str">
        <f t="shared" si="37"/>
        <v>"ItemId":50005</v>
      </c>
      <c r="W122" s="1" t="str">
        <f t="shared" si="26"/>
        <v>"Num":0</v>
      </c>
      <c r="X122" s="1" t="str">
        <f t="shared" si="28"/>
        <v/>
      </c>
      <c r="Y122" s="1" t="str">
        <f t="shared" si="27"/>
        <v>[{"ItemId":50004,"Num":180791}]</v>
      </c>
    </row>
    <row r="123" spans="15:25">
      <c r="O123" s="1">
        <v>107</v>
      </c>
      <c r="P123" s="1">
        <f t="shared" si="31"/>
        <v>1.3</v>
      </c>
      <c r="Q123" s="1">
        <f t="shared" si="22"/>
        <v>188023</v>
      </c>
      <c r="R123" s="1">
        <f t="shared" si="23"/>
        <v>0</v>
      </c>
      <c r="S123" s="1" t="str">
        <f t="shared" si="36"/>
        <v>"ItemId":50004</v>
      </c>
      <c r="T123" s="1" t="str">
        <f t="shared" si="24"/>
        <v>"Num":188023</v>
      </c>
      <c r="U123" s="1" t="str">
        <f t="shared" si="25"/>
        <v>{"ItemId":50004,"Num":188023}</v>
      </c>
      <c r="V123" s="1" t="str">
        <f t="shared" si="37"/>
        <v>"ItemId":50005</v>
      </c>
      <c r="W123" s="1" t="str">
        <f t="shared" si="26"/>
        <v>"Num":0</v>
      </c>
      <c r="X123" s="1" t="str">
        <f t="shared" si="28"/>
        <v/>
      </c>
      <c r="Y123" s="1" t="str">
        <f t="shared" si="27"/>
        <v>[{"ItemId":50004,"Num":188023}]</v>
      </c>
    </row>
    <row r="124" spans="15:25">
      <c r="O124" s="1">
        <v>108</v>
      </c>
      <c r="P124" s="1">
        <f t="shared" si="31"/>
        <v>1.35</v>
      </c>
      <c r="Q124" s="1">
        <f t="shared" si="22"/>
        <v>195255</v>
      </c>
      <c r="R124" s="1">
        <f t="shared" si="23"/>
        <v>0</v>
      </c>
      <c r="S124" s="1" t="str">
        <f t="shared" si="36"/>
        <v>"ItemId":50004</v>
      </c>
      <c r="T124" s="1" t="str">
        <f t="shared" si="24"/>
        <v>"Num":195255</v>
      </c>
      <c r="U124" s="1" t="str">
        <f t="shared" si="25"/>
        <v>{"ItemId":50004,"Num":195255}</v>
      </c>
      <c r="V124" s="1" t="str">
        <f t="shared" si="37"/>
        <v>"ItemId":50005</v>
      </c>
      <c r="W124" s="1" t="str">
        <f t="shared" si="26"/>
        <v>"Num":0</v>
      </c>
      <c r="X124" s="1" t="str">
        <f t="shared" si="28"/>
        <v/>
      </c>
      <c r="Y124" s="1" t="str">
        <f t="shared" si="27"/>
        <v>[{"ItemId":50004,"Num":195255}]</v>
      </c>
    </row>
    <row r="125" spans="15:25">
      <c r="O125" s="1">
        <v>109</v>
      </c>
      <c r="P125" s="1">
        <f t="shared" si="31"/>
        <v>1.4</v>
      </c>
      <c r="Q125" s="1">
        <f t="shared" si="22"/>
        <v>202486</v>
      </c>
      <c r="R125" s="1">
        <f t="shared" si="23"/>
        <v>0</v>
      </c>
      <c r="S125" s="1" t="str">
        <f t="shared" si="36"/>
        <v>"ItemId":50004</v>
      </c>
      <c r="T125" s="1" t="str">
        <f t="shared" si="24"/>
        <v>"Num":202486</v>
      </c>
      <c r="U125" s="1" t="str">
        <f t="shared" si="25"/>
        <v>{"ItemId":50004,"Num":202486}</v>
      </c>
      <c r="V125" s="1" t="str">
        <f t="shared" si="37"/>
        <v>"ItemId":50005</v>
      </c>
      <c r="W125" s="1" t="str">
        <f t="shared" si="26"/>
        <v>"Num":0</v>
      </c>
      <c r="X125" s="1" t="str">
        <f t="shared" si="28"/>
        <v/>
      </c>
      <c r="Y125" s="1" t="str">
        <f t="shared" si="27"/>
        <v>[{"ItemId":50004,"Num":202486}]</v>
      </c>
    </row>
    <row r="126" spans="15:25">
      <c r="O126" s="1">
        <v>110</v>
      </c>
      <c r="P126" s="1">
        <f t="shared" si="31"/>
        <v>1.45</v>
      </c>
      <c r="Q126" s="1">
        <f t="shared" si="22"/>
        <v>209718</v>
      </c>
      <c r="R126" s="1">
        <f t="shared" si="23"/>
        <v>1342</v>
      </c>
      <c r="S126" s="1" t="str">
        <f t="shared" si="36"/>
        <v>"ItemId":50004</v>
      </c>
      <c r="T126" s="1" t="str">
        <f t="shared" si="24"/>
        <v>"Num":209718</v>
      </c>
      <c r="U126" s="1" t="str">
        <f t="shared" si="25"/>
        <v>{"ItemId":50004,"Num":209718}</v>
      </c>
      <c r="V126" s="1" t="str">
        <f t="shared" si="37"/>
        <v>"ItemId":50005</v>
      </c>
      <c r="W126" s="1" t="str">
        <f t="shared" si="26"/>
        <v>"Num":1342</v>
      </c>
      <c r="X126" s="1" t="str">
        <f t="shared" si="28"/>
        <v>{"ItemId":50005,"Num":1342}</v>
      </c>
      <c r="Y126" s="1" t="str">
        <f t="shared" si="27"/>
        <v>[{"ItemId":50004,"Num":209718},{"ItemId":50005,"Num":1342}]</v>
      </c>
    </row>
    <row r="127" spans="15:25">
      <c r="O127" s="1">
        <v>111</v>
      </c>
      <c r="P127" s="1">
        <f t="shared" si="31"/>
        <v>1</v>
      </c>
      <c r="Q127" s="1">
        <f t="shared" si="22"/>
        <v>171342</v>
      </c>
      <c r="R127" s="1">
        <f t="shared" si="23"/>
        <v>0</v>
      </c>
      <c r="S127" s="1" t="str">
        <f t="shared" si="36"/>
        <v>"ItemId":50004</v>
      </c>
      <c r="T127" s="1" t="str">
        <f t="shared" si="24"/>
        <v>"Num":171342</v>
      </c>
      <c r="U127" s="1" t="str">
        <f t="shared" si="25"/>
        <v>{"ItemId":50004,"Num":171342}</v>
      </c>
      <c r="V127" s="1" t="str">
        <f t="shared" si="37"/>
        <v>"ItemId":50005</v>
      </c>
      <c r="W127" s="1" t="str">
        <f t="shared" si="26"/>
        <v>"Num":0</v>
      </c>
      <c r="X127" s="1" t="str">
        <f t="shared" si="28"/>
        <v/>
      </c>
      <c r="Y127" s="1" t="str">
        <f t="shared" si="27"/>
        <v>[{"ItemId":50004,"Num":171342}]</v>
      </c>
    </row>
    <row r="128" spans="15:25">
      <c r="O128" s="1">
        <v>112</v>
      </c>
      <c r="P128" s="1">
        <f t="shared" si="31"/>
        <v>1.05</v>
      </c>
      <c r="Q128" s="1">
        <f t="shared" si="22"/>
        <v>179909</v>
      </c>
      <c r="R128" s="1">
        <f t="shared" si="23"/>
        <v>0</v>
      </c>
      <c r="S128" s="1" t="str">
        <f t="shared" ref="S128:S137" si="38">$B$2&amp;$Q$13&amp;$B$2&amp;$B$1&amp;$Q$14</f>
        <v>"ItemId":50004</v>
      </c>
      <c r="T128" s="1" t="str">
        <f t="shared" si="24"/>
        <v>"Num":179909</v>
      </c>
      <c r="U128" s="1" t="str">
        <f t="shared" si="25"/>
        <v>{"ItemId":50004,"Num":179909}</v>
      </c>
      <c r="V128" s="1" t="str">
        <f t="shared" ref="V128:V137" si="39">$B$2&amp;$R$13&amp;$B$2&amp;$B$1&amp;$R$14</f>
        <v>"ItemId":50005</v>
      </c>
      <c r="W128" s="1" t="str">
        <f t="shared" si="26"/>
        <v>"Num":0</v>
      </c>
      <c r="X128" s="1" t="str">
        <f t="shared" si="28"/>
        <v/>
      </c>
      <c r="Y128" s="1" t="str">
        <f t="shared" si="27"/>
        <v>[{"ItemId":50004,"Num":179909}]</v>
      </c>
    </row>
    <row r="129" spans="15:25">
      <c r="O129" s="1">
        <v>113</v>
      </c>
      <c r="P129" s="1">
        <f t="shared" si="31"/>
        <v>1.1</v>
      </c>
      <c r="Q129" s="1">
        <f t="shared" si="22"/>
        <v>188476</v>
      </c>
      <c r="R129" s="1">
        <f t="shared" si="23"/>
        <v>0</v>
      </c>
      <c r="S129" s="1" t="str">
        <f t="shared" si="38"/>
        <v>"ItemId":50004</v>
      </c>
      <c r="T129" s="1" t="str">
        <f t="shared" si="24"/>
        <v>"Num":188476</v>
      </c>
      <c r="U129" s="1" t="str">
        <f t="shared" si="25"/>
        <v>{"ItemId":50004,"Num":188476}</v>
      </c>
      <c r="V129" s="1" t="str">
        <f t="shared" si="39"/>
        <v>"ItemId":50005</v>
      </c>
      <c r="W129" s="1" t="str">
        <f t="shared" si="26"/>
        <v>"Num":0</v>
      </c>
      <c r="X129" s="1" t="str">
        <f t="shared" si="28"/>
        <v/>
      </c>
      <c r="Y129" s="1" t="str">
        <f t="shared" si="27"/>
        <v>[{"ItemId":50004,"Num":188476}]</v>
      </c>
    </row>
    <row r="130" spans="15:25">
      <c r="O130" s="1">
        <v>114</v>
      </c>
      <c r="P130" s="1">
        <f t="shared" si="31"/>
        <v>1.15</v>
      </c>
      <c r="Q130" s="1">
        <f t="shared" si="22"/>
        <v>197043</v>
      </c>
      <c r="R130" s="1">
        <f t="shared" si="23"/>
        <v>0</v>
      </c>
      <c r="S130" s="1" t="str">
        <f t="shared" si="38"/>
        <v>"ItemId":50004</v>
      </c>
      <c r="T130" s="1" t="str">
        <f t="shared" si="24"/>
        <v>"Num":197043</v>
      </c>
      <c r="U130" s="1" t="str">
        <f t="shared" si="25"/>
        <v>{"ItemId":50004,"Num":197043}</v>
      </c>
      <c r="V130" s="1" t="str">
        <f t="shared" si="39"/>
        <v>"ItemId":50005</v>
      </c>
      <c r="W130" s="1" t="str">
        <f t="shared" si="26"/>
        <v>"Num":0</v>
      </c>
      <c r="X130" s="1" t="str">
        <f t="shared" si="28"/>
        <v/>
      </c>
      <c r="Y130" s="1" t="str">
        <f t="shared" si="27"/>
        <v>[{"ItemId":50004,"Num":197043}]</v>
      </c>
    </row>
    <row r="131" spans="15:25">
      <c r="O131" s="1">
        <v>115</v>
      </c>
      <c r="P131" s="1">
        <f t="shared" si="31"/>
        <v>1.2</v>
      </c>
      <c r="Q131" s="1">
        <f t="shared" si="22"/>
        <v>205610</v>
      </c>
      <c r="R131" s="1">
        <f t="shared" si="23"/>
        <v>0</v>
      </c>
      <c r="S131" s="1" t="str">
        <f t="shared" si="38"/>
        <v>"ItemId":50004</v>
      </c>
      <c r="T131" s="1" t="str">
        <f t="shared" si="24"/>
        <v>"Num":205610</v>
      </c>
      <c r="U131" s="1" t="str">
        <f t="shared" si="25"/>
        <v>{"ItemId":50004,"Num":205610}</v>
      </c>
      <c r="V131" s="1" t="str">
        <f t="shared" si="39"/>
        <v>"ItemId":50005</v>
      </c>
      <c r="W131" s="1" t="str">
        <f t="shared" si="26"/>
        <v>"Num":0</v>
      </c>
      <c r="X131" s="1" t="str">
        <f t="shared" si="28"/>
        <v/>
      </c>
      <c r="Y131" s="1" t="str">
        <f t="shared" si="27"/>
        <v>[{"ItemId":50004,"Num":205610}]</v>
      </c>
    </row>
    <row r="132" spans="15:25">
      <c r="O132" s="1">
        <v>116</v>
      </c>
      <c r="P132" s="1">
        <f t="shared" si="31"/>
        <v>1.25</v>
      </c>
      <c r="Q132" s="1">
        <f t="shared" si="22"/>
        <v>214177</v>
      </c>
      <c r="R132" s="1">
        <f t="shared" si="23"/>
        <v>0</v>
      </c>
      <c r="S132" s="1" t="str">
        <f t="shared" si="38"/>
        <v>"ItemId":50004</v>
      </c>
      <c r="T132" s="1" t="str">
        <f t="shared" si="24"/>
        <v>"Num":214177</v>
      </c>
      <c r="U132" s="1" t="str">
        <f t="shared" si="25"/>
        <v>{"ItemId":50004,"Num":214177}</v>
      </c>
      <c r="V132" s="1" t="str">
        <f t="shared" si="39"/>
        <v>"ItemId":50005</v>
      </c>
      <c r="W132" s="1" t="str">
        <f t="shared" si="26"/>
        <v>"Num":0</v>
      </c>
      <c r="X132" s="1" t="str">
        <f t="shared" si="28"/>
        <v/>
      </c>
      <c r="Y132" s="1" t="str">
        <f t="shared" si="27"/>
        <v>[{"ItemId":50004,"Num":214177}]</v>
      </c>
    </row>
    <row r="133" spans="15:25">
      <c r="O133" s="1">
        <v>117</v>
      </c>
      <c r="P133" s="1">
        <f t="shared" si="31"/>
        <v>1.3</v>
      </c>
      <c r="Q133" s="1">
        <f t="shared" si="22"/>
        <v>222744</v>
      </c>
      <c r="R133" s="1">
        <f t="shared" si="23"/>
        <v>0</v>
      </c>
      <c r="S133" s="1" t="str">
        <f t="shared" si="38"/>
        <v>"ItemId":50004</v>
      </c>
      <c r="T133" s="1" t="str">
        <f t="shared" si="24"/>
        <v>"Num":222744</v>
      </c>
      <c r="U133" s="1" t="str">
        <f t="shared" si="25"/>
        <v>{"ItemId":50004,"Num":222744}</v>
      </c>
      <c r="V133" s="1" t="str">
        <f t="shared" si="39"/>
        <v>"ItemId":50005</v>
      </c>
      <c r="W133" s="1" t="str">
        <f t="shared" si="26"/>
        <v>"Num":0</v>
      </c>
      <c r="X133" s="1" t="str">
        <f t="shared" si="28"/>
        <v/>
      </c>
      <c r="Y133" s="1" t="str">
        <f t="shared" si="27"/>
        <v>[{"ItemId":50004,"Num":222744}]</v>
      </c>
    </row>
    <row r="134" spans="15:25">
      <c r="O134" s="1">
        <v>118</v>
      </c>
      <c r="P134" s="1">
        <f t="shared" si="31"/>
        <v>1.35</v>
      </c>
      <c r="Q134" s="1">
        <f t="shared" si="22"/>
        <v>231311</v>
      </c>
      <c r="R134" s="1">
        <f t="shared" si="23"/>
        <v>0</v>
      </c>
      <c r="S134" s="1" t="str">
        <f t="shared" si="38"/>
        <v>"ItemId":50004</v>
      </c>
      <c r="T134" s="1" t="str">
        <f t="shared" si="24"/>
        <v>"Num":231311</v>
      </c>
      <c r="U134" s="1" t="str">
        <f t="shared" si="25"/>
        <v>{"ItemId":50004,"Num":231311}</v>
      </c>
      <c r="V134" s="1" t="str">
        <f t="shared" si="39"/>
        <v>"ItemId":50005</v>
      </c>
      <c r="W134" s="1" t="str">
        <f t="shared" si="26"/>
        <v>"Num":0</v>
      </c>
      <c r="X134" s="1" t="str">
        <f t="shared" si="28"/>
        <v/>
      </c>
      <c r="Y134" s="1" t="str">
        <f t="shared" si="27"/>
        <v>[{"ItemId":50004,"Num":231311}]</v>
      </c>
    </row>
    <row r="135" spans="15:25">
      <c r="O135" s="1">
        <v>119</v>
      </c>
      <c r="P135" s="1">
        <f t="shared" si="31"/>
        <v>1.4</v>
      </c>
      <c r="Q135" s="1">
        <f t="shared" si="22"/>
        <v>239878</v>
      </c>
      <c r="R135" s="1">
        <f t="shared" si="23"/>
        <v>0</v>
      </c>
      <c r="S135" s="1" t="str">
        <f t="shared" si="38"/>
        <v>"ItemId":50004</v>
      </c>
      <c r="T135" s="1" t="str">
        <f t="shared" si="24"/>
        <v>"Num":239878</v>
      </c>
      <c r="U135" s="1" t="str">
        <f t="shared" si="25"/>
        <v>{"ItemId":50004,"Num":239878}</v>
      </c>
      <c r="V135" s="1" t="str">
        <f t="shared" si="39"/>
        <v>"ItemId":50005</v>
      </c>
      <c r="W135" s="1" t="str">
        <f t="shared" si="26"/>
        <v>"Num":0</v>
      </c>
      <c r="X135" s="1" t="str">
        <f t="shared" si="28"/>
        <v/>
      </c>
      <c r="Y135" s="1" t="str">
        <f t="shared" si="27"/>
        <v>[{"ItemId":50004,"Num":239878}]</v>
      </c>
    </row>
    <row r="136" spans="15:25">
      <c r="O136" s="1">
        <v>120</v>
      </c>
      <c r="P136" s="1">
        <f t="shared" si="31"/>
        <v>1.45</v>
      </c>
      <c r="Q136" s="1">
        <f t="shared" si="22"/>
        <v>248445</v>
      </c>
      <c r="R136" s="1">
        <f t="shared" si="23"/>
        <v>1529</v>
      </c>
      <c r="S136" s="1" t="str">
        <f t="shared" si="38"/>
        <v>"ItemId":50004</v>
      </c>
      <c r="T136" s="1" t="str">
        <f t="shared" si="24"/>
        <v>"Num":248445</v>
      </c>
      <c r="U136" s="1" t="str">
        <f t="shared" si="25"/>
        <v>{"ItemId":50004,"Num":248445}</v>
      </c>
      <c r="V136" s="1" t="str">
        <f t="shared" si="39"/>
        <v>"ItemId":50005</v>
      </c>
      <c r="W136" s="1" t="str">
        <f t="shared" si="26"/>
        <v>"Num":1529</v>
      </c>
      <c r="X136" s="1" t="str">
        <f t="shared" si="28"/>
        <v>{"ItemId":50005,"Num":1529}</v>
      </c>
      <c r="Y136" s="1" t="str">
        <f t="shared" si="27"/>
        <v>[{"ItemId":50004,"Num":248445},{"ItemId":50005,"Num":1529}]</v>
      </c>
    </row>
    <row r="137" spans="15:25">
      <c r="O137" s="1">
        <v>121</v>
      </c>
      <c r="P137" s="1">
        <f t="shared" si="31"/>
        <v>1</v>
      </c>
      <c r="Q137" s="1">
        <f t="shared" si="22"/>
        <v>196978</v>
      </c>
      <c r="R137" s="1">
        <f t="shared" si="23"/>
        <v>0</v>
      </c>
      <c r="S137" s="1" t="str">
        <f t="shared" si="38"/>
        <v>"ItemId":50004</v>
      </c>
      <c r="T137" s="1" t="str">
        <f t="shared" si="24"/>
        <v>"Num":196978</v>
      </c>
      <c r="U137" s="1" t="str">
        <f t="shared" si="25"/>
        <v>{"ItemId":50004,"Num":196978}</v>
      </c>
      <c r="V137" s="1" t="str">
        <f t="shared" si="39"/>
        <v>"ItemId":50005</v>
      </c>
      <c r="W137" s="1" t="str">
        <f t="shared" si="26"/>
        <v>"Num":0</v>
      </c>
      <c r="X137" s="1" t="str">
        <f t="shared" si="28"/>
        <v/>
      </c>
      <c r="Y137" s="1" t="str">
        <f t="shared" si="27"/>
        <v>[{"ItemId":50004,"Num":196978}]</v>
      </c>
    </row>
    <row r="138" spans="15:25">
      <c r="O138" s="1">
        <v>122</v>
      </c>
      <c r="P138" s="1">
        <f t="shared" si="31"/>
        <v>1.05</v>
      </c>
      <c r="Q138" s="1">
        <f t="shared" si="22"/>
        <v>206827</v>
      </c>
      <c r="R138" s="1">
        <f t="shared" si="23"/>
        <v>0</v>
      </c>
      <c r="S138" s="1" t="str">
        <f t="shared" ref="S138:S147" si="40">$B$2&amp;$Q$13&amp;$B$2&amp;$B$1&amp;$Q$14</f>
        <v>"ItemId":50004</v>
      </c>
      <c r="T138" s="1" t="str">
        <f t="shared" si="24"/>
        <v>"Num":206827</v>
      </c>
      <c r="U138" s="1" t="str">
        <f t="shared" si="25"/>
        <v>{"ItemId":50004,"Num":206827}</v>
      </c>
      <c r="V138" s="1" t="str">
        <f t="shared" ref="V138:V147" si="41">$B$2&amp;$R$13&amp;$B$2&amp;$B$1&amp;$R$14</f>
        <v>"ItemId":50005</v>
      </c>
      <c r="W138" s="1" t="str">
        <f t="shared" si="26"/>
        <v>"Num":0</v>
      </c>
      <c r="X138" s="1" t="str">
        <f t="shared" si="28"/>
        <v/>
      </c>
      <c r="Y138" s="1" t="str">
        <f t="shared" si="27"/>
        <v>[{"ItemId":50004,"Num":206827}]</v>
      </c>
    </row>
    <row r="139" spans="15:25">
      <c r="O139" s="1">
        <v>123</v>
      </c>
      <c r="P139" s="1">
        <f t="shared" si="31"/>
        <v>1.1</v>
      </c>
      <c r="Q139" s="1">
        <f t="shared" si="22"/>
        <v>216676</v>
      </c>
      <c r="R139" s="1">
        <f t="shared" si="23"/>
        <v>0</v>
      </c>
      <c r="S139" s="1" t="str">
        <f t="shared" si="40"/>
        <v>"ItemId":50004</v>
      </c>
      <c r="T139" s="1" t="str">
        <f t="shared" si="24"/>
        <v>"Num":216676</v>
      </c>
      <c r="U139" s="1" t="str">
        <f t="shared" si="25"/>
        <v>{"ItemId":50004,"Num":216676}</v>
      </c>
      <c r="V139" s="1" t="str">
        <f t="shared" si="41"/>
        <v>"ItemId":50005</v>
      </c>
      <c r="W139" s="1" t="str">
        <f t="shared" si="26"/>
        <v>"Num":0</v>
      </c>
      <c r="X139" s="1" t="str">
        <f t="shared" si="28"/>
        <v/>
      </c>
      <c r="Y139" s="1" t="str">
        <f t="shared" si="27"/>
        <v>[{"ItemId":50004,"Num":216676}]</v>
      </c>
    </row>
    <row r="140" spans="15:25">
      <c r="O140" s="1">
        <v>124</v>
      </c>
      <c r="P140" s="1">
        <f t="shared" si="31"/>
        <v>1.15</v>
      </c>
      <c r="Q140" s="1">
        <f t="shared" si="22"/>
        <v>226525</v>
      </c>
      <c r="R140" s="1">
        <f t="shared" si="23"/>
        <v>0</v>
      </c>
      <c r="S140" s="1" t="str">
        <f t="shared" si="40"/>
        <v>"ItemId":50004</v>
      </c>
      <c r="T140" s="1" t="str">
        <f t="shared" si="24"/>
        <v>"Num":226525</v>
      </c>
      <c r="U140" s="1" t="str">
        <f t="shared" si="25"/>
        <v>{"ItemId":50004,"Num":226525}</v>
      </c>
      <c r="V140" s="1" t="str">
        <f t="shared" si="41"/>
        <v>"ItemId":50005</v>
      </c>
      <c r="W140" s="1" t="str">
        <f t="shared" si="26"/>
        <v>"Num":0</v>
      </c>
      <c r="X140" s="1" t="str">
        <f t="shared" si="28"/>
        <v/>
      </c>
      <c r="Y140" s="1" t="str">
        <f t="shared" si="27"/>
        <v>[{"ItemId":50004,"Num":226525}]</v>
      </c>
    </row>
    <row r="141" spans="15:25">
      <c r="O141" s="1">
        <v>125</v>
      </c>
      <c r="P141" s="1">
        <f t="shared" si="31"/>
        <v>1.2</v>
      </c>
      <c r="Q141" s="1">
        <f t="shared" si="22"/>
        <v>236374</v>
      </c>
      <c r="R141" s="1">
        <f t="shared" si="23"/>
        <v>0</v>
      </c>
      <c r="S141" s="1" t="str">
        <f t="shared" si="40"/>
        <v>"ItemId":50004</v>
      </c>
      <c r="T141" s="1" t="str">
        <f t="shared" si="24"/>
        <v>"Num":236374</v>
      </c>
      <c r="U141" s="1" t="str">
        <f t="shared" si="25"/>
        <v>{"ItemId":50004,"Num":236374}</v>
      </c>
      <c r="V141" s="1" t="str">
        <f t="shared" si="41"/>
        <v>"ItemId":50005</v>
      </c>
      <c r="W141" s="1" t="str">
        <f t="shared" si="26"/>
        <v>"Num":0</v>
      </c>
      <c r="X141" s="1" t="str">
        <f t="shared" si="28"/>
        <v/>
      </c>
      <c r="Y141" s="1" t="str">
        <f t="shared" si="27"/>
        <v>[{"ItemId":50004,"Num":236374}]</v>
      </c>
    </row>
    <row r="142" spans="15:25">
      <c r="O142" s="1">
        <v>126</v>
      </c>
      <c r="P142" s="1">
        <f t="shared" si="31"/>
        <v>1.25</v>
      </c>
      <c r="Q142" s="1">
        <f t="shared" si="22"/>
        <v>246223</v>
      </c>
      <c r="R142" s="1">
        <f t="shared" si="23"/>
        <v>0</v>
      </c>
      <c r="S142" s="1" t="str">
        <f t="shared" si="40"/>
        <v>"ItemId":50004</v>
      </c>
      <c r="T142" s="1" t="str">
        <f t="shared" si="24"/>
        <v>"Num":246223</v>
      </c>
      <c r="U142" s="1" t="str">
        <f t="shared" si="25"/>
        <v>{"ItemId":50004,"Num":246223}</v>
      </c>
      <c r="V142" s="1" t="str">
        <f t="shared" si="41"/>
        <v>"ItemId":50005</v>
      </c>
      <c r="W142" s="1" t="str">
        <f t="shared" si="26"/>
        <v>"Num":0</v>
      </c>
      <c r="X142" s="1" t="str">
        <f t="shared" si="28"/>
        <v/>
      </c>
      <c r="Y142" s="1" t="str">
        <f t="shared" si="27"/>
        <v>[{"ItemId":50004,"Num":246223}]</v>
      </c>
    </row>
    <row r="143" spans="15:25">
      <c r="O143" s="1">
        <v>127</v>
      </c>
      <c r="P143" s="1">
        <f t="shared" si="31"/>
        <v>1.3</v>
      </c>
      <c r="Q143" s="1">
        <f t="shared" si="22"/>
        <v>256072</v>
      </c>
      <c r="R143" s="1">
        <f t="shared" si="23"/>
        <v>0</v>
      </c>
      <c r="S143" s="1" t="str">
        <f t="shared" si="40"/>
        <v>"ItemId":50004</v>
      </c>
      <c r="T143" s="1" t="str">
        <f t="shared" si="24"/>
        <v>"Num":256072</v>
      </c>
      <c r="U143" s="1" t="str">
        <f t="shared" si="25"/>
        <v>{"ItemId":50004,"Num":256072}</v>
      </c>
      <c r="V143" s="1" t="str">
        <f t="shared" si="41"/>
        <v>"ItemId":50005</v>
      </c>
      <c r="W143" s="1" t="str">
        <f t="shared" si="26"/>
        <v>"Num":0</v>
      </c>
      <c r="X143" s="1" t="str">
        <f t="shared" si="28"/>
        <v/>
      </c>
      <c r="Y143" s="1" t="str">
        <f t="shared" si="27"/>
        <v>[{"ItemId":50004,"Num":256072}]</v>
      </c>
    </row>
    <row r="144" spans="15:25">
      <c r="O144" s="1">
        <v>128</v>
      </c>
      <c r="P144" s="1">
        <f t="shared" si="31"/>
        <v>1.35</v>
      </c>
      <c r="Q144" s="1">
        <f t="shared" si="22"/>
        <v>265921</v>
      </c>
      <c r="R144" s="1">
        <f t="shared" si="23"/>
        <v>0</v>
      </c>
      <c r="S144" s="1" t="str">
        <f t="shared" si="40"/>
        <v>"ItemId":50004</v>
      </c>
      <c r="T144" s="1" t="str">
        <f t="shared" si="24"/>
        <v>"Num":265921</v>
      </c>
      <c r="U144" s="1" t="str">
        <f t="shared" si="25"/>
        <v>{"ItemId":50004,"Num":265921}</v>
      </c>
      <c r="V144" s="1" t="str">
        <f t="shared" si="41"/>
        <v>"ItemId":50005</v>
      </c>
      <c r="W144" s="1" t="str">
        <f t="shared" si="26"/>
        <v>"Num":0</v>
      </c>
      <c r="X144" s="1" t="str">
        <f t="shared" si="28"/>
        <v/>
      </c>
      <c r="Y144" s="1" t="str">
        <f t="shared" si="27"/>
        <v>[{"ItemId":50004,"Num":265921}]</v>
      </c>
    </row>
    <row r="145" spans="15:25">
      <c r="O145" s="1">
        <v>129</v>
      </c>
      <c r="P145" s="1">
        <f t="shared" si="31"/>
        <v>1.4</v>
      </c>
      <c r="Q145" s="1">
        <f t="shared" si="22"/>
        <v>275770</v>
      </c>
      <c r="R145" s="1">
        <f t="shared" si="23"/>
        <v>0</v>
      </c>
      <c r="S145" s="1" t="str">
        <f t="shared" si="40"/>
        <v>"ItemId":50004</v>
      </c>
      <c r="T145" s="1" t="str">
        <f t="shared" si="24"/>
        <v>"Num":275770</v>
      </c>
      <c r="U145" s="1" t="str">
        <f t="shared" si="25"/>
        <v>{"ItemId":50004,"Num":275770}</v>
      </c>
      <c r="V145" s="1" t="str">
        <f t="shared" si="41"/>
        <v>"ItemId":50005</v>
      </c>
      <c r="W145" s="1" t="str">
        <f t="shared" si="26"/>
        <v>"Num":0</v>
      </c>
      <c r="X145" s="1" t="str">
        <f t="shared" si="28"/>
        <v/>
      </c>
      <c r="Y145" s="1" t="str">
        <f t="shared" si="27"/>
        <v>[{"ItemId":50004,"Num":275770}]</v>
      </c>
    </row>
    <row r="146" spans="15:25">
      <c r="O146" s="1">
        <v>130</v>
      </c>
      <c r="P146" s="1">
        <f t="shared" si="31"/>
        <v>1.45</v>
      </c>
      <c r="Q146" s="1">
        <f t="shared" ref="Q146:Q209" si="42">INT(_xlfn.XLOOKUP($O146,$D$16:$D$40,$J$16:$J$40,,1)*$P146/SUM($P$17:$P$26))</f>
        <v>285619</v>
      </c>
      <c r="R146" s="1">
        <f t="shared" ref="R146:R209" si="43">_xlfn.XLOOKUP($O146+10,$D$16:$D$40,$M$16:$M$40,0)</f>
        <v>1717</v>
      </c>
      <c r="S146" s="1" t="str">
        <f t="shared" si="40"/>
        <v>"ItemId":50004</v>
      </c>
      <c r="T146" s="1" t="str">
        <f t="shared" ref="T146:T209" si="44">$B$2&amp;$Q$15&amp;$B$2&amp;$B$1&amp;$Q146</f>
        <v>"Num":285619</v>
      </c>
      <c r="U146" s="1" t="str">
        <f t="shared" ref="U146:U209" si="45">IF($Q146=0,"",$A$3&amp;_xlfn.TEXTJOIN($C$1,1,S146:T146)&amp;$A$4)</f>
        <v>{"ItemId":50004,"Num":285619}</v>
      </c>
      <c r="V146" s="1" t="str">
        <f t="shared" si="41"/>
        <v>"ItemId":50005</v>
      </c>
      <c r="W146" s="1" t="str">
        <f t="shared" ref="W146:W209" si="46">$B$2&amp;$R$15&amp;$B$2&amp;$B$1&amp;$R146</f>
        <v>"Num":1717</v>
      </c>
      <c r="X146" s="1" t="str">
        <f t="shared" si="28"/>
        <v>{"ItemId":50005,"Num":1717}</v>
      </c>
      <c r="Y146" s="1" t="str">
        <f t="shared" ref="Y146:Y209" si="47">$A$1&amp;_xlfn.TEXTJOIN($C$1,1,U146,X146)&amp;$A$2</f>
        <v>[{"ItemId":50004,"Num":285619},{"ItemId":50005,"Num":1717}]</v>
      </c>
    </row>
    <row r="147" spans="15:25">
      <c r="O147" s="1">
        <v>131</v>
      </c>
      <c r="P147" s="1">
        <f t="shared" si="31"/>
        <v>1</v>
      </c>
      <c r="Q147" s="1">
        <f t="shared" si="42"/>
        <v>220605</v>
      </c>
      <c r="R147" s="1">
        <f t="shared" si="43"/>
        <v>0</v>
      </c>
      <c r="S147" s="1" t="str">
        <f t="shared" si="40"/>
        <v>"ItemId":50004</v>
      </c>
      <c r="T147" s="1" t="str">
        <f t="shared" si="44"/>
        <v>"Num":220605</v>
      </c>
      <c r="U147" s="1" t="str">
        <f t="shared" si="45"/>
        <v>{"ItemId":50004,"Num":220605}</v>
      </c>
      <c r="V147" s="1" t="str">
        <f t="shared" si="41"/>
        <v>"ItemId":50005</v>
      </c>
      <c r="W147" s="1" t="str">
        <f t="shared" si="46"/>
        <v>"Num":0</v>
      </c>
      <c r="X147" s="1" t="str">
        <f t="shared" ref="X147:X210" si="48">IF(R147=0,"",$A$3&amp;_xlfn.TEXTJOIN($C$1,1,V147:W147)&amp;$A$4)</f>
        <v/>
      </c>
      <c r="Y147" s="1" t="str">
        <f t="shared" si="47"/>
        <v>[{"ItemId":50004,"Num":220605}]</v>
      </c>
    </row>
    <row r="148" spans="15:25">
      <c r="O148" s="1">
        <v>132</v>
      </c>
      <c r="P148" s="1">
        <f t="shared" si="31"/>
        <v>1.05</v>
      </c>
      <c r="Q148" s="1">
        <f t="shared" si="42"/>
        <v>231636</v>
      </c>
      <c r="R148" s="1">
        <f t="shared" si="43"/>
        <v>0</v>
      </c>
      <c r="S148" s="1" t="str">
        <f t="shared" ref="S148:S157" si="49">$B$2&amp;$Q$13&amp;$B$2&amp;$B$1&amp;$Q$14</f>
        <v>"ItemId":50004</v>
      </c>
      <c r="T148" s="1" t="str">
        <f t="shared" si="44"/>
        <v>"Num":231636</v>
      </c>
      <c r="U148" s="1" t="str">
        <f t="shared" si="45"/>
        <v>{"ItemId":50004,"Num":231636}</v>
      </c>
      <c r="V148" s="1" t="str">
        <f t="shared" ref="V148:V157" si="50">$B$2&amp;$R$13&amp;$B$2&amp;$B$1&amp;$R$14</f>
        <v>"ItemId":50005</v>
      </c>
      <c r="W148" s="1" t="str">
        <f t="shared" si="46"/>
        <v>"Num":0</v>
      </c>
      <c r="X148" s="1" t="str">
        <f t="shared" si="48"/>
        <v/>
      </c>
      <c r="Y148" s="1" t="str">
        <f t="shared" si="47"/>
        <v>[{"ItemId":50004,"Num":231636}]</v>
      </c>
    </row>
    <row r="149" spans="15:25">
      <c r="O149" s="1">
        <v>133</v>
      </c>
      <c r="P149" s="1">
        <f t="shared" si="31"/>
        <v>1.1</v>
      </c>
      <c r="Q149" s="1">
        <f t="shared" si="42"/>
        <v>242666</v>
      </c>
      <c r="R149" s="1">
        <f t="shared" si="43"/>
        <v>0</v>
      </c>
      <c r="S149" s="1" t="str">
        <f t="shared" si="49"/>
        <v>"ItemId":50004</v>
      </c>
      <c r="T149" s="1" t="str">
        <f t="shared" si="44"/>
        <v>"Num":242666</v>
      </c>
      <c r="U149" s="1" t="str">
        <f t="shared" si="45"/>
        <v>{"ItemId":50004,"Num":242666}</v>
      </c>
      <c r="V149" s="1" t="str">
        <f t="shared" si="50"/>
        <v>"ItemId":50005</v>
      </c>
      <c r="W149" s="1" t="str">
        <f t="shared" si="46"/>
        <v>"Num":0</v>
      </c>
      <c r="X149" s="1" t="str">
        <f t="shared" si="48"/>
        <v/>
      </c>
      <c r="Y149" s="1" t="str">
        <f t="shared" si="47"/>
        <v>[{"ItemId":50004,"Num":242666}]</v>
      </c>
    </row>
    <row r="150" spans="15:25">
      <c r="O150" s="1">
        <v>134</v>
      </c>
      <c r="P150" s="1">
        <f t="shared" si="31"/>
        <v>1.15</v>
      </c>
      <c r="Q150" s="1">
        <f t="shared" si="42"/>
        <v>253696</v>
      </c>
      <c r="R150" s="1">
        <f t="shared" si="43"/>
        <v>0</v>
      </c>
      <c r="S150" s="1" t="str">
        <f t="shared" si="49"/>
        <v>"ItemId":50004</v>
      </c>
      <c r="T150" s="1" t="str">
        <f t="shared" si="44"/>
        <v>"Num":253696</v>
      </c>
      <c r="U150" s="1" t="str">
        <f t="shared" si="45"/>
        <v>{"ItemId":50004,"Num":253696}</v>
      </c>
      <c r="V150" s="1" t="str">
        <f t="shared" si="50"/>
        <v>"ItemId":50005</v>
      </c>
      <c r="W150" s="1" t="str">
        <f t="shared" si="46"/>
        <v>"Num":0</v>
      </c>
      <c r="X150" s="1" t="str">
        <f t="shared" si="48"/>
        <v/>
      </c>
      <c r="Y150" s="1" t="str">
        <f t="shared" si="47"/>
        <v>[{"ItemId":50004,"Num":253696}]</v>
      </c>
    </row>
    <row r="151" spans="15:25">
      <c r="O151" s="1">
        <v>135</v>
      </c>
      <c r="P151" s="1">
        <f t="shared" si="31"/>
        <v>1.2</v>
      </c>
      <c r="Q151" s="1">
        <f t="shared" si="42"/>
        <v>264726</v>
      </c>
      <c r="R151" s="1">
        <f t="shared" si="43"/>
        <v>0</v>
      </c>
      <c r="S151" s="1" t="str">
        <f t="shared" si="49"/>
        <v>"ItemId":50004</v>
      </c>
      <c r="T151" s="1" t="str">
        <f t="shared" si="44"/>
        <v>"Num":264726</v>
      </c>
      <c r="U151" s="1" t="str">
        <f t="shared" si="45"/>
        <v>{"ItemId":50004,"Num":264726}</v>
      </c>
      <c r="V151" s="1" t="str">
        <f t="shared" si="50"/>
        <v>"ItemId":50005</v>
      </c>
      <c r="W151" s="1" t="str">
        <f t="shared" si="46"/>
        <v>"Num":0</v>
      </c>
      <c r="X151" s="1" t="str">
        <f t="shared" si="48"/>
        <v/>
      </c>
      <c r="Y151" s="1" t="str">
        <f t="shared" si="47"/>
        <v>[{"ItemId":50004,"Num":264726}]</v>
      </c>
    </row>
    <row r="152" spans="15:25">
      <c r="O152" s="1">
        <v>136</v>
      </c>
      <c r="P152" s="1">
        <f t="shared" si="31"/>
        <v>1.25</v>
      </c>
      <c r="Q152" s="1">
        <f t="shared" si="42"/>
        <v>275757</v>
      </c>
      <c r="R152" s="1">
        <f t="shared" si="43"/>
        <v>0</v>
      </c>
      <c r="S152" s="1" t="str">
        <f t="shared" si="49"/>
        <v>"ItemId":50004</v>
      </c>
      <c r="T152" s="1" t="str">
        <f t="shared" si="44"/>
        <v>"Num":275757</v>
      </c>
      <c r="U152" s="1" t="str">
        <f t="shared" si="45"/>
        <v>{"ItemId":50004,"Num":275757}</v>
      </c>
      <c r="V152" s="1" t="str">
        <f t="shared" si="50"/>
        <v>"ItemId":50005</v>
      </c>
      <c r="W152" s="1" t="str">
        <f t="shared" si="46"/>
        <v>"Num":0</v>
      </c>
      <c r="X152" s="1" t="str">
        <f t="shared" si="48"/>
        <v/>
      </c>
      <c r="Y152" s="1" t="str">
        <f t="shared" si="47"/>
        <v>[{"ItemId":50004,"Num":275757}]</v>
      </c>
    </row>
    <row r="153" spans="15:25">
      <c r="O153" s="1">
        <v>137</v>
      </c>
      <c r="P153" s="1">
        <f t="shared" si="31"/>
        <v>1.3</v>
      </c>
      <c r="Q153" s="1">
        <f t="shared" si="42"/>
        <v>286787</v>
      </c>
      <c r="R153" s="1">
        <f t="shared" si="43"/>
        <v>0</v>
      </c>
      <c r="S153" s="1" t="str">
        <f t="shared" si="49"/>
        <v>"ItemId":50004</v>
      </c>
      <c r="T153" s="1" t="str">
        <f t="shared" si="44"/>
        <v>"Num":286787</v>
      </c>
      <c r="U153" s="1" t="str">
        <f t="shared" si="45"/>
        <v>{"ItemId":50004,"Num":286787}</v>
      </c>
      <c r="V153" s="1" t="str">
        <f t="shared" si="50"/>
        <v>"ItemId":50005</v>
      </c>
      <c r="W153" s="1" t="str">
        <f t="shared" si="46"/>
        <v>"Num":0</v>
      </c>
      <c r="X153" s="1" t="str">
        <f t="shared" si="48"/>
        <v/>
      </c>
      <c r="Y153" s="1" t="str">
        <f t="shared" si="47"/>
        <v>[{"ItemId":50004,"Num":286787}]</v>
      </c>
    </row>
    <row r="154" spans="15:25">
      <c r="O154" s="1">
        <v>138</v>
      </c>
      <c r="P154" s="1">
        <f t="shared" si="31"/>
        <v>1.35</v>
      </c>
      <c r="Q154" s="1">
        <f t="shared" si="42"/>
        <v>297817</v>
      </c>
      <c r="R154" s="1">
        <f t="shared" si="43"/>
        <v>0</v>
      </c>
      <c r="S154" s="1" t="str">
        <f t="shared" si="49"/>
        <v>"ItemId":50004</v>
      </c>
      <c r="T154" s="1" t="str">
        <f t="shared" si="44"/>
        <v>"Num":297817</v>
      </c>
      <c r="U154" s="1" t="str">
        <f t="shared" si="45"/>
        <v>{"ItemId":50004,"Num":297817}</v>
      </c>
      <c r="V154" s="1" t="str">
        <f t="shared" si="50"/>
        <v>"ItemId":50005</v>
      </c>
      <c r="W154" s="1" t="str">
        <f t="shared" si="46"/>
        <v>"Num":0</v>
      </c>
      <c r="X154" s="1" t="str">
        <f t="shared" si="48"/>
        <v/>
      </c>
      <c r="Y154" s="1" t="str">
        <f t="shared" si="47"/>
        <v>[{"ItemId":50004,"Num":297817}]</v>
      </c>
    </row>
    <row r="155" spans="15:25">
      <c r="O155" s="1">
        <v>139</v>
      </c>
      <c r="P155" s="1">
        <f t="shared" ref="P155:P218" si="51">P145</f>
        <v>1.4</v>
      </c>
      <c r="Q155" s="1">
        <f t="shared" si="42"/>
        <v>308848</v>
      </c>
      <c r="R155" s="1">
        <f t="shared" si="43"/>
        <v>0</v>
      </c>
      <c r="S155" s="1" t="str">
        <f t="shared" si="49"/>
        <v>"ItemId":50004</v>
      </c>
      <c r="T155" s="1" t="str">
        <f t="shared" si="44"/>
        <v>"Num":308848</v>
      </c>
      <c r="U155" s="1" t="str">
        <f t="shared" si="45"/>
        <v>{"ItemId":50004,"Num":308848}</v>
      </c>
      <c r="V155" s="1" t="str">
        <f t="shared" si="50"/>
        <v>"ItemId":50005</v>
      </c>
      <c r="W155" s="1" t="str">
        <f t="shared" si="46"/>
        <v>"Num":0</v>
      </c>
      <c r="X155" s="1" t="str">
        <f t="shared" si="48"/>
        <v/>
      </c>
      <c r="Y155" s="1" t="str">
        <f t="shared" si="47"/>
        <v>[{"ItemId":50004,"Num":308848}]</v>
      </c>
    </row>
    <row r="156" spans="15:25">
      <c r="O156" s="1">
        <v>140</v>
      </c>
      <c r="P156" s="1">
        <f t="shared" si="51"/>
        <v>1.45</v>
      </c>
      <c r="Q156" s="1">
        <f t="shared" si="42"/>
        <v>319878</v>
      </c>
      <c r="R156" s="1">
        <f t="shared" si="43"/>
        <v>1906</v>
      </c>
      <c r="S156" s="1" t="str">
        <f t="shared" si="49"/>
        <v>"ItemId":50004</v>
      </c>
      <c r="T156" s="1" t="str">
        <f t="shared" si="44"/>
        <v>"Num":319878</v>
      </c>
      <c r="U156" s="1" t="str">
        <f t="shared" si="45"/>
        <v>{"ItemId":50004,"Num":319878}</v>
      </c>
      <c r="V156" s="1" t="str">
        <f t="shared" si="50"/>
        <v>"ItemId":50005</v>
      </c>
      <c r="W156" s="1" t="str">
        <f t="shared" si="46"/>
        <v>"Num":1906</v>
      </c>
      <c r="X156" s="1" t="str">
        <f t="shared" si="48"/>
        <v>{"ItemId":50005,"Num":1906}</v>
      </c>
      <c r="Y156" s="1" t="str">
        <f t="shared" si="47"/>
        <v>[{"ItemId":50004,"Num":319878},{"ItemId":50005,"Num":1906}]</v>
      </c>
    </row>
    <row r="157" spans="15:25">
      <c r="O157" s="1">
        <v>141</v>
      </c>
      <c r="P157" s="1">
        <f t="shared" si="51"/>
        <v>1</v>
      </c>
      <c r="Q157" s="1">
        <f t="shared" si="42"/>
        <v>241414</v>
      </c>
      <c r="R157" s="1">
        <f t="shared" si="43"/>
        <v>0</v>
      </c>
      <c r="S157" s="1" t="str">
        <f t="shared" si="49"/>
        <v>"ItemId":50004</v>
      </c>
      <c r="T157" s="1" t="str">
        <f t="shared" si="44"/>
        <v>"Num":241414</v>
      </c>
      <c r="U157" s="1" t="str">
        <f t="shared" si="45"/>
        <v>{"ItemId":50004,"Num":241414}</v>
      </c>
      <c r="V157" s="1" t="str">
        <f t="shared" si="50"/>
        <v>"ItemId":50005</v>
      </c>
      <c r="W157" s="1" t="str">
        <f t="shared" si="46"/>
        <v>"Num":0</v>
      </c>
      <c r="X157" s="1" t="str">
        <f t="shared" si="48"/>
        <v/>
      </c>
      <c r="Y157" s="1" t="str">
        <f t="shared" si="47"/>
        <v>[{"ItemId":50004,"Num":241414}]</v>
      </c>
    </row>
    <row r="158" spans="15:25">
      <c r="O158" s="1">
        <v>142</v>
      </c>
      <c r="P158" s="1">
        <f t="shared" si="51"/>
        <v>1.05</v>
      </c>
      <c r="Q158" s="1">
        <f t="shared" si="42"/>
        <v>253485</v>
      </c>
      <c r="R158" s="1">
        <f t="shared" si="43"/>
        <v>0</v>
      </c>
      <c r="S158" s="1" t="str">
        <f t="shared" ref="S158:S167" si="52">$B$2&amp;$Q$13&amp;$B$2&amp;$B$1&amp;$Q$14</f>
        <v>"ItemId":50004</v>
      </c>
      <c r="T158" s="1" t="str">
        <f t="shared" si="44"/>
        <v>"Num":253485</v>
      </c>
      <c r="U158" s="1" t="str">
        <f t="shared" si="45"/>
        <v>{"ItemId":50004,"Num":253485}</v>
      </c>
      <c r="V158" s="1" t="str">
        <f t="shared" ref="V158:V167" si="53">$B$2&amp;$R$13&amp;$B$2&amp;$B$1&amp;$R$14</f>
        <v>"ItemId":50005</v>
      </c>
      <c r="W158" s="1" t="str">
        <f t="shared" si="46"/>
        <v>"Num":0</v>
      </c>
      <c r="X158" s="1" t="str">
        <f t="shared" si="48"/>
        <v/>
      </c>
      <c r="Y158" s="1" t="str">
        <f t="shared" si="47"/>
        <v>[{"ItemId":50004,"Num":253485}]</v>
      </c>
    </row>
    <row r="159" spans="15:25">
      <c r="O159" s="1">
        <v>143</v>
      </c>
      <c r="P159" s="1">
        <f t="shared" si="51"/>
        <v>1.1</v>
      </c>
      <c r="Q159" s="1">
        <f t="shared" si="42"/>
        <v>265556</v>
      </c>
      <c r="R159" s="1">
        <f t="shared" si="43"/>
        <v>0</v>
      </c>
      <c r="S159" s="1" t="str">
        <f t="shared" si="52"/>
        <v>"ItemId":50004</v>
      </c>
      <c r="T159" s="1" t="str">
        <f t="shared" si="44"/>
        <v>"Num":265556</v>
      </c>
      <c r="U159" s="1" t="str">
        <f t="shared" si="45"/>
        <v>{"ItemId":50004,"Num":265556}</v>
      </c>
      <c r="V159" s="1" t="str">
        <f t="shared" si="53"/>
        <v>"ItemId":50005</v>
      </c>
      <c r="W159" s="1" t="str">
        <f t="shared" si="46"/>
        <v>"Num":0</v>
      </c>
      <c r="X159" s="1" t="str">
        <f t="shared" si="48"/>
        <v/>
      </c>
      <c r="Y159" s="1" t="str">
        <f t="shared" si="47"/>
        <v>[{"ItemId":50004,"Num":265556}]</v>
      </c>
    </row>
    <row r="160" spans="15:25">
      <c r="O160" s="1">
        <v>144</v>
      </c>
      <c r="P160" s="1">
        <f t="shared" si="51"/>
        <v>1.15</v>
      </c>
      <c r="Q160" s="1">
        <f t="shared" si="42"/>
        <v>277626</v>
      </c>
      <c r="R160" s="1">
        <f t="shared" si="43"/>
        <v>0</v>
      </c>
      <c r="S160" s="1" t="str">
        <f t="shared" si="52"/>
        <v>"ItemId":50004</v>
      </c>
      <c r="T160" s="1" t="str">
        <f t="shared" si="44"/>
        <v>"Num":277626</v>
      </c>
      <c r="U160" s="1" t="str">
        <f t="shared" si="45"/>
        <v>{"ItemId":50004,"Num":277626}</v>
      </c>
      <c r="V160" s="1" t="str">
        <f t="shared" si="53"/>
        <v>"ItemId":50005</v>
      </c>
      <c r="W160" s="1" t="str">
        <f t="shared" si="46"/>
        <v>"Num":0</v>
      </c>
      <c r="X160" s="1" t="str">
        <f t="shared" si="48"/>
        <v/>
      </c>
      <c r="Y160" s="1" t="str">
        <f t="shared" si="47"/>
        <v>[{"ItemId":50004,"Num":277626}]</v>
      </c>
    </row>
    <row r="161" spans="15:25">
      <c r="O161" s="1">
        <v>145</v>
      </c>
      <c r="P161" s="1">
        <f t="shared" si="51"/>
        <v>1.2</v>
      </c>
      <c r="Q161" s="1">
        <f t="shared" si="42"/>
        <v>289697</v>
      </c>
      <c r="R161" s="1">
        <f t="shared" si="43"/>
        <v>0</v>
      </c>
      <c r="S161" s="1" t="str">
        <f t="shared" si="52"/>
        <v>"ItemId":50004</v>
      </c>
      <c r="T161" s="1" t="str">
        <f t="shared" si="44"/>
        <v>"Num":289697</v>
      </c>
      <c r="U161" s="1" t="str">
        <f t="shared" si="45"/>
        <v>{"ItemId":50004,"Num":289697}</v>
      </c>
      <c r="V161" s="1" t="str">
        <f t="shared" si="53"/>
        <v>"ItemId":50005</v>
      </c>
      <c r="W161" s="1" t="str">
        <f t="shared" si="46"/>
        <v>"Num":0</v>
      </c>
      <c r="X161" s="1" t="str">
        <f t="shared" si="48"/>
        <v/>
      </c>
      <c r="Y161" s="1" t="str">
        <f t="shared" si="47"/>
        <v>[{"ItemId":50004,"Num":289697}]</v>
      </c>
    </row>
    <row r="162" spans="15:25">
      <c r="O162" s="1">
        <v>146</v>
      </c>
      <c r="P162" s="1">
        <f t="shared" si="51"/>
        <v>1.25</v>
      </c>
      <c r="Q162" s="1">
        <f t="shared" si="42"/>
        <v>301768</v>
      </c>
      <c r="R162" s="1">
        <f t="shared" si="43"/>
        <v>0</v>
      </c>
      <c r="S162" s="1" t="str">
        <f t="shared" si="52"/>
        <v>"ItemId":50004</v>
      </c>
      <c r="T162" s="1" t="str">
        <f t="shared" si="44"/>
        <v>"Num":301768</v>
      </c>
      <c r="U162" s="1" t="str">
        <f t="shared" si="45"/>
        <v>{"ItemId":50004,"Num":301768}</v>
      </c>
      <c r="V162" s="1" t="str">
        <f t="shared" si="53"/>
        <v>"ItemId":50005</v>
      </c>
      <c r="W162" s="1" t="str">
        <f t="shared" si="46"/>
        <v>"Num":0</v>
      </c>
      <c r="X162" s="1" t="str">
        <f t="shared" si="48"/>
        <v/>
      </c>
      <c r="Y162" s="1" t="str">
        <f t="shared" si="47"/>
        <v>[{"ItemId":50004,"Num":301768}]</v>
      </c>
    </row>
    <row r="163" spans="15:25">
      <c r="O163" s="1">
        <v>147</v>
      </c>
      <c r="P163" s="1">
        <f t="shared" si="51"/>
        <v>1.3</v>
      </c>
      <c r="Q163" s="1">
        <f t="shared" si="42"/>
        <v>313839</v>
      </c>
      <c r="R163" s="1">
        <f t="shared" si="43"/>
        <v>0</v>
      </c>
      <c r="S163" s="1" t="str">
        <f t="shared" si="52"/>
        <v>"ItemId":50004</v>
      </c>
      <c r="T163" s="1" t="str">
        <f t="shared" si="44"/>
        <v>"Num":313839</v>
      </c>
      <c r="U163" s="1" t="str">
        <f t="shared" si="45"/>
        <v>{"ItemId":50004,"Num":313839}</v>
      </c>
      <c r="V163" s="1" t="str">
        <f t="shared" si="53"/>
        <v>"ItemId":50005</v>
      </c>
      <c r="W163" s="1" t="str">
        <f t="shared" si="46"/>
        <v>"Num":0</v>
      </c>
      <c r="X163" s="1" t="str">
        <f t="shared" si="48"/>
        <v/>
      </c>
      <c r="Y163" s="1" t="str">
        <f t="shared" si="47"/>
        <v>[{"ItemId":50004,"Num":313839}]</v>
      </c>
    </row>
    <row r="164" spans="15:25">
      <c r="O164" s="1">
        <v>148</v>
      </c>
      <c r="P164" s="1">
        <f t="shared" si="51"/>
        <v>1.35</v>
      </c>
      <c r="Q164" s="1">
        <f t="shared" si="42"/>
        <v>325909</v>
      </c>
      <c r="R164" s="1">
        <f t="shared" si="43"/>
        <v>0</v>
      </c>
      <c r="S164" s="1" t="str">
        <f t="shared" si="52"/>
        <v>"ItemId":50004</v>
      </c>
      <c r="T164" s="1" t="str">
        <f t="shared" si="44"/>
        <v>"Num":325909</v>
      </c>
      <c r="U164" s="1" t="str">
        <f t="shared" si="45"/>
        <v>{"ItemId":50004,"Num":325909}</v>
      </c>
      <c r="V164" s="1" t="str">
        <f t="shared" si="53"/>
        <v>"ItemId":50005</v>
      </c>
      <c r="W164" s="1" t="str">
        <f t="shared" si="46"/>
        <v>"Num":0</v>
      </c>
      <c r="X164" s="1" t="str">
        <f t="shared" si="48"/>
        <v/>
      </c>
      <c r="Y164" s="1" t="str">
        <f t="shared" si="47"/>
        <v>[{"ItemId":50004,"Num":325909}]</v>
      </c>
    </row>
    <row r="165" spans="15:25">
      <c r="O165" s="1">
        <v>149</v>
      </c>
      <c r="P165" s="1">
        <f t="shared" si="51"/>
        <v>1.4</v>
      </c>
      <c r="Q165" s="1">
        <f t="shared" si="42"/>
        <v>337980</v>
      </c>
      <c r="R165" s="1">
        <f t="shared" si="43"/>
        <v>0</v>
      </c>
      <c r="S165" s="1" t="str">
        <f t="shared" si="52"/>
        <v>"ItemId":50004</v>
      </c>
      <c r="T165" s="1" t="str">
        <f t="shared" si="44"/>
        <v>"Num":337980</v>
      </c>
      <c r="U165" s="1" t="str">
        <f t="shared" si="45"/>
        <v>{"ItemId":50004,"Num":337980}</v>
      </c>
      <c r="V165" s="1" t="str">
        <f t="shared" si="53"/>
        <v>"ItemId":50005</v>
      </c>
      <c r="W165" s="1" t="str">
        <f t="shared" si="46"/>
        <v>"Num":0</v>
      </c>
      <c r="X165" s="1" t="str">
        <f t="shared" si="48"/>
        <v/>
      </c>
      <c r="Y165" s="1" t="str">
        <f t="shared" si="47"/>
        <v>[{"ItemId":50004,"Num":337980}]</v>
      </c>
    </row>
    <row r="166" spans="15:25">
      <c r="O166" s="1">
        <v>150</v>
      </c>
      <c r="P166" s="1">
        <f t="shared" si="51"/>
        <v>1.45</v>
      </c>
      <c r="Q166" s="1">
        <f t="shared" si="42"/>
        <v>350051</v>
      </c>
      <c r="R166" s="1">
        <f t="shared" si="43"/>
        <v>2095</v>
      </c>
      <c r="S166" s="1" t="str">
        <f t="shared" si="52"/>
        <v>"ItemId":50004</v>
      </c>
      <c r="T166" s="1" t="str">
        <f t="shared" si="44"/>
        <v>"Num":350051</v>
      </c>
      <c r="U166" s="1" t="str">
        <f t="shared" si="45"/>
        <v>{"ItemId":50004,"Num":350051}</v>
      </c>
      <c r="V166" s="1" t="str">
        <f t="shared" si="53"/>
        <v>"ItemId":50005</v>
      </c>
      <c r="W166" s="1" t="str">
        <f t="shared" si="46"/>
        <v>"Num":2095</v>
      </c>
      <c r="X166" s="1" t="str">
        <f t="shared" si="48"/>
        <v>{"ItemId":50005,"Num":2095}</v>
      </c>
      <c r="Y166" s="1" t="str">
        <f t="shared" si="47"/>
        <v>[{"ItemId":50004,"Num":350051},{"ItemId":50005,"Num":2095}]</v>
      </c>
    </row>
    <row r="167" spans="15:25">
      <c r="O167" s="1">
        <v>151</v>
      </c>
      <c r="P167" s="1">
        <f t="shared" si="51"/>
        <v>1</v>
      </c>
      <c r="Q167" s="1">
        <f t="shared" si="42"/>
        <v>258792</v>
      </c>
      <c r="R167" s="1">
        <f t="shared" si="43"/>
        <v>0</v>
      </c>
      <c r="S167" s="1" t="str">
        <f t="shared" si="52"/>
        <v>"ItemId":50004</v>
      </c>
      <c r="T167" s="1" t="str">
        <f t="shared" si="44"/>
        <v>"Num":258792</v>
      </c>
      <c r="U167" s="1" t="str">
        <f t="shared" si="45"/>
        <v>{"ItemId":50004,"Num":258792}</v>
      </c>
      <c r="V167" s="1" t="str">
        <f t="shared" si="53"/>
        <v>"ItemId":50005</v>
      </c>
      <c r="W167" s="1" t="str">
        <f t="shared" si="46"/>
        <v>"Num":0</v>
      </c>
      <c r="X167" s="1" t="str">
        <f t="shared" si="48"/>
        <v/>
      </c>
      <c r="Y167" s="1" t="str">
        <f t="shared" si="47"/>
        <v>[{"ItemId":50004,"Num":258792}]</v>
      </c>
    </row>
    <row r="168" spans="15:25">
      <c r="O168" s="1">
        <v>152</v>
      </c>
      <c r="P168" s="1">
        <f t="shared" si="51"/>
        <v>1.05</v>
      </c>
      <c r="Q168" s="1">
        <f t="shared" si="42"/>
        <v>271732</v>
      </c>
      <c r="R168" s="1">
        <f t="shared" si="43"/>
        <v>0</v>
      </c>
      <c r="S168" s="1" t="str">
        <f t="shared" ref="S168:S177" si="54">$B$2&amp;$Q$13&amp;$B$2&amp;$B$1&amp;$Q$14</f>
        <v>"ItemId":50004</v>
      </c>
      <c r="T168" s="1" t="str">
        <f t="shared" si="44"/>
        <v>"Num":271732</v>
      </c>
      <c r="U168" s="1" t="str">
        <f t="shared" si="45"/>
        <v>{"ItemId":50004,"Num":271732}</v>
      </c>
      <c r="V168" s="1" t="str">
        <f t="shared" ref="V168:V177" si="55">$B$2&amp;$R$13&amp;$B$2&amp;$B$1&amp;$R$14</f>
        <v>"ItemId":50005</v>
      </c>
      <c r="W168" s="1" t="str">
        <f t="shared" si="46"/>
        <v>"Num":0</v>
      </c>
      <c r="X168" s="1" t="str">
        <f t="shared" si="48"/>
        <v/>
      </c>
      <c r="Y168" s="1" t="str">
        <f t="shared" si="47"/>
        <v>[{"ItemId":50004,"Num":271732}]</v>
      </c>
    </row>
    <row r="169" spans="15:25">
      <c r="O169" s="1">
        <v>153</v>
      </c>
      <c r="P169" s="1">
        <f t="shared" si="51"/>
        <v>1.1</v>
      </c>
      <c r="Q169" s="1">
        <f t="shared" si="42"/>
        <v>284671</v>
      </c>
      <c r="R169" s="1">
        <f t="shared" si="43"/>
        <v>0</v>
      </c>
      <c r="S169" s="1" t="str">
        <f t="shared" si="54"/>
        <v>"ItemId":50004</v>
      </c>
      <c r="T169" s="1" t="str">
        <f t="shared" si="44"/>
        <v>"Num":284671</v>
      </c>
      <c r="U169" s="1" t="str">
        <f t="shared" si="45"/>
        <v>{"ItemId":50004,"Num":284671}</v>
      </c>
      <c r="V169" s="1" t="str">
        <f t="shared" si="55"/>
        <v>"ItemId":50005</v>
      </c>
      <c r="W169" s="1" t="str">
        <f t="shared" si="46"/>
        <v>"Num":0</v>
      </c>
      <c r="X169" s="1" t="str">
        <f t="shared" si="48"/>
        <v/>
      </c>
      <c r="Y169" s="1" t="str">
        <f t="shared" si="47"/>
        <v>[{"ItemId":50004,"Num":284671}]</v>
      </c>
    </row>
    <row r="170" spans="15:25">
      <c r="O170" s="1">
        <v>154</v>
      </c>
      <c r="P170" s="1">
        <f t="shared" si="51"/>
        <v>1.15</v>
      </c>
      <c r="Q170" s="1">
        <f t="shared" si="42"/>
        <v>297611</v>
      </c>
      <c r="R170" s="1">
        <f t="shared" si="43"/>
        <v>0</v>
      </c>
      <c r="S170" s="1" t="str">
        <f t="shared" si="54"/>
        <v>"ItemId":50004</v>
      </c>
      <c r="T170" s="1" t="str">
        <f t="shared" si="44"/>
        <v>"Num":297611</v>
      </c>
      <c r="U170" s="1" t="str">
        <f t="shared" si="45"/>
        <v>{"ItemId":50004,"Num":297611}</v>
      </c>
      <c r="V170" s="1" t="str">
        <f t="shared" si="55"/>
        <v>"ItemId":50005</v>
      </c>
      <c r="W170" s="1" t="str">
        <f t="shared" si="46"/>
        <v>"Num":0</v>
      </c>
      <c r="X170" s="1" t="str">
        <f t="shared" si="48"/>
        <v/>
      </c>
      <c r="Y170" s="1" t="str">
        <f t="shared" si="47"/>
        <v>[{"ItemId":50004,"Num":297611}]</v>
      </c>
    </row>
    <row r="171" spans="15:25">
      <c r="O171" s="1">
        <v>155</v>
      </c>
      <c r="P171" s="1">
        <f t="shared" si="51"/>
        <v>1.2</v>
      </c>
      <c r="Q171" s="1">
        <f t="shared" si="42"/>
        <v>310551</v>
      </c>
      <c r="R171" s="1">
        <f t="shared" si="43"/>
        <v>0</v>
      </c>
      <c r="S171" s="1" t="str">
        <f t="shared" si="54"/>
        <v>"ItemId":50004</v>
      </c>
      <c r="T171" s="1" t="str">
        <f t="shared" si="44"/>
        <v>"Num":310551</v>
      </c>
      <c r="U171" s="1" t="str">
        <f t="shared" si="45"/>
        <v>{"ItemId":50004,"Num":310551}</v>
      </c>
      <c r="V171" s="1" t="str">
        <f t="shared" si="55"/>
        <v>"ItemId":50005</v>
      </c>
      <c r="W171" s="1" t="str">
        <f t="shared" si="46"/>
        <v>"Num":0</v>
      </c>
      <c r="X171" s="1" t="str">
        <f t="shared" si="48"/>
        <v/>
      </c>
      <c r="Y171" s="1" t="str">
        <f t="shared" si="47"/>
        <v>[{"ItemId":50004,"Num":310551}]</v>
      </c>
    </row>
    <row r="172" spans="15:25">
      <c r="O172" s="1">
        <v>156</v>
      </c>
      <c r="P172" s="1">
        <f t="shared" si="51"/>
        <v>1.25</v>
      </c>
      <c r="Q172" s="1">
        <f t="shared" si="42"/>
        <v>323490</v>
      </c>
      <c r="R172" s="1">
        <f t="shared" si="43"/>
        <v>0</v>
      </c>
      <c r="S172" s="1" t="str">
        <f t="shared" si="54"/>
        <v>"ItemId":50004</v>
      </c>
      <c r="T172" s="1" t="str">
        <f t="shared" si="44"/>
        <v>"Num":323490</v>
      </c>
      <c r="U172" s="1" t="str">
        <f t="shared" si="45"/>
        <v>{"ItemId":50004,"Num":323490}</v>
      </c>
      <c r="V172" s="1" t="str">
        <f t="shared" si="55"/>
        <v>"ItemId":50005</v>
      </c>
      <c r="W172" s="1" t="str">
        <f t="shared" si="46"/>
        <v>"Num":0</v>
      </c>
      <c r="X172" s="1" t="str">
        <f t="shared" si="48"/>
        <v/>
      </c>
      <c r="Y172" s="1" t="str">
        <f t="shared" si="47"/>
        <v>[{"ItemId":50004,"Num":323490}]</v>
      </c>
    </row>
    <row r="173" spans="15:25">
      <c r="O173" s="1">
        <v>157</v>
      </c>
      <c r="P173" s="1">
        <f t="shared" si="51"/>
        <v>1.3</v>
      </c>
      <c r="Q173" s="1">
        <f t="shared" si="42"/>
        <v>336430</v>
      </c>
      <c r="R173" s="1">
        <f t="shared" si="43"/>
        <v>0</v>
      </c>
      <c r="S173" s="1" t="str">
        <f t="shared" si="54"/>
        <v>"ItemId":50004</v>
      </c>
      <c r="T173" s="1" t="str">
        <f t="shared" si="44"/>
        <v>"Num":336430</v>
      </c>
      <c r="U173" s="1" t="str">
        <f t="shared" si="45"/>
        <v>{"ItemId":50004,"Num":336430}</v>
      </c>
      <c r="V173" s="1" t="str">
        <f t="shared" si="55"/>
        <v>"ItemId":50005</v>
      </c>
      <c r="W173" s="1" t="str">
        <f t="shared" si="46"/>
        <v>"Num":0</v>
      </c>
      <c r="X173" s="1" t="str">
        <f t="shared" si="48"/>
        <v/>
      </c>
      <c r="Y173" s="1" t="str">
        <f t="shared" si="47"/>
        <v>[{"ItemId":50004,"Num":336430}]</v>
      </c>
    </row>
    <row r="174" spans="15:25">
      <c r="O174" s="1">
        <v>158</v>
      </c>
      <c r="P174" s="1">
        <f t="shared" si="51"/>
        <v>1.35</v>
      </c>
      <c r="Q174" s="1">
        <f t="shared" si="42"/>
        <v>349370</v>
      </c>
      <c r="R174" s="1">
        <f t="shared" si="43"/>
        <v>0</v>
      </c>
      <c r="S174" s="1" t="str">
        <f t="shared" si="54"/>
        <v>"ItemId":50004</v>
      </c>
      <c r="T174" s="1" t="str">
        <f t="shared" si="44"/>
        <v>"Num":349370</v>
      </c>
      <c r="U174" s="1" t="str">
        <f t="shared" si="45"/>
        <v>{"ItemId":50004,"Num":349370}</v>
      </c>
      <c r="V174" s="1" t="str">
        <f t="shared" si="55"/>
        <v>"ItemId":50005</v>
      </c>
      <c r="W174" s="1" t="str">
        <f t="shared" si="46"/>
        <v>"Num":0</v>
      </c>
      <c r="X174" s="1" t="str">
        <f t="shared" si="48"/>
        <v/>
      </c>
      <c r="Y174" s="1" t="str">
        <f t="shared" si="47"/>
        <v>[{"ItemId":50004,"Num":349370}]</v>
      </c>
    </row>
    <row r="175" spans="15:25">
      <c r="O175" s="1">
        <v>159</v>
      </c>
      <c r="P175" s="1">
        <f t="shared" si="51"/>
        <v>1.4</v>
      </c>
      <c r="Q175" s="1">
        <f t="shared" si="42"/>
        <v>362309</v>
      </c>
      <c r="R175" s="1">
        <f t="shared" si="43"/>
        <v>0</v>
      </c>
      <c r="S175" s="1" t="str">
        <f t="shared" si="54"/>
        <v>"ItemId":50004</v>
      </c>
      <c r="T175" s="1" t="str">
        <f t="shared" si="44"/>
        <v>"Num":362309</v>
      </c>
      <c r="U175" s="1" t="str">
        <f t="shared" si="45"/>
        <v>{"ItemId":50004,"Num":362309}</v>
      </c>
      <c r="V175" s="1" t="str">
        <f t="shared" si="55"/>
        <v>"ItemId":50005</v>
      </c>
      <c r="W175" s="1" t="str">
        <f t="shared" si="46"/>
        <v>"Num":0</v>
      </c>
      <c r="X175" s="1" t="str">
        <f t="shared" si="48"/>
        <v/>
      </c>
      <c r="Y175" s="1" t="str">
        <f t="shared" si="47"/>
        <v>[{"ItemId":50004,"Num":362309}]</v>
      </c>
    </row>
    <row r="176" spans="15:25">
      <c r="O176" s="1">
        <v>160</v>
      </c>
      <c r="P176" s="1">
        <f t="shared" si="51"/>
        <v>1.45</v>
      </c>
      <c r="Q176" s="1">
        <f t="shared" si="42"/>
        <v>375249</v>
      </c>
      <c r="R176" s="1">
        <f t="shared" si="43"/>
        <v>2286</v>
      </c>
      <c r="S176" s="1" t="str">
        <f t="shared" si="54"/>
        <v>"ItemId":50004</v>
      </c>
      <c r="T176" s="1" t="str">
        <f t="shared" si="44"/>
        <v>"Num":375249</v>
      </c>
      <c r="U176" s="1" t="str">
        <f t="shared" si="45"/>
        <v>{"ItemId":50004,"Num":375249}</v>
      </c>
      <c r="V176" s="1" t="str">
        <f t="shared" si="55"/>
        <v>"ItemId":50005</v>
      </c>
      <c r="W176" s="1" t="str">
        <f t="shared" si="46"/>
        <v>"Num":2286</v>
      </c>
      <c r="X176" s="1" t="str">
        <f t="shared" si="48"/>
        <v>{"ItemId":50005,"Num":2286}</v>
      </c>
      <c r="Y176" s="1" t="str">
        <f t="shared" si="47"/>
        <v>[{"ItemId":50004,"Num":375249},{"ItemId":50005,"Num":2286}]</v>
      </c>
    </row>
    <row r="177" spans="15:25">
      <c r="O177" s="1">
        <v>161</v>
      </c>
      <c r="P177" s="1">
        <f t="shared" si="51"/>
        <v>1</v>
      </c>
      <c r="Q177" s="1">
        <f t="shared" si="42"/>
        <v>272372</v>
      </c>
      <c r="R177" s="1">
        <f t="shared" si="43"/>
        <v>0</v>
      </c>
      <c r="S177" s="1" t="str">
        <f t="shared" si="54"/>
        <v>"ItemId":50004</v>
      </c>
      <c r="T177" s="1" t="str">
        <f t="shared" si="44"/>
        <v>"Num":272372</v>
      </c>
      <c r="U177" s="1" t="str">
        <f t="shared" si="45"/>
        <v>{"ItemId":50004,"Num":272372}</v>
      </c>
      <c r="V177" s="1" t="str">
        <f t="shared" si="55"/>
        <v>"ItemId":50005</v>
      </c>
      <c r="W177" s="1" t="str">
        <f t="shared" si="46"/>
        <v>"Num":0</v>
      </c>
      <c r="X177" s="1" t="str">
        <f t="shared" si="48"/>
        <v/>
      </c>
      <c r="Y177" s="1" t="str">
        <f t="shared" si="47"/>
        <v>[{"ItemId":50004,"Num":272372}]</v>
      </c>
    </row>
    <row r="178" spans="15:25">
      <c r="O178" s="1">
        <v>162</v>
      </c>
      <c r="P178" s="1">
        <f t="shared" si="51"/>
        <v>1.05</v>
      </c>
      <c r="Q178" s="1">
        <f t="shared" si="42"/>
        <v>285990</v>
      </c>
      <c r="R178" s="1">
        <f t="shared" si="43"/>
        <v>0</v>
      </c>
      <c r="S178" s="1" t="str">
        <f t="shared" ref="S178:S187" si="56">$B$2&amp;$Q$13&amp;$B$2&amp;$B$1&amp;$Q$14</f>
        <v>"ItemId":50004</v>
      </c>
      <c r="T178" s="1" t="str">
        <f t="shared" si="44"/>
        <v>"Num":285990</v>
      </c>
      <c r="U178" s="1" t="str">
        <f t="shared" si="45"/>
        <v>{"ItemId":50004,"Num":285990}</v>
      </c>
      <c r="V178" s="1" t="str">
        <f t="shared" ref="V178:V187" si="57">$B$2&amp;$R$13&amp;$B$2&amp;$B$1&amp;$R$14</f>
        <v>"ItemId":50005</v>
      </c>
      <c r="W178" s="1" t="str">
        <f t="shared" si="46"/>
        <v>"Num":0</v>
      </c>
      <c r="X178" s="1" t="str">
        <f t="shared" si="48"/>
        <v/>
      </c>
      <c r="Y178" s="1" t="str">
        <f t="shared" si="47"/>
        <v>[{"ItemId":50004,"Num":285990}]</v>
      </c>
    </row>
    <row r="179" spans="15:25">
      <c r="O179" s="1">
        <v>163</v>
      </c>
      <c r="P179" s="1">
        <f t="shared" si="51"/>
        <v>1.1</v>
      </c>
      <c r="Q179" s="1">
        <f t="shared" si="42"/>
        <v>299609</v>
      </c>
      <c r="R179" s="1">
        <f t="shared" si="43"/>
        <v>0</v>
      </c>
      <c r="S179" s="1" t="str">
        <f t="shared" si="56"/>
        <v>"ItemId":50004</v>
      </c>
      <c r="T179" s="1" t="str">
        <f t="shared" si="44"/>
        <v>"Num":299609</v>
      </c>
      <c r="U179" s="1" t="str">
        <f t="shared" si="45"/>
        <v>{"ItemId":50004,"Num":299609}</v>
      </c>
      <c r="V179" s="1" t="str">
        <f t="shared" si="57"/>
        <v>"ItemId":50005</v>
      </c>
      <c r="W179" s="1" t="str">
        <f t="shared" si="46"/>
        <v>"Num":0</v>
      </c>
      <c r="X179" s="1" t="str">
        <f t="shared" si="48"/>
        <v/>
      </c>
      <c r="Y179" s="1" t="str">
        <f t="shared" si="47"/>
        <v>[{"ItemId":50004,"Num":299609}]</v>
      </c>
    </row>
    <row r="180" spans="15:25">
      <c r="O180" s="1">
        <v>164</v>
      </c>
      <c r="P180" s="1">
        <f t="shared" si="51"/>
        <v>1.15</v>
      </c>
      <c r="Q180" s="1">
        <f t="shared" si="42"/>
        <v>313228</v>
      </c>
      <c r="R180" s="1">
        <f t="shared" si="43"/>
        <v>0</v>
      </c>
      <c r="S180" s="1" t="str">
        <f t="shared" si="56"/>
        <v>"ItemId":50004</v>
      </c>
      <c r="T180" s="1" t="str">
        <f t="shared" si="44"/>
        <v>"Num":313228</v>
      </c>
      <c r="U180" s="1" t="str">
        <f t="shared" si="45"/>
        <v>{"ItemId":50004,"Num":313228}</v>
      </c>
      <c r="V180" s="1" t="str">
        <f t="shared" si="57"/>
        <v>"ItemId":50005</v>
      </c>
      <c r="W180" s="1" t="str">
        <f t="shared" si="46"/>
        <v>"Num":0</v>
      </c>
      <c r="X180" s="1" t="str">
        <f t="shared" si="48"/>
        <v/>
      </c>
      <c r="Y180" s="1" t="str">
        <f t="shared" si="47"/>
        <v>[{"ItemId":50004,"Num":313228}]</v>
      </c>
    </row>
    <row r="181" spans="15:25">
      <c r="O181" s="1">
        <v>165</v>
      </c>
      <c r="P181" s="1">
        <f t="shared" si="51"/>
        <v>1.2</v>
      </c>
      <c r="Q181" s="1">
        <f t="shared" si="42"/>
        <v>326846</v>
      </c>
      <c r="R181" s="1">
        <f t="shared" si="43"/>
        <v>0</v>
      </c>
      <c r="S181" s="1" t="str">
        <f t="shared" si="56"/>
        <v>"ItemId":50004</v>
      </c>
      <c r="T181" s="1" t="str">
        <f t="shared" si="44"/>
        <v>"Num":326846</v>
      </c>
      <c r="U181" s="1" t="str">
        <f t="shared" si="45"/>
        <v>{"ItemId":50004,"Num":326846}</v>
      </c>
      <c r="V181" s="1" t="str">
        <f t="shared" si="57"/>
        <v>"ItemId":50005</v>
      </c>
      <c r="W181" s="1" t="str">
        <f t="shared" si="46"/>
        <v>"Num":0</v>
      </c>
      <c r="X181" s="1" t="str">
        <f t="shared" si="48"/>
        <v/>
      </c>
      <c r="Y181" s="1" t="str">
        <f t="shared" si="47"/>
        <v>[{"ItemId":50004,"Num":326846}]</v>
      </c>
    </row>
    <row r="182" spans="15:25">
      <c r="O182" s="1">
        <v>166</v>
      </c>
      <c r="P182" s="1">
        <f t="shared" si="51"/>
        <v>1.25</v>
      </c>
      <c r="Q182" s="1">
        <f t="shared" si="42"/>
        <v>340465</v>
      </c>
      <c r="R182" s="1">
        <f t="shared" si="43"/>
        <v>0</v>
      </c>
      <c r="S182" s="1" t="str">
        <f t="shared" si="56"/>
        <v>"ItemId":50004</v>
      </c>
      <c r="T182" s="1" t="str">
        <f t="shared" si="44"/>
        <v>"Num":340465</v>
      </c>
      <c r="U182" s="1" t="str">
        <f t="shared" si="45"/>
        <v>{"ItemId":50004,"Num":340465}</v>
      </c>
      <c r="V182" s="1" t="str">
        <f t="shared" si="57"/>
        <v>"ItemId":50005</v>
      </c>
      <c r="W182" s="1" t="str">
        <f t="shared" si="46"/>
        <v>"Num":0</v>
      </c>
      <c r="X182" s="1" t="str">
        <f t="shared" si="48"/>
        <v/>
      </c>
      <c r="Y182" s="1" t="str">
        <f t="shared" si="47"/>
        <v>[{"ItemId":50004,"Num":340465}]</v>
      </c>
    </row>
    <row r="183" spans="15:25">
      <c r="O183" s="1">
        <v>167</v>
      </c>
      <c r="P183" s="1">
        <f t="shared" si="51"/>
        <v>1.3</v>
      </c>
      <c r="Q183" s="1">
        <f t="shared" si="42"/>
        <v>354083</v>
      </c>
      <c r="R183" s="1">
        <f t="shared" si="43"/>
        <v>0</v>
      </c>
      <c r="S183" s="1" t="str">
        <f t="shared" si="56"/>
        <v>"ItemId":50004</v>
      </c>
      <c r="T183" s="1" t="str">
        <f t="shared" si="44"/>
        <v>"Num":354083</v>
      </c>
      <c r="U183" s="1" t="str">
        <f t="shared" si="45"/>
        <v>{"ItemId":50004,"Num":354083}</v>
      </c>
      <c r="V183" s="1" t="str">
        <f t="shared" si="57"/>
        <v>"ItemId":50005</v>
      </c>
      <c r="W183" s="1" t="str">
        <f t="shared" si="46"/>
        <v>"Num":0</v>
      </c>
      <c r="X183" s="1" t="str">
        <f t="shared" si="48"/>
        <v/>
      </c>
      <c r="Y183" s="1" t="str">
        <f t="shared" si="47"/>
        <v>[{"ItemId":50004,"Num":354083}]</v>
      </c>
    </row>
    <row r="184" spans="15:25">
      <c r="O184" s="1">
        <v>168</v>
      </c>
      <c r="P184" s="1">
        <f t="shared" si="51"/>
        <v>1.35</v>
      </c>
      <c r="Q184" s="1">
        <f t="shared" si="42"/>
        <v>367702</v>
      </c>
      <c r="R184" s="1">
        <f t="shared" si="43"/>
        <v>0</v>
      </c>
      <c r="S184" s="1" t="str">
        <f t="shared" si="56"/>
        <v>"ItemId":50004</v>
      </c>
      <c r="T184" s="1" t="str">
        <f t="shared" si="44"/>
        <v>"Num":367702</v>
      </c>
      <c r="U184" s="1" t="str">
        <f t="shared" si="45"/>
        <v>{"ItemId":50004,"Num":367702}</v>
      </c>
      <c r="V184" s="1" t="str">
        <f t="shared" si="57"/>
        <v>"ItemId":50005</v>
      </c>
      <c r="W184" s="1" t="str">
        <f t="shared" si="46"/>
        <v>"Num":0</v>
      </c>
      <c r="X184" s="1" t="str">
        <f t="shared" si="48"/>
        <v/>
      </c>
      <c r="Y184" s="1" t="str">
        <f t="shared" si="47"/>
        <v>[{"ItemId":50004,"Num":367702}]</v>
      </c>
    </row>
    <row r="185" spans="15:25">
      <c r="O185" s="1">
        <v>169</v>
      </c>
      <c r="P185" s="1">
        <f t="shared" si="51"/>
        <v>1.4</v>
      </c>
      <c r="Q185" s="1">
        <f t="shared" si="42"/>
        <v>381321</v>
      </c>
      <c r="R185" s="1">
        <f t="shared" si="43"/>
        <v>0</v>
      </c>
      <c r="S185" s="1" t="str">
        <f t="shared" si="56"/>
        <v>"ItemId":50004</v>
      </c>
      <c r="T185" s="1" t="str">
        <f t="shared" si="44"/>
        <v>"Num":381321</v>
      </c>
      <c r="U185" s="1" t="str">
        <f t="shared" si="45"/>
        <v>{"ItemId":50004,"Num":381321}</v>
      </c>
      <c r="V185" s="1" t="str">
        <f t="shared" si="57"/>
        <v>"ItemId":50005</v>
      </c>
      <c r="W185" s="1" t="str">
        <f t="shared" si="46"/>
        <v>"Num":0</v>
      </c>
      <c r="X185" s="1" t="str">
        <f t="shared" si="48"/>
        <v/>
      </c>
      <c r="Y185" s="1" t="str">
        <f t="shared" si="47"/>
        <v>[{"ItemId":50004,"Num":381321}]</v>
      </c>
    </row>
    <row r="186" spans="15:25">
      <c r="O186" s="1">
        <v>170</v>
      </c>
      <c r="P186" s="1">
        <f t="shared" si="51"/>
        <v>1.45</v>
      </c>
      <c r="Q186" s="1">
        <f t="shared" si="42"/>
        <v>394939</v>
      </c>
      <c r="R186" s="1">
        <f t="shared" si="43"/>
        <v>2476</v>
      </c>
      <c r="S186" s="1" t="str">
        <f t="shared" si="56"/>
        <v>"ItemId":50004</v>
      </c>
      <c r="T186" s="1" t="str">
        <f t="shared" si="44"/>
        <v>"Num":394939</v>
      </c>
      <c r="U186" s="1" t="str">
        <f t="shared" si="45"/>
        <v>{"ItemId":50004,"Num":394939}</v>
      </c>
      <c r="V186" s="1" t="str">
        <f t="shared" si="57"/>
        <v>"ItemId":50005</v>
      </c>
      <c r="W186" s="1" t="str">
        <f t="shared" si="46"/>
        <v>"Num":2476</v>
      </c>
      <c r="X186" s="1" t="str">
        <f t="shared" si="48"/>
        <v>{"ItemId":50005,"Num":2476}</v>
      </c>
      <c r="Y186" s="1" t="str">
        <f t="shared" si="47"/>
        <v>[{"ItemId":50004,"Num":394939},{"ItemId":50005,"Num":2476}]</v>
      </c>
    </row>
    <row r="187" spans="15:25">
      <c r="O187" s="1">
        <v>171</v>
      </c>
      <c r="P187" s="1">
        <f t="shared" si="51"/>
        <v>1</v>
      </c>
      <c r="Q187" s="1">
        <f t="shared" si="42"/>
        <v>282098</v>
      </c>
      <c r="R187" s="1">
        <f t="shared" si="43"/>
        <v>0</v>
      </c>
      <c r="S187" s="1" t="str">
        <f t="shared" si="56"/>
        <v>"ItemId":50004</v>
      </c>
      <c r="T187" s="1" t="str">
        <f t="shared" si="44"/>
        <v>"Num":282098</v>
      </c>
      <c r="U187" s="1" t="str">
        <f t="shared" si="45"/>
        <v>{"ItemId":50004,"Num":282098}</v>
      </c>
      <c r="V187" s="1" t="str">
        <f t="shared" si="57"/>
        <v>"ItemId":50005</v>
      </c>
      <c r="W187" s="1" t="str">
        <f t="shared" si="46"/>
        <v>"Num":0</v>
      </c>
      <c r="X187" s="1" t="str">
        <f t="shared" si="48"/>
        <v/>
      </c>
      <c r="Y187" s="1" t="str">
        <f t="shared" si="47"/>
        <v>[{"ItemId":50004,"Num":282098}]</v>
      </c>
    </row>
    <row r="188" spans="15:25">
      <c r="O188" s="1">
        <v>172</v>
      </c>
      <c r="P188" s="1">
        <f t="shared" si="51"/>
        <v>1.05</v>
      </c>
      <c r="Q188" s="1">
        <f t="shared" si="42"/>
        <v>296203</v>
      </c>
      <c r="R188" s="1">
        <f t="shared" si="43"/>
        <v>0</v>
      </c>
      <c r="S188" s="1" t="str">
        <f t="shared" ref="S188:S197" si="58">$B$2&amp;$Q$13&amp;$B$2&amp;$B$1&amp;$Q$14</f>
        <v>"ItemId":50004</v>
      </c>
      <c r="T188" s="1" t="str">
        <f t="shared" si="44"/>
        <v>"Num":296203</v>
      </c>
      <c r="U188" s="1" t="str">
        <f t="shared" si="45"/>
        <v>{"ItemId":50004,"Num":296203}</v>
      </c>
      <c r="V188" s="1" t="str">
        <f t="shared" ref="V188:V197" si="59">$B$2&amp;$R$13&amp;$B$2&amp;$B$1&amp;$R$14</f>
        <v>"ItemId":50005</v>
      </c>
      <c r="W188" s="1" t="str">
        <f t="shared" si="46"/>
        <v>"Num":0</v>
      </c>
      <c r="X188" s="1" t="str">
        <f t="shared" si="48"/>
        <v/>
      </c>
      <c r="Y188" s="1" t="str">
        <f t="shared" si="47"/>
        <v>[{"ItemId":50004,"Num":296203}]</v>
      </c>
    </row>
    <row r="189" spans="15:25">
      <c r="O189" s="1">
        <v>173</v>
      </c>
      <c r="P189" s="1">
        <f t="shared" si="51"/>
        <v>1.1</v>
      </c>
      <c r="Q189" s="1">
        <f t="shared" si="42"/>
        <v>310308</v>
      </c>
      <c r="R189" s="1">
        <f t="shared" si="43"/>
        <v>0</v>
      </c>
      <c r="S189" s="1" t="str">
        <f t="shared" si="58"/>
        <v>"ItemId":50004</v>
      </c>
      <c r="T189" s="1" t="str">
        <f t="shared" si="44"/>
        <v>"Num":310308</v>
      </c>
      <c r="U189" s="1" t="str">
        <f t="shared" si="45"/>
        <v>{"ItemId":50004,"Num":310308}</v>
      </c>
      <c r="V189" s="1" t="str">
        <f t="shared" si="59"/>
        <v>"ItemId":50005</v>
      </c>
      <c r="W189" s="1" t="str">
        <f t="shared" si="46"/>
        <v>"Num":0</v>
      </c>
      <c r="X189" s="1" t="str">
        <f t="shared" si="48"/>
        <v/>
      </c>
      <c r="Y189" s="1" t="str">
        <f t="shared" si="47"/>
        <v>[{"ItemId":50004,"Num":310308}]</v>
      </c>
    </row>
    <row r="190" spans="15:25">
      <c r="O190" s="1">
        <v>174</v>
      </c>
      <c r="P190" s="1">
        <f t="shared" si="51"/>
        <v>1.15</v>
      </c>
      <c r="Q190" s="1">
        <f t="shared" si="42"/>
        <v>324413</v>
      </c>
      <c r="R190" s="1">
        <f t="shared" si="43"/>
        <v>0</v>
      </c>
      <c r="S190" s="1" t="str">
        <f t="shared" si="58"/>
        <v>"ItemId":50004</v>
      </c>
      <c r="T190" s="1" t="str">
        <f t="shared" si="44"/>
        <v>"Num":324413</v>
      </c>
      <c r="U190" s="1" t="str">
        <f t="shared" si="45"/>
        <v>{"ItemId":50004,"Num":324413}</v>
      </c>
      <c r="V190" s="1" t="str">
        <f t="shared" si="59"/>
        <v>"ItemId":50005</v>
      </c>
      <c r="W190" s="1" t="str">
        <f t="shared" si="46"/>
        <v>"Num":0</v>
      </c>
      <c r="X190" s="1" t="str">
        <f t="shared" si="48"/>
        <v/>
      </c>
      <c r="Y190" s="1" t="str">
        <f t="shared" si="47"/>
        <v>[{"ItemId":50004,"Num":324413}]</v>
      </c>
    </row>
    <row r="191" spans="15:25">
      <c r="O191" s="1">
        <v>175</v>
      </c>
      <c r="P191" s="1">
        <f t="shared" si="51"/>
        <v>1.2</v>
      </c>
      <c r="Q191" s="1">
        <f t="shared" si="42"/>
        <v>338518</v>
      </c>
      <c r="R191" s="1">
        <f t="shared" si="43"/>
        <v>0</v>
      </c>
      <c r="S191" s="1" t="str">
        <f t="shared" si="58"/>
        <v>"ItemId":50004</v>
      </c>
      <c r="T191" s="1" t="str">
        <f t="shared" si="44"/>
        <v>"Num":338518</v>
      </c>
      <c r="U191" s="1" t="str">
        <f t="shared" si="45"/>
        <v>{"ItemId":50004,"Num":338518}</v>
      </c>
      <c r="V191" s="1" t="str">
        <f t="shared" si="59"/>
        <v>"ItemId":50005</v>
      </c>
      <c r="W191" s="1" t="str">
        <f t="shared" si="46"/>
        <v>"Num":0</v>
      </c>
      <c r="X191" s="1" t="str">
        <f t="shared" si="48"/>
        <v/>
      </c>
      <c r="Y191" s="1" t="str">
        <f t="shared" si="47"/>
        <v>[{"ItemId":50004,"Num":338518}]</v>
      </c>
    </row>
    <row r="192" spans="15:25">
      <c r="O192" s="1">
        <v>176</v>
      </c>
      <c r="P192" s="1">
        <f t="shared" si="51"/>
        <v>1.25</v>
      </c>
      <c r="Q192" s="1">
        <f t="shared" si="42"/>
        <v>352623</v>
      </c>
      <c r="R192" s="1">
        <f t="shared" si="43"/>
        <v>0</v>
      </c>
      <c r="S192" s="1" t="str">
        <f t="shared" si="58"/>
        <v>"ItemId":50004</v>
      </c>
      <c r="T192" s="1" t="str">
        <f t="shared" si="44"/>
        <v>"Num":352623</v>
      </c>
      <c r="U192" s="1" t="str">
        <f t="shared" si="45"/>
        <v>{"ItemId":50004,"Num":352623}</v>
      </c>
      <c r="V192" s="1" t="str">
        <f t="shared" si="59"/>
        <v>"ItemId":50005</v>
      </c>
      <c r="W192" s="1" t="str">
        <f t="shared" si="46"/>
        <v>"Num":0</v>
      </c>
      <c r="X192" s="1" t="str">
        <f t="shared" si="48"/>
        <v/>
      </c>
      <c r="Y192" s="1" t="str">
        <f t="shared" si="47"/>
        <v>[{"ItemId":50004,"Num":352623}]</v>
      </c>
    </row>
    <row r="193" spans="15:25">
      <c r="O193" s="1">
        <v>177</v>
      </c>
      <c r="P193" s="1">
        <f t="shared" si="51"/>
        <v>1.3</v>
      </c>
      <c r="Q193" s="1">
        <f t="shared" si="42"/>
        <v>366728</v>
      </c>
      <c r="R193" s="1">
        <f t="shared" si="43"/>
        <v>0</v>
      </c>
      <c r="S193" s="1" t="str">
        <f t="shared" si="58"/>
        <v>"ItemId":50004</v>
      </c>
      <c r="T193" s="1" t="str">
        <f t="shared" si="44"/>
        <v>"Num":366728</v>
      </c>
      <c r="U193" s="1" t="str">
        <f t="shared" si="45"/>
        <v>{"ItemId":50004,"Num":366728}</v>
      </c>
      <c r="V193" s="1" t="str">
        <f t="shared" si="59"/>
        <v>"ItemId":50005</v>
      </c>
      <c r="W193" s="1" t="str">
        <f t="shared" si="46"/>
        <v>"Num":0</v>
      </c>
      <c r="X193" s="1" t="str">
        <f t="shared" si="48"/>
        <v/>
      </c>
      <c r="Y193" s="1" t="str">
        <f t="shared" si="47"/>
        <v>[{"ItemId":50004,"Num":366728}]</v>
      </c>
    </row>
    <row r="194" spans="15:25">
      <c r="O194" s="1">
        <v>178</v>
      </c>
      <c r="P194" s="1">
        <f t="shared" si="51"/>
        <v>1.35</v>
      </c>
      <c r="Q194" s="1">
        <f t="shared" si="42"/>
        <v>380833</v>
      </c>
      <c r="R194" s="1">
        <f t="shared" si="43"/>
        <v>0</v>
      </c>
      <c r="S194" s="1" t="str">
        <f t="shared" si="58"/>
        <v>"ItemId":50004</v>
      </c>
      <c r="T194" s="1" t="str">
        <f t="shared" si="44"/>
        <v>"Num":380833</v>
      </c>
      <c r="U194" s="1" t="str">
        <f t="shared" si="45"/>
        <v>{"ItemId":50004,"Num":380833}</v>
      </c>
      <c r="V194" s="1" t="str">
        <f t="shared" si="59"/>
        <v>"ItemId":50005</v>
      </c>
      <c r="W194" s="1" t="str">
        <f t="shared" si="46"/>
        <v>"Num":0</v>
      </c>
      <c r="X194" s="1" t="str">
        <f t="shared" si="48"/>
        <v/>
      </c>
      <c r="Y194" s="1" t="str">
        <f t="shared" si="47"/>
        <v>[{"ItemId":50004,"Num":380833}]</v>
      </c>
    </row>
    <row r="195" spans="15:25">
      <c r="O195" s="1">
        <v>179</v>
      </c>
      <c r="P195" s="1">
        <f t="shared" si="51"/>
        <v>1.4</v>
      </c>
      <c r="Q195" s="1">
        <f t="shared" si="42"/>
        <v>394938</v>
      </c>
      <c r="R195" s="1">
        <f t="shared" si="43"/>
        <v>0</v>
      </c>
      <c r="S195" s="1" t="str">
        <f t="shared" si="58"/>
        <v>"ItemId":50004</v>
      </c>
      <c r="T195" s="1" t="str">
        <f t="shared" si="44"/>
        <v>"Num":394938</v>
      </c>
      <c r="U195" s="1" t="str">
        <f t="shared" si="45"/>
        <v>{"ItemId":50004,"Num":394938}</v>
      </c>
      <c r="V195" s="1" t="str">
        <f t="shared" si="59"/>
        <v>"ItemId":50005</v>
      </c>
      <c r="W195" s="1" t="str">
        <f t="shared" si="46"/>
        <v>"Num":0</v>
      </c>
      <c r="X195" s="1" t="str">
        <f t="shared" si="48"/>
        <v/>
      </c>
      <c r="Y195" s="1" t="str">
        <f t="shared" si="47"/>
        <v>[{"ItemId":50004,"Num":394938}]</v>
      </c>
    </row>
    <row r="196" spans="15:25">
      <c r="O196" s="1">
        <v>180</v>
      </c>
      <c r="P196" s="1">
        <f t="shared" si="51"/>
        <v>1.45</v>
      </c>
      <c r="Q196" s="1">
        <f t="shared" si="42"/>
        <v>409043</v>
      </c>
      <c r="R196" s="1">
        <f t="shared" si="43"/>
        <v>2668</v>
      </c>
      <c r="S196" s="1" t="str">
        <f t="shared" si="58"/>
        <v>"ItemId":50004</v>
      </c>
      <c r="T196" s="1" t="str">
        <f t="shared" si="44"/>
        <v>"Num":409043</v>
      </c>
      <c r="U196" s="1" t="str">
        <f t="shared" si="45"/>
        <v>{"ItemId":50004,"Num":409043}</v>
      </c>
      <c r="V196" s="1" t="str">
        <f t="shared" si="59"/>
        <v>"ItemId":50005</v>
      </c>
      <c r="W196" s="1" t="str">
        <f t="shared" si="46"/>
        <v>"Num":2668</v>
      </c>
      <c r="X196" s="1" t="str">
        <f t="shared" si="48"/>
        <v>{"ItemId":50005,"Num":2668}</v>
      </c>
      <c r="Y196" s="1" t="str">
        <f t="shared" si="47"/>
        <v>[{"ItemId":50004,"Num":409043},{"ItemId":50005,"Num":2668}]</v>
      </c>
    </row>
    <row r="197" spans="15:25">
      <c r="O197" s="1">
        <v>181</v>
      </c>
      <c r="P197" s="1">
        <f t="shared" si="51"/>
        <v>1</v>
      </c>
      <c r="Q197" s="1">
        <f t="shared" si="42"/>
        <v>288282</v>
      </c>
      <c r="R197" s="1">
        <f t="shared" si="43"/>
        <v>0</v>
      </c>
      <c r="S197" s="1" t="str">
        <f t="shared" si="58"/>
        <v>"ItemId":50004</v>
      </c>
      <c r="T197" s="1" t="str">
        <f t="shared" si="44"/>
        <v>"Num":288282</v>
      </c>
      <c r="U197" s="1" t="str">
        <f t="shared" si="45"/>
        <v>{"ItemId":50004,"Num":288282}</v>
      </c>
      <c r="V197" s="1" t="str">
        <f t="shared" si="59"/>
        <v>"ItemId":50005</v>
      </c>
      <c r="W197" s="1" t="str">
        <f t="shared" si="46"/>
        <v>"Num":0</v>
      </c>
      <c r="X197" s="1" t="str">
        <f t="shared" si="48"/>
        <v/>
      </c>
      <c r="Y197" s="1" t="str">
        <f t="shared" si="47"/>
        <v>[{"ItemId":50004,"Num":288282}]</v>
      </c>
    </row>
    <row r="198" spans="15:25">
      <c r="O198" s="1">
        <v>182</v>
      </c>
      <c r="P198" s="1">
        <f t="shared" si="51"/>
        <v>1.05</v>
      </c>
      <c r="Q198" s="1">
        <f t="shared" si="42"/>
        <v>302696</v>
      </c>
      <c r="R198" s="1">
        <f t="shared" si="43"/>
        <v>0</v>
      </c>
      <c r="S198" s="1" t="str">
        <f t="shared" ref="S198:S207" si="60">$B$2&amp;$Q$13&amp;$B$2&amp;$B$1&amp;$Q$14</f>
        <v>"ItemId":50004</v>
      </c>
      <c r="T198" s="1" t="str">
        <f t="shared" si="44"/>
        <v>"Num":302696</v>
      </c>
      <c r="U198" s="1" t="str">
        <f t="shared" si="45"/>
        <v>{"ItemId":50004,"Num":302696}</v>
      </c>
      <c r="V198" s="1" t="str">
        <f t="shared" ref="V198:V207" si="61">$B$2&amp;$R$13&amp;$B$2&amp;$B$1&amp;$R$14</f>
        <v>"ItemId":50005</v>
      </c>
      <c r="W198" s="1" t="str">
        <f t="shared" si="46"/>
        <v>"Num":0</v>
      </c>
      <c r="X198" s="1" t="str">
        <f t="shared" si="48"/>
        <v/>
      </c>
      <c r="Y198" s="1" t="str">
        <f t="shared" si="47"/>
        <v>[{"ItemId":50004,"Num":302696}]</v>
      </c>
    </row>
    <row r="199" spans="15:25">
      <c r="O199" s="1">
        <v>183</v>
      </c>
      <c r="P199" s="1">
        <f t="shared" si="51"/>
        <v>1.1</v>
      </c>
      <c r="Q199" s="1">
        <f t="shared" si="42"/>
        <v>317110</v>
      </c>
      <c r="R199" s="1">
        <f t="shared" si="43"/>
        <v>0</v>
      </c>
      <c r="S199" s="1" t="str">
        <f t="shared" si="60"/>
        <v>"ItemId":50004</v>
      </c>
      <c r="T199" s="1" t="str">
        <f t="shared" si="44"/>
        <v>"Num":317110</v>
      </c>
      <c r="U199" s="1" t="str">
        <f t="shared" si="45"/>
        <v>{"ItemId":50004,"Num":317110}</v>
      </c>
      <c r="V199" s="1" t="str">
        <f t="shared" si="61"/>
        <v>"ItemId":50005</v>
      </c>
      <c r="W199" s="1" t="str">
        <f t="shared" si="46"/>
        <v>"Num":0</v>
      </c>
      <c r="X199" s="1" t="str">
        <f t="shared" si="48"/>
        <v/>
      </c>
      <c r="Y199" s="1" t="str">
        <f t="shared" si="47"/>
        <v>[{"ItemId":50004,"Num":317110}]</v>
      </c>
    </row>
    <row r="200" spans="15:25">
      <c r="O200" s="1">
        <v>184</v>
      </c>
      <c r="P200" s="1">
        <f t="shared" si="51"/>
        <v>1.15</v>
      </c>
      <c r="Q200" s="1">
        <f t="shared" si="42"/>
        <v>331524</v>
      </c>
      <c r="R200" s="1">
        <f t="shared" si="43"/>
        <v>0</v>
      </c>
      <c r="S200" s="1" t="str">
        <f t="shared" si="60"/>
        <v>"ItemId":50004</v>
      </c>
      <c r="T200" s="1" t="str">
        <f t="shared" si="44"/>
        <v>"Num":331524</v>
      </c>
      <c r="U200" s="1" t="str">
        <f t="shared" si="45"/>
        <v>{"ItemId":50004,"Num":331524}</v>
      </c>
      <c r="V200" s="1" t="str">
        <f t="shared" si="61"/>
        <v>"ItemId":50005</v>
      </c>
      <c r="W200" s="1" t="str">
        <f t="shared" si="46"/>
        <v>"Num":0</v>
      </c>
      <c r="X200" s="1" t="str">
        <f t="shared" si="48"/>
        <v/>
      </c>
      <c r="Y200" s="1" t="str">
        <f t="shared" si="47"/>
        <v>[{"ItemId":50004,"Num":331524}]</v>
      </c>
    </row>
    <row r="201" spans="15:25">
      <c r="O201" s="1">
        <v>185</v>
      </c>
      <c r="P201" s="1">
        <f t="shared" si="51"/>
        <v>1.2</v>
      </c>
      <c r="Q201" s="1">
        <f t="shared" si="42"/>
        <v>345938</v>
      </c>
      <c r="R201" s="1">
        <f t="shared" si="43"/>
        <v>0</v>
      </c>
      <c r="S201" s="1" t="str">
        <f t="shared" si="60"/>
        <v>"ItemId":50004</v>
      </c>
      <c r="T201" s="1" t="str">
        <f t="shared" si="44"/>
        <v>"Num":345938</v>
      </c>
      <c r="U201" s="1" t="str">
        <f t="shared" si="45"/>
        <v>{"ItemId":50004,"Num":345938}</v>
      </c>
      <c r="V201" s="1" t="str">
        <f t="shared" si="61"/>
        <v>"ItemId":50005</v>
      </c>
      <c r="W201" s="1" t="str">
        <f t="shared" si="46"/>
        <v>"Num":0</v>
      </c>
      <c r="X201" s="1" t="str">
        <f t="shared" si="48"/>
        <v/>
      </c>
      <c r="Y201" s="1" t="str">
        <f t="shared" si="47"/>
        <v>[{"ItemId":50004,"Num":345938}]</v>
      </c>
    </row>
    <row r="202" spans="15:25">
      <c r="O202" s="1">
        <v>186</v>
      </c>
      <c r="P202" s="1">
        <f t="shared" si="51"/>
        <v>1.25</v>
      </c>
      <c r="Q202" s="1">
        <f t="shared" si="42"/>
        <v>360353</v>
      </c>
      <c r="R202" s="1">
        <f t="shared" si="43"/>
        <v>0</v>
      </c>
      <c r="S202" s="1" t="str">
        <f t="shared" si="60"/>
        <v>"ItemId":50004</v>
      </c>
      <c r="T202" s="1" t="str">
        <f t="shared" si="44"/>
        <v>"Num":360353</v>
      </c>
      <c r="U202" s="1" t="str">
        <f t="shared" si="45"/>
        <v>{"ItemId":50004,"Num":360353}</v>
      </c>
      <c r="V202" s="1" t="str">
        <f t="shared" si="61"/>
        <v>"ItemId":50005</v>
      </c>
      <c r="W202" s="1" t="str">
        <f t="shared" si="46"/>
        <v>"Num":0</v>
      </c>
      <c r="X202" s="1" t="str">
        <f t="shared" si="48"/>
        <v/>
      </c>
      <c r="Y202" s="1" t="str">
        <f t="shared" si="47"/>
        <v>[{"ItemId":50004,"Num":360353}]</v>
      </c>
    </row>
    <row r="203" spans="15:25">
      <c r="O203" s="1">
        <v>187</v>
      </c>
      <c r="P203" s="1">
        <f t="shared" si="51"/>
        <v>1.3</v>
      </c>
      <c r="Q203" s="1">
        <f t="shared" si="42"/>
        <v>374767</v>
      </c>
      <c r="R203" s="1">
        <f t="shared" si="43"/>
        <v>0</v>
      </c>
      <c r="S203" s="1" t="str">
        <f t="shared" si="60"/>
        <v>"ItemId":50004</v>
      </c>
      <c r="T203" s="1" t="str">
        <f t="shared" si="44"/>
        <v>"Num":374767</v>
      </c>
      <c r="U203" s="1" t="str">
        <f t="shared" si="45"/>
        <v>{"ItemId":50004,"Num":374767}</v>
      </c>
      <c r="V203" s="1" t="str">
        <f t="shared" si="61"/>
        <v>"ItemId":50005</v>
      </c>
      <c r="W203" s="1" t="str">
        <f t="shared" si="46"/>
        <v>"Num":0</v>
      </c>
      <c r="X203" s="1" t="str">
        <f t="shared" si="48"/>
        <v/>
      </c>
      <c r="Y203" s="1" t="str">
        <f t="shared" si="47"/>
        <v>[{"ItemId":50004,"Num":374767}]</v>
      </c>
    </row>
    <row r="204" spans="15:25">
      <c r="O204" s="1">
        <v>188</v>
      </c>
      <c r="P204" s="1">
        <f t="shared" si="51"/>
        <v>1.35</v>
      </c>
      <c r="Q204" s="1">
        <f t="shared" si="42"/>
        <v>389181</v>
      </c>
      <c r="R204" s="1">
        <f t="shared" si="43"/>
        <v>0</v>
      </c>
      <c r="S204" s="1" t="str">
        <f t="shared" si="60"/>
        <v>"ItemId":50004</v>
      </c>
      <c r="T204" s="1" t="str">
        <f t="shared" si="44"/>
        <v>"Num":389181</v>
      </c>
      <c r="U204" s="1" t="str">
        <f t="shared" si="45"/>
        <v>{"ItemId":50004,"Num":389181}</v>
      </c>
      <c r="V204" s="1" t="str">
        <f t="shared" si="61"/>
        <v>"ItemId":50005</v>
      </c>
      <c r="W204" s="1" t="str">
        <f t="shared" si="46"/>
        <v>"Num":0</v>
      </c>
      <c r="X204" s="1" t="str">
        <f t="shared" si="48"/>
        <v/>
      </c>
      <c r="Y204" s="1" t="str">
        <f t="shared" si="47"/>
        <v>[{"ItemId":50004,"Num":389181}]</v>
      </c>
    </row>
    <row r="205" spans="15:25">
      <c r="O205" s="1">
        <v>189</v>
      </c>
      <c r="P205" s="1">
        <f t="shared" si="51"/>
        <v>1.4</v>
      </c>
      <c r="Q205" s="1">
        <f t="shared" si="42"/>
        <v>403595</v>
      </c>
      <c r="R205" s="1">
        <f t="shared" si="43"/>
        <v>0</v>
      </c>
      <c r="S205" s="1" t="str">
        <f t="shared" si="60"/>
        <v>"ItemId":50004</v>
      </c>
      <c r="T205" s="1" t="str">
        <f t="shared" si="44"/>
        <v>"Num":403595</v>
      </c>
      <c r="U205" s="1" t="str">
        <f t="shared" si="45"/>
        <v>{"ItemId":50004,"Num":403595}</v>
      </c>
      <c r="V205" s="1" t="str">
        <f t="shared" si="61"/>
        <v>"ItemId":50005</v>
      </c>
      <c r="W205" s="1" t="str">
        <f t="shared" si="46"/>
        <v>"Num":0</v>
      </c>
      <c r="X205" s="1" t="str">
        <f t="shared" si="48"/>
        <v/>
      </c>
      <c r="Y205" s="1" t="str">
        <f t="shared" si="47"/>
        <v>[{"ItemId":50004,"Num":403595}]</v>
      </c>
    </row>
    <row r="206" spans="15:25">
      <c r="O206" s="1">
        <v>190</v>
      </c>
      <c r="P206" s="1">
        <f t="shared" si="51"/>
        <v>1.45</v>
      </c>
      <c r="Q206" s="1">
        <f t="shared" si="42"/>
        <v>418009</v>
      </c>
      <c r="R206" s="1">
        <f t="shared" si="43"/>
        <v>2860</v>
      </c>
      <c r="S206" s="1" t="str">
        <f t="shared" si="60"/>
        <v>"ItemId":50004</v>
      </c>
      <c r="T206" s="1" t="str">
        <f t="shared" si="44"/>
        <v>"Num":418009</v>
      </c>
      <c r="U206" s="1" t="str">
        <f t="shared" si="45"/>
        <v>{"ItemId":50004,"Num":418009}</v>
      </c>
      <c r="V206" s="1" t="str">
        <f t="shared" si="61"/>
        <v>"ItemId":50005</v>
      </c>
      <c r="W206" s="1" t="str">
        <f t="shared" si="46"/>
        <v>"Num":2860</v>
      </c>
      <c r="X206" s="1" t="str">
        <f t="shared" si="48"/>
        <v>{"ItemId":50005,"Num":2860}</v>
      </c>
      <c r="Y206" s="1" t="str">
        <f t="shared" si="47"/>
        <v>[{"ItemId":50004,"Num":418009},{"ItemId":50005,"Num":2860}]</v>
      </c>
    </row>
    <row r="207" spans="15:25">
      <c r="O207" s="1">
        <v>191</v>
      </c>
      <c r="P207" s="1">
        <f t="shared" si="51"/>
        <v>1</v>
      </c>
      <c r="Q207" s="1">
        <f t="shared" si="42"/>
        <v>291660</v>
      </c>
      <c r="R207" s="1">
        <f t="shared" si="43"/>
        <v>0</v>
      </c>
      <c r="S207" s="1" t="str">
        <f t="shared" si="60"/>
        <v>"ItemId":50004</v>
      </c>
      <c r="T207" s="1" t="str">
        <f t="shared" si="44"/>
        <v>"Num":291660</v>
      </c>
      <c r="U207" s="1" t="str">
        <f t="shared" si="45"/>
        <v>{"ItemId":50004,"Num":291660}</v>
      </c>
      <c r="V207" s="1" t="str">
        <f t="shared" si="61"/>
        <v>"ItemId":50005</v>
      </c>
      <c r="W207" s="1" t="str">
        <f t="shared" si="46"/>
        <v>"Num":0</v>
      </c>
      <c r="X207" s="1" t="str">
        <f t="shared" si="48"/>
        <v/>
      </c>
      <c r="Y207" s="1" t="str">
        <f t="shared" si="47"/>
        <v>[{"ItemId":50004,"Num":291660}]</v>
      </c>
    </row>
    <row r="208" spans="15:25">
      <c r="O208" s="1">
        <v>192</v>
      </c>
      <c r="P208" s="1">
        <f t="shared" si="51"/>
        <v>1.05</v>
      </c>
      <c r="Q208" s="1">
        <f t="shared" si="42"/>
        <v>306243</v>
      </c>
      <c r="R208" s="1">
        <f t="shared" si="43"/>
        <v>0</v>
      </c>
      <c r="S208" s="1" t="str">
        <f t="shared" ref="S208:S217" si="62">$B$2&amp;$Q$13&amp;$B$2&amp;$B$1&amp;$Q$14</f>
        <v>"ItemId":50004</v>
      </c>
      <c r="T208" s="1" t="str">
        <f t="shared" si="44"/>
        <v>"Num":306243</v>
      </c>
      <c r="U208" s="1" t="str">
        <f t="shared" si="45"/>
        <v>{"ItemId":50004,"Num":306243}</v>
      </c>
      <c r="V208" s="1" t="str">
        <f t="shared" ref="V208:V217" si="63">$B$2&amp;$R$13&amp;$B$2&amp;$B$1&amp;$R$14</f>
        <v>"ItemId":50005</v>
      </c>
      <c r="W208" s="1" t="str">
        <f t="shared" si="46"/>
        <v>"Num":0</v>
      </c>
      <c r="X208" s="1" t="str">
        <f t="shared" si="48"/>
        <v/>
      </c>
      <c r="Y208" s="1" t="str">
        <f t="shared" si="47"/>
        <v>[{"ItemId":50004,"Num":306243}]</v>
      </c>
    </row>
    <row r="209" spans="15:25">
      <c r="O209" s="1">
        <v>193</v>
      </c>
      <c r="P209" s="1">
        <f t="shared" si="51"/>
        <v>1.1</v>
      </c>
      <c r="Q209" s="1">
        <f t="shared" si="42"/>
        <v>320826</v>
      </c>
      <c r="R209" s="1">
        <f t="shared" si="43"/>
        <v>0</v>
      </c>
      <c r="S209" s="1" t="str">
        <f t="shared" si="62"/>
        <v>"ItemId":50004</v>
      </c>
      <c r="T209" s="1" t="str">
        <f t="shared" si="44"/>
        <v>"Num":320826</v>
      </c>
      <c r="U209" s="1" t="str">
        <f t="shared" si="45"/>
        <v>{"ItemId":50004,"Num":320826}</v>
      </c>
      <c r="V209" s="1" t="str">
        <f t="shared" si="63"/>
        <v>"ItemId":50005</v>
      </c>
      <c r="W209" s="1" t="str">
        <f t="shared" si="46"/>
        <v>"Num":0</v>
      </c>
      <c r="X209" s="1" t="str">
        <f t="shared" si="48"/>
        <v/>
      </c>
      <c r="Y209" s="1" t="str">
        <f t="shared" si="47"/>
        <v>[{"ItemId":50004,"Num":320826}]</v>
      </c>
    </row>
    <row r="210" spans="15:25">
      <c r="O210" s="1">
        <v>194</v>
      </c>
      <c r="P210" s="1">
        <f t="shared" si="51"/>
        <v>1.15</v>
      </c>
      <c r="Q210" s="1">
        <f t="shared" ref="Q210:Q265" si="64">INT(_xlfn.XLOOKUP($O210,$D$16:$D$40,$J$16:$J$40,,1)*$P210/SUM($P$17:$P$26))</f>
        <v>335409</v>
      </c>
      <c r="R210" s="1">
        <f t="shared" ref="R210:R265" si="65">_xlfn.XLOOKUP($O210+10,$D$16:$D$40,$M$16:$M$40,0)</f>
        <v>0</v>
      </c>
      <c r="S210" s="1" t="str">
        <f t="shared" si="62"/>
        <v>"ItemId":50004</v>
      </c>
      <c r="T210" s="1" t="str">
        <f t="shared" ref="T210:T266" si="66">$B$2&amp;$Q$15&amp;$B$2&amp;$B$1&amp;$Q210</f>
        <v>"Num":335409</v>
      </c>
      <c r="U210" s="1" t="str">
        <f t="shared" ref="U210:U265" si="67">IF($Q210=0,"",$A$3&amp;_xlfn.TEXTJOIN($C$1,1,S210:T210)&amp;$A$4)</f>
        <v>{"ItemId":50004,"Num":335409}</v>
      </c>
      <c r="V210" s="1" t="str">
        <f t="shared" si="63"/>
        <v>"ItemId":50005</v>
      </c>
      <c r="W210" s="1" t="str">
        <f t="shared" ref="W210:W266" si="68">$B$2&amp;$R$15&amp;$B$2&amp;$B$1&amp;$R210</f>
        <v>"Num":0</v>
      </c>
      <c r="X210" s="1" t="str">
        <f t="shared" si="48"/>
        <v/>
      </c>
      <c r="Y210" s="1" t="str">
        <f t="shared" ref="Y210:Y266" si="69">$A$1&amp;_xlfn.TEXTJOIN($C$1,1,U210,X210)&amp;$A$2</f>
        <v>[{"ItemId":50004,"Num":335409}]</v>
      </c>
    </row>
    <row r="211" spans="15:25">
      <c r="O211" s="1">
        <v>195</v>
      </c>
      <c r="P211" s="1">
        <f t="shared" si="51"/>
        <v>1.2</v>
      </c>
      <c r="Q211" s="1">
        <f t="shared" si="64"/>
        <v>349992</v>
      </c>
      <c r="R211" s="1">
        <f t="shared" si="65"/>
        <v>0</v>
      </c>
      <c r="S211" s="1" t="str">
        <f t="shared" si="62"/>
        <v>"ItemId":50004</v>
      </c>
      <c r="T211" s="1" t="str">
        <f t="shared" si="66"/>
        <v>"Num":349992</v>
      </c>
      <c r="U211" s="1" t="str">
        <f t="shared" si="67"/>
        <v>{"ItemId":50004,"Num":349992}</v>
      </c>
      <c r="V211" s="1" t="str">
        <f t="shared" si="63"/>
        <v>"ItemId":50005</v>
      </c>
      <c r="W211" s="1" t="str">
        <f t="shared" si="68"/>
        <v>"Num":0</v>
      </c>
      <c r="X211" s="1" t="str">
        <f t="shared" ref="X211:X265" si="70">IF(R211=0,"",$A$3&amp;_xlfn.TEXTJOIN($C$1,1,V211:W211)&amp;$A$4)</f>
        <v/>
      </c>
      <c r="Y211" s="1" t="str">
        <f t="shared" si="69"/>
        <v>[{"ItemId":50004,"Num":349992}]</v>
      </c>
    </row>
    <row r="212" spans="15:25">
      <c r="O212" s="1">
        <v>196</v>
      </c>
      <c r="P212" s="1">
        <f t="shared" si="51"/>
        <v>1.25</v>
      </c>
      <c r="Q212" s="1">
        <f t="shared" si="64"/>
        <v>364575</v>
      </c>
      <c r="R212" s="1">
        <f t="shared" si="65"/>
        <v>0</v>
      </c>
      <c r="S212" s="1" t="str">
        <f t="shared" si="62"/>
        <v>"ItemId":50004</v>
      </c>
      <c r="T212" s="1" t="str">
        <f t="shared" si="66"/>
        <v>"Num":364575</v>
      </c>
      <c r="U212" s="1" t="str">
        <f t="shared" si="67"/>
        <v>{"ItemId":50004,"Num":364575}</v>
      </c>
      <c r="V212" s="1" t="str">
        <f t="shared" si="63"/>
        <v>"ItemId":50005</v>
      </c>
      <c r="W212" s="1" t="str">
        <f t="shared" si="68"/>
        <v>"Num":0</v>
      </c>
      <c r="X212" s="1" t="str">
        <f t="shared" si="70"/>
        <v/>
      </c>
      <c r="Y212" s="1" t="str">
        <f t="shared" si="69"/>
        <v>[{"ItemId":50004,"Num":364575}]</v>
      </c>
    </row>
    <row r="213" spans="15:25">
      <c r="O213" s="1">
        <v>197</v>
      </c>
      <c r="P213" s="1">
        <f t="shared" si="51"/>
        <v>1.3</v>
      </c>
      <c r="Q213" s="1">
        <f t="shared" si="64"/>
        <v>379158</v>
      </c>
      <c r="R213" s="1">
        <f t="shared" si="65"/>
        <v>0</v>
      </c>
      <c r="S213" s="1" t="str">
        <f t="shared" si="62"/>
        <v>"ItemId":50004</v>
      </c>
      <c r="T213" s="1" t="str">
        <f t="shared" si="66"/>
        <v>"Num":379158</v>
      </c>
      <c r="U213" s="1" t="str">
        <f t="shared" si="67"/>
        <v>{"ItemId":50004,"Num":379158}</v>
      </c>
      <c r="V213" s="1" t="str">
        <f t="shared" si="63"/>
        <v>"ItemId":50005</v>
      </c>
      <c r="W213" s="1" t="str">
        <f t="shared" si="68"/>
        <v>"Num":0</v>
      </c>
      <c r="X213" s="1" t="str">
        <f t="shared" si="70"/>
        <v/>
      </c>
      <c r="Y213" s="1" t="str">
        <f t="shared" si="69"/>
        <v>[{"ItemId":50004,"Num":379158}]</v>
      </c>
    </row>
    <row r="214" spans="15:25">
      <c r="O214" s="1">
        <v>198</v>
      </c>
      <c r="P214" s="1">
        <f t="shared" si="51"/>
        <v>1.35</v>
      </c>
      <c r="Q214" s="1">
        <f t="shared" si="64"/>
        <v>393741</v>
      </c>
      <c r="R214" s="1">
        <f t="shared" si="65"/>
        <v>0</v>
      </c>
      <c r="S214" s="1" t="str">
        <f t="shared" si="62"/>
        <v>"ItemId":50004</v>
      </c>
      <c r="T214" s="1" t="str">
        <f t="shared" si="66"/>
        <v>"Num":393741</v>
      </c>
      <c r="U214" s="1" t="str">
        <f t="shared" si="67"/>
        <v>{"ItemId":50004,"Num":393741}</v>
      </c>
      <c r="V214" s="1" t="str">
        <f t="shared" si="63"/>
        <v>"ItemId":50005</v>
      </c>
      <c r="W214" s="1" t="str">
        <f t="shared" si="68"/>
        <v>"Num":0</v>
      </c>
      <c r="X214" s="1" t="str">
        <f t="shared" si="70"/>
        <v/>
      </c>
      <c r="Y214" s="1" t="str">
        <f t="shared" si="69"/>
        <v>[{"ItemId":50004,"Num":393741}]</v>
      </c>
    </row>
    <row r="215" spans="15:25">
      <c r="O215" s="1">
        <v>199</v>
      </c>
      <c r="P215" s="1">
        <f t="shared" si="51"/>
        <v>1.4</v>
      </c>
      <c r="Q215" s="1">
        <f t="shared" si="64"/>
        <v>408324</v>
      </c>
      <c r="R215" s="1">
        <f t="shared" si="65"/>
        <v>0</v>
      </c>
      <c r="S215" s="1" t="str">
        <f t="shared" si="62"/>
        <v>"ItemId":50004</v>
      </c>
      <c r="T215" s="1" t="str">
        <f t="shared" si="66"/>
        <v>"Num":408324</v>
      </c>
      <c r="U215" s="1" t="str">
        <f t="shared" si="67"/>
        <v>{"ItemId":50004,"Num":408324}</v>
      </c>
      <c r="V215" s="1" t="str">
        <f t="shared" si="63"/>
        <v>"ItemId":50005</v>
      </c>
      <c r="W215" s="1" t="str">
        <f t="shared" si="68"/>
        <v>"Num":0</v>
      </c>
      <c r="X215" s="1" t="str">
        <f t="shared" si="70"/>
        <v/>
      </c>
      <c r="Y215" s="1" t="str">
        <f t="shared" si="69"/>
        <v>[{"ItemId":50004,"Num":408324}]</v>
      </c>
    </row>
    <row r="216" spans="15:25">
      <c r="O216" s="1">
        <v>200</v>
      </c>
      <c r="P216" s="1">
        <f t="shared" si="51"/>
        <v>1.45</v>
      </c>
      <c r="Q216" s="1">
        <f t="shared" si="64"/>
        <v>422907</v>
      </c>
      <c r="R216" s="1">
        <f t="shared" si="65"/>
        <v>3052</v>
      </c>
      <c r="S216" s="1" t="str">
        <f t="shared" si="62"/>
        <v>"ItemId":50004</v>
      </c>
      <c r="T216" s="1" t="str">
        <f t="shared" si="66"/>
        <v>"Num":422907</v>
      </c>
      <c r="U216" s="1" t="str">
        <f t="shared" si="67"/>
        <v>{"ItemId":50004,"Num":422907}</v>
      </c>
      <c r="V216" s="1" t="str">
        <f t="shared" si="63"/>
        <v>"ItemId":50005</v>
      </c>
      <c r="W216" s="1" t="str">
        <f t="shared" si="68"/>
        <v>"Num":3052</v>
      </c>
      <c r="X216" s="1" t="str">
        <f t="shared" si="70"/>
        <v>{"ItemId":50005,"Num":3052}</v>
      </c>
      <c r="Y216" s="1" t="str">
        <f t="shared" si="69"/>
        <v>[{"ItemId":50004,"Num":422907},{"ItemId":50005,"Num":3052}]</v>
      </c>
    </row>
    <row r="217" spans="15:25">
      <c r="O217" s="1">
        <v>201</v>
      </c>
      <c r="P217" s="1">
        <f t="shared" si="51"/>
        <v>1</v>
      </c>
      <c r="Q217" s="1">
        <f t="shared" si="64"/>
        <v>293456</v>
      </c>
      <c r="R217" s="1">
        <f t="shared" si="65"/>
        <v>0</v>
      </c>
      <c r="S217" s="1" t="str">
        <f t="shared" si="62"/>
        <v>"ItemId":50004</v>
      </c>
      <c r="T217" s="1" t="str">
        <f t="shared" si="66"/>
        <v>"Num":293456</v>
      </c>
      <c r="U217" s="1" t="str">
        <f t="shared" si="67"/>
        <v>{"ItemId":50004,"Num":293456}</v>
      </c>
      <c r="V217" s="1" t="str">
        <f t="shared" si="63"/>
        <v>"ItemId":50005</v>
      </c>
      <c r="W217" s="1" t="str">
        <f t="shared" si="68"/>
        <v>"Num":0</v>
      </c>
      <c r="X217" s="1" t="str">
        <f t="shared" si="70"/>
        <v/>
      </c>
      <c r="Y217" s="1" t="str">
        <f t="shared" si="69"/>
        <v>[{"ItemId":50004,"Num":293456}]</v>
      </c>
    </row>
    <row r="218" spans="15:25">
      <c r="O218" s="1">
        <v>202</v>
      </c>
      <c r="P218" s="1">
        <f t="shared" si="51"/>
        <v>1.05</v>
      </c>
      <c r="Q218" s="1">
        <f t="shared" si="64"/>
        <v>308129</v>
      </c>
      <c r="R218" s="1">
        <f t="shared" si="65"/>
        <v>0</v>
      </c>
      <c r="S218" s="1" t="str">
        <f t="shared" ref="S218:S227" si="71">$B$2&amp;$Q$13&amp;$B$2&amp;$B$1&amp;$Q$14</f>
        <v>"ItemId":50004</v>
      </c>
      <c r="T218" s="1" t="str">
        <f t="shared" si="66"/>
        <v>"Num":308129</v>
      </c>
      <c r="U218" s="1" t="str">
        <f t="shared" si="67"/>
        <v>{"ItemId":50004,"Num":308129}</v>
      </c>
      <c r="V218" s="1" t="str">
        <f t="shared" ref="V218:V227" si="72">$B$2&amp;$R$13&amp;$B$2&amp;$B$1&amp;$R$14</f>
        <v>"ItemId":50005</v>
      </c>
      <c r="W218" s="1" t="str">
        <f t="shared" si="68"/>
        <v>"Num":0</v>
      </c>
      <c r="X218" s="1" t="str">
        <f t="shared" si="70"/>
        <v/>
      </c>
      <c r="Y218" s="1" t="str">
        <f t="shared" si="69"/>
        <v>[{"ItemId":50004,"Num":308129}]</v>
      </c>
    </row>
    <row r="219" spans="15:25">
      <c r="O219" s="1">
        <v>203</v>
      </c>
      <c r="P219" s="1">
        <f t="shared" ref="P219:P265" si="73">P209</f>
        <v>1.1</v>
      </c>
      <c r="Q219" s="1">
        <f t="shared" si="64"/>
        <v>322801</v>
      </c>
      <c r="R219" s="1">
        <f t="shared" si="65"/>
        <v>0</v>
      </c>
      <c r="S219" s="1" t="str">
        <f t="shared" si="71"/>
        <v>"ItemId":50004</v>
      </c>
      <c r="T219" s="1" t="str">
        <f t="shared" si="66"/>
        <v>"Num":322801</v>
      </c>
      <c r="U219" s="1" t="str">
        <f t="shared" si="67"/>
        <v>{"ItemId":50004,"Num":322801}</v>
      </c>
      <c r="V219" s="1" t="str">
        <f t="shared" si="72"/>
        <v>"ItemId":50005</v>
      </c>
      <c r="W219" s="1" t="str">
        <f t="shared" si="68"/>
        <v>"Num":0</v>
      </c>
      <c r="X219" s="1" t="str">
        <f t="shared" si="70"/>
        <v/>
      </c>
      <c r="Y219" s="1" t="str">
        <f t="shared" si="69"/>
        <v>[{"ItemId":50004,"Num":322801}]</v>
      </c>
    </row>
    <row r="220" spans="15:25">
      <c r="O220" s="1">
        <v>204</v>
      </c>
      <c r="P220" s="1">
        <f t="shared" si="73"/>
        <v>1.15</v>
      </c>
      <c r="Q220" s="1">
        <f t="shared" si="64"/>
        <v>337474</v>
      </c>
      <c r="R220" s="1">
        <f t="shared" si="65"/>
        <v>0</v>
      </c>
      <c r="S220" s="1" t="str">
        <f t="shared" si="71"/>
        <v>"ItemId":50004</v>
      </c>
      <c r="T220" s="1" t="str">
        <f t="shared" si="66"/>
        <v>"Num":337474</v>
      </c>
      <c r="U220" s="1" t="str">
        <f t="shared" si="67"/>
        <v>{"ItemId":50004,"Num":337474}</v>
      </c>
      <c r="V220" s="1" t="str">
        <f t="shared" si="72"/>
        <v>"ItemId":50005</v>
      </c>
      <c r="W220" s="1" t="str">
        <f t="shared" si="68"/>
        <v>"Num":0</v>
      </c>
      <c r="X220" s="1" t="str">
        <f t="shared" si="70"/>
        <v/>
      </c>
      <c r="Y220" s="1" t="str">
        <f t="shared" si="69"/>
        <v>[{"ItemId":50004,"Num":337474}]</v>
      </c>
    </row>
    <row r="221" spans="15:25">
      <c r="O221" s="1">
        <v>205</v>
      </c>
      <c r="P221" s="1">
        <f t="shared" si="73"/>
        <v>1.2</v>
      </c>
      <c r="Q221" s="1">
        <f t="shared" si="64"/>
        <v>352147</v>
      </c>
      <c r="R221" s="1">
        <f t="shared" si="65"/>
        <v>0</v>
      </c>
      <c r="S221" s="1" t="str">
        <f t="shared" si="71"/>
        <v>"ItemId":50004</v>
      </c>
      <c r="T221" s="1" t="str">
        <f t="shared" si="66"/>
        <v>"Num":352147</v>
      </c>
      <c r="U221" s="1" t="str">
        <f t="shared" si="67"/>
        <v>{"ItemId":50004,"Num":352147}</v>
      </c>
      <c r="V221" s="1" t="str">
        <f t="shared" si="72"/>
        <v>"ItemId":50005</v>
      </c>
      <c r="W221" s="1" t="str">
        <f t="shared" si="68"/>
        <v>"Num":0</v>
      </c>
      <c r="X221" s="1" t="str">
        <f t="shared" si="70"/>
        <v/>
      </c>
      <c r="Y221" s="1" t="str">
        <f t="shared" si="69"/>
        <v>[{"ItemId":50004,"Num":352147}]</v>
      </c>
    </row>
    <row r="222" spans="15:25">
      <c r="O222" s="1">
        <v>206</v>
      </c>
      <c r="P222" s="1">
        <f t="shared" si="73"/>
        <v>1.25</v>
      </c>
      <c r="Q222" s="1">
        <f t="shared" si="64"/>
        <v>366820</v>
      </c>
      <c r="R222" s="1">
        <f t="shared" si="65"/>
        <v>0</v>
      </c>
      <c r="S222" s="1" t="str">
        <f t="shared" si="71"/>
        <v>"ItemId":50004</v>
      </c>
      <c r="T222" s="1" t="str">
        <f t="shared" si="66"/>
        <v>"Num":366820</v>
      </c>
      <c r="U222" s="1" t="str">
        <f t="shared" si="67"/>
        <v>{"ItemId":50004,"Num":366820}</v>
      </c>
      <c r="V222" s="1" t="str">
        <f t="shared" si="72"/>
        <v>"ItemId":50005</v>
      </c>
      <c r="W222" s="1" t="str">
        <f t="shared" si="68"/>
        <v>"Num":0</v>
      </c>
      <c r="X222" s="1" t="str">
        <f t="shared" si="70"/>
        <v/>
      </c>
      <c r="Y222" s="1" t="str">
        <f t="shared" si="69"/>
        <v>[{"ItemId":50004,"Num":366820}]</v>
      </c>
    </row>
    <row r="223" spans="15:25">
      <c r="O223" s="1">
        <v>207</v>
      </c>
      <c r="P223" s="1">
        <f t="shared" si="73"/>
        <v>1.3</v>
      </c>
      <c r="Q223" s="1">
        <f t="shared" si="64"/>
        <v>381493</v>
      </c>
      <c r="R223" s="1">
        <f t="shared" si="65"/>
        <v>0</v>
      </c>
      <c r="S223" s="1" t="str">
        <f t="shared" si="71"/>
        <v>"ItemId":50004</v>
      </c>
      <c r="T223" s="1" t="str">
        <f t="shared" si="66"/>
        <v>"Num":381493</v>
      </c>
      <c r="U223" s="1" t="str">
        <f t="shared" si="67"/>
        <v>{"ItemId":50004,"Num":381493}</v>
      </c>
      <c r="V223" s="1" t="str">
        <f t="shared" si="72"/>
        <v>"ItemId":50005</v>
      </c>
      <c r="W223" s="1" t="str">
        <f t="shared" si="68"/>
        <v>"Num":0</v>
      </c>
      <c r="X223" s="1" t="str">
        <f t="shared" si="70"/>
        <v/>
      </c>
      <c r="Y223" s="1" t="str">
        <f t="shared" si="69"/>
        <v>[{"ItemId":50004,"Num":381493}]</v>
      </c>
    </row>
    <row r="224" spans="15:25">
      <c r="O224" s="1">
        <v>208</v>
      </c>
      <c r="P224" s="1">
        <f t="shared" si="73"/>
        <v>1.35</v>
      </c>
      <c r="Q224" s="1">
        <f t="shared" si="64"/>
        <v>396166</v>
      </c>
      <c r="R224" s="1">
        <f t="shared" si="65"/>
        <v>0</v>
      </c>
      <c r="S224" s="1" t="str">
        <f t="shared" si="71"/>
        <v>"ItemId":50004</v>
      </c>
      <c r="T224" s="1" t="str">
        <f t="shared" si="66"/>
        <v>"Num":396166</v>
      </c>
      <c r="U224" s="1" t="str">
        <f t="shared" si="67"/>
        <v>{"ItemId":50004,"Num":396166}</v>
      </c>
      <c r="V224" s="1" t="str">
        <f t="shared" si="72"/>
        <v>"ItemId":50005</v>
      </c>
      <c r="W224" s="1" t="str">
        <f t="shared" si="68"/>
        <v>"Num":0</v>
      </c>
      <c r="X224" s="1" t="str">
        <f t="shared" si="70"/>
        <v/>
      </c>
      <c r="Y224" s="1" t="str">
        <f t="shared" si="69"/>
        <v>[{"ItemId":50004,"Num":396166}]</v>
      </c>
    </row>
    <row r="225" spans="15:25">
      <c r="O225" s="1">
        <v>209</v>
      </c>
      <c r="P225" s="1">
        <f t="shared" si="73"/>
        <v>1.4</v>
      </c>
      <c r="Q225" s="1">
        <f t="shared" si="64"/>
        <v>410838</v>
      </c>
      <c r="R225" s="1">
        <f t="shared" si="65"/>
        <v>0</v>
      </c>
      <c r="S225" s="1" t="str">
        <f t="shared" si="71"/>
        <v>"ItemId":50004</v>
      </c>
      <c r="T225" s="1" t="str">
        <f t="shared" si="66"/>
        <v>"Num":410838</v>
      </c>
      <c r="U225" s="1" t="str">
        <f t="shared" si="67"/>
        <v>{"ItemId":50004,"Num":410838}</v>
      </c>
      <c r="V225" s="1" t="str">
        <f t="shared" si="72"/>
        <v>"ItemId":50005</v>
      </c>
      <c r="W225" s="1" t="str">
        <f t="shared" si="68"/>
        <v>"Num":0</v>
      </c>
      <c r="X225" s="1" t="str">
        <f t="shared" si="70"/>
        <v/>
      </c>
      <c r="Y225" s="1" t="str">
        <f t="shared" si="69"/>
        <v>[{"ItemId":50004,"Num":410838}]</v>
      </c>
    </row>
    <row r="226" spans="15:25">
      <c r="O226" s="1">
        <v>210</v>
      </c>
      <c r="P226" s="1">
        <f t="shared" si="73"/>
        <v>1.45</v>
      </c>
      <c r="Q226" s="1">
        <f t="shared" si="64"/>
        <v>425511</v>
      </c>
      <c r="R226" s="1">
        <f t="shared" si="65"/>
        <v>3245</v>
      </c>
      <c r="S226" s="1" t="str">
        <f t="shared" si="71"/>
        <v>"ItemId":50004</v>
      </c>
      <c r="T226" s="1" t="str">
        <f t="shared" si="66"/>
        <v>"Num":425511</v>
      </c>
      <c r="U226" s="1" t="str">
        <f t="shared" si="67"/>
        <v>{"ItemId":50004,"Num":425511}</v>
      </c>
      <c r="V226" s="1" t="str">
        <f t="shared" si="72"/>
        <v>"ItemId":50005</v>
      </c>
      <c r="W226" s="1" t="str">
        <f t="shared" si="68"/>
        <v>"Num":3245</v>
      </c>
      <c r="X226" s="1" t="str">
        <f t="shared" si="70"/>
        <v>{"ItemId":50005,"Num":3245}</v>
      </c>
      <c r="Y226" s="1" t="str">
        <f t="shared" si="69"/>
        <v>[{"ItemId":50004,"Num":425511},{"ItemId":50005,"Num":3245}]</v>
      </c>
    </row>
    <row r="227" spans="15:25">
      <c r="O227" s="1">
        <v>211</v>
      </c>
      <c r="P227" s="1">
        <f t="shared" si="73"/>
        <v>1</v>
      </c>
      <c r="Q227" s="1">
        <f t="shared" si="64"/>
        <v>295433</v>
      </c>
      <c r="R227" s="1">
        <f t="shared" si="65"/>
        <v>0</v>
      </c>
      <c r="S227" s="1" t="str">
        <f t="shared" si="71"/>
        <v>"ItemId":50004</v>
      </c>
      <c r="T227" s="1" t="str">
        <f t="shared" si="66"/>
        <v>"Num":295433</v>
      </c>
      <c r="U227" s="1" t="str">
        <f t="shared" si="67"/>
        <v>{"ItemId":50004,"Num":295433}</v>
      </c>
      <c r="V227" s="1" t="str">
        <f t="shared" si="72"/>
        <v>"ItemId":50005</v>
      </c>
      <c r="W227" s="1" t="str">
        <f t="shared" si="68"/>
        <v>"Num":0</v>
      </c>
      <c r="X227" s="1" t="str">
        <f t="shared" si="70"/>
        <v/>
      </c>
      <c r="Y227" s="1" t="str">
        <f t="shared" si="69"/>
        <v>[{"ItemId":50004,"Num":295433}]</v>
      </c>
    </row>
    <row r="228" spans="15:25">
      <c r="O228" s="1">
        <v>212</v>
      </c>
      <c r="P228" s="1">
        <f t="shared" si="73"/>
        <v>1.05</v>
      </c>
      <c r="Q228" s="1">
        <f t="shared" si="64"/>
        <v>310205</v>
      </c>
      <c r="R228" s="1">
        <f t="shared" si="65"/>
        <v>0</v>
      </c>
      <c r="S228" s="1" t="str">
        <f t="shared" ref="S228:S237" si="74">$B$2&amp;$Q$13&amp;$B$2&amp;$B$1&amp;$Q$14</f>
        <v>"ItemId":50004</v>
      </c>
      <c r="T228" s="1" t="str">
        <f t="shared" si="66"/>
        <v>"Num":310205</v>
      </c>
      <c r="U228" s="1" t="str">
        <f t="shared" si="67"/>
        <v>{"ItemId":50004,"Num":310205}</v>
      </c>
      <c r="V228" s="1" t="str">
        <f t="shared" ref="V228:V237" si="75">$B$2&amp;$R$13&amp;$B$2&amp;$B$1&amp;$R$14</f>
        <v>"ItemId":50005</v>
      </c>
      <c r="W228" s="1" t="str">
        <f t="shared" si="68"/>
        <v>"Num":0</v>
      </c>
      <c r="X228" s="1" t="str">
        <f t="shared" si="70"/>
        <v/>
      </c>
      <c r="Y228" s="1" t="str">
        <f t="shared" si="69"/>
        <v>[{"ItemId":50004,"Num":310205}]</v>
      </c>
    </row>
    <row r="229" spans="15:25">
      <c r="O229" s="1">
        <v>213</v>
      </c>
      <c r="P229" s="1">
        <f t="shared" si="73"/>
        <v>1.1</v>
      </c>
      <c r="Q229" s="1">
        <f t="shared" si="64"/>
        <v>324976</v>
      </c>
      <c r="R229" s="1">
        <f t="shared" si="65"/>
        <v>0</v>
      </c>
      <c r="S229" s="1" t="str">
        <f t="shared" si="74"/>
        <v>"ItemId":50004</v>
      </c>
      <c r="T229" s="1" t="str">
        <f t="shared" si="66"/>
        <v>"Num":324976</v>
      </c>
      <c r="U229" s="1" t="str">
        <f t="shared" si="67"/>
        <v>{"ItemId":50004,"Num":324976}</v>
      </c>
      <c r="V229" s="1" t="str">
        <f t="shared" si="75"/>
        <v>"ItemId":50005</v>
      </c>
      <c r="W229" s="1" t="str">
        <f t="shared" si="68"/>
        <v>"Num":0</v>
      </c>
      <c r="X229" s="1" t="str">
        <f t="shared" si="70"/>
        <v/>
      </c>
      <c r="Y229" s="1" t="str">
        <f t="shared" si="69"/>
        <v>[{"ItemId":50004,"Num":324976}]</v>
      </c>
    </row>
    <row r="230" spans="15:25">
      <c r="O230" s="1">
        <v>214</v>
      </c>
      <c r="P230" s="1">
        <f t="shared" si="73"/>
        <v>1.15</v>
      </c>
      <c r="Q230" s="1">
        <f t="shared" si="64"/>
        <v>339748</v>
      </c>
      <c r="R230" s="1">
        <f t="shared" si="65"/>
        <v>0</v>
      </c>
      <c r="S230" s="1" t="str">
        <f t="shared" si="74"/>
        <v>"ItemId":50004</v>
      </c>
      <c r="T230" s="1" t="str">
        <f t="shared" si="66"/>
        <v>"Num":339748</v>
      </c>
      <c r="U230" s="1" t="str">
        <f t="shared" si="67"/>
        <v>{"ItemId":50004,"Num":339748}</v>
      </c>
      <c r="V230" s="1" t="str">
        <f t="shared" si="75"/>
        <v>"ItemId":50005</v>
      </c>
      <c r="W230" s="1" t="str">
        <f t="shared" si="68"/>
        <v>"Num":0</v>
      </c>
      <c r="X230" s="1" t="str">
        <f t="shared" si="70"/>
        <v/>
      </c>
      <c r="Y230" s="1" t="str">
        <f t="shared" si="69"/>
        <v>[{"ItemId":50004,"Num":339748}]</v>
      </c>
    </row>
    <row r="231" spans="15:25">
      <c r="O231" s="1">
        <v>215</v>
      </c>
      <c r="P231" s="1">
        <f t="shared" si="73"/>
        <v>1.2</v>
      </c>
      <c r="Q231" s="1">
        <f t="shared" si="64"/>
        <v>354520</v>
      </c>
      <c r="R231" s="1">
        <f t="shared" si="65"/>
        <v>0</v>
      </c>
      <c r="S231" s="1" t="str">
        <f t="shared" si="74"/>
        <v>"ItemId":50004</v>
      </c>
      <c r="T231" s="1" t="str">
        <f t="shared" si="66"/>
        <v>"Num":354520</v>
      </c>
      <c r="U231" s="1" t="str">
        <f t="shared" si="67"/>
        <v>{"ItemId":50004,"Num":354520}</v>
      </c>
      <c r="V231" s="1" t="str">
        <f t="shared" si="75"/>
        <v>"ItemId":50005</v>
      </c>
      <c r="W231" s="1" t="str">
        <f t="shared" si="68"/>
        <v>"Num":0</v>
      </c>
      <c r="X231" s="1" t="str">
        <f t="shared" si="70"/>
        <v/>
      </c>
      <c r="Y231" s="1" t="str">
        <f t="shared" si="69"/>
        <v>[{"ItemId":50004,"Num":354520}]</v>
      </c>
    </row>
    <row r="232" spans="15:25">
      <c r="O232" s="1">
        <v>216</v>
      </c>
      <c r="P232" s="1">
        <f t="shared" si="73"/>
        <v>1.25</v>
      </c>
      <c r="Q232" s="1">
        <f t="shared" si="64"/>
        <v>369291</v>
      </c>
      <c r="R232" s="1">
        <f t="shared" si="65"/>
        <v>0</v>
      </c>
      <c r="S232" s="1" t="str">
        <f t="shared" si="74"/>
        <v>"ItemId":50004</v>
      </c>
      <c r="T232" s="1" t="str">
        <f t="shared" si="66"/>
        <v>"Num":369291</v>
      </c>
      <c r="U232" s="1" t="str">
        <f t="shared" si="67"/>
        <v>{"ItemId":50004,"Num":369291}</v>
      </c>
      <c r="V232" s="1" t="str">
        <f t="shared" si="75"/>
        <v>"ItemId":50005</v>
      </c>
      <c r="W232" s="1" t="str">
        <f t="shared" si="68"/>
        <v>"Num":0</v>
      </c>
      <c r="X232" s="1" t="str">
        <f t="shared" si="70"/>
        <v/>
      </c>
      <c r="Y232" s="1" t="str">
        <f t="shared" si="69"/>
        <v>[{"ItemId":50004,"Num":369291}]</v>
      </c>
    </row>
    <row r="233" spans="15:25">
      <c r="O233" s="1">
        <v>217</v>
      </c>
      <c r="P233" s="1">
        <f t="shared" si="73"/>
        <v>1.3</v>
      </c>
      <c r="Q233" s="1">
        <f t="shared" si="64"/>
        <v>384063</v>
      </c>
      <c r="R233" s="1">
        <f t="shared" si="65"/>
        <v>0</v>
      </c>
      <c r="S233" s="1" t="str">
        <f t="shared" si="74"/>
        <v>"ItemId":50004</v>
      </c>
      <c r="T233" s="1" t="str">
        <f t="shared" si="66"/>
        <v>"Num":384063</v>
      </c>
      <c r="U233" s="1" t="str">
        <f t="shared" si="67"/>
        <v>{"ItemId":50004,"Num":384063}</v>
      </c>
      <c r="V233" s="1" t="str">
        <f t="shared" si="75"/>
        <v>"ItemId":50005</v>
      </c>
      <c r="W233" s="1" t="str">
        <f t="shared" si="68"/>
        <v>"Num":0</v>
      </c>
      <c r="X233" s="1" t="str">
        <f t="shared" si="70"/>
        <v/>
      </c>
      <c r="Y233" s="1" t="str">
        <f t="shared" si="69"/>
        <v>[{"ItemId":50004,"Num":384063}]</v>
      </c>
    </row>
    <row r="234" spans="15:25">
      <c r="O234" s="1">
        <v>218</v>
      </c>
      <c r="P234" s="1">
        <f t="shared" si="73"/>
        <v>1.35</v>
      </c>
      <c r="Q234" s="1">
        <f t="shared" si="64"/>
        <v>398835</v>
      </c>
      <c r="R234" s="1">
        <f t="shared" si="65"/>
        <v>0</v>
      </c>
      <c r="S234" s="1" t="str">
        <f t="shared" si="74"/>
        <v>"ItemId":50004</v>
      </c>
      <c r="T234" s="1" t="str">
        <f t="shared" si="66"/>
        <v>"Num":398835</v>
      </c>
      <c r="U234" s="1" t="str">
        <f t="shared" si="67"/>
        <v>{"ItemId":50004,"Num":398835}</v>
      </c>
      <c r="V234" s="1" t="str">
        <f t="shared" si="75"/>
        <v>"ItemId":50005</v>
      </c>
      <c r="W234" s="1" t="str">
        <f t="shared" si="68"/>
        <v>"Num":0</v>
      </c>
      <c r="X234" s="1" t="str">
        <f t="shared" si="70"/>
        <v/>
      </c>
      <c r="Y234" s="1" t="str">
        <f t="shared" si="69"/>
        <v>[{"ItemId":50004,"Num":398835}]</v>
      </c>
    </row>
    <row r="235" spans="15:25">
      <c r="O235" s="1">
        <v>219</v>
      </c>
      <c r="P235" s="1">
        <f t="shared" si="73"/>
        <v>1.4</v>
      </c>
      <c r="Q235" s="1">
        <f t="shared" si="64"/>
        <v>413606</v>
      </c>
      <c r="R235" s="1">
        <f t="shared" si="65"/>
        <v>0</v>
      </c>
      <c r="S235" s="1" t="str">
        <f t="shared" si="74"/>
        <v>"ItemId":50004</v>
      </c>
      <c r="T235" s="1" t="str">
        <f t="shared" si="66"/>
        <v>"Num":413606</v>
      </c>
      <c r="U235" s="1" t="str">
        <f t="shared" si="67"/>
        <v>{"ItemId":50004,"Num":413606}</v>
      </c>
      <c r="V235" s="1" t="str">
        <f t="shared" si="75"/>
        <v>"ItemId":50005</v>
      </c>
      <c r="W235" s="1" t="str">
        <f t="shared" si="68"/>
        <v>"Num":0</v>
      </c>
      <c r="X235" s="1" t="str">
        <f t="shared" si="70"/>
        <v/>
      </c>
      <c r="Y235" s="1" t="str">
        <f t="shared" si="69"/>
        <v>[{"ItemId":50004,"Num":413606}]</v>
      </c>
    </row>
    <row r="236" spans="15:25">
      <c r="O236" s="1">
        <v>220</v>
      </c>
      <c r="P236" s="1">
        <f t="shared" si="73"/>
        <v>1.45</v>
      </c>
      <c r="Q236" s="1">
        <f t="shared" si="64"/>
        <v>428378</v>
      </c>
      <c r="R236" s="1">
        <f t="shared" si="65"/>
        <v>3438</v>
      </c>
      <c r="S236" s="1" t="str">
        <f t="shared" si="74"/>
        <v>"ItemId":50004</v>
      </c>
      <c r="T236" s="1" t="str">
        <f t="shared" si="66"/>
        <v>"Num":428378</v>
      </c>
      <c r="U236" s="1" t="str">
        <f t="shared" si="67"/>
        <v>{"ItemId":50004,"Num":428378}</v>
      </c>
      <c r="V236" s="1" t="str">
        <f t="shared" si="75"/>
        <v>"ItemId":50005</v>
      </c>
      <c r="W236" s="1" t="str">
        <f t="shared" si="68"/>
        <v>"Num":3438</v>
      </c>
      <c r="X236" s="1" t="str">
        <f t="shared" si="70"/>
        <v>{"ItemId":50005,"Num":3438}</v>
      </c>
      <c r="Y236" s="1" t="str">
        <f t="shared" si="69"/>
        <v>[{"ItemId":50004,"Num":428378},{"ItemId":50005,"Num":3438}]</v>
      </c>
    </row>
    <row r="237" spans="15:25">
      <c r="O237" s="1">
        <v>221</v>
      </c>
      <c r="P237" s="1">
        <f t="shared" si="73"/>
        <v>1</v>
      </c>
      <c r="Q237" s="1">
        <f t="shared" si="64"/>
        <v>299961</v>
      </c>
      <c r="R237" s="1">
        <f t="shared" si="65"/>
        <v>0</v>
      </c>
      <c r="S237" s="1" t="str">
        <f t="shared" si="74"/>
        <v>"ItemId":50004</v>
      </c>
      <c r="T237" s="1" t="str">
        <f t="shared" si="66"/>
        <v>"Num":299961</v>
      </c>
      <c r="U237" s="1" t="str">
        <f t="shared" si="67"/>
        <v>{"ItemId":50004,"Num":299961}</v>
      </c>
      <c r="V237" s="1" t="str">
        <f t="shared" si="75"/>
        <v>"ItemId":50005</v>
      </c>
      <c r="W237" s="1" t="str">
        <f t="shared" si="68"/>
        <v>"Num":0</v>
      </c>
      <c r="X237" s="1" t="str">
        <f t="shared" si="70"/>
        <v/>
      </c>
      <c r="Y237" s="1" t="str">
        <f t="shared" si="69"/>
        <v>[{"ItemId":50004,"Num":299961}]</v>
      </c>
    </row>
    <row r="238" spans="15:25">
      <c r="O238" s="1">
        <v>222</v>
      </c>
      <c r="P238" s="1">
        <f t="shared" si="73"/>
        <v>1.05</v>
      </c>
      <c r="Q238" s="1">
        <f t="shared" si="64"/>
        <v>314959</v>
      </c>
      <c r="R238" s="1">
        <f t="shared" si="65"/>
        <v>0</v>
      </c>
      <c r="S238" s="1" t="str">
        <f t="shared" ref="S238:S247" si="76">$B$2&amp;$Q$13&amp;$B$2&amp;$B$1&amp;$Q$14</f>
        <v>"ItemId":50004</v>
      </c>
      <c r="T238" s="1" t="str">
        <f t="shared" si="66"/>
        <v>"Num":314959</v>
      </c>
      <c r="U238" s="1" t="str">
        <f t="shared" si="67"/>
        <v>{"ItemId":50004,"Num":314959}</v>
      </c>
      <c r="V238" s="1" t="str">
        <f t="shared" ref="V238:V247" si="77">$B$2&amp;$R$13&amp;$B$2&amp;$B$1&amp;$R$14</f>
        <v>"ItemId":50005</v>
      </c>
      <c r="W238" s="1" t="str">
        <f t="shared" si="68"/>
        <v>"Num":0</v>
      </c>
      <c r="X238" s="1" t="str">
        <f t="shared" si="70"/>
        <v/>
      </c>
      <c r="Y238" s="1" t="str">
        <f t="shared" si="69"/>
        <v>[{"ItemId":50004,"Num":314959}]</v>
      </c>
    </row>
    <row r="239" spans="15:25">
      <c r="O239" s="1">
        <v>223</v>
      </c>
      <c r="P239" s="1">
        <f t="shared" si="73"/>
        <v>1.1</v>
      </c>
      <c r="Q239" s="1">
        <f t="shared" si="64"/>
        <v>329957</v>
      </c>
      <c r="R239" s="1">
        <f t="shared" si="65"/>
        <v>0</v>
      </c>
      <c r="S239" s="1" t="str">
        <f t="shared" si="76"/>
        <v>"ItemId":50004</v>
      </c>
      <c r="T239" s="1" t="str">
        <f t="shared" si="66"/>
        <v>"Num":329957</v>
      </c>
      <c r="U239" s="1" t="str">
        <f t="shared" si="67"/>
        <v>{"ItemId":50004,"Num":329957}</v>
      </c>
      <c r="V239" s="1" t="str">
        <f t="shared" si="77"/>
        <v>"ItemId":50005</v>
      </c>
      <c r="W239" s="1" t="str">
        <f t="shared" si="68"/>
        <v>"Num":0</v>
      </c>
      <c r="X239" s="1" t="str">
        <f t="shared" si="70"/>
        <v/>
      </c>
      <c r="Y239" s="1" t="str">
        <f t="shared" si="69"/>
        <v>[{"ItemId":50004,"Num":329957}]</v>
      </c>
    </row>
    <row r="240" spans="15:25">
      <c r="O240" s="1">
        <v>224</v>
      </c>
      <c r="P240" s="1">
        <f t="shared" si="73"/>
        <v>1.15</v>
      </c>
      <c r="Q240" s="1">
        <f t="shared" si="64"/>
        <v>344955</v>
      </c>
      <c r="R240" s="1">
        <f t="shared" si="65"/>
        <v>0</v>
      </c>
      <c r="S240" s="1" t="str">
        <f t="shared" si="76"/>
        <v>"ItemId":50004</v>
      </c>
      <c r="T240" s="1" t="str">
        <f t="shared" si="66"/>
        <v>"Num":344955</v>
      </c>
      <c r="U240" s="1" t="str">
        <f t="shared" si="67"/>
        <v>{"ItemId":50004,"Num":344955}</v>
      </c>
      <c r="V240" s="1" t="str">
        <f t="shared" si="77"/>
        <v>"ItemId":50005</v>
      </c>
      <c r="W240" s="1" t="str">
        <f t="shared" si="68"/>
        <v>"Num":0</v>
      </c>
      <c r="X240" s="1" t="str">
        <f t="shared" si="70"/>
        <v/>
      </c>
      <c r="Y240" s="1" t="str">
        <f t="shared" si="69"/>
        <v>[{"ItemId":50004,"Num":344955}]</v>
      </c>
    </row>
    <row r="241" spans="15:25">
      <c r="O241" s="1">
        <v>225</v>
      </c>
      <c r="P241" s="1">
        <f t="shared" si="73"/>
        <v>1.2</v>
      </c>
      <c r="Q241" s="1">
        <f t="shared" si="64"/>
        <v>359953</v>
      </c>
      <c r="R241" s="1">
        <f t="shared" si="65"/>
        <v>0</v>
      </c>
      <c r="S241" s="1" t="str">
        <f t="shared" si="76"/>
        <v>"ItemId":50004</v>
      </c>
      <c r="T241" s="1" t="str">
        <f t="shared" si="66"/>
        <v>"Num":359953</v>
      </c>
      <c r="U241" s="1" t="str">
        <f t="shared" si="67"/>
        <v>{"ItemId":50004,"Num":359953}</v>
      </c>
      <c r="V241" s="1" t="str">
        <f t="shared" si="77"/>
        <v>"ItemId":50005</v>
      </c>
      <c r="W241" s="1" t="str">
        <f t="shared" si="68"/>
        <v>"Num":0</v>
      </c>
      <c r="X241" s="1" t="str">
        <f t="shared" si="70"/>
        <v/>
      </c>
      <c r="Y241" s="1" t="str">
        <f t="shared" si="69"/>
        <v>[{"ItemId":50004,"Num":359953}]</v>
      </c>
    </row>
    <row r="242" spans="15:25">
      <c r="O242" s="1">
        <v>226</v>
      </c>
      <c r="P242" s="1">
        <f t="shared" si="73"/>
        <v>1.25</v>
      </c>
      <c r="Q242" s="1">
        <f t="shared" si="64"/>
        <v>374952</v>
      </c>
      <c r="R242" s="1">
        <f t="shared" si="65"/>
        <v>0</v>
      </c>
      <c r="S242" s="1" t="str">
        <f t="shared" si="76"/>
        <v>"ItemId":50004</v>
      </c>
      <c r="T242" s="1" t="str">
        <f t="shared" si="66"/>
        <v>"Num":374952</v>
      </c>
      <c r="U242" s="1" t="str">
        <f t="shared" si="67"/>
        <v>{"ItemId":50004,"Num":374952}</v>
      </c>
      <c r="V242" s="1" t="str">
        <f t="shared" si="77"/>
        <v>"ItemId":50005</v>
      </c>
      <c r="W242" s="1" t="str">
        <f t="shared" si="68"/>
        <v>"Num":0</v>
      </c>
      <c r="X242" s="1" t="str">
        <f t="shared" si="70"/>
        <v/>
      </c>
      <c r="Y242" s="1" t="str">
        <f t="shared" si="69"/>
        <v>[{"ItemId":50004,"Num":374952}]</v>
      </c>
    </row>
    <row r="243" spans="15:25">
      <c r="O243" s="1">
        <v>227</v>
      </c>
      <c r="P243" s="1">
        <f t="shared" si="73"/>
        <v>1.3</v>
      </c>
      <c r="Q243" s="1">
        <f t="shared" si="64"/>
        <v>389950</v>
      </c>
      <c r="R243" s="1">
        <f t="shared" si="65"/>
        <v>0</v>
      </c>
      <c r="S243" s="1" t="str">
        <f t="shared" si="76"/>
        <v>"ItemId":50004</v>
      </c>
      <c r="T243" s="1" t="str">
        <f t="shared" si="66"/>
        <v>"Num":389950</v>
      </c>
      <c r="U243" s="1" t="str">
        <f t="shared" si="67"/>
        <v>{"ItemId":50004,"Num":389950}</v>
      </c>
      <c r="V243" s="1" t="str">
        <f t="shared" si="77"/>
        <v>"ItemId":50005</v>
      </c>
      <c r="W243" s="1" t="str">
        <f t="shared" si="68"/>
        <v>"Num":0</v>
      </c>
      <c r="X243" s="1" t="str">
        <f t="shared" si="70"/>
        <v/>
      </c>
      <c r="Y243" s="1" t="str">
        <f t="shared" si="69"/>
        <v>[{"ItemId":50004,"Num":389950}]</v>
      </c>
    </row>
    <row r="244" spans="15:25">
      <c r="O244" s="1">
        <v>228</v>
      </c>
      <c r="P244" s="1">
        <f t="shared" si="73"/>
        <v>1.35</v>
      </c>
      <c r="Q244" s="1">
        <f t="shared" si="64"/>
        <v>404948</v>
      </c>
      <c r="R244" s="1">
        <f t="shared" si="65"/>
        <v>0</v>
      </c>
      <c r="S244" s="1" t="str">
        <f t="shared" si="76"/>
        <v>"ItemId":50004</v>
      </c>
      <c r="T244" s="1" t="str">
        <f t="shared" si="66"/>
        <v>"Num":404948</v>
      </c>
      <c r="U244" s="1" t="str">
        <f t="shared" si="67"/>
        <v>{"ItemId":50004,"Num":404948}</v>
      </c>
      <c r="V244" s="1" t="str">
        <f t="shared" si="77"/>
        <v>"ItemId":50005</v>
      </c>
      <c r="W244" s="1" t="str">
        <f t="shared" si="68"/>
        <v>"Num":0</v>
      </c>
      <c r="X244" s="1" t="str">
        <f t="shared" si="70"/>
        <v/>
      </c>
      <c r="Y244" s="1" t="str">
        <f t="shared" si="69"/>
        <v>[{"ItemId":50004,"Num":404948}]</v>
      </c>
    </row>
    <row r="245" spans="15:25">
      <c r="O245" s="1">
        <v>229</v>
      </c>
      <c r="P245" s="1">
        <f t="shared" si="73"/>
        <v>1.4</v>
      </c>
      <c r="Q245" s="1">
        <f t="shared" si="64"/>
        <v>419946</v>
      </c>
      <c r="R245" s="1">
        <f t="shared" si="65"/>
        <v>0</v>
      </c>
      <c r="S245" s="1" t="str">
        <f t="shared" si="76"/>
        <v>"ItemId":50004</v>
      </c>
      <c r="T245" s="1" t="str">
        <f t="shared" si="66"/>
        <v>"Num":419946</v>
      </c>
      <c r="U245" s="1" t="str">
        <f t="shared" si="67"/>
        <v>{"ItemId":50004,"Num":419946}</v>
      </c>
      <c r="V245" s="1" t="str">
        <f t="shared" si="77"/>
        <v>"ItemId":50005</v>
      </c>
      <c r="W245" s="1" t="str">
        <f t="shared" si="68"/>
        <v>"Num":0</v>
      </c>
      <c r="X245" s="1" t="str">
        <f t="shared" si="70"/>
        <v/>
      </c>
      <c r="Y245" s="1" t="str">
        <f t="shared" si="69"/>
        <v>[{"ItemId":50004,"Num":419946}]</v>
      </c>
    </row>
    <row r="246" spans="15:25">
      <c r="O246" s="1">
        <v>230</v>
      </c>
      <c r="P246" s="1">
        <f t="shared" si="73"/>
        <v>1.45</v>
      </c>
      <c r="Q246" s="1">
        <f t="shared" si="64"/>
        <v>434944</v>
      </c>
      <c r="R246" s="1">
        <f t="shared" si="65"/>
        <v>3632</v>
      </c>
      <c r="S246" s="1" t="str">
        <f t="shared" si="76"/>
        <v>"ItemId":50004</v>
      </c>
      <c r="T246" s="1" t="str">
        <f t="shared" si="66"/>
        <v>"Num":434944</v>
      </c>
      <c r="U246" s="1" t="str">
        <f t="shared" si="67"/>
        <v>{"ItemId":50004,"Num":434944}</v>
      </c>
      <c r="V246" s="1" t="str">
        <f t="shared" si="77"/>
        <v>"ItemId":50005</v>
      </c>
      <c r="W246" s="1" t="str">
        <f t="shared" si="68"/>
        <v>"Num":3632</v>
      </c>
      <c r="X246" s="1" t="str">
        <f t="shared" si="70"/>
        <v>{"ItemId":50005,"Num":3632}</v>
      </c>
      <c r="Y246" s="1" t="str">
        <f t="shared" si="69"/>
        <v>[{"ItemId":50004,"Num":434944},{"ItemId":50005,"Num":3632}]</v>
      </c>
    </row>
    <row r="247" spans="15:25">
      <c r="O247" s="1">
        <v>231</v>
      </c>
      <c r="P247" s="1">
        <f t="shared" si="73"/>
        <v>1</v>
      </c>
      <c r="Q247" s="1">
        <f t="shared" si="64"/>
        <v>310067</v>
      </c>
      <c r="R247" s="1">
        <f t="shared" si="65"/>
        <v>0</v>
      </c>
      <c r="S247" s="1" t="str">
        <f t="shared" si="76"/>
        <v>"ItemId":50004</v>
      </c>
      <c r="T247" s="1" t="str">
        <f t="shared" si="66"/>
        <v>"Num":310067</v>
      </c>
      <c r="U247" s="1" t="str">
        <f t="shared" si="67"/>
        <v>{"ItemId":50004,"Num":310067}</v>
      </c>
      <c r="V247" s="1" t="str">
        <f t="shared" si="77"/>
        <v>"ItemId":50005</v>
      </c>
      <c r="W247" s="1" t="str">
        <f t="shared" si="68"/>
        <v>"Num":0</v>
      </c>
      <c r="X247" s="1" t="str">
        <f t="shared" si="70"/>
        <v/>
      </c>
      <c r="Y247" s="1" t="str">
        <f t="shared" si="69"/>
        <v>[{"ItemId":50004,"Num":310067}]</v>
      </c>
    </row>
    <row r="248" spans="15:25">
      <c r="O248" s="1">
        <v>232</v>
      </c>
      <c r="P248" s="1">
        <f t="shared" si="73"/>
        <v>1.05</v>
      </c>
      <c r="Q248" s="1">
        <f t="shared" si="64"/>
        <v>325571</v>
      </c>
      <c r="R248" s="1">
        <f t="shared" si="65"/>
        <v>0</v>
      </c>
      <c r="S248" s="1" t="str">
        <f t="shared" ref="S248:S257" si="78">$B$2&amp;$Q$13&amp;$B$2&amp;$B$1&amp;$Q$14</f>
        <v>"ItemId":50004</v>
      </c>
      <c r="T248" s="1" t="str">
        <f t="shared" si="66"/>
        <v>"Num":325571</v>
      </c>
      <c r="U248" s="1" t="str">
        <f t="shared" si="67"/>
        <v>{"ItemId":50004,"Num":325571}</v>
      </c>
      <c r="V248" s="1" t="str">
        <f t="shared" ref="V248:V257" si="79">$B$2&amp;$R$13&amp;$B$2&amp;$B$1&amp;$R$14</f>
        <v>"ItemId":50005</v>
      </c>
      <c r="W248" s="1" t="str">
        <f t="shared" si="68"/>
        <v>"Num":0</v>
      </c>
      <c r="X248" s="1" t="str">
        <f t="shared" si="70"/>
        <v/>
      </c>
      <c r="Y248" s="1" t="str">
        <f t="shared" si="69"/>
        <v>[{"ItemId":50004,"Num":325571}]</v>
      </c>
    </row>
    <row r="249" spans="15:25">
      <c r="O249" s="1">
        <v>233</v>
      </c>
      <c r="P249" s="1">
        <f t="shared" si="73"/>
        <v>1.1</v>
      </c>
      <c r="Q249" s="1">
        <f t="shared" si="64"/>
        <v>341074</v>
      </c>
      <c r="R249" s="1">
        <f t="shared" si="65"/>
        <v>0</v>
      </c>
      <c r="S249" s="1" t="str">
        <f t="shared" si="78"/>
        <v>"ItemId":50004</v>
      </c>
      <c r="T249" s="1" t="str">
        <f t="shared" si="66"/>
        <v>"Num":341074</v>
      </c>
      <c r="U249" s="1" t="str">
        <f t="shared" si="67"/>
        <v>{"ItemId":50004,"Num":341074}</v>
      </c>
      <c r="V249" s="1" t="str">
        <f t="shared" si="79"/>
        <v>"ItemId":50005</v>
      </c>
      <c r="W249" s="1" t="str">
        <f t="shared" si="68"/>
        <v>"Num":0</v>
      </c>
      <c r="X249" s="1" t="str">
        <f t="shared" si="70"/>
        <v/>
      </c>
      <c r="Y249" s="1" t="str">
        <f t="shared" si="69"/>
        <v>[{"ItemId":50004,"Num":341074}]</v>
      </c>
    </row>
    <row r="250" spans="15:25">
      <c r="O250" s="1">
        <v>234</v>
      </c>
      <c r="P250" s="1">
        <f t="shared" si="73"/>
        <v>1.15</v>
      </c>
      <c r="Q250" s="1">
        <f t="shared" si="64"/>
        <v>356577</v>
      </c>
      <c r="R250" s="1">
        <f t="shared" si="65"/>
        <v>0</v>
      </c>
      <c r="S250" s="1" t="str">
        <f t="shared" si="78"/>
        <v>"ItemId":50004</v>
      </c>
      <c r="T250" s="1" t="str">
        <f t="shared" si="66"/>
        <v>"Num":356577</v>
      </c>
      <c r="U250" s="1" t="str">
        <f t="shared" si="67"/>
        <v>{"ItemId":50004,"Num":356577}</v>
      </c>
      <c r="V250" s="1" t="str">
        <f t="shared" si="79"/>
        <v>"ItemId":50005</v>
      </c>
      <c r="W250" s="1" t="str">
        <f t="shared" si="68"/>
        <v>"Num":0</v>
      </c>
      <c r="X250" s="1" t="str">
        <f t="shared" si="70"/>
        <v/>
      </c>
      <c r="Y250" s="1" t="str">
        <f t="shared" si="69"/>
        <v>[{"ItemId":50004,"Num":356577}]</v>
      </c>
    </row>
    <row r="251" spans="15:25">
      <c r="O251" s="1">
        <v>235</v>
      </c>
      <c r="P251" s="1">
        <f t="shared" si="73"/>
        <v>1.2</v>
      </c>
      <c r="Q251" s="1">
        <f t="shared" si="64"/>
        <v>372081</v>
      </c>
      <c r="R251" s="1">
        <f t="shared" si="65"/>
        <v>0</v>
      </c>
      <c r="S251" s="1" t="str">
        <f t="shared" si="78"/>
        <v>"ItemId":50004</v>
      </c>
      <c r="T251" s="1" t="str">
        <f t="shared" si="66"/>
        <v>"Num":372081</v>
      </c>
      <c r="U251" s="1" t="str">
        <f t="shared" si="67"/>
        <v>{"ItemId":50004,"Num":372081}</v>
      </c>
      <c r="V251" s="1" t="str">
        <f t="shared" si="79"/>
        <v>"ItemId":50005</v>
      </c>
      <c r="W251" s="1" t="str">
        <f t="shared" si="68"/>
        <v>"Num":0</v>
      </c>
      <c r="X251" s="1" t="str">
        <f t="shared" si="70"/>
        <v/>
      </c>
      <c r="Y251" s="1" t="str">
        <f t="shared" si="69"/>
        <v>[{"ItemId":50004,"Num":372081}]</v>
      </c>
    </row>
    <row r="252" spans="15:25">
      <c r="O252" s="1">
        <v>236</v>
      </c>
      <c r="P252" s="1">
        <f t="shared" si="73"/>
        <v>1.25</v>
      </c>
      <c r="Q252" s="1">
        <f t="shared" si="64"/>
        <v>387584</v>
      </c>
      <c r="R252" s="1">
        <f t="shared" si="65"/>
        <v>0</v>
      </c>
      <c r="S252" s="1" t="str">
        <f t="shared" si="78"/>
        <v>"ItemId":50004</v>
      </c>
      <c r="T252" s="1" t="str">
        <f t="shared" si="66"/>
        <v>"Num":387584</v>
      </c>
      <c r="U252" s="1" t="str">
        <f t="shared" si="67"/>
        <v>{"ItemId":50004,"Num":387584}</v>
      </c>
      <c r="V252" s="1" t="str">
        <f t="shared" si="79"/>
        <v>"ItemId":50005</v>
      </c>
      <c r="W252" s="1" t="str">
        <f t="shared" si="68"/>
        <v>"Num":0</v>
      </c>
      <c r="X252" s="1" t="str">
        <f t="shared" si="70"/>
        <v/>
      </c>
      <c r="Y252" s="1" t="str">
        <f t="shared" si="69"/>
        <v>[{"ItemId":50004,"Num":387584}]</v>
      </c>
    </row>
    <row r="253" spans="15:25">
      <c r="O253" s="1">
        <v>237</v>
      </c>
      <c r="P253" s="1">
        <f t="shared" si="73"/>
        <v>1.3</v>
      </c>
      <c r="Q253" s="1">
        <f t="shared" si="64"/>
        <v>403088</v>
      </c>
      <c r="R253" s="1">
        <f t="shared" si="65"/>
        <v>0</v>
      </c>
      <c r="S253" s="1" t="str">
        <f t="shared" si="78"/>
        <v>"ItemId":50004</v>
      </c>
      <c r="T253" s="1" t="str">
        <f t="shared" si="66"/>
        <v>"Num":403088</v>
      </c>
      <c r="U253" s="1" t="str">
        <f t="shared" si="67"/>
        <v>{"ItemId":50004,"Num":403088}</v>
      </c>
      <c r="V253" s="1" t="str">
        <f t="shared" si="79"/>
        <v>"ItemId":50005</v>
      </c>
      <c r="W253" s="1" t="str">
        <f t="shared" si="68"/>
        <v>"Num":0</v>
      </c>
      <c r="X253" s="1" t="str">
        <f t="shared" si="70"/>
        <v/>
      </c>
      <c r="Y253" s="1" t="str">
        <f t="shared" si="69"/>
        <v>[{"ItemId":50004,"Num":403088}]</v>
      </c>
    </row>
    <row r="254" spans="15:25">
      <c r="O254" s="1">
        <v>238</v>
      </c>
      <c r="P254" s="1">
        <f t="shared" si="73"/>
        <v>1.35</v>
      </c>
      <c r="Q254" s="1">
        <f t="shared" si="64"/>
        <v>418591</v>
      </c>
      <c r="R254" s="1">
        <f t="shared" si="65"/>
        <v>0</v>
      </c>
      <c r="S254" s="1" t="str">
        <f t="shared" si="78"/>
        <v>"ItemId":50004</v>
      </c>
      <c r="T254" s="1" t="str">
        <f t="shared" si="66"/>
        <v>"Num":418591</v>
      </c>
      <c r="U254" s="1" t="str">
        <f t="shared" si="67"/>
        <v>{"ItemId":50004,"Num":418591}</v>
      </c>
      <c r="V254" s="1" t="str">
        <f t="shared" si="79"/>
        <v>"ItemId":50005</v>
      </c>
      <c r="W254" s="1" t="str">
        <f t="shared" si="68"/>
        <v>"Num":0</v>
      </c>
      <c r="X254" s="1" t="str">
        <f t="shared" si="70"/>
        <v/>
      </c>
      <c r="Y254" s="1" t="str">
        <f t="shared" si="69"/>
        <v>[{"ItemId":50004,"Num":418591}]</v>
      </c>
    </row>
    <row r="255" spans="15:25">
      <c r="O255" s="1">
        <v>239</v>
      </c>
      <c r="P255" s="1">
        <f t="shared" si="73"/>
        <v>1.4</v>
      </c>
      <c r="Q255" s="1">
        <f t="shared" si="64"/>
        <v>434094</v>
      </c>
      <c r="R255" s="1">
        <f t="shared" si="65"/>
        <v>0</v>
      </c>
      <c r="S255" s="1" t="str">
        <f t="shared" si="78"/>
        <v>"ItemId":50004</v>
      </c>
      <c r="T255" s="1" t="str">
        <f t="shared" si="66"/>
        <v>"Num":434094</v>
      </c>
      <c r="U255" s="1" t="str">
        <f t="shared" si="67"/>
        <v>{"ItemId":50004,"Num":434094}</v>
      </c>
      <c r="V255" s="1" t="str">
        <f t="shared" si="79"/>
        <v>"ItemId":50005</v>
      </c>
      <c r="W255" s="1" t="str">
        <f t="shared" si="68"/>
        <v>"Num":0</v>
      </c>
      <c r="X255" s="1" t="str">
        <f t="shared" si="70"/>
        <v/>
      </c>
      <c r="Y255" s="1" t="str">
        <f t="shared" si="69"/>
        <v>[{"ItemId":50004,"Num":434094}]</v>
      </c>
    </row>
    <row r="256" spans="15:25">
      <c r="O256" s="1">
        <v>240</v>
      </c>
      <c r="P256" s="1">
        <f t="shared" si="73"/>
        <v>1.45</v>
      </c>
      <c r="Q256" s="1">
        <f t="shared" si="64"/>
        <v>449598</v>
      </c>
      <c r="R256" s="1">
        <f t="shared" si="65"/>
        <v>3827</v>
      </c>
      <c r="S256" s="1" t="str">
        <f t="shared" si="78"/>
        <v>"ItemId":50004</v>
      </c>
      <c r="T256" s="1" t="str">
        <f t="shared" si="66"/>
        <v>"Num":449598</v>
      </c>
      <c r="U256" s="1" t="str">
        <f t="shared" si="67"/>
        <v>{"ItemId":50004,"Num":449598}</v>
      </c>
      <c r="V256" s="1" t="str">
        <f t="shared" si="79"/>
        <v>"ItemId":50005</v>
      </c>
      <c r="W256" s="1" t="str">
        <f t="shared" si="68"/>
        <v>"Num":3827</v>
      </c>
      <c r="X256" s="1" t="str">
        <f t="shared" si="70"/>
        <v>{"ItemId":50005,"Num":3827}</v>
      </c>
      <c r="Y256" s="1" t="str">
        <f t="shared" si="69"/>
        <v>[{"ItemId":50004,"Num":449598},{"ItemId":50005,"Num":3827}]</v>
      </c>
    </row>
    <row r="257" spans="15:25">
      <c r="O257" s="1">
        <v>241</v>
      </c>
      <c r="P257" s="1">
        <f t="shared" si="73"/>
        <v>1</v>
      </c>
      <c r="Q257" s="1">
        <f t="shared" si="64"/>
        <v>329501</v>
      </c>
      <c r="R257" s="1">
        <f t="shared" si="65"/>
        <v>0</v>
      </c>
      <c r="S257" s="1" t="str">
        <f t="shared" si="78"/>
        <v>"ItemId":50004</v>
      </c>
      <c r="T257" s="1" t="str">
        <f t="shared" si="66"/>
        <v>"Num":329501</v>
      </c>
      <c r="U257" s="1" t="str">
        <f t="shared" si="67"/>
        <v>{"ItemId":50004,"Num":329501}</v>
      </c>
      <c r="V257" s="1" t="str">
        <f t="shared" si="79"/>
        <v>"ItemId":50005</v>
      </c>
      <c r="W257" s="1" t="str">
        <f t="shared" si="68"/>
        <v>"Num":0</v>
      </c>
      <c r="X257" s="1" t="str">
        <f t="shared" si="70"/>
        <v/>
      </c>
      <c r="Y257" s="1" t="str">
        <f t="shared" si="69"/>
        <v>[{"ItemId":50004,"Num":329501}]</v>
      </c>
    </row>
    <row r="258" spans="15:25">
      <c r="O258" s="1">
        <v>242</v>
      </c>
      <c r="P258" s="1">
        <f t="shared" si="73"/>
        <v>1.05</v>
      </c>
      <c r="Q258" s="1">
        <f t="shared" si="64"/>
        <v>345976</v>
      </c>
      <c r="R258" s="1">
        <f t="shared" si="65"/>
        <v>0</v>
      </c>
      <c r="S258" s="1" t="str">
        <f t="shared" ref="S258:S266" si="80">$B$2&amp;$Q$13&amp;$B$2&amp;$B$1&amp;$Q$14</f>
        <v>"ItemId":50004</v>
      </c>
      <c r="T258" s="1" t="str">
        <f t="shared" si="66"/>
        <v>"Num":345976</v>
      </c>
      <c r="U258" s="1" t="str">
        <f t="shared" si="67"/>
        <v>{"ItemId":50004,"Num":345976}</v>
      </c>
      <c r="V258" s="1" t="str">
        <f t="shared" ref="V258:V266" si="81">$B$2&amp;$R$13&amp;$B$2&amp;$B$1&amp;$R$14</f>
        <v>"ItemId":50005</v>
      </c>
      <c r="W258" s="1" t="str">
        <f t="shared" si="68"/>
        <v>"Num":0</v>
      </c>
      <c r="X258" s="1" t="str">
        <f t="shared" si="70"/>
        <v/>
      </c>
      <c r="Y258" s="1" t="str">
        <f t="shared" si="69"/>
        <v>[{"ItemId":50004,"Num":345976}]</v>
      </c>
    </row>
    <row r="259" spans="15:25">
      <c r="O259" s="1">
        <v>243</v>
      </c>
      <c r="P259" s="1">
        <f t="shared" si="73"/>
        <v>1.1</v>
      </c>
      <c r="Q259" s="1">
        <f t="shared" si="64"/>
        <v>362451</v>
      </c>
      <c r="R259" s="1">
        <f t="shared" si="65"/>
        <v>0</v>
      </c>
      <c r="S259" s="1" t="str">
        <f t="shared" si="80"/>
        <v>"ItemId":50004</v>
      </c>
      <c r="T259" s="1" t="str">
        <f t="shared" si="66"/>
        <v>"Num":362451</v>
      </c>
      <c r="U259" s="1" t="str">
        <f t="shared" si="67"/>
        <v>{"ItemId":50004,"Num":362451}</v>
      </c>
      <c r="V259" s="1" t="str">
        <f t="shared" si="81"/>
        <v>"ItemId":50005</v>
      </c>
      <c r="W259" s="1" t="str">
        <f t="shared" si="68"/>
        <v>"Num":0</v>
      </c>
      <c r="X259" s="1" t="str">
        <f t="shared" si="70"/>
        <v/>
      </c>
      <c r="Y259" s="1" t="str">
        <f t="shared" si="69"/>
        <v>[{"ItemId":50004,"Num":362451}]</v>
      </c>
    </row>
    <row r="260" spans="15:25">
      <c r="O260" s="1">
        <v>244</v>
      </c>
      <c r="P260" s="1">
        <f t="shared" si="73"/>
        <v>1.15</v>
      </c>
      <c r="Q260" s="1">
        <f t="shared" si="64"/>
        <v>378926</v>
      </c>
      <c r="R260" s="1">
        <f t="shared" si="65"/>
        <v>0</v>
      </c>
      <c r="S260" s="1" t="str">
        <f t="shared" si="80"/>
        <v>"ItemId":50004</v>
      </c>
      <c r="T260" s="1" t="str">
        <f t="shared" si="66"/>
        <v>"Num":378926</v>
      </c>
      <c r="U260" s="1" t="str">
        <f t="shared" si="67"/>
        <v>{"ItemId":50004,"Num":378926}</v>
      </c>
      <c r="V260" s="1" t="str">
        <f t="shared" si="81"/>
        <v>"ItemId":50005</v>
      </c>
      <c r="W260" s="1" t="str">
        <f t="shared" si="68"/>
        <v>"Num":0</v>
      </c>
      <c r="X260" s="1" t="str">
        <f t="shared" si="70"/>
        <v/>
      </c>
      <c r="Y260" s="1" t="str">
        <f t="shared" si="69"/>
        <v>[{"ItemId":50004,"Num":378926}]</v>
      </c>
    </row>
    <row r="261" spans="15:25">
      <c r="O261" s="1">
        <v>245</v>
      </c>
      <c r="P261" s="1">
        <f t="shared" si="73"/>
        <v>1.2</v>
      </c>
      <c r="Q261" s="1">
        <f t="shared" si="64"/>
        <v>395401</v>
      </c>
      <c r="R261" s="1">
        <f t="shared" si="65"/>
        <v>0</v>
      </c>
      <c r="S261" s="1" t="str">
        <f t="shared" si="80"/>
        <v>"ItemId":50004</v>
      </c>
      <c r="T261" s="1" t="str">
        <f t="shared" si="66"/>
        <v>"Num":395401</v>
      </c>
      <c r="U261" s="1" t="str">
        <f t="shared" si="67"/>
        <v>{"ItemId":50004,"Num":395401}</v>
      </c>
      <c r="V261" s="1" t="str">
        <f t="shared" si="81"/>
        <v>"ItemId":50005</v>
      </c>
      <c r="W261" s="1" t="str">
        <f t="shared" si="68"/>
        <v>"Num":0</v>
      </c>
      <c r="X261" s="1" t="str">
        <f t="shared" si="70"/>
        <v/>
      </c>
      <c r="Y261" s="1" t="str">
        <f t="shared" si="69"/>
        <v>[{"ItemId":50004,"Num":395401}]</v>
      </c>
    </row>
    <row r="262" spans="15:25">
      <c r="O262" s="1">
        <v>246</v>
      </c>
      <c r="P262" s="1">
        <f t="shared" si="73"/>
        <v>1.25</v>
      </c>
      <c r="Q262" s="1">
        <f t="shared" si="64"/>
        <v>411876</v>
      </c>
      <c r="R262" s="1">
        <f t="shared" si="65"/>
        <v>0</v>
      </c>
      <c r="S262" s="1" t="str">
        <f t="shared" si="80"/>
        <v>"ItemId":50004</v>
      </c>
      <c r="T262" s="1" t="str">
        <f t="shared" si="66"/>
        <v>"Num":411876</v>
      </c>
      <c r="U262" s="1" t="str">
        <f t="shared" si="67"/>
        <v>{"ItemId":50004,"Num":411876}</v>
      </c>
      <c r="V262" s="1" t="str">
        <f t="shared" si="81"/>
        <v>"ItemId":50005</v>
      </c>
      <c r="W262" s="1" t="str">
        <f t="shared" si="68"/>
        <v>"Num":0</v>
      </c>
      <c r="X262" s="1" t="str">
        <f t="shared" si="70"/>
        <v/>
      </c>
      <c r="Y262" s="1" t="str">
        <f t="shared" si="69"/>
        <v>[{"ItemId":50004,"Num":411876}]</v>
      </c>
    </row>
    <row r="263" spans="15:25">
      <c r="O263" s="1">
        <v>247</v>
      </c>
      <c r="P263" s="1">
        <f t="shared" si="73"/>
        <v>1.3</v>
      </c>
      <c r="Q263" s="1">
        <f t="shared" si="64"/>
        <v>428351</v>
      </c>
      <c r="R263" s="1">
        <f t="shared" si="65"/>
        <v>0</v>
      </c>
      <c r="S263" s="1" t="str">
        <f t="shared" si="80"/>
        <v>"ItemId":50004</v>
      </c>
      <c r="T263" s="1" t="str">
        <f t="shared" si="66"/>
        <v>"Num":428351</v>
      </c>
      <c r="U263" s="1" t="str">
        <f t="shared" si="67"/>
        <v>{"ItemId":50004,"Num":428351}</v>
      </c>
      <c r="V263" s="1" t="str">
        <f t="shared" si="81"/>
        <v>"ItemId":50005</v>
      </c>
      <c r="W263" s="1" t="str">
        <f t="shared" si="68"/>
        <v>"Num":0</v>
      </c>
      <c r="X263" s="1" t="str">
        <f t="shared" si="70"/>
        <v/>
      </c>
      <c r="Y263" s="1" t="str">
        <f t="shared" si="69"/>
        <v>[{"ItemId":50004,"Num":428351}]</v>
      </c>
    </row>
    <row r="264" spans="15:25">
      <c r="O264" s="1">
        <v>248</v>
      </c>
      <c r="P264" s="1">
        <f t="shared" si="73"/>
        <v>1.35</v>
      </c>
      <c r="Q264" s="1">
        <f t="shared" si="64"/>
        <v>444826</v>
      </c>
      <c r="R264" s="1">
        <f t="shared" si="65"/>
        <v>0</v>
      </c>
      <c r="S264" s="1" t="str">
        <f t="shared" si="80"/>
        <v>"ItemId":50004</v>
      </c>
      <c r="T264" s="1" t="str">
        <f t="shared" si="66"/>
        <v>"Num":444826</v>
      </c>
      <c r="U264" s="1" t="str">
        <f t="shared" si="67"/>
        <v>{"ItemId":50004,"Num":444826}</v>
      </c>
      <c r="V264" s="1" t="str">
        <f t="shared" si="81"/>
        <v>"ItemId":50005</v>
      </c>
      <c r="W264" s="1" t="str">
        <f t="shared" si="68"/>
        <v>"Num":0</v>
      </c>
      <c r="X264" s="1" t="str">
        <f t="shared" si="70"/>
        <v/>
      </c>
      <c r="Y264" s="1" t="str">
        <f t="shared" si="69"/>
        <v>[{"ItemId":50004,"Num":444826}]</v>
      </c>
    </row>
    <row r="265" spans="15:25">
      <c r="O265" s="1">
        <v>249</v>
      </c>
      <c r="P265" s="1">
        <f t="shared" si="73"/>
        <v>1.4</v>
      </c>
      <c r="Q265" s="1">
        <f t="shared" si="64"/>
        <v>461301</v>
      </c>
      <c r="R265" s="1">
        <f t="shared" si="65"/>
        <v>0</v>
      </c>
      <c r="S265" s="1" t="str">
        <f t="shared" si="80"/>
        <v>"ItemId":50004</v>
      </c>
      <c r="T265" s="1" t="str">
        <f t="shared" si="66"/>
        <v>"Num":461301</v>
      </c>
      <c r="U265" s="1" t="str">
        <f t="shared" si="67"/>
        <v>{"ItemId":50004,"Num":461301}</v>
      </c>
      <c r="V265" s="1" t="str">
        <f t="shared" si="81"/>
        <v>"ItemId":50005</v>
      </c>
      <c r="W265" s="1" t="str">
        <f t="shared" si="68"/>
        <v>"Num":0</v>
      </c>
      <c r="X265" s="1" t="str">
        <f t="shared" si="70"/>
        <v/>
      </c>
      <c r="Y265" s="1" t="str">
        <f t="shared" si="69"/>
        <v>[{"ItemId":50004,"Num":461301}]</v>
      </c>
    </row>
    <row r="266" spans="15:25">
      <c r="O266" s="1">
        <v>250</v>
      </c>
      <c r="Y266" s="1" t="str">
        <f t="shared" si="69"/>
        <v>[]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养成中转</vt:lpstr>
      <vt:lpstr>消耗中转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2024-12-04T03:35:56Z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