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84971CDE-E41E-4859-9601-7CEA5AB55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6" i="2" l="1"/>
  <c r="Z36" i="2"/>
  <c r="Y36" i="2"/>
  <c r="X36" i="2"/>
  <c r="W36" i="2"/>
  <c r="V36" i="2"/>
  <c r="U36" i="2"/>
  <c r="S36" i="2"/>
  <c r="K36" i="2"/>
  <c r="T36" i="2" s="1"/>
  <c r="AB36" i="2" s="1"/>
  <c r="AA35" i="2"/>
  <c r="Z35" i="2"/>
  <c r="Y35" i="2"/>
  <c r="X35" i="2"/>
  <c r="W35" i="2"/>
  <c r="V35" i="2"/>
  <c r="U35" i="2"/>
  <c r="S35" i="2"/>
  <c r="K35" i="2"/>
  <c r="T35" i="2" s="1"/>
  <c r="AB35" i="2" s="1"/>
  <c r="AA34" i="2"/>
  <c r="Z34" i="2"/>
  <c r="AB34" i="2" s="1"/>
  <c r="Y34" i="2"/>
  <c r="X34" i="2"/>
  <c r="W34" i="2"/>
  <c r="V34" i="2"/>
  <c r="U34" i="2"/>
  <c r="T34" i="2"/>
  <c r="S34" i="2"/>
  <c r="K34" i="2"/>
  <c r="AA33" i="2"/>
  <c r="Z33" i="2"/>
  <c r="Y33" i="2"/>
  <c r="X33" i="2"/>
  <c r="W33" i="2"/>
  <c r="V33" i="2"/>
  <c r="U33" i="2"/>
  <c r="S33" i="2"/>
  <c r="K33" i="2"/>
  <c r="T33" i="2" s="1"/>
  <c r="AB33" i="2" s="1"/>
  <c r="AA32" i="2"/>
  <c r="Z32" i="2"/>
  <c r="Y32" i="2"/>
  <c r="X32" i="2"/>
  <c r="W32" i="2"/>
  <c r="V32" i="2"/>
  <c r="U32" i="2"/>
  <c r="S32" i="2"/>
  <c r="K32" i="2"/>
  <c r="T32" i="2" s="1"/>
  <c r="AB32" i="2" s="1"/>
  <c r="D31" i="2"/>
  <c r="AA16" i="2"/>
  <c r="Z16" i="2"/>
  <c r="Y16" i="2"/>
  <c r="X16" i="2"/>
  <c r="W16" i="2"/>
  <c r="V16" i="2"/>
  <c r="U16" i="2"/>
  <c r="S16" i="2"/>
  <c r="K16" i="2"/>
  <c r="T16" i="2" s="1"/>
  <c r="AB16" i="2" s="1"/>
  <c r="AA15" i="2"/>
  <c r="Z15" i="2"/>
  <c r="Y15" i="2"/>
  <c r="X15" i="2"/>
  <c r="W15" i="2"/>
  <c r="V15" i="2"/>
  <c r="U15" i="2"/>
  <c r="S15" i="2"/>
  <c r="K15" i="2"/>
  <c r="T15" i="2" s="1"/>
  <c r="AB15" i="2" s="1"/>
  <c r="AB14" i="2"/>
  <c r="AA14" i="2"/>
  <c r="Z14" i="2"/>
  <c r="Y14" i="2"/>
  <c r="X14" i="2"/>
  <c r="W14" i="2"/>
  <c r="V14" i="2"/>
  <c r="U14" i="2"/>
  <c r="T14" i="2"/>
  <c r="S14" i="2"/>
  <c r="K14" i="2"/>
  <c r="AB13" i="2"/>
  <c r="AA13" i="2"/>
  <c r="Z13" i="2"/>
  <c r="Y13" i="2"/>
  <c r="X13" i="2"/>
  <c r="W13" i="2"/>
  <c r="V13" i="2"/>
  <c r="U13" i="2"/>
  <c r="T13" i="2"/>
  <c r="S13" i="2"/>
  <c r="K13" i="2"/>
  <c r="AA12" i="2"/>
  <c r="Z12" i="2"/>
  <c r="Y12" i="2"/>
  <c r="X12" i="2"/>
  <c r="W12" i="2"/>
  <c r="V12" i="2"/>
  <c r="U12" i="2"/>
  <c r="AB12" i="2" s="1"/>
  <c r="T12" i="2"/>
  <c r="S12" i="2"/>
  <c r="K12" i="2"/>
  <c r="D11" i="2"/>
  <c r="I8" i="1"/>
  <c r="I7" i="1"/>
  <c r="I6" i="1"/>
  <c r="I5" i="1"/>
  <c r="S31" i="2" l="1"/>
  <c r="S11" i="2"/>
  <c r="H5" i="1" l="1"/>
  <c r="H6" i="1"/>
  <c r="H8" i="1"/>
  <c r="H7" i="1"/>
</calcChain>
</file>

<file path=xl/sharedStrings.xml><?xml version="1.0" encoding="utf-8"?>
<sst xmlns="http://schemas.openxmlformats.org/spreadsheetml/2006/main" count="103" uniqueCount="71">
  <si>
    <t>Id</t>
  </si>
  <si>
    <t>DrawId</t>
  </si>
  <si>
    <t>CardPoolId</t>
  </si>
  <si>
    <t>DrawType</t>
  </si>
  <si>
    <t>DrawTimes</t>
  </si>
  <si>
    <t>FreeCycle</t>
  </si>
  <si>
    <t>Cost</t>
  </si>
  <si>
    <t>DropTeam</t>
  </si>
  <si>
    <t>ButtonName</t>
  </si>
  <si>
    <t>ButtonPic</t>
  </si>
  <si>
    <t>int</t>
  </si>
  <si>
    <t>list[int]</t>
  </si>
  <si>
    <t>主键</t>
  </si>
  <si>
    <t>抽卡Id</t>
  </si>
  <si>
    <r>
      <rPr>
        <sz val="11"/>
        <color rgb="FF000000"/>
        <rFont val="宋体"/>
        <charset val="134"/>
      </rPr>
      <t>关联卡池</t>
    </r>
  </si>
  <si>
    <r>
      <rPr>
        <sz val="11"/>
        <color rgb="FF000000"/>
        <rFont val="宋体"/>
        <charset val="134"/>
      </rPr>
      <t>抽卡类型</t>
    </r>
  </si>
  <si>
    <t>抽卡次数</t>
  </si>
  <si>
    <t>免费周期</t>
  </si>
  <si>
    <t>消耗</t>
  </si>
  <si>
    <t>掉落组组合</t>
  </si>
  <si>
    <r>
      <rPr>
        <sz val="11"/>
        <color rgb="FF000000"/>
        <rFont val="宋体"/>
        <charset val="134"/>
      </rPr>
      <t>保底掉落组</t>
    </r>
  </si>
  <si>
    <r>
      <rPr>
        <sz val="11"/>
        <color rgb="FF000000"/>
        <rFont val="宋体"/>
        <charset val="134"/>
      </rPr>
      <t>按钮名称</t>
    </r>
  </si>
  <si>
    <r>
      <rPr>
        <sz val="11"/>
        <color rgb="FF000000"/>
        <rFont val="宋体"/>
        <charset val="134"/>
      </rPr>
      <t>按钮图片</t>
    </r>
  </si>
  <si>
    <t>//序号</t>
  </si>
  <si>
    <t>1 偷车行动
2 史诗偷车行动
3 限时偷车行动
4 惊天偷车行动</t>
  </si>
  <si>
    <t>1 单抽
2 十连</t>
  </si>
  <si>
    <t>点这个按钮抽多少次</t>
  </si>
  <si>
    <t>无免费周期 -1
单位:秒</t>
  </si>
  <si>
    <t>[道具:数量]</t>
  </si>
  <si>
    <t>[掉落组:权重:品质]
1 蓝
2 紫
3 橙
4 红</t>
  </si>
  <si>
    <t>掉落组Id</t>
  </si>
  <si>
    <t>[{"ItemId":10001,"Num":1}]</t>
  </si>
  <si>
    <t>[{"ItemId":10001,"Num":10}]</t>
  </si>
  <si>
    <t>[{"ItemId":10002,"Num":1}]</t>
  </si>
  <si>
    <t>[{"ItemId":10002,"Num":10}]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</si>
  <si>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</si>
  <si>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</si>
  <si>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</si>
  <si>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</si>
  <si>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</si>
  <si>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</si>
  <si>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</si>
  <si>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charset val="134"/>
      </rPr>
      <t>全车卡招募</t>
    </r>
  </si>
  <si>
    <r>
      <rPr>
        <sz val="11"/>
        <color rgb="FF000000"/>
        <rFont val="宋体"/>
        <charset val="134"/>
      </rPr>
      <t>60次保底1史诗</t>
    </r>
  </si>
  <si>
    <t>训练手册</t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</si>
  <si>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</si>
  <si>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</si>
  <si>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权重</t>
    </r>
  </si>
  <si>
    <t>DropTeamId</t>
  </si>
  <si>
    <t>Weight</t>
  </si>
  <si>
    <t>Quality</t>
  </si>
  <si>
    <t>ShowIndex</t>
  </si>
  <si>
    <t>ExtraItemId</t>
  </si>
  <si>
    <t>ExtraNum</t>
  </si>
  <si>
    <t>ExtraItemId2</t>
  </si>
  <si>
    <t>ExtraNum2</t>
  </si>
  <si>
    <r>
      <rPr>
        <sz val="11"/>
        <color rgb="FF000000"/>
        <rFont val="宋体"/>
        <charset val="134"/>
      </rPr>
      <t>阵营改装件</t>
    </r>
  </si>
  <si>
    <r>
      <rPr>
        <sz val="11"/>
        <color rgb="FF000000"/>
        <rFont val="宋体"/>
        <charset val="134"/>
      </rPr>
      <t>精英车卡</t>
    </r>
  </si>
  <si>
    <r>
      <rPr>
        <sz val="11"/>
        <color rgb="FF000000"/>
        <rFont val="宋体"/>
        <charset val="134"/>
      </rPr>
      <t>史诗车卡</t>
    </r>
  </si>
  <si>
    <t>如果命中1004，从心愿单的8张紫卡中均匀随机一个</t>
  </si>
  <si>
    <t>如果命中1005，从心愿单的8张橙卡中均匀随机一个</t>
  </si>
  <si>
    <r>
      <rPr>
        <b/>
        <sz val="13"/>
        <color rgb="FF44546A"/>
        <rFont val="宋体"/>
        <charset val="134"/>
      </rPr>
      <t>高级车卡招募</t>
    </r>
  </si>
  <si>
    <r>
      <rPr>
        <sz val="11"/>
        <color rgb="FF000000"/>
        <rFont val="宋体"/>
        <charset val="134"/>
      </rPr>
      <t>30次保底1史诗</t>
    </r>
  </si>
  <si>
    <r>
      <rPr>
        <sz val="11"/>
        <color rgb="FF000000"/>
        <rFont val="宋体"/>
        <charset val="134"/>
      </rPr>
      <t>万能改装件</t>
    </r>
  </si>
  <si>
    <t>如果命中2004，从心愿单的8张紫卡中均匀随机一个</t>
  </si>
  <si>
    <t>如果命中2005，从自选的5张中均匀随机一个</t>
  </si>
  <si>
    <t>GuaranteedTeam</t>
    <phoneticPr fontId="3" type="noConversion"/>
  </si>
  <si>
    <t>GuaranteedTeamX10</t>
    <phoneticPr fontId="3" type="noConversion"/>
  </si>
  <si>
    <t>int</t>
    <phoneticPr fontId="3" type="noConversion"/>
  </si>
  <si>
    <t>掉落组Id</t>
    <phoneticPr fontId="3" type="noConversion"/>
  </si>
  <si>
    <t>十次连续不出保底掉落组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</si>
</sst>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\$#,##0.00"/>
    <numFmt numFmtId="179" formatCode="0_ "/>
  </numFmts>
  <fonts count="6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J4" sqref="J4"/>
    </sheetView>
  </sheetViews>
  <sheetFormatPr defaultColWidth="9" defaultRowHeight="13.5" x14ac:dyDescent="0.15"/>
  <cols>
    <col min="1" max="1" width="9.125" style="9" customWidth="1"/>
    <col min="2" max="2" width="11.5" style="9" customWidth="1"/>
    <col min="3" max="3" width="15.375" style="9" customWidth="1"/>
    <col min="4" max="5" width="12.125" style="9" customWidth="1"/>
    <col min="6" max="6" width="15" style="9" customWidth="1"/>
    <col min="7" max="7" width="29.375" style="9" customWidth="1"/>
    <col min="8" max="8" width="27.875" style="9" customWidth="1"/>
    <col min="9" max="9" width="15.875" style="9" customWidth="1"/>
    <col min="10" max="10" width="23.5" style="9" bestFit="1" customWidth="1"/>
    <col min="11" max="11" width="25.5" style="9" customWidth="1"/>
    <col min="12" max="12" width="12.375" style="9" customWidth="1"/>
    <col min="13" max="16384" width="9" style="1"/>
  </cols>
  <sheetData>
    <row r="1" spans="1:12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6" t="s">
        <v>66</v>
      </c>
      <c r="J1" s="16" t="s">
        <v>67</v>
      </c>
      <c r="K1" s="4" t="s">
        <v>8</v>
      </c>
      <c r="L1" s="4" t="s">
        <v>9</v>
      </c>
    </row>
    <row r="2" spans="1:12" x14ac:dyDescent="0.15">
      <c r="A2" s="4" t="s">
        <v>10</v>
      </c>
      <c r="B2" s="4" t="s">
        <v>10</v>
      </c>
      <c r="C2" s="4" t="s">
        <v>10</v>
      </c>
      <c r="D2" s="4" t="s">
        <v>10</v>
      </c>
      <c r="E2" s="4" t="s">
        <v>10</v>
      </c>
      <c r="F2" s="4" t="s">
        <v>10</v>
      </c>
      <c r="G2" s="4" t="s">
        <v>11</v>
      </c>
      <c r="H2" s="4" t="s">
        <v>11</v>
      </c>
      <c r="I2" s="4" t="s">
        <v>10</v>
      </c>
      <c r="J2" s="16" t="s">
        <v>68</v>
      </c>
      <c r="K2" s="4" t="s">
        <v>10</v>
      </c>
      <c r="L2" s="4" t="s">
        <v>10</v>
      </c>
    </row>
    <row r="3" spans="1:12" x14ac:dyDescent="0.15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16" t="s">
        <v>70</v>
      </c>
      <c r="K3" s="4" t="s">
        <v>21</v>
      </c>
      <c r="L3" s="4" t="s">
        <v>22</v>
      </c>
    </row>
    <row r="4" spans="1:12" ht="126" customHeight="1" x14ac:dyDescent="0.15">
      <c r="A4" s="14" t="s">
        <v>23</v>
      </c>
      <c r="B4" s="4" t="s">
        <v>13</v>
      </c>
      <c r="C4" s="14" t="s">
        <v>24</v>
      </c>
      <c r="D4" s="14" t="s">
        <v>25</v>
      </c>
      <c r="E4" s="14" t="s">
        <v>26</v>
      </c>
      <c r="F4" s="14" t="s">
        <v>27</v>
      </c>
      <c r="G4" s="14" t="s">
        <v>28</v>
      </c>
      <c r="H4" s="14" t="s">
        <v>29</v>
      </c>
      <c r="I4" s="14" t="s">
        <v>30</v>
      </c>
      <c r="J4" s="15" t="s">
        <v>69</v>
      </c>
      <c r="K4" s="4" t="s">
        <v>21</v>
      </c>
      <c r="L4" s="4" t="s">
        <v>22</v>
      </c>
    </row>
    <row r="5" spans="1:12" x14ac:dyDescent="0.15">
      <c r="A5" s="9">
        <v>1</v>
      </c>
      <c r="B5" s="9">
        <v>1001</v>
      </c>
      <c r="C5" s="9">
        <v>1</v>
      </c>
      <c r="D5" s="9">
        <v>1</v>
      </c>
      <c r="E5" s="9">
        <v>1</v>
      </c>
      <c r="F5" s="9">
        <v>-1</v>
      </c>
      <c r="G5" s="9" t="s">
        <v>31</v>
      </c>
      <c r="H5" s="9" t="str">
        <f>中转!S11</f>
        <v>[{"DropTeamId":1005,"Weight":205,"Quality":3,"DrawType":2,"ShowIndex":0,"ExtraItemId":50004,"ExtraNum":0,"ExtraItemId2":50006,"ExtraNum2":10},{"DropTeamId":1004,"Weight":2250,"Quality":2,"DrawType":1,"ShowIndex":1,"ExtraItemId":50004,"ExtraNum":0,"ExtraItemId2":50006,"ExtraNum2":10},{"DropTeamId":1003,"Weight":50,"Quality":3,"DrawType":0,"ShowIndex":2,"ExtraItemId":50004,"ExtraNum":10000,"ExtraItemId2":50006,"ExtraNum2":10},{"DropTeamId":1002,"Weight":1500,"Quality":2,"DrawType":0,"ShowIndex":3,"ExtraItemId":50004,"ExtraNum":750,"ExtraItemId2":50006,"ExtraNum2":10},{"DropTeamId":1001,"Weight":5995,"Quality":1,"DrawType":0,"ShowIndex":4,"ExtraItemId":50004,"ExtraNum":250,"ExtraItemId2":50006,"ExtraNum2":10}]</v>
      </c>
      <c r="I5" s="9">
        <f>中转!J16</f>
        <v>1005</v>
      </c>
      <c r="J5" s="9">
        <v>1004</v>
      </c>
    </row>
    <row r="6" spans="1:12" x14ac:dyDescent="0.15">
      <c r="A6" s="9">
        <v>2</v>
      </c>
      <c r="B6" s="9">
        <v>1002</v>
      </c>
      <c r="C6" s="9">
        <v>1</v>
      </c>
      <c r="D6" s="9">
        <v>2</v>
      </c>
      <c r="E6" s="9">
        <v>10</v>
      </c>
      <c r="F6" s="9">
        <v>-1</v>
      </c>
      <c r="G6" s="9" t="s">
        <v>32</v>
      </c>
      <c r="H6" s="9" t="str">
        <f>中转!S11</f>
        <v>[{"DropTeamId":1005,"Weight":205,"Quality":3,"DrawType":2,"ShowIndex":0,"ExtraItemId":50004,"ExtraNum":0,"ExtraItemId2":50006,"ExtraNum2":10},{"DropTeamId":1004,"Weight":2250,"Quality":2,"DrawType":1,"ShowIndex":1,"ExtraItemId":50004,"ExtraNum":0,"ExtraItemId2":50006,"ExtraNum2":10},{"DropTeamId":1003,"Weight":50,"Quality":3,"DrawType":0,"ShowIndex":2,"ExtraItemId":50004,"ExtraNum":10000,"ExtraItemId2":50006,"ExtraNum2":10},{"DropTeamId":1002,"Weight":1500,"Quality":2,"DrawType":0,"ShowIndex":3,"ExtraItemId":50004,"ExtraNum":750,"ExtraItemId2":50006,"ExtraNum2":10},{"DropTeamId":1001,"Weight":5995,"Quality":1,"DrawType":0,"ShowIndex":4,"ExtraItemId":50004,"ExtraNum":250,"ExtraItemId2":50006,"ExtraNum2":10}]</v>
      </c>
      <c r="I6" s="9">
        <f>中转!J16</f>
        <v>1005</v>
      </c>
      <c r="J6" s="9">
        <v>1004</v>
      </c>
    </row>
    <row r="7" spans="1:12" x14ac:dyDescent="0.15">
      <c r="A7" s="9">
        <v>3</v>
      </c>
      <c r="B7" s="9">
        <v>2001</v>
      </c>
      <c r="C7" s="9">
        <v>2</v>
      </c>
      <c r="D7" s="9">
        <v>1</v>
      </c>
      <c r="E7" s="9">
        <v>1</v>
      </c>
      <c r="F7" s="9">
        <v>-1</v>
      </c>
      <c r="G7" s="9" t="s">
        <v>33</v>
      </c>
      <c r="H7" s="9" t="str">
        <f>中转!S31</f>
        <v>[{"DropTeamId":2005,"Weight":522,"Quality":3,"DrawType":2,"ShowIndex":0,"ExtraItemId":50004,"ExtraNum":0,"ExtraItemId2":50006,"ExtraNum2":30},{"DropTeamId":2004,"Weight":1875,"Quality":2,"DrawType":1,"ShowIndex":1,"ExtraItemId":50004,"ExtraNum":0,"ExtraItemId2":50006,"ExtraNum2":30},{"DropTeamId":2003,"Weight":100,"Quality":3,"DrawType":0,"ShowIndex":2,"ExtraItemId":50004,"ExtraNum":20000,"ExtraItemId2":50006,"ExtraNum2":30},{"DropTeamId":2002,"Weight":2500,"Quality":2,"DrawType":0,"ShowIndex":3,"ExtraItemId":50004,"ExtraNum":1500,"ExtraItemId2":50006,"ExtraNum2":30},{"DropTeamId":2001,"Weight":5003,"Quality":1,"DrawType":0,"ShowIndex":4,"ExtraItemId":50004,"ExtraNum":500,"ExtraItemId2":50006,"ExtraNum2":30}]</v>
      </c>
      <c r="I7" s="9">
        <f>中转!J36</f>
        <v>2005</v>
      </c>
      <c r="J7" s="9">
        <v>2004</v>
      </c>
    </row>
    <row r="8" spans="1:12" x14ac:dyDescent="0.15">
      <c r="A8" s="9">
        <v>4</v>
      </c>
      <c r="B8" s="9">
        <v>2002</v>
      </c>
      <c r="C8" s="9">
        <v>2</v>
      </c>
      <c r="D8" s="9">
        <v>2</v>
      </c>
      <c r="E8" s="9">
        <v>10</v>
      </c>
      <c r="F8" s="9">
        <v>-1</v>
      </c>
      <c r="G8" s="9" t="s">
        <v>34</v>
      </c>
      <c r="H8" s="9" t="str">
        <f>中转!S31</f>
        <v>[{"DropTeamId":2005,"Weight":522,"Quality":3,"DrawType":2,"ShowIndex":0,"ExtraItemId":50004,"ExtraNum":0,"ExtraItemId2":50006,"ExtraNum2":30},{"DropTeamId":2004,"Weight":1875,"Quality":2,"DrawType":1,"ShowIndex":1,"ExtraItemId":50004,"ExtraNum":0,"ExtraItemId2":50006,"ExtraNum2":30},{"DropTeamId":2003,"Weight":100,"Quality":3,"DrawType":0,"ShowIndex":2,"ExtraItemId":50004,"ExtraNum":20000,"ExtraItemId2":50006,"ExtraNum2":30},{"DropTeamId":2002,"Weight":2500,"Quality":2,"DrawType":0,"ShowIndex":3,"ExtraItemId":50004,"ExtraNum":1500,"ExtraItemId2":50006,"ExtraNum2":30},{"DropTeamId":2001,"Weight":5003,"Quality":1,"DrawType":0,"ShowIndex":4,"ExtraItemId":50004,"ExtraNum":500,"ExtraItemId2":50006,"ExtraNum2":30}]</v>
      </c>
      <c r="I8" s="9">
        <f>中转!J36</f>
        <v>2005</v>
      </c>
      <c r="J8" s="9">
        <v>2004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9"/>
  <sheetViews>
    <sheetView topLeftCell="B1" workbookViewId="0">
      <selection activeCell="P14" sqref="P14"/>
    </sheetView>
  </sheetViews>
  <sheetFormatPr defaultColWidth="9" defaultRowHeight="13.5" x14ac:dyDescent="0.15"/>
  <cols>
    <col min="1" max="3" width="9" style="1"/>
    <col min="4" max="4" width="8.375" style="1" customWidth="1"/>
    <col min="5" max="5" width="15.125" style="1" customWidth="1"/>
    <col min="6" max="6" width="13.875" style="1" customWidth="1"/>
    <col min="7" max="7" width="10.875" style="1" customWidth="1"/>
    <col min="8" max="9" width="9" style="1"/>
    <col min="10" max="10" width="11.5" style="1" customWidth="1"/>
    <col min="11" max="13" width="9" style="1"/>
    <col min="14" max="14" width="10.375" style="1" customWidth="1"/>
    <col min="15" max="15" width="12.625" style="1" customWidth="1"/>
    <col min="16" max="16" width="10.375" style="1" customWidth="1"/>
    <col min="17" max="17" width="13.75" style="1" customWidth="1"/>
    <col min="18" max="18" width="10.375" style="1" customWidth="1"/>
    <col min="19" max="19" width="20" style="1" customWidth="1"/>
    <col min="20" max="23" width="14.875" style="1" customWidth="1"/>
    <col min="24" max="24" width="21.5" style="1" customWidth="1"/>
    <col min="25" max="25" width="17.125" style="1" customWidth="1"/>
    <col min="26" max="26" width="22.625" style="1" customWidth="1"/>
    <col min="27" max="27" width="17.125" style="1" customWidth="1"/>
    <col min="28" max="28" width="160.375" style="1" customWidth="1"/>
    <col min="29" max="16384" width="9" style="1"/>
  </cols>
  <sheetData>
    <row r="1" spans="1:28" x14ac:dyDescent="0.15">
      <c r="A1" s="1" t="s">
        <v>35</v>
      </c>
      <c r="B1" s="1" t="s">
        <v>36</v>
      </c>
      <c r="C1" s="1" t="s">
        <v>37</v>
      </c>
    </row>
    <row r="2" spans="1:28" x14ac:dyDescent="0.15">
      <c r="A2" s="1" t="s">
        <v>38</v>
      </c>
      <c r="B2" s="1" t="s">
        <v>39</v>
      </c>
    </row>
    <row r="3" spans="1:28" x14ac:dyDescent="0.15">
      <c r="A3" s="1" t="s">
        <v>40</v>
      </c>
    </row>
    <row r="4" spans="1:28" x14ac:dyDescent="0.15">
      <c r="A4" s="1" t="s">
        <v>41</v>
      </c>
    </row>
    <row r="5" spans="1:28" ht="15" x14ac:dyDescent="0.15">
      <c r="E5" s="2" t="s">
        <v>42</v>
      </c>
      <c r="F5" s="3" t="s">
        <v>43</v>
      </c>
      <c r="G5" s="3"/>
      <c r="H5" s="3"/>
    </row>
    <row r="6" spans="1:28" x14ac:dyDescent="0.15">
      <c r="E6" s="3"/>
      <c r="F6" s="3"/>
      <c r="G6" s="3"/>
      <c r="H6" s="3"/>
    </row>
    <row r="7" spans="1:28" x14ac:dyDescent="0.15">
      <c r="E7" s="4"/>
      <c r="F7" s="5"/>
      <c r="G7" s="3"/>
      <c r="H7" s="3"/>
    </row>
    <row r="8" spans="1:28" x14ac:dyDescent="0.15">
      <c r="E8" s="4"/>
      <c r="F8" s="5"/>
      <c r="G8" s="3"/>
      <c r="H8" s="3"/>
    </row>
    <row r="9" spans="1:28" x14ac:dyDescent="0.15">
      <c r="E9" s="4"/>
      <c r="F9" s="6"/>
      <c r="G9" s="3"/>
      <c r="H9" s="3"/>
    </row>
    <row r="10" spans="1:28" x14ac:dyDescent="0.15">
      <c r="E10" s="3"/>
      <c r="F10" s="3"/>
      <c r="G10" s="3"/>
      <c r="H10" s="3"/>
    </row>
    <row r="11" spans="1:28" x14ac:dyDescent="0.15">
      <c r="C11" s="1" t="s">
        <v>44</v>
      </c>
      <c r="D11" s="7">
        <f>SUMPRODUCT(H12:H16,P12:P16)</f>
        <v>312.375</v>
      </c>
      <c r="E11" s="4" t="s">
        <v>45</v>
      </c>
      <c r="F11" s="4" t="s">
        <v>46</v>
      </c>
      <c r="G11" s="4"/>
      <c r="H11" s="4" t="s">
        <v>47</v>
      </c>
      <c r="J11" s="1" t="s">
        <v>48</v>
      </c>
      <c r="K11" s="1" t="s">
        <v>49</v>
      </c>
      <c r="L11" s="1" t="s">
        <v>50</v>
      </c>
      <c r="M11" s="1" t="s">
        <v>3</v>
      </c>
      <c r="N11" s="1" t="s">
        <v>51</v>
      </c>
      <c r="O11" s="1" t="s">
        <v>52</v>
      </c>
      <c r="P11" s="1" t="s">
        <v>53</v>
      </c>
      <c r="Q11" s="1" t="s">
        <v>54</v>
      </c>
      <c r="R11" s="1" t="s">
        <v>55</v>
      </c>
      <c r="S11" s="13" t="str">
        <f>$A$1&amp;_xlfn.TEXTJOIN($C$1,TRUE,AB16,AB15,AB14,AB13,AB12)&amp;$A$2</f>
        <v>[{"DropTeamId":1005,"Weight":205,"Quality":3,"DrawType":2,"ShowIndex":0,"ExtraItemId":50004,"ExtraNum":0,"ExtraItemId2":50006,"ExtraNum2":10},{"DropTeamId":1004,"Weight":2250,"Quality":2,"DrawType":1,"ShowIndex":1,"ExtraItemId":50004,"ExtraNum":0,"ExtraItemId2":50006,"ExtraNum2":10},{"DropTeamId":1003,"Weight":50,"Quality":3,"DrawType":0,"ShowIndex":2,"ExtraItemId":50004,"ExtraNum":10000,"ExtraItemId2":50006,"ExtraNum2":10},{"DropTeamId":1002,"Weight":1500,"Quality":2,"DrawType":0,"ShowIndex":3,"ExtraItemId":50004,"ExtraNum":750,"ExtraItemId2":50006,"ExtraNum2":10},{"DropTeamId":1001,"Weight":5995,"Quality":1,"DrawType":0,"ShowIndex":4,"ExtraItemId":50004,"ExtraNum":250,"ExtraItemId2":50006,"ExtraNum2":10}]</v>
      </c>
    </row>
    <row r="12" spans="1:28" x14ac:dyDescent="0.15">
      <c r="E12" s="8" t="s">
        <v>56</v>
      </c>
      <c r="F12" s="9">
        <v>1</v>
      </c>
      <c r="G12" s="5"/>
      <c r="H12" s="10">
        <v>0.59950000000000003</v>
      </c>
      <c r="J12" s="9">
        <v>1001</v>
      </c>
      <c r="K12" s="9">
        <f>INT(H12*10000)</f>
        <v>5995</v>
      </c>
      <c r="L12" s="9">
        <v>1</v>
      </c>
      <c r="M12" s="9">
        <v>0</v>
      </c>
      <c r="N12" s="9">
        <v>4</v>
      </c>
      <c r="O12" s="9">
        <v>50004</v>
      </c>
      <c r="P12" s="9">
        <v>250</v>
      </c>
      <c r="Q12" s="9">
        <v>50006</v>
      </c>
      <c r="R12" s="9">
        <v>10</v>
      </c>
      <c r="S12" s="1" t="str">
        <f t="shared" ref="S12:AA16" si="0">$B$2&amp;J$11&amp;$B$2&amp;$B$1&amp;J12</f>
        <v>"DropTeamId":1001</v>
      </c>
      <c r="T12" s="1" t="str">
        <f t="shared" si="0"/>
        <v>"Weight":5995</v>
      </c>
      <c r="U12" s="1" t="str">
        <f t="shared" si="0"/>
        <v>"Quality":1</v>
      </c>
      <c r="V12" s="1" t="str">
        <f t="shared" si="0"/>
        <v>"DrawType":0</v>
      </c>
      <c r="W12" s="1" t="str">
        <f t="shared" si="0"/>
        <v>"ShowIndex":4</v>
      </c>
      <c r="X12" s="1" t="str">
        <f t="shared" si="0"/>
        <v>"ExtraItemId":50004</v>
      </c>
      <c r="Y12" s="1" t="str">
        <f t="shared" si="0"/>
        <v>"ExtraNum":250</v>
      </c>
      <c r="Z12" s="1" t="str">
        <f t="shared" si="0"/>
        <v>"ExtraItemId2":50006</v>
      </c>
      <c r="AA12" s="1" t="str">
        <f t="shared" si="0"/>
        <v>"ExtraNum2":10</v>
      </c>
      <c r="AB12" s="1" t="str">
        <f>$A$3&amp;_xlfn.TEXTJOIN($C$1,1,S12:AA12)&amp;$A$4</f>
        <v>{"DropTeamId":1001,"Weight":5995,"Quality":1,"DrawType":0,"ShowIndex":4,"ExtraItemId":50004,"ExtraNum":250,"ExtraItemId2":50006,"ExtraNum2":10}</v>
      </c>
    </row>
    <row r="13" spans="1:28" x14ac:dyDescent="0.15">
      <c r="E13" s="8" t="s">
        <v>56</v>
      </c>
      <c r="F13" s="9">
        <v>4</v>
      </c>
      <c r="G13" s="5"/>
      <c r="H13" s="10">
        <v>0.15</v>
      </c>
      <c r="J13" s="9">
        <v>1002</v>
      </c>
      <c r="K13" s="9">
        <f>INT(H13*10000)</f>
        <v>1500</v>
      </c>
      <c r="L13" s="9">
        <v>2</v>
      </c>
      <c r="M13" s="9">
        <v>0</v>
      </c>
      <c r="N13" s="9">
        <v>3</v>
      </c>
      <c r="O13" s="9">
        <v>50004</v>
      </c>
      <c r="P13" s="9">
        <v>750</v>
      </c>
      <c r="Q13" s="9">
        <v>50006</v>
      </c>
      <c r="R13" s="9">
        <v>10</v>
      </c>
      <c r="S13" s="1" t="str">
        <f t="shared" si="0"/>
        <v>"DropTeamId":1002</v>
      </c>
      <c r="T13" s="1" t="str">
        <f t="shared" si="0"/>
        <v>"Weight":1500</v>
      </c>
      <c r="U13" s="1" t="str">
        <f t="shared" si="0"/>
        <v>"Quality":2</v>
      </c>
      <c r="V13" s="1" t="str">
        <f t="shared" si="0"/>
        <v>"DrawType":0</v>
      </c>
      <c r="W13" s="1" t="str">
        <f t="shared" si="0"/>
        <v>"ShowIndex":3</v>
      </c>
      <c r="X13" s="1" t="str">
        <f t="shared" si="0"/>
        <v>"ExtraItemId":50004</v>
      </c>
      <c r="Y13" s="1" t="str">
        <f t="shared" si="0"/>
        <v>"ExtraNum":750</v>
      </c>
      <c r="Z13" s="1" t="str">
        <f t="shared" si="0"/>
        <v>"ExtraItemId2":50006</v>
      </c>
      <c r="AA13" s="1" t="str">
        <f t="shared" si="0"/>
        <v>"ExtraNum2":10</v>
      </c>
      <c r="AB13" s="1" t="str">
        <f>$A$3&amp;_xlfn.TEXTJOIN($C$1,1,S13:AA13)&amp;$A$4</f>
        <v>{"DropTeamId":1002,"Weight":1500,"Quality":2,"DrawType":0,"ShowIndex":3,"ExtraItemId":50004,"ExtraNum":750,"ExtraItemId2":50006,"ExtraNum2":10}</v>
      </c>
    </row>
    <row r="14" spans="1:28" x14ac:dyDescent="0.15">
      <c r="E14" s="8" t="s">
        <v>56</v>
      </c>
      <c r="F14" s="9">
        <v>30</v>
      </c>
      <c r="G14" s="5"/>
      <c r="H14" s="10">
        <v>5.0000000000000001E-3</v>
      </c>
      <c r="J14" s="9">
        <v>1003</v>
      </c>
      <c r="K14" s="9">
        <f>INT(H14*10000)</f>
        <v>50</v>
      </c>
      <c r="L14" s="9">
        <v>3</v>
      </c>
      <c r="M14" s="9">
        <v>0</v>
      </c>
      <c r="N14" s="9">
        <v>2</v>
      </c>
      <c r="O14" s="9">
        <v>50004</v>
      </c>
      <c r="P14" s="9">
        <v>10000</v>
      </c>
      <c r="Q14" s="9">
        <v>50006</v>
      </c>
      <c r="R14" s="9">
        <v>10</v>
      </c>
      <c r="S14" s="1" t="str">
        <f t="shared" si="0"/>
        <v>"DropTeamId":1003</v>
      </c>
      <c r="T14" s="1" t="str">
        <f t="shared" si="0"/>
        <v>"Weight":50</v>
      </c>
      <c r="U14" s="1" t="str">
        <f t="shared" si="0"/>
        <v>"Quality":3</v>
      </c>
      <c r="V14" s="1" t="str">
        <f t="shared" si="0"/>
        <v>"DrawType":0</v>
      </c>
      <c r="W14" s="1" t="str">
        <f t="shared" si="0"/>
        <v>"ShowIndex":2</v>
      </c>
      <c r="X14" s="1" t="str">
        <f t="shared" si="0"/>
        <v>"ExtraItemId":50004</v>
      </c>
      <c r="Y14" s="1" t="str">
        <f t="shared" si="0"/>
        <v>"ExtraNum":10000</v>
      </c>
      <c r="Z14" s="1" t="str">
        <f t="shared" si="0"/>
        <v>"ExtraItemId2":50006</v>
      </c>
      <c r="AA14" s="1" t="str">
        <f t="shared" si="0"/>
        <v>"ExtraNum2":10</v>
      </c>
      <c r="AB14" s="1" t="str">
        <f>$A$3&amp;_xlfn.TEXTJOIN($C$1,1,S14:AA14)&amp;$A$4</f>
        <v>{"DropTeamId":1003,"Weight":50,"Quality":3,"DrawType":0,"ShowIndex":2,"ExtraItemId":50004,"ExtraNum":10000,"ExtraItemId2":50006,"ExtraNum2":10}</v>
      </c>
    </row>
    <row r="15" spans="1:28" x14ac:dyDescent="0.15">
      <c r="E15" s="11" t="s">
        <v>57</v>
      </c>
      <c r="F15" s="9">
        <v>1</v>
      </c>
      <c r="G15" s="5"/>
      <c r="H15" s="10">
        <v>0.22500000000000001</v>
      </c>
      <c r="J15" s="9">
        <v>1004</v>
      </c>
      <c r="K15" s="9">
        <f>INT(H15*10000)</f>
        <v>2250</v>
      </c>
      <c r="L15" s="9">
        <v>2</v>
      </c>
      <c r="M15" s="9">
        <v>1</v>
      </c>
      <c r="N15" s="9">
        <v>1</v>
      </c>
      <c r="O15" s="9">
        <v>50004</v>
      </c>
      <c r="P15" s="9">
        <v>0</v>
      </c>
      <c r="Q15" s="9">
        <v>50006</v>
      </c>
      <c r="R15" s="9">
        <v>10</v>
      </c>
      <c r="S15" s="1" t="str">
        <f t="shared" si="0"/>
        <v>"DropTeamId":1004</v>
      </c>
      <c r="T15" s="1" t="str">
        <f t="shared" si="0"/>
        <v>"Weight":2250</v>
      </c>
      <c r="U15" s="1" t="str">
        <f t="shared" si="0"/>
        <v>"Quality":2</v>
      </c>
      <c r="V15" s="1" t="str">
        <f t="shared" si="0"/>
        <v>"DrawType":1</v>
      </c>
      <c r="W15" s="1" t="str">
        <f t="shared" si="0"/>
        <v>"ShowIndex":1</v>
      </c>
      <c r="X15" s="1" t="str">
        <f t="shared" si="0"/>
        <v>"ExtraItemId":50004</v>
      </c>
      <c r="Y15" s="1" t="str">
        <f t="shared" si="0"/>
        <v>"ExtraNum":0</v>
      </c>
      <c r="Z15" s="1" t="str">
        <f t="shared" si="0"/>
        <v>"ExtraItemId2":50006</v>
      </c>
      <c r="AA15" s="1" t="str">
        <f t="shared" si="0"/>
        <v>"ExtraNum2":10</v>
      </c>
      <c r="AB15" s="1" t="str">
        <f>$A$3&amp;_xlfn.TEXTJOIN($C$1,1,S15:AA15)&amp;$A$4</f>
        <v>{"DropTeamId":1004,"Weight":2250,"Quality":2,"DrawType":1,"ShowIndex":1,"ExtraItemId":50004,"ExtraNum":0,"ExtraItemId2":50006,"ExtraNum2":10}</v>
      </c>
    </row>
    <row r="16" spans="1:28" x14ac:dyDescent="0.15">
      <c r="E16" s="12" t="s">
        <v>58</v>
      </c>
      <c r="F16" s="9">
        <v>1</v>
      </c>
      <c r="G16" s="5"/>
      <c r="H16" s="10">
        <v>2.0500000000000001E-2</v>
      </c>
      <c r="J16" s="9">
        <v>1005</v>
      </c>
      <c r="K16" s="9">
        <f>INT(H16*10000)</f>
        <v>205</v>
      </c>
      <c r="L16" s="9">
        <v>3</v>
      </c>
      <c r="M16" s="9">
        <v>2</v>
      </c>
      <c r="N16" s="9">
        <v>0</v>
      </c>
      <c r="O16" s="9">
        <v>50004</v>
      </c>
      <c r="P16" s="9">
        <v>0</v>
      </c>
      <c r="Q16" s="9">
        <v>50006</v>
      </c>
      <c r="R16" s="9">
        <v>10</v>
      </c>
      <c r="S16" s="1" t="str">
        <f t="shared" si="0"/>
        <v>"DropTeamId":1005</v>
      </c>
      <c r="T16" s="1" t="str">
        <f t="shared" si="0"/>
        <v>"Weight":205</v>
      </c>
      <c r="U16" s="1" t="str">
        <f t="shared" si="0"/>
        <v>"Quality":3</v>
      </c>
      <c r="V16" s="1" t="str">
        <f t="shared" si="0"/>
        <v>"DrawType":2</v>
      </c>
      <c r="W16" s="1" t="str">
        <f t="shared" si="0"/>
        <v>"ShowIndex":0</v>
      </c>
      <c r="X16" s="1" t="str">
        <f t="shared" si="0"/>
        <v>"ExtraItemId":50004</v>
      </c>
      <c r="Y16" s="1" t="str">
        <f t="shared" si="0"/>
        <v>"ExtraNum":0</v>
      </c>
      <c r="Z16" s="1" t="str">
        <f t="shared" si="0"/>
        <v>"ExtraItemId2":50006</v>
      </c>
      <c r="AA16" s="1" t="str">
        <f t="shared" si="0"/>
        <v>"ExtraNum2":10</v>
      </c>
      <c r="AB16" s="1" t="str">
        <f>$A$3&amp;_xlfn.TEXTJOIN($C$1,1,S16:AA16)&amp;$A$4</f>
        <v>{"DropTeamId":1005,"Weight":205,"Quality":3,"DrawType":2,"ShowIndex":0,"ExtraItemId":50004,"ExtraNum":0,"ExtraItemId2":50006,"ExtraNum2":10}</v>
      </c>
    </row>
    <row r="18" spans="3:28" x14ac:dyDescent="0.15">
      <c r="J18" s="1" t="s">
        <v>59</v>
      </c>
    </row>
    <row r="19" spans="3:28" x14ac:dyDescent="0.15">
      <c r="J19" s="1" t="s">
        <v>60</v>
      </c>
    </row>
    <row r="25" spans="3:28" ht="15" x14ac:dyDescent="0.15">
      <c r="E25" s="2" t="s">
        <v>61</v>
      </c>
      <c r="F25" s="3" t="s">
        <v>62</v>
      </c>
      <c r="G25" s="3"/>
      <c r="H25" s="3"/>
    </row>
    <row r="26" spans="3:28" x14ac:dyDescent="0.15">
      <c r="E26" s="3"/>
      <c r="F26" s="3"/>
      <c r="G26" s="3"/>
      <c r="H26" s="3"/>
    </row>
    <row r="27" spans="3:28" x14ac:dyDescent="0.15">
      <c r="E27" s="4"/>
      <c r="F27" s="5"/>
      <c r="G27" s="3"/>
      <c r="H27" s="3"/>
    </row>
    <row r="28" spans="3:28" x14ac:dyDescent="0.15">
      <c r="E28" s="4"/>
      <c r="F28" s="5"/>
      <c r="G28" s="3"/>
      <c r="H28" s="3"/>
    </row>
    <row r="29" spans="3:28" x14ac:dyDescent="0.15">
      <c r="E29" s="4"/>
      <c r="F29" s="6"/>
      <c r="G29" s="3"/>
      <c r="H29" s="3"/>
    </row>
    <row r="30" spans="3:28" x14ac:dyDescent="0.15">
      <c r="E30" s="3"/>
      <c r="F30" s="3"/>
      <c r="G30" s="3"/>
      <c r="H30" s="3"/>
    </row>
    <row r="31" spans="3:28" x14ac:dyDescent="0.15">
      <c r="C31" s="1" t="s">
        <v>44</v>
      </c>
      <c r="D31" s="7">
        <f>SUMPRODUCT(H32:H36,P32:P36)</f>
        <v>825.15</v>
      </c>
      <c r="E31" s="4" t="s">
        <v>45</v>
      </c>
      <c r="F31" s="4" t="s">
        <v>46</v>
      </c>
      <c r="G31" s="4"/>
      <c r="H31" s="4" t="s">
        <v>47</v>
      </c>
      <c r="J31" s="1" t="s">
        <v>48</v>
      </c>
      <c r="K31" s="1" t="s">
        <v>49</v>
      </c>
      <c r="L31" s="1" t="s">
        <v>50</v>
      </c>
      <c r="M31" s="1" t="s">
        <v>3</v>
      </c>
      <c r="N31" s="1" t="s">
        <v>51</v>
      </c>
      <c r="O31" s="1" t="s">
        <v>52</v>
      </c>
      <c r="P31" s="1" t="s">
        <v>53</v>
      </c>
      <c r="Q31" s="1" t="s">
        <v>54</v>
      </c>
      <c r="R31" s="1" t="s">
        <v>55</v>
      </c>
      <c r="S31" s="13" t="str">
        <f>$A$1&amp;_xlfn.TEXTJOIN($C$1,TRUE,AB36,AB35,AB34,AB33,AB32)&amp;$A$2</f>
        <v>[{"DropTeamId":2005,"Weight":522,"Quality":3,"DrawType":2,"ShowIndex":0,"ExtraItemId":50004,"ExtraNum":0,"ExtraItemId2":50006,"ExtraNum2":30},{"DropTeamId":2004,"Weight":1875,"Quality":2,"DrawType":1,"ShowIndex":1,"ExtraItemId":50004,"ExtraNum":0,"ExtraItemId2":50006,"ExtraNum2":30},{"DropTeamId":2003,"Weight":100,"Quality":3,"DrawType":0,"ShowIndex":2,"ExtraItemId":50004,"ExtraNum":20000,"ExtraItemId2":50006,"ExtraNum2":30},{"DropTeamId":2002,"Weight":2500,"Quality":2,"DrawType":0,"ShowIndex":3,"ExtraItemId":50004,"ExtraNum":1500,"ExtraItemId2":50006,"ExtraNum2":30},{"DropTeamId":2001,"Weight":5003,"Quality":1,"DrawType":0,"ShowIndex":4,"ExtraItemId":50004,"ExtraNum":500,"ExtraItemId2":50006,"ExtraNum2":30}]</v>
      </c>
    </row>
    <row r="32" spans="3:28" x14ac:dyDescent="0.15">
      <c r="E32" s="8" t="s">
        <v>63</v>
      </c>
      <c r="F32" s="9">
        <v>1</v>
      </c>
      <c r="G32" s="5"/>
      <c r="H32" s="10">
        <v>0.50029999999999997</v>
      </c>
      <c r="J32" s="9">
        <v>2001</v>
      </c>
      <c r="K32" s="9">
        <f t="shared" ref="K32:K36" si="1">INT(H32*10000)</f>
        <v>5003</v>
      </c>
      <c r="L32" s="9">
        <v>1</v>
      </c>
      <c r="M32" s="9">
        <v>0</v>
      </c>
      <c r="N32" s="9">
        <v>4</v>
      </c>
      <c r="O32" s="9">
        <v>50004</v>
      </c>
      <c r="P32" s="9">
        <v>500</v>
      </c>
      <c r="Q32" s="9">
        <v>50006</v>
      </c>
      <c r="R32" s="9">
        <v>30</v>
      </c>
      <c r="S32" s="1" t="str">
        <f t="shared" ref="S32:AA36" si="2">$B$2&amp;J$11&amp;$B$2&amp;$B$1&amp;J32</f>
        <v>"DropTeamId":2001</v>
      </c>
      <c r="T32" s="1" t="str">
        <f t="shared" si="2"/>
        <v>"Weight":5003</v>
      </c>
      <c r="U32" s="1" t="str">
        <f t="shared" si="2"/>
        <v>"Quality":1</v>
      </c>
      <c r="V32" s="1" t="str">
        <f t="shared" si="2"/>
        <v>"DrawType":0</v>
      </c>
      <c r="W32" s="1" t="str">
        <f t="shared" si="2"/>
        <v>"ShowIndex":4</v>
      </c>
      <c r="X32" s="1" t="str">
        <f t="shared" si="2"/>
        <v>"ExtraItemId":50004</v>
      </c>
      <c r="Y32" s="1" t="str">
        <f t="shared" si="2"/>
        <v>"ExtraNum":500</v>
      </c>
      <c r="Z32" s="1" t="str">
        <f t="shared" si="2"/>
        <v>"ExtraItemId2":50006</v>
      </c>
      <c r="AA32" s="1" t="str">
        <f t="shared" si="2"/>
        <v>"ExtraNum2":30</v>
      </c>
      <c r="AB32" s="1" t="str">
        <f>$A$3&amp;_xlfn.TEXTJOIN($C$1,1,S32:AA32)&amp;$A$4</f>
        <v>{"DropTeamId":2001,"Weight":5003,"Quality":1,"DrawType":0,"ShowIndex":4,"ExtraItemId":50004,"ExtraNum":500,"ExtraItemId2":50006,"ExtraNum2":30}</v>
      </c>
    </row>
    <row r="33" spans="5:28" x14ac:dyDescent="0.15">
      <c r="E33" s="8" t="s">
        <v>63</v>
      </c>
      <c r="F33" s="9">
        <v>4</v>
      </c>
      <c r="G33" s="5"/>
      <c r="H33" s="10">
        <v>0.25</v>
      </c>
      <c r="J33" s="9">
        <v>2002</v>
      </c>
      <c r="K33" s="9">
        <f t="shared" si="1"/>
        <v>2500</v>
      </c>
      <c r="L33" s="9">
        <v>2</v>
      </c>
      <c r="M33" s="9">
        <v>0</v>
      </c>
      <c r="N33" s="9">
        <v>3</v>
      </c>
      <c r="O33" s="9">
        <v>50004</v>
      </c>
      <c r="P33" s="9">
        <v>1500</v>
      </c>
      <c r="Q33" s="9">
        <v>50006</v>
      </c>
      <c r="R33" s="9">
        <v>30</v>
      </c>
      <c r="S33" s="1" t="str">
        <f t="shared" si="2"/>
        <v>"DropTeamId":2002</v>
      </c>
      <c r="T33" s="1" t="str">
        <f t="shared" si="2"/>
        <v>"Weight":2500</v>
      </c>
      <c r="U33" s="1" t="str">
        <f t="shared" si="2"/>
        <v>"Quality":2</v>
      </c>
      <c r="V33" s="1" t="str">
        <f t="shared" si="2"/>
        <v>"DrawType":0</v>
      </c>
      <c r="W33" s="1" t="str">
        <f t="shared" si="2"/>
        <v>"ShowIndex":3</v>
      </c>
      <c r="X33" s="1" t="str">
        <f t="shared" si="2"/>
        <v>"ExtraItemId":50004</v>
      </c>
      <c r="Y33" s="1" t="str">
        <f t="shared" si="2"/>
        <v>"ExtraNum":1500</v>
      </c>
      <c r="Z33" s="1" t="str">
        <f t="shared" si="2"/>
        <v>"ExtraItemId2":50006</v>
      </c>
      <c r="AA33" s="1" t="str">
        <f t="shared" si="2"/>
        <v>"ExtraNum2":30</v>
      </c>
      <c r="AB33" s="1" t="str">
        <f>$A$3&amp;_xlfn.TEXTJOIN($C$1,1,S33:AA33)&amp;$A$4</f>
        <v>{"DropTeamId":2002,"Weight":2500,"Quality":2,"DrawType":0,"ShowIndex":3,"ExtraItemId":50004,"ExtraNum":1500,"ExtraItemId2":50006,"ExtraNum2":30}</v>
      </c>
    </row>
    <row r="34" spans="5:28" x14ac:dyDescent="0.15">
      <c r="E34" s="8" t="s">
        <v>63</v>
      </c>
      <c r="F34" s="9">
        <v>30</v>
      </c>
      <c r="G34" s="5"/>
      <c r="H34" s="10">
        <v>0.01</v>
      </c>
      <c r="J34" s="9">
        <v>2003</v>
      </c>
      <c r="K34" s="9">
        <f t="shared" si="1"/>
        <v>100</v>
      </c>
      <c r="L34" s="9">
        <v>3</v>
      </c>
      <c r="M34" s="9">
        <v>0</v>
      </c>
      <c r="N34" s="9">
        <v>2</v>
      </c>
      <c r="O34" s="9">
        <v>50004</v>
      </c>
      <c r="P34" s="9">
        <v>20000</v>
      </c>
      <c r="Q34" s="9">
        <v>50006</v>
      </c>
      <c r="R34" s="9">
        <v>30</v>
      </c>
      <c r="S34" s="1" t="str">
        <f t="shared" si="2"/>
        <v>"DropTeamId":2003</v>
      </c>
      <c r="T34" s="1" t="str">
        <f t="shared" si="2"/>
        <v>"Weight":100</v>
      </c>
      <c r="U34" s="1" t="str">
        <f t="shared" si="2"/>
        <v>"Quality":3</v>
      </c>
      <c r="V34" s="1" t="str">
        <f t="shared" si="2"/>
        <v>"DrawType":0</v>
      </c>
      <c r="W34" s="1" t="str">
        <f t="shared" si="2"/>
        <v>"ShowIndex":2</v>
      </c>
      <c r="X34" s="1" t="str">
        <f t="shared" si="2"/>
        <v>"ExtraItemId":50004</v>
      </c>
      <c r="Y34" s="1" t="str">
        <f t="shared" si="2"/>
        <v>"ExtraNum":20000</v>
      </c>
      <c r="Z34" s="1" t="str">
        <f t="shared" si="2"/>
        <v>"ExtraItemId2":50006</v>
      </c>
      <c r="AA34" s="1" t="str">
        <f t="shared" si="2"/>
        <v>"ExtraNum2":30</v>
      </c>
      <c r="AB34" s="1" t="str">
        <f>$A$3&amp;_xlfn.TEXTJOIN($C$1,1,S34:AA34)&amp;$A$4</f>
        <v>{"DropTeamId":2003,"Weight":100,"Quality":3,"DrawType":0,"ShowIndex":2,"ExtraItemId":50004,"ExtraNum":20000,"ExtraItemId2":50006,"ExtraNum2":30}</v>
      </c>
    </row>
    <row r="35" spans="5:28" x14ac:dyDescent="0.15">
      <c r="E35" s="11" t="s">
        <v>57</v>
      </c>
      <c r="F35" s="9">
        <v>1</v>
      </c>
      <c r="G35" s="5"/>
      <c r="H35" s="10">
        <v>0.1875</v>
      </c>
      <c r="J35" s="9">
        <v>2004</v>
      </c>
      <c r="K35" s="9">
        <f t="shared" si="1"/>
        <v>1875</v>
      </c>
      <c r="L35" s="9">
        <v>2</v>
      </c>
      <c r="M35" s="9">
        <v>1</v>
      </c>
      <c r="N35" s="9">
        <v>1</v>
      </c>
      <c r="O35" s="9">
        <v>50004</v>
      </c>
      <c r="P35" s="9">
        <v>0</v>
      </c>
      <c r="Q35" s="9">
        <v>50006</v>
      </c>
      <c r="R35" s="9">
        <v>30</v>
      </c>
      <c r="S35" s="1" t="str">
        <f t="shared" si="2"/>
        <v>"DropTeamId":2004</v>
      </c>
      <c r="T35" s="1" t="str">
        <f t="shared" si="2"/>
        <v>"Weight":1875</v>
      </c>
      <c r="U35" s="1" t="str">
        <f t="shared" si="2"/>
        <v>"Quality":2</v>
      </c>
      <c r="V35" s="1" t="str">
        <f t="shared" si="2"/>
        <v>"DrawType":1</v>
      </c>
      <c r="W35" s="1" t="str">
        <f t="shared" si="2"/>
        <v>"ShowIndex":1</v>
      </c>
      <c r="X35" s="1" t="str">
        <f t="shared" si="2"/>
        <v>"ExtraItemId":50004</v>
      </c>
      <c r="Y35" s="1" t="str">
        <f t="shared" si="2"/>
        <v>"ExtraNum":0</v>
      </c>
      <c r="Z35" s="1" t="str">
        <f t="shared" si="2"/>
        <v>"ExtraItemId2":50006</v>
      </c>
      <c r="AA35" s="1" t="str">
        <f t="shared" si="2"/>
        <v>"ExtraNum2":30</v>
      </c>
      <c r="AB35" s="1" t="str">
        <f>$A$3&amp;_xlfn.TEXTJOIN($C$1,1,S35:AA35)&amp;$A$4</f>
        <v>{"DropTeamId":2004,"Weight":1875,"Quality":2,"DrawType":1,"ShowIndex":1,"ExtraItemId":50004,"ExtraNum":0,"ExtraItemId2":50006,"ExtraNum2":30}</v>
      </c>
    </row>
    <row r="36" spans="5:28" x14ac:dyDescent="0.15">
      <c r="E36" s="12" t="s">
        <v>58</v>
      </c>
      <c r="F36" s="9">
        <v>1</v>
      </c>
      <c r="G36" s="5"/>
      <c r="H36" s="10">
        <v>5.2200000000000003E-2</v>
      </c>
      <c r="J36" s="9">
        <v>2005</v>
      </c>
      <c r="K36" s="9">
        <f t="shared" si="1"/>
        <v>522</v>
      </c>
      <c r="L36" s="9">
        <v>3</v>
      </c>
      <c r="M36" s="9">
        <v>2</v>
      </c>
      <c r="N36" s="9">
        <v>0</v>
      </c>
      <c r="O36" s="9">
        <v>50004</v>
      </c>
      <c r="P36" s="9">
        <v>0</v>
      </c>
      <c r="Q36" s="9">
        <v>50006</v>
      </c>
      <c r="R36" s="9">
        <v>30</v>
      </c>
      <c r="S36" s="1" t="str">
        <f t="shared" si="2"/>
        <v>"DropTeamId":2005</v>
      </c>
      <c r="T36" s="1" t="str">
        <f t="shared" si="2"/>
        <v>"Weight":522</v>
      </c>
      <c r="U36" s="1" t="str">
        <f t="shared" si="2"/>
        <v>"Quality":3</v>
      </c>
      <c r="V36" s="1" t="str">
        <f t="shared" si="2"/>
        <v>"DrawType":2</v>
      </c>
      <c r="W36" s="1" t="str">
        <f t="shared" si="2"/>
        <v>"ShowIndex":0</v>
      </c>
      <c r="X36" s="1" t="str">
        <f t="shared" si="2"/>
        <v>"ExtraItemId":50004</v>
      </c>
      <c r="Y36" s="1" t="str">
        <f t="shared" si="2"/>
        <v>"ExtraNum":0</v>
      </c>
      <c r="Z36" s="1" t="str">
        <f t="shared" si="2"/>
        <v>"ExtraItemId2":50006</v>
      </c>
      <c r="AA36" s="1" t="str">
        <f t="shared" si="2"/>
        <v>"ExtraNum2":30</v>
      </c>
      <c r="AB36" s="1" t="str">
        <f>$A$3&amp;_xlfn.TEXTJOIN($C$1,1,S36:AA36)&amp;$A$4</f>
        <v>{"DropTeamId":2005,"Weight":522,"Quality":3,"DrawType":2,"ShowIndex":0,"ExtraItemId":50004,"ExtraNum":0,"ExtraItemId2":50006,"ExtraNum2":30}</v>
      </c>
    </row>
    <row r="38" spans="5:28" x14ac:dyDescent="0.15">
      <c r="J38" s="1" t="s">
        <v>64</v>
      </c>
    </row>
    <row r="39" spans="5:28" x14ac:dyDescent="0.15">
      <c r="J39" s="1" t="s">
        <v>65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2024-12-20T12:45:05Z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