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2"/>
  </bookViews>
  <sheets>
    <sheet name="配置" sheetId="1" r:id="rId1"/>
    <sheet name="抽卡" sheetId="2" r:id="rId2"/>
    <sheet name="伪随机抽卡" sheetId="5" r:id="rId3"/>
    <sheet name="宝箱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<sst xmlns="http://schemas.openxmlformats.org/spreadsheetml/2006/main" count="248" uniqueCount="142">
  <si>
    <t>Id</t>
  </si>
  <si>
    <t>DropTeamId</t>
  </si>
  <si>
    <t>//Note</t>
  </si>
  <si>
    <t>RandomTime</t>
  </si>
  <si>
    <t>RandWay</t>
  </si>
  <si>
    <t>DropTeam</t>
  </si>
  <si>
    <t>int</t>
  </si>
  <si>
    <t>string</t>
  </si>
  <si>
    <t>list[int]</t>
  </si>
  <si>
    <t>主键</t>
  </si>
  <si>
    <t>掉落组id</t>
  </si>
  <si>
    <t>备注</t>
  </si>
  <si>
    <t>随机次数</t>
  </si>
  <si>
    <t>随机方式</t>
  </si>
  <si>
    <t>掉落组</t>
  </si>
  <si>
    <t>//序号</t>
  </si>
  <si>
    <t>1 放回
2 不放回</t>
  </si>
  <si>
    <t>[道具id:数量:权重]</t>
  </si>
  <si>
    <t>偷车行动-改装件1</t>
  </si>
  <si>
    <t>偷车行动-改装件4</t>
  </si>
  <si>
    <t>偷车行动-改装件30</t>
  </si>
  <si>
    <t>偷车行动-精英车卡</t>
  </si>
  <si>
    <t>偷车行动-史诗车卡</t>
  </si>
  <si>
    <t>史诗偷车行动-万能改装件1</t>
  </si>
  <si>
    <t>史诗偷车行动-万能改装件4</t>
  </si>
  <si>
    <t>史诗偷车行动-万能改装件30</t>
  </si>
  <si>
    <t>史诗偷车行动-精英车卡</t>
  </si>
  <si>
    <t>史诗偷车行动-史诗车卡</t>
  </si>
  <si>
    <t>偷车行动-紫卡-霓虹</t>
  </si>
  <si>
    <t>偷车行动-紫卡-硅谷</t>
  </si>
  <si>
    <t>偷车行动-紫卡-主角兄弟</t>
  </si>
  <si>
    <t>偷车行动-紫卡-医疗箱</t>
  </si>
  <si>
    <t>偷车行动-紫卡-炫彩青空</t>
  </si>
  <si>
    <t>偷车行动-随机紫卡</t>
  </si>
  <si>
    <t>史诗偷车行动-固定橙卡-左轮</t>
  </si>
  <si>
    <t>史诗偷车行动-重复紫卡-炫彩青空</t>
  </si>
  <si>
    <t>精英级零件</t>
  </si>
  <si>
    <t>史诗级零件（不含神魔）</t>
  </si>
  <si>
    <t>史诗级零件（含神魔）</t>
  </si>
  <si>
    <t>史诗级零件（仅神魔）</t>
  </si>
  <si>
    <t>史诗级英雄自选宝箱</t>
  </si>
  <si>
    <t>精英级英雄自选宝箱</t>
  </si>
  <si>
    <t>招募自选宝箱</t>
  </si>
  <si>
    <t>资源自选宝箱</t>
  </si>
  <si>
    <t>[</t>
  </si>
  <si>
    <t>:</t>
  </si>
  <si>
    <t>,</t>
  </si>
  <si>
    <t>]</t>
  </si>
  <si>
    <t>"</t>
  </si>
  <si>
    <t>{</t>
  </si>
  <si>
    <t>}</t>
  </si>
  <si>
    <t>改装件1</t>
  </si>
  <si>
    <t>ItemId</t>
  </si>
  <si>
    <t>Num</t>
  </si>
  <si>
    <t>Weight</t>
  </si>
  <si>
    <t>西部改装件</t>
  </si>
  <si>
    <t>东部改装件</t>
  </si>
  <si>
    <t>硅谷改装件</t>
  </si>
  <si>
    <t>霓虹改装件</t>
  </si>
  <si>
    <t>万能改装件</t>
  </si>
  <si>
    <t>死亡炼狱</t>
  </si>
  <si>
    <t>改装件4</t>
  </si>
  <si>
    <t>毒蝎女王</t>
  </si>
  <si>
    <t>万年隼</t>
  </si>
  <si>
    <t>执法官</t>
  </si>
  <si>
    <t>变色龙突击队031</t>
  </si>
  <si>
    <t>尖刺风轮</t>
  </si>
  <si>
    <t xml:space="preserve">迅影甲虫 </t>
  </si>
  <si>
    <t>改装件30</t>
  </si>
  <si>
    <t>战争钻机</t>
  </si>
  <si>
    <t>黑金典范</t>
  </si>
  <si>
    <t>爆燃热火</t>
  </si>
  <si>
    <t>荒野领主6x6</t>
  </si>
  <si>
    <t>蓝冰毒师</t>
  </si>
  <si>
    <t>光盾守护者</t>
  </si>
  <si>
    <t>万能改装件1</t>
  </si>
  <si>
    <t>黑暗猎手</t>
  </si>
  <si>
    <t>致命玫瑰</t>
  </si>
  <si>
    <t>黑雀大小姐</t>
  </si>
  <si>
    <t>赛博猛禽</t>
  </si>
  <si>
    <t>霓虹武士</t>
  </si>
  <si>
    <t>荒漠保镖</t>
  </si>
  <si>
    <t>万能改装件4</t>
  </si>
  <si>
    <t>地狱拉面车</t>
  </si>
  <si>
    <t>巨脚怪兽</t>
  </si>
  <si>
    <t>暗影黑客</t>
  </si>
  <si>
    <t>钢铁拓荒</t>
  </si>
  <si>
    <t>黄蜂剃刀</t>
  </si>
  <si>
    <t>街头游荡者</t>
  </si>
  <si>
    <t>万能改装件30</t>
  </si>
  <si>
    <t>摇滚狂飙</t>
  </si>
  <si>
    <t>燃烧手雷</t>
  </si>
  <si>
    <t>炫彩青空</t>
  </si>
  <si>
    <t>野牛征服者</t>
  </si>
  <si>
    <t>极速救援</t>
  </si>
  <si>
    <t>北极熊</t>
  </si>
  <si>
    <t>橙卡</t>
  </si>
  <si>
    <t>404终结者</t>
  </si>
  <si>
    <t>冰雪ModelY</t>
  </si>
  <si>
    <t>生化收割者</t>
  </si>
  <si>
    <t>星级叛军</t>
  </si>
  <si>
    <t>穿山甲巨蜥</t>
  </si>
  <si>
    <t>闪击虎</t>
  </si>
  <si>
    <t>幻影86</t>
  </si>
  <si>
    <t>撼地者</t>
  </si>
  <si>
    <t>小甜心</t>
  </si>
  <si>
    <t>紫卡</t>
  </si>
  <si>
    <t>红卡</t>
  </si>
  <si>
    <t>红卡+橙卡</t>
  </si>
  <si>
    <t>第1抽</t>
  </si>
  <si>
    <t>霓虹紫卡</t>
  </si>
  <si>
    <t>第2抽</t>
  </si>
  <si>
    <t>硅谷紫卡</t>
  </si>
  <si>
    <t>第3抽</t>
  </si>
  <si>
    <t>主角兄弟</t>
  </si>
  <si>
    <t>第4抽</t>
  </si>
  <si>
    <t>医疗箱</t>
  </si>
  <si>
    <t>第5抽</t>
  </si>
  <si>
    <t>第6抽</t>
  </si>
  <si>
    <t>第7抽</t>
  </si>
  <si>
    <t>重复-炫彩青空</t>
  </si>
  <si>
    <t>第10抽</t>
  </si>
  <si>
    <t>卡池2-左轮</t>
  </si>
  <si>
    <t>机械弩</t>
  </si>
  <si>
    <t>大麻注射器</t>
  </si>
  <si>
    <t>手枪&amp;激光</t>
  </si>
  <si>
    <t>冲锋枪</t>
  </si>
  <si>
    <t>霰弹枪</t>
  </si>
  <si>
    <t>机枪</t>
  </si>
  <si>
    <t>护盾发生器</t>
  </si>
  <si>
    <t>电磁步枪</t>
  </si>
  <si>
    <r>
      <rPr>
        <sz val="11"/>
        <color rgb="FF000000"/>
        <rFont val="宋体"/>
        <charset val="134"/>
      </rPr>
      <t>招募自选宝箱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</si>
  <si>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</si>
  <si>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</si>
  <si>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</si>
  <si>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限时行动偷车钳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</si>
  <si>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</si>
  <si>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传说偷车钳</t>
    </r>
  </si>
  <si>
    <r>
      <rPr>
        <sz val="11"/>
        <color rgb="FF000000"/>
        <rFont val="宋体"/>
        <charset val="134"/>
      </rPr>
      <t>资源自选宝箱</t>
    </r>
  </si>
  <si>
    <r>
      <rPr>
        <sz val="11"/>
        <color rgb="FF000000"/>
        <rFont val="宋体"/>
        <charset val="134"/>
      </rPr>
      <t>静海凝晶</t>
    </r>
  </si>
  <si>
    <r>
      <rPr>
        <sz val="11"/>
        <color rgb="FF000000"/>
        <rFont val="宋体"/>
        <charset val="134"/>
      </rPr>
      <t>流金凝晶</t>
    </r>
  </si>
  <si>
    <r>
      <rPr>
        <sz val="11"/>
        <color rgb="FF000000"/>
        <rFont val="宋体"/>
        <charset val="134"/>
      </rPr>
      <t>精英级零件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</si>
</sst>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43001</v>
          </cell>
        </row>
        <row r="58">
          <cell r="D58" t="str">
            <v>小弟A</v>
          </cell>
        </row>
        <row r="59">
          <cell r="B59">
            <v>43002</v>
          </cell>
        </row>
        <row r="59">
          <cell r="D59" t="str">
            <v>小弟B</v>
          </cell>
        </row>
        <row r="60">
          <cell r="B60">
            <v>43003</v>
          </cell>
        </row>
        <row r="60">
          <cell r="D60" t="str">
            <v>小弟C</v>
          </cell>
        </row>
        <row r="61">
          <cell r="B61">
            <v>50001</v>
          </cell>
        </row>
        <row r="61">
          <cell r="D61" t="str">
            <v>龙焰晶</v>
          </cell>
        </row>
        <row r="62">
          <cell r="B62">
            <v>50002</v>
          </cell>
        </row>
        <row r="62">
          <cell r="D62" t="str">
            <v>钻石</v>
          </cell>
        </row>
        <row r="63">
          <cell r="B63">
            <v>50003</v>
          </cell>
        </row>
        <row r="63">
          <cell r="D63" t="str">
            <v>钞票</v>
          </cell>
        </row>
        <row r="64">
          <cell r="B64">
            <v>50004</v>
          </cell>
        </row>
        <row r="64">
          <cell r="D64" t="str">
            <v>改装手册</v>
          </cell>
        </row>
        <row r="65">
          <cell r="B65">
            <v>50005</v>
          </cell>
        </row>
        <row r="65">
          <cell r="D65" t="str">
            <v>机油</v>
          </cell>
        </row>
        <row r="66">
          <cell r="B66">
            <v>50006</v>
          </cell>
        </row>
        <row r="66">
          <cell r="D66" t="str">
            <v>多莉的兑换券</v>
          </cell>
        </row>
        <row r="67">
          <cell r="B67">
            <v>60001</v>
          </cell>
        </row>
        <row r="67">
          <cell r="D67" t="str">
            <v>钞票（1秒）</v>
          </cell>
        </row>
        <row r="68">
          <cell r="B68">
            <v>60002</v>
          </cell>
        </row>
        <row r="68">
          <cell r="D68" t="str">
            <v>改装手册（1秒）</v>
          </cell>
        </row>
        <row r="69">
          <cell r="B69">
            <v>60003</v>
          </cell>
        </row>
        <row r="69">
          <cell r="D69" t="str">
            <v>机油（1秒）</v>
          </cell>
        </row>
        <row r="70">
          <cell r="B70">
            <v>60011</v>
          </cell>
        </row>
        <row r="70">
          <cell r="D70" t="str">
            <v>钞票箱（2小时）</v>
          </cell>
        </row>
        <row r="71">
          <cell r="B71">
            <v>60012</v>
          </cell>
        </row>
        <row r="71">
          <cell r="D71" t="str">
            <v>改装手册箱（2小时）</v>
          </cell>
        </row>
        <row r="72">
          <cell r="B72">
            <v>60013</v>
          </cell>
        </row>
        <row r="72">
          <cell r="D72" t="str">
            <v>机油箱（2小时）</v>
          </cell>
        </row>
        <row r="73">
          <cell r="B73">
            <v>60021</v>
          </cell>
        </row>
        <row r="73">
          <cell r="D73" t="str">
            <v>钞票箱（8小时）</v>
          </cell>
        </row>
        <row r="74">
          <cell r="B74">
            <v>60022</v>
          </cell>
        </row>
        <row r="74">
          <cell r="D74" t="str">
            <v>改装手册箱（8小时）</v>
          </cell>
        </row>
        <row r="75">
          <cell r="B75">
            <v>60023</v>
          </cell>
        </row>
        <row r="75">
          <cell r="D75" t="str">
            <v>机油箱（8小时）</v>
          </cell>
        </row>
        <row r="76">
          <cell r="B76">
            <v>60031</v>
          </cell>
        </row>
        <row r="76">
          <cell r="D76" t="str">
            <v>钞票箱（24小时）</v>
          </cell>
        </row>
        <row r="77">
          <cell r="B77">
            <v>60032</v>
          </cell>
        </row>
        <row r="77">
          <cell r="D77" t="str">
            <v>改装手册箱（24小时）</v>
          </cell>
        </row>
        <row r="78">
          <cell r="B78">
            <v>60033</v>
          </cell>
        </row>
        <row r="78">
          <cell r="D78" t="str">
            <v>机油箱（24小时）</v>
          </cell>
        </row>
        <row r="79">
          <cell r="B79">
            <v>60041</v>
          </cell>
        </row>
        <row r="79">
          <cell r="D79" t="str">
            <v>钞票箱（3天）</v>
          </cell>
        </row>
        <row r="80">
          <cell r="B80">
            <v>60042</v>
          </cell>
        </row>
        <row r="80">
          <cell r="D80" t="str">
            <v>改装手册箱（3天）</v>
          </cell>
        </row>
        <row r="81">
          <cell r="B81">
            <v>60043</v>
          </cell>
        </row>
        <row r="81">
          <cell r="D81" t="str">
            <v>机油箱（3天）</v>
          </cell>
        </row>
        <row r="82">
          <cell r="B82">
            <v>60101</v>
          </cell>
        </row>
        <row r="82">
          <cell r="D82" t="str">
            <v>史诗级英雄自选宝箱</v>
          </cell>
        </row>
        <row r="83">
          <cell r="B83">
            <v>60102</v>
          </cell>
        </row>
        <row r="83">
          <cell r="D83" t="str">
            <v>精英级英雄自选宝箱</v>
          </cell>
        </row>
        <row r="84">
          <cell r="B84">
            <v>60103</v>
          </cell>
        </row>
        <row r="84">
          <cell r="D84" t="str">
            <v>招募自选宝箱</v>
          </cell>
        </row>
        <row r="85">
          <cell r="B85">
            <v>60104</v>
          </cell>
        </row>
        <row r="85">
          <cell r="D85" t="str">
            <v>资源自选宝箱</v>
          </cell>
        </row>
        <row r="86">
          <cell r="B86">
            <v>80001</v>
          </cell>
        </row>
        <row r="86">
          <cell r="D86" t="str">
            <v>战令积分</v>
          </cell>
        </row>
        <row r="87">
          <cell r="B87">
            <v>80002</v>
          </cell>
        </row>
        <row r="87">
          <cell r="D87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pane xSplit="4" ySplit="4" topLeftCell="E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3.5" outlineLevelCol="5"/>
  <cols>
    <col min="1" max="1" width="9.125" style="7" customWidth="1"/>
    <col min="2" max="2" width="11.5" style="7" customWidth="1"/>
    <col min="3" max="3" width="31.875" style="7" customWidth="1"/>
    <col min="4" max="4" width="27.5" style="7" customWidth="1"/>
    <col min="5" max="5" width="9.125" style="7" customWidth="1"/>
    <col min="6" max="6" width="19.125" style="7" customWidth="1"/>
    <col min="7" max="16384" width="9" style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5" t="s">
        <v>6</v>
      </c>
      <c r="B2" s="5" t="s">
        <v>6</v>
      </c>
      <c r="C2" s="5" t="s">
        <v>7</v>
      </c>
      <c r="D2" s="5" t="s">
        <v>6</v>
      </c>
      <c r="E2" s="5" t="s">
        <v>6</v>
      </c>
      <c r="F2" s="5" t="s">
        <v>8</v>
      </c>
    </row>
    <row r="3" spans="1:6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</row>
    <row r="4" ht="126" customHeight="1" spans="1:6">
      <c r="A4" s="16" t="s">
        <v>15</v>
      </c>
      <c r="B4" s="16" t="s">
        <v>10</v>
      </c>
      <c r="C4" s="16" t="s">
        <v>11</v>
      </c>
      <c r="D4" s="16" t="s">
        <v>12</v>
      </c>
      <c r="E4" s="16" t="s">
        <v>16</v>
      </c>
      <c r="F4" s="16" t="s">
        <v>17</v>
      </c>
    </row>
    <row r="5" spans="1:6">
      <c r="A5" s="7">
        <f>B5</f>
        <v>1001</v>
      </c>
      <c r="B5" s="7">
        <v>1001</v>
      </c>
      <c r="C5" s="7" t="s">
        <v>18</v>
      </c>
      <c r="D5" s="7">
        <v>1</v>
      </c>
      <c r="E5" s="7">
        <v>1</v>
      </c>
      <c r="F5" s="17" t="str">
        <f>抽卡!L7</f>
        <v>[{"ItemId":30001,"Num":1,"Weight":100},{"ItemId":30002,"Num":1,"Weight":100},{"ItemId":30003,"Num":1,"Weight":100},{"ItemId":30004,"Num":1,"Weight":100}]</v>
      </c>
    </row>
    <row r="6" spans="1:6">
      <c r="A6" s="7">
        <f t="shared" ref="A6:A35" si="0">B6</f>
        <v>1002</v>
      </c>
      <c r="B6" s="7">
        <v>1002</v>
      </c>
      <c r="C6" s="7" t="s">
        <v>19</v>
      </c>
      <c r="D6" s="7">
        <v>1</v>
      </c>
      <c r="E6" s="7">
        <v>1</v>
      </c>
      <c r="F6" s="17" t="str">
        <f>抽卡!L13</f>
        <v>[{"ItemId":30001,"Num":4,"Weight":100},{"ItemId":30002,"Num":4,"Weight":100},{"ItemId":30003,"Num":4,"Weight":100},{"ItemId":30004,"Num":4,"Weight":100}]</v>
      </c>
    </row>
    <row r="7" spans="1:6">
      <c r="A7" s="7">
        <f t="shared" si="0"/>
        <v>1003</v>
      </c>
      <c r="B7" s="7">
        <v>1003</v>
      </c>
      <c r="C7" s="7" t="s">
        <v>20</v>
      </c>
      <c r="D7" s="7">
        <v>1</v>
      </c>
      <c r="E7" s="7">
        <v>1</v>
      </c>
      <c r="F7" s="17" t="str">
        <f>抽卡!L19</f>
        <v>[{"ItemId":30001,"Num":30,"Weight":100},{"ItemId":30002,"Num":30,"Weight":100},{"ItemId":30003,"Num":30,"Weight":100},{"ItemId":30004,"Num":30,"Weight":100}]</v>
      </c>
    </row>
    <row r="8" spans="1:6">
      <c r="A8" s="7">
        <f t="shared" si="0"/>
        <v>1004</v>
      </c>
      <c r="B8" s="7">
        <v>1004</v>
      </c>
      <c r="C8" s="7" t="s">
        <v>21</v>
      </c>
      <c r="D8" s="7">
        <v>1</v>
      </c>
      <c r="E8" s="7">
        <v>1</v>
      </c>
      <c r="F8" s="17" t="str">
        <f>抽卡!L65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9" spans="1:6">
      <c r="A9" s="7">
        <f t="shared" si="0"/>
        <v>1005</v>
      </c>
      <c r="B9" s="7">
        <v>1005</v>
      </c>
      <c r="C9" s="7" t="s">
        <v>22</v>
      </c>
      <c r="D9" s="7">
        <v>1</v>
      </c>
      <c r="E9" s="7">
        <v>1</v>
      </c>
      <c r="F9" s="17" t="str">
        <f>抽卡!L43</f>
        <v>[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10" spans="1:6">
      <c r="A10" s="7">
        <f t="shared" si="0"/>
        <v>2001</v>
      </c>
      <c r="B10" s="7">
        <v>2001</v>
      </c>
      <c r="C10" s="7" t="s">
        <v>23</v>
      </c>
      <c r="D10" s="7">
        <v>1</v>
      </c>
      <c r="E10" s="7">
        <v>1</v>
      </c>
      <c r="F10" s="17" t="str">
        <f>抽卡!L25</f>
        <v>[{"ItemId":30005,"Num":1,"Weight":100}]</v>
      </c>
    </row>
    <row r="11" spans="1:6">
      <c r="A11" s="7">
        <f t="shared" si="0"/>
        <v>2002</v>
      </c>
      <c r="B11" s="7">
        <v>2002</v>
      </c>
      <c r="C11" s="7" t="s">
        <v>24</v>
      </c>
      <c r="D11" s="7">
        <v>1</v>
      </c>
      <c r="E11" s="7">
        <v>1</v>
      </c>
      <c r="F11" s="17" t="str">
        <f>抽卡!L31</f>
        <v>[{"ItemId":30005,"Num":4,"Weight":100}]</v>
      </c>
    </row>
    <row r="12" spans="1:6">
      <c r="A12" s="7">
        <f t="shared" si="0"/>
        <v>2003</v>
      </c>
      <c r="B12" s="7">
        <v>2003</v>
      </c>
      <c r="C12" s="7" t="s">
        <v>25</v>
      </c>
      <c r="D12" s="7">
        <v>1</v>
      </c>
      <c r="E12" s="7">
        <v>1</v>
      </c>
      <c r="F12" s="17" t="str">
        <f>抽卡!L37</f>
        <v>[{"ItemId":30005,"Num":30,"Weight":100}]</v>
      </c>
    </row>
    <row r="13" spans="1:6">
      <c r="A13" s="7">
        <f t="shared" si="0"/>
        <v>2004</v>
      </c>
      <c r="B13" s="7">
        <v>2004</v>
      </c>
      <c r="C13" s="7" t="s">
        <v>26</v>
      </c>
      <c r="D13" s="7">
        <v>1</v>
      </c>
      <c r="E13" s="7">
        <v>1</v>
      </c>
      <c r="F13" s="17" t="str">
        <f>抽卡!L65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14" spans="1:6">
      <c r="A14" s="7">
        <f t="shared" si="0"/>
        <v>2005</v>
      </c>
      <c r="B14" s="7">
        <v>2005</v>
      </c>
      <c r="C14" s="7" t="s">
        <v>27</v>
      </c>
      <c r="D14" s="7">
        <v>1</v>
      </c>
      <c r="E14" s="7">
        <v>1</v>
      </c>
      <c r="F14" s="17" t="str">
        <f>抽卡!L43</f>
        <v>[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15" spans="1:6">
      <c r="A15" s="7">
        <f t="shared" si="0"/>
        <v>10001</v>
      </c>
      <c r="B15" s="7">
        <v>10001</v>
      </c>
      <c r="C15" s="7" t="s">
        <v>28</v>
      </c>
      <c r="D15" s="7">
        <v>1</v>
      </c>
      <c r="E15" s="7">
        <v>1</v>
      </c>
      <c r="F15" s="17" t="str">
        <f>伪随机抽卡!L7</f>
        <v>[{"ItemId":41018,"Num":1,"Weight":100}]</v>
      </c>
    </row>
    <row r="16" spans="1:6">
      <c r="A16" s="7">
        <f t="shared" si="0"/>
        <v>10002</v>
      </c>
      <c r="B16" s="7">
        <v>10002</v>
      </c>
      <c r="C16" s="7" t="s">
        <v>29</v>
      </c>
      <c r="D16" s="7">
        <v>1</v>
      </c>
      <c r="E16" s="7">
        <v>1</v>
      </c>
      <c r="F16" s="17" t="str">
        <f>伪随机抽卡!L15</f>
        <v>[{"ItemId":41015,"Num":1,"Weight":100}]</v>
      </c>
    </row>
    <row r="17" spans="1:6">
      <c r="A17" s="7">
        <f t="shared" si="0"/>
        <v>10003</v>
      </c>
      <c r="B17" s="7">
        <v>10003</v>
      </c>
      <c r="C17" s="7" t="s">
        <v>30</v>
      </c>
      <c r="D17" s="7">
        <v>1</v>
      </c>
      <c r="E17" s="7">
        <v>1</v>
      </c>
      <c r="F17" s="17" t="str">
        <f>伪随机抽卡!L23</f>
        <v>[{"ItemId":41001,"Num":1,"Weight":100}]</v>
      </c>
    </row>
    <row r="18" spans="1:6">
      <c r="A18" s="7">
        <f t="shared" si="0"/>
        <v>10004</v>
      </c>
      <c r="B18" s="7">
        <v>10004</v>
      </c>
      <c r="C18" s="7" t="s">
        <v>31</v>
      </c>
      <c r="D18" s="7">
        <v>1</v>
      </c>
      <c r="E18" s="7">
        <v>1</v>
      </c>
      <c r="F18" s="17" t="str">
        <f>伪随机抽卡!L31</f>
        <v>[{"ItemId":41010,"Num":1,"Weight":100}]</v>
      </c>
    </row>
    <row r="19" spans="1:6">
      <c r="A19" s="7">
        <f t="shared" si="0"/>
        <v>10005</v>
      </c>
      <c r="B19" s="7">
        <v>10005</v>
      </c>
      <c r="C19" s="7" t="s">
        <v>32</v>
      </c>
      <c r="D19" s="7">
        <v>1</v>
      </c>
      <c r="E19" s="7">
        <v>1</v>
      </c>
      <c r="F19" s="17" t="str">
        <f>伪随机抽卡!L39</f>
        <v>[{"ItemId":41008,"Num":1,"Weight":100}]</v>
      </c>
    </row>
    <row r="20" spans="1:6">
      <c r="A20" s="7">
        <f t="shared" si="0"/>
        <v>10006</v>
      </c>
      <c r="B20" s="7">
        <v>10006</v>
      </c>
      <c r="C20" s="7" t="s">
        <v>33</v>
      </c>
      <c r="D20" s="7">
        <v>1</v>
      </c>
      <c r="E20" s="7">
        <v>1</v>
      </c>
      <c r="F20" s="17" t="str">
        <f>抽卡!L65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21" spans="1:6">
      <c r="A21" s="7">
        <f t="shared" si="0"/>
        <v>10007</v>
      </c>
      <c r="B21" s="7">
        <v>10007</v>
      </c>
      <c r="C21" s="7" t="s">
        <v>33</v>
      </c>
      <c r="D21" s="7">
        <v>1</v>
      </c>
      <c r="E21" s="7">
        <v>1</v>
      </c>
      <c r="F21" s="17" t="str">
        <f>F20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22" spans="1:6">
      <c r="A22" s="7">
        <f t="shared" si="0"/>
        <v>10008</v>
      </c>
      <c r="B22" s="7">
        <v>10008</v>
      </c>
      <c r="C22" s="7" t="s">
        <v>33</v>
      </c>
      <c r="D22" s="7">
        <v>1</v>
      </c>
      <c r="E22" s="7">
        <v>1</v>
      </c>
      <c r="F22" s="17" t="str">
        <f>F21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23" spans="1:6">
      <c r="A23" s="7">
        <f t="shared" si="0"/>
        <v>10009</v>
      </c>
      <c r="B23" s="7">
        <v>10009</v>
      </c>
      <c r="C23" s="7" t="s">
        <v>33</v>
      </c>
      <c r="D23" s="7">
        <v>1</v>
      </c>
      <c r="E23" s="7">
        <v>1</v>
      </c>
      <c r="F23" s="17" t="str">
        <f>F22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24" spans="1:6">
      <c r="A24" s="7">
        <f t="shared" si="0"/>
        <v>10010</v>
      </c>
      <c r="B24" s="7">
        <v>10010</v>
      </c>
      <c r="C24" s="7" t="s">
        <v>34</v>
      </c>
      <c r="D24" s="7">
        <v>1</v>
      </c>
      <c r="E24" s="7">
        <v>1</v>
      </c>
      <c r="F24" s="17" t="str">
        <f>伪随机抽卡!L71</f>
        <v>[{"ItemId":40102,"Num":1,"Weight":100}]</v>
      </c>
    </row>
    <row r="25" spans="1:6">
      <c r="A25" s="7">
        <f t="shared" si="0"/>
        <v>20001</v>
      </c>
      <c r="B25" s="7">
        <v>20001</v>
      </c>
      <c r="C25" s="7" t="s">
        <v>35</v>
      </c>
      <c r="D25" s="7">
        <v>1</v>
      </c>
      <c r="E25" s="7">
        <v>1</v>
      </c>
      <c r="F25" s="17" t="str">
        <f>伪随机抽卡!L63</f>
        <v>[{"ItemId":41008,"Num":1,"Weight":100}]</v>
      </c>
    </row>
    <row r="26" spans="1:6">
      <c r="A26" s="7">
        <f t="shared" si="0"/>
        <v>20002</v>
      </c>
      <c r="B26" s="7">
        <v>20002</v>
      </c>
      <c r="C26" s="7" t="s">
        <v>34</v>
      </c>
      <c r="D26" s="7">
        <v>1</v>
      </c>
      <c r="E26" s="7">
        <v>1</v>
      </c>
      <c r="F26" s="17" t="str">
        <f>伪随机抽卡!L71</f>
        <v>[{"ItemId":40102,"Num":1,"Weight":100}]</v>
      </c>
    </row>
    <row r="27" spans="1:6">
      <c r="A27" s="7">
        <f t="shared" si="0"/>
        <v>50001</v>
      </c>
      <c r="B27" s="7">
        <v>50001</v>
      </c>
      <c r="C27" s="15" t="s">
        <v>36</v>
      </c>
      <c r="D27" s="7">
        <v>1</v>
      </c>
      <c r="E27" s="7">
        <v>1</v>
      </c>
      <c r="F27" s="17" t="str">
        <f>抽卡!L65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28" spans="1:6">
      <c r="A28" s="7">
        <f t="shared" si="0"/>
        <v>50002</v>
      </c>
      <c r="B28" s="7">
        <v>50002</v>
      </c>
      <c r="C28" s="3" t="s">
        <v>37</v>
      </c>
      <c r="D28" s="7">
        <v>1</v>
      </c>
      <c r="E28" s="7">
        <v>1</v>
      </c>
      <c r="F28" s="17" t="str">
        <f>抽卡!L43</f>
        <v>[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29" spans="1:6">
      <c r="A29" s="7">
        <f t="shared" si="0"/>
        <v>50003</v>
      </c>
      <c r="B29" s="7">
        <v>50003</v>
      </c>
      <c r="C29" s="3" t="s">
        <v>38</v>
      </c>
      <c r="D29" s="7">
        <v>1</v>
      </c>
      <c r="E29" s="7">
        <v>1</v>
      </c>
      <c r="F29" s="17" t="str">
        <f>抽卡!L111</f>
        <v>[{"ItemId":40001,"Num":1,"Weight":100},{"ItemId":40002,"Num":1,"Weight":100},{"ItemId":40003,"Num":1,"Weight":100},{"ItemId":40004,"Num":1,"Weight":100},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30" spans="1:6">
      <c r="A30" s="7">
        <f t="shared" si="0"/>
        <v>50004</v>
      </c>
      <c r="B30" s="7">
        <v>50004</v>
      </c>
      <c r="C30" s="3" t="s">
        <v>39</v>
      </c>
      <c r="D30" s="7">
        <v>1</v>
      </c>
      <c r="E30" s="7">
        <v>1</v>
      </c>
      <c r="F30" s="17" t="str">
        <f>抽卡!L88</f>
        <v>[{"ItemId":40001,"Num":1,"Weight":100},{"ItemId":40002,"Num":1,"Weight":100},{"ItemId":40003,"Num":1,"Weight":100},{"ItemId":40004,"Num":1,"Weight":100}]</v>
      </c>
    </row>
    <row r="31" spans="1:6">
      <c r="A31" s="7">
        <f t="shared" si="0"/>
        <v>60101</v>
      </c>
      <c r="B31" s="7">
        <v>60101</v>
      </c>
      <c r="C31" s="2" t="s">
        <v>40</v>
      </c>
      <c r="D31" s="7">
        <v>1</v>
      </c>
      <c r="E31" s="7">
        <v>1</v>
      </c>
      <c r="F31" s="17" t="str">
        <f>宝箱!N10</f>
        <v>[{"ItemId":40103,"Num":1,"Weight":100},{"ItemId":40108,"Num":1,"Weight":100},{"ItemId":40112,"Num":1,"Weight":100},{"ItemId":40115,"Num":1,"Weight":100}]</v>
      </c>
    </row>
    <row r="32" spans="1:6">
      <c r="A32" s="7">
        <f t="shared" si="0"/>
        <v>60102</v>
      </c>
      <c r="B32" s="7">
        <v>60102</v>
      </c>
      <c r="C32" s="2" t="s">
        <v>41</v>
      </c>
      <c r="D32" s="7">
        <v>1</v>
      </c>
      <c r="E32" s="7">
        <v>1</v>
      </c>
      <c r="F32" s="17" t="str">
        <f>宝箱!N21</f>
        <v>[{"ItemId":41001,"Num":1,"Weight":100},{"ItemId":40107,"Num":1,"Weight":100},{"ItemId":41011,"Num":1,"Weight":100},{"ItemId":41018,"Num":1,"Weight":100}]</v>
      </c>
    </row>
    <row r="33" spans="1:6">
      <c r="A33" s="7">
        <f t="shared" si="0"/>
        <v>60103</v>
      </c>
      <c r="B33" s="7">
        <v>60103</v>
      </c>
      <c r="C33" s="2" t="s">
        <v>42</v>
      </c>
      <c r="D33" s="7">
        <v>1</v>
      </c>
      <c r="E33" s="7">
        <v>1</v>
      </c>
      <c r="F33" s="17" t="str">
        <f>宝箱!N32</f>
        <v>[{"ItemId":10001,"Num":45,"Weight":100},{"ItemId":10003,"Num":40,"Weight":100},{"ItemId":10002,"Num":25,"Weight":100},{"ItemId":10004,"Num":20,"Weight":100}]</v>
      </c>
    </row>
    <row r="34" spans="1:6">
      <c r="A34" s="7">
        <f t="shared" si="0"/>
        <v>60104</v>
      </c>
      <c r="B34" s="7">
        <v>60104</v>
      </c>
      <c r="C34" s="2" t="s">
        <v>43</v>
      </c>
      <c r="D34" s="7">
        <v>1</v>
      </c>
      <c r="E34" s="7">
        <v>1</v>
      </c>
      <c r="F34" s="17" t="str">
        <f>宝箱!N38</f>
        <v>[{"ItemId":20001,"Num":600,"Weight":100},{"ItemId":20002,"Num":80,"Weight":100}]</v>
      </c>
    </row>
    <row r="35" spans="6:6">
      <c r="F35" s="17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5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3.5"/>
  <cols>
    <col min="1" max="4" width="9" style="1"/>
    <col min="5" max="5" width="9.375" style="1"/>
    <col min="6" max="6" width="9" style="1"/>
    <col min="7" max="7" width="16.25" style="1" customWidth="1"/>
    <col min="8" max="8" width="9" style="1"/>
    <col min="9" max="9" width="9.375" style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3">
      <c r="A1" s="1" t="s">
        <v>44</v>
      </c>
      <c r="B1" s="1" t="s">
        <v>45</v>
      </c>
      <c r="C1" s="1" t="s">
        <v>46</v>
      </c>
    </row>
    <row r="2" spans="1:2">
      <c r="A2" s="1" t="s">
        <v>47</v>
      </c>
      <c r="B2" s="1" t="s">
        <v>48</v>
      </c>
    </row>
    <row r="3" spans="1:1">
      <c r="A3" s="1" t="s">
        <v>49</v>
      </c>
    </row>
    <row r="4" spans="1:1">
      <c r="A4" s="1" t="s">
        <v>50</v>
      </c>
    </row>
    <row r="6" spans="9:9">
      <c r="I6" s="1" t="s">
        <v>51</v>
      </c>
    </row>
    <row r="7" spans="9:12">
      <c r="I7" s="1" t="s">
        <v>52</v>
      </c>
      <c r="J7" s="1" t="s">
        <v>53</v>
      </c>
      <c r="K7" s="1" t="s">
        <v>54</v>
      </c>
      <c r="L7" s="11" t="str">
        <f>$A$1&amp;_xlfn.TEXTJOIN($C$1,TRUE,O8:O11)&amp;$A$2</f>
        <v>[{"ItemId":30001,"Num":1,"Weight":100},{"ItemId":30002,"Num":1,"Weight":100},{"ItemId":30003,"Num":1,"Weight":100},{"ItemId":30004,"Num":1,"Weight":100}]</v>
      </c>
    </row>
    <row r="8" spans="5:15">
      <c r="E8" s="7">
        <v>30001</v>
      </c>
      <c r="F8" s="7"/>
      <c r="G8" s="14" t="s">
        <v>55</v>
      </c>
      <c r="I8" s="7">
        <f>E8</f>
        <v>30001</v>
      </c>
      <c r="J8" s="7">
        <v>1</v>
      </c>
      <c r="K8" s="7">
        <v>100</v>
      </c>
      <c r="L8" s="1" t="str">
        <f>$B$2&amp;$I$7&amp;$B$2&amp;$B$1&amp;$I8</f>
        <v>"ItemId":30001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{"ItemId":30001,"Num":1,"Weight":100}</v>
      </c>
    </row>
    <row r="9" spans="5:15">
      <c r="E9" s="7">
        <v>30002</v>
      </c>
      <c r="F9" s="7"/>
      <c r="G9" s="14" t="s">
        <v>56</v>
      </c>
      <c r="I9" s="7">
        <f>E9</f>
        <v>30002</v>
      </c>
      <c r="J9" s="7">
        <v>1</v>
      </c>
      <c r="K9" s="7">
        <v>100</v>
      </c>
      <c r="L9" s="1" t="str">
        <f>$B$2&amp;$I$7&amp;$B$2&amp;$B$1&amp;$I9</f>
        <v>"ItemId":30002</v>
      </c>
      <c r="M9" s="1" t="str">
        <f>$B$2&amp;$J$7&amp;$B$2&amp;$B$1&amp;$J9</f>
        <v>"Num":1</v>
      </c>
      <c r="N9" s="1" t="str">
        <f>$B$2&amp;$K$7&amp;$B$2&amp;$B$1&amp;$K9</f>
        <v>"Weight":100</v>
      </c>
      <c r="O9" s="1" t="str">
        <f>IF(I9=0,"",$A$3&amp;_xlfn.TEXTJOIN($C$1,1,L9:N9)&amp;$A$4)</f>
        <v>{"ItemId":30002,"Num":1,"Weight":100}</v>
      </c>
    </row>
    <row r="10" spans="5:15">
      <c r="E10" s="7">
        <v>30003</v>
      </c>
      <c r="F10" s="7"/>
      <c r="G10" s="14" t="s">
        <v>57</v>
      </c>
      <c r="I10" s="7">
        <f>E10</f>
        <v>30003</v>
      </c>
      <c r="J10" s="7">
        <v>1</v>
      </c>
      <c r="K10" s="7">
        <v>100</v>
      </c>
      <c r="L10" s="1" t="str">
        <f>$B$2&amp;$I$7&amp;$B$2&amp;$B$1&amp;$I10</f>
        <v>"ItemId":30003</v>
      </c>
      <c r="M10" s="1" t="str">
        <f>$B$2&amp;$J$7&amp;$B$2&amp;$B$1&amp;$J10</f>
        <v>"Num":1</v>
      </c>
      <c r="N10" s="1" t="str">
        <f>$B$2&amp;$K$7&amp;$B$2&amp;$B$1&amp;$K10</f>
        <v>"Weight":100</v>
      </c>
      <c r="O10" s="1" t="str">
        <f>IF(I10=0,"",$A$3&amp;_xlfn.TEXTJOIN($C$1,1,L10:N10)&amp;$A$4)</f>
        <v>{"ItemId":30003,"Num":1,"Weight":100}</v>
      </c>
    </row>
    <row r="11" spans="5:15">
      <c r="E11" s="7">
        <v>30004</v>
      </c>
      <c r="F11" s="7"/>
      <c r="G11" s="14" t="s">
        <v>58</v>
      </c>
      <c r="I11" s="7">
        <f>E11</f>
        <v>30004</v>
      </c>
      <c r="J11" s="7">
        <v>1</v>
      </c>
      <c r="K11" s="7">
        <v>100</v>
      </c>
      <c r="L11" s="1" t="str">
        <f>$B$2&amp;$I$7&amp;$B$2&amp;$B$1&amp;$I11</f>
        <v>"ItemId":30004</v>
      </c>
      <c r="M11" s="1" t="str">
        <f>$B$2&amp;$J$7&amp;$B$2&amp;$B$1&amp;$J11</f>
        <v>"Num":1</v>
      </c>
      <c r="N11" s="1" t="str">
        <f>$B$2&amp;$K$7&amp;$B$2&amp;$B$1&amp;$K11</f>
        <v>"Weight":100</v>
      </c>
      <c r="O11" s="1" t="str">
        <f>IF(I11=0,"",$A$3&amp;_xlfn.TEXTJOIN($C$1,1,L11:N11)&amp;$A$4)</f>
        <v>{"ItemId":30004,"Num":1,"Weight":100}</v>
      </c>
    </row>
    <row r="12" spans="5:7">
      <c r="E12" s="7">
        <v>30005</v>
      </c>
      <c r="F12" s="7"/>
      <c r="G12" s="15" t="s">
        <v>59</v>
      </c>
    </row>
    <row r="13" spans="5:12">
      <c r="E13" s="7">
        <v>40001</v>
      </c>
      <c r="F13" s="7"/>
      <c r="G13" s="3" t="s">
        <v>60</v>
      </c>
      <c r="I13" s="1" t="s">
        <v>61</v>
      </c>
      <c r="L13" s="11" t="str">
        <f>$A$1&amp;_xlfn.TEXTJOIN($C$1,TRUE,O14:O17)&amp;$A$2</f>
        <v>[{"ItemId":30001,"Num":4,"Weight":100},{"ItemId":30002,"Num":4,"Weight":100},{"ItemId":30003,"Num":4,"Weight":100},{"ItemId":30004,"Num":4,"Weight":100}]</v>
      </c>
    </row>
    <row r="14" spans="5:15">
      <c r="E14" s="7">
        <v>40002</v>
      </c>
      <c r="F14" s="7"/>
      <c r="G14" s="3" t="s">
        <v>62</v>
      </c>
      <c r="I14" s="7">
        <f>I8</f>
        <v>30001</v>
      </c>
      <c r="J14" s="7">
        <v>4</v>
      </c>
      <c r="K14" s="7">
        <v>100</v>
      </c>
      <c r="L14" s="1" t="str">
        <f>$B$2&amp;$I$7&amp;$B$2&amp;$B$1&amp;$I14</f>
        <v>"ItemId":30001</v>
      </c>
      <c r="M14" s="1" t="str">
        <f>$B$2&amp;$J$7&amp;$B$2&amp;$B$1&amp;$J14</f>
        <v>"Num":4</v>
      </c>
      <c r="N14" s="1" t="str">
        <f>$B$2&amp;$K$7&amp;$B$2&amp;$B$1&amp;$K14</f>
        <v>"Weight":100</v>
      </c>
      <c r="O14" s="1" t="str">
        <f>IF(I14=0,"",$A$3&amp;_xlfn.TEXTJOIN($C$1,1,L14:N14)&amp;$A$4)</f>
        <v>{"ItemId":30001,"Num":4,"Weight":100}</v>
      </c>
    </row>
    <row r="15" spans="5:15">
      <c r="E15" s="7">
        <v>40003</v>
      </c>
      <c r="F15" s="7"/>
      <c r="G15" s="3" t="s">
        <v>63</v>
      </c>
      <c r="I15" s="7">
        <f>I9</f>
        <v>30002</v>
      </c>
      <c r="J15" s="7">
        <v>4</v>
      </c>
      <c r="K15" s="7">
        <v>100</v>
      </c>
      <c r="L15" s="1" t="str">
        <f>$B$2&amp;$I$7&amp;$B$2&amp;$B$1&amp;$I15</f>
        <v>"ItemId":30002</v>
      </c>
      <c r="M15" s="1" t="str">
        <f>$B$2&amp;$J$7&amp;$B$2&amp;$B$1&amp;$J15</f>
        <v>"Num":4</v>
      </c>
      <c r="N15" s="1" t="str">
        <f>$B$2&amp;$K$7&amp;$B$2&amp;$B$1&amp;$K15</f>
        <v>"Weight":100</v>
      </c>
      <c r="O15" s="1" t="str">
        <f>IF(I15=0,"",$A$3&amp;_xlfn.TEXTJOIN($C$1,1,L15:N15)&amp;$A$4)</f>
        <v>{"ItemId":30002,"Num":4,"Weight":100}</v>
      </c>
    </row>
    <row r="16" spans="5:15">
      <c r="E16" s="7">
        <v>40004</v>
      </c>
      <c r="F16" s="7"/>
      <c r="G16" s="3" t="s">
        <v>64</v>
      </c>
      <c r="I16" s="7">
        <f>I10</f>
        <v>30003</v>
      </c>
      <c r="J16" s="7">
        <v>4</v>
      </c>
      <c r="K16" s="7">
        <v>100</v>
      </c>
      <c r="L16" s="1" t="str">
        <f>$B$2&amp;$I$7&amp;$B$2&amp;$B$1&amp;$I16</f>
        <v>"ItemId":30003</v>
      </c>
      <c r="M16" s="1" t="str">
        <f>$B$2&amp;$J$7&amp;$B$2&amp;$B$1&amp;$J16</f>
        <v>"Num":4</v>
      </c>
      <c r="N16" s="1" t="str">
        <f>$B$2&amp;$K$7&amp;$B$2&amp;$B$1&amp;$K16</f>
        <v>"Weight":100</v>
      </c>
      <c r="O16" s="1" t="str">
        <f>IF(I16=0,"",$A$3&amp;_xlfn.TEXTJOIN($C$1,1,L16:N16)&amp;$A$4)</f>
        <v>{"ItemId":30003,"Num":4,"Weight":100}</v>
      </c>
    </row>
    <row r="17" spans="5:15">
      <c r="E17" s="7">
        <v>40101</v>
      </c>
      <c r="F17" s="7"/>
      <c r="G17" s="3" t="s">
        <v>65</v>
      </c>
      <c r="I17" s="7">
        <f>I11</f>
        <v>30004</v>
      </c>
      <c r="J17" s="7">
        <v>4</v>
      </c>
      <c r="K17" s="7">
        <v>100</v>
      </c>
      <c r="L17" s="1" t="str">
        <f>$B$2&amp;$I$7&amp;$B$2&amp;$B$1&amp;$I17</f>
        <v>"ItemId":30004</v>
      </c>
      <c r="M17" s="1" t="str">
        <f>$B$2&amp;$J$7&amp;$B$2&amp;$B$1&amp;$J17</f>
        <v>"Num":4</v>
      </c>
      <c r="N17" s="1" t="str">
        <f>$B$2&amp;$K$7&amp;$B$2&amp;$B$1&amp;$K17</f>
        <v>"Weight":100</v>
      </c>
      <c r="O17" s="1" t="str">
        <f>IF(I17=0,"",$A$3&amp;_xlfn.TEXTJOIN($C$1,1,L17:N17)&amp;$A$4)</f>
        <v>{"ItemId":30004,"Num":4,"Weight":100}</v>
      </c>
    </row>
    <row r="18" spans="5:7">
      <c r="E18" s="7">
        <v>40102</v>
      </c>
      <c r="F18" s="7"/>
      <c r="G18" s="3" t="s">
        <v>66</v>
      </c>
    </row>
    <row r="19" spans="5:12">
      <c r="E19" s="7">
        <v>40103</v>
      </c>
      <c r="F19" s="7"/>
      <c r="G19" s="3" t="s">
        <v>67</v>
      </c>
      <c r="I19" s="1" t="s">
        <v>68</v>
      </c>
      <c r="L19" s="11" t="str">
        <f>$A$1&amp;_xlfn.TEXTJOIN($C$1,TRUE,O20:O23)&amp;$A$2</f>
        <v>[{"ItemId":30001,"Num":30,"Weight":100},{"ItemId":30002,"Num":30,"Weight":100},{"ItemId":30003,"Num":30,"Weight":100},{"ItemId":30004,"Num":30,"Weight":100}]</v>
      </c>
    </row>
    <row r="20" spans="5:15">
      <c r="E20" s="7">
        <v>40104</v>
      </c>
      <c r="F20" s="7"/>
      <c r="G20" s="3" t="s">
        <v>69</v>
      </c>
      <c r="I20" s="7">
        <f>I8</f>
        <v>30001</v>
      </c>
      <c r="J20" s="7">
        <v>30</v>
      </c>
      <c r="K20" s="7">
        <v>100</v>
      </c>
      <c r="L20" s="1" t="str">
        <f>$B$2&amp;$I$7&amp;$B$2&amp;$B$1&amp;$I20</f>
        <v>"ItemId":30001</v>
      </c>
      <c r="M20" s="1" t="str">
        <f>$B$2&amp;$J$7&amp;$B$2&amp;$B$1&amp;$J20</f>
        <v>"Num":30</v>
      </c>
      <c r="N20" s="1" t="str">
        <f>$B$2&amp;$K$7&amp;$B$2&amp;$B$1&amp;$K20</f>
        <v>"Weight":100</v>
      </c>
      <c r="O20" s="1" t="str">
        <f>IF(I20=0,"",$A$3&amp;_xlfn.TEXTJOIN($C$1,1,L20:N20)&amp;$A$4)</f>
        <v>{"ItemId":30001,"Num":30,"Weight":100}</v>
      </c>
    </row>
    <row r="21" spans="5:15">
      <c r="E21" s="7">
        <v>40105</v>
      </c>
      <c r="F21" s="7"/>
      <c r="G21" s="3" t="s">
        <v>70</v>
      </c>
      <c r="I21" s="7">
        <f>I9</f>
        <v>30002</v>
      </c>
      <c r="J21" s="7">
        <v>30</v>
      </c>
      <c r="K21" s="7">
        <v>100</v>
      </c>
      <c r="L21" s="1" t="str">
        <f>$B$2&amp;$I$7&amp;$B$2&amp;$B$1&amp;$I21</f>
        <v>"ItemId":30002</v>
      </c>
      <c r="M21" s="1" t="str">
        <f>$B$2&amp;$J$7&amp;$B$2&amp;$B$1&amp;$J21</f>
        <v>"Num":30</v>
      </c>
      <c r="N21" s="1" t="str">
        <f>$B$2&amp;$K$7&amp;$B$2&amp;$B$1&amp;$K21</f>
        <v>"Weight":100</v>
      </c>
      <c r="O21" s="1" t="str">
        <f>IF(I21=0,"",$A$3&amp;_xlfn.TEXTJOIN($C$1,1,L21:N21)&amp;$A$4)</f>
        <v>{"ItemId":30002,"Num":30,"Weight":100}</v>
      </c>
    </row>
    <row r="22" spans="5:15">
      <c r="E22" s="7">
        <v>40106</v>
      </c>
      <c r="F22" s="7"/>
      <c r="G22" s="3" t="s">
        <v>71</v>
      </c>
      <c r="I22" s="7">
        <f>I10</f>
        <v>30003</v>
      </c>
      <c r="J22" s="7">
        <v>30</v>
      </c>
      <c r="K22" s="7">
        <v>100</v>
      </c>
      <c r="L22" s="1" t="str">
        <f>$B$2&amp;$I$7&amp;$B$2&amp;$B$1&amp;$I22</f>
        <v>"ItemId":30003</v>
      </c>
      <c r="M22" s="1" t="str">
        <f>$B$2&amp;$J$7&amp;$B$2&amp;$B$1&amp;$J22</f>
        <v>"Num":30</v>
      </c>
      <c r="N22" s="1" t="str">
        <f>$B$2&amp;$K$7&amp;$B$2&amp;$B$1&amp;$K22</f>
        <v>"Weight":100</v>
      </c>
      <c r="O22" s="1" t="str">
        <f>IF(I22=0,"",$A$3&amp;_xlfn.TEXTJOIN($C$1,1,L22:N22)&amp;$A$4)</f>
        <v>{"ItemId":30003,"Num":30,"Weight":100}</v>
      </c>
    </row>
    <row r="23" spans="5:15">
      <c r="E23" s="7">
        <v>40107</v>
      </c>
      <c r="F23" s="7"/>
      <c r="G23" s="3" t="s">
        <v>72</v>
      </c>
      <c r="I23" s="7">
        <f>I11</f>
        <v>30004</v>
      </c>
      <c r="J23" s="7">
        <v>30</v>
      </c>
      <c r="K23" s="7">
        <v>100</v>
      </c>
      <c r="L23" s="1" t="str">
        <f>$B$2&amp;$I$7&amp;$B$2&amp;$B$1&amp;$I23</f>
        <v>"ItemId":30004</v>
      </c>
      <c r="M23" s="1" t="str">
        <f>$B$2&amp;$J$7&amp;$B$2&amp;$B$1&amp;$J23</f>
        <v>"Num":30</v>
      </c>
      <c r="N23" s="1" t="str">
        <f>$B$2&amp;$K$7&amp;$B$2&amp;$B$1&amp;$K23</f>
        <v>"Weight":100</v>
      </c>
      <c r="O23" s="1" t="str">
        <f>IF(I23=0,"",$A$3&amp;_xlfn.TEXTJOIN($C$1,1,L23:N23)&amp;$A$4)</f>
        <v>{"ItemId":30004,"Num":30,"Weight":100}</v>
      </c>
    </row>
    <row r="24" spans="5:7">
      <c r="E24" s="7">
        <v>40108</v>
      </c>
      <c r="F24" s="7"/>
      <c r="G24" s="3" t="s">
        <v>73</v>
      </c>
    </row>
    <row r="25" spans="5:12">
      <c r="E25" s="7">
        <v>40109</v>
      </c>
      <c r="F25" s="7"/>
      <c r="G25" s="3" t="s">
        <v>74</v>
      </c>
      <c r="I25" s="1" t="s">
        <v>75</v>
      </c>
      <c r="L25" s="11" t="str">
        <f>$A$1&amp;_xlfn.TEXTJOIN($C$1,TRUE,O26:O29)&amp;$A$2</f>
        <v>[{"ItemId":30005,"Num":1,"Weight":100}]</v>
      </c>
    </row>
    <row r="26" spans="5:15">
      <c r="E26" s="7">
        <v>40110</v>
      </c>
      <c r="F26" s="7"/>
      <c r="G26" s="3" t="s">
        <v>76</v>
      </c>
      <c r="I26" s="7">
        <f>E12</f>
        <v>30005</v>
      </c>
      <c r="J26" s="7">
        <v>1</v>
      </c>
      <c r="K26" s="7">
        <v>100</v>
      </c>
      <c r="L26" s="1" t="str">
        <f>$B$2&amp;$I$7&amp;$B$2&amp;$B$1&amp;$I26</f>
        <v>"ItemId":30005</v>
      </c>
      <c r="M26" s="1" t="str">
        <f>$B$2&amp;$J$7&amp;$B$2&amp;$B$1&amp;$J26</f>
        <v>"Num":1</v>
      </c>
      <c r="N26" s="1" t="str">
        <f>$B$2&amp;$K$7&amp;$B$2&amp;$B$1&amp;$K26</f>
        <v>"Weight":100</v>
      </c>
      <c r="O26" s="1" t="str">
        <f>IF(I26=0,"",$A$3&amp;_xlfn.TEXTJOIN($C$1,1,L26:N26)&amp;$A$4)</f>
        <v>{"ItemId":30005,"Num":1,"Weight":100}</v>
      </c>
    </row>
    <row r="27" spans="5:15">
      <c r="E27" s="7">
        <v>40111</v>
      </c>
      <c r="F27" s="7"/>
      <c r="G27" s="3" t="s">
        <v>77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15">
      <c r="E28" s="7">
        <v>40112</v>
      </c>
      <c r="F28" s="7"/>
      <c r="G28" s="3" t="s">
        <v>78</v>
      </c>
      <c r="I28" s="7"/>
      <c r="J28" s="7"/>
      <c r="K28" s="7"/>
      <c r="L28" s="1" t="str">
        <f>$B$2&amp;$I$7&amp;$B$2&amp;$B$1&amp;$I28</f>
        <v>"ItemId":</v>
      </c>
      <c r="M28" s="1" t="str">
        <f>$B$2&amp;$J$7&amp;$B$2&amp;$B$1&amp;$J28</f>
        <v>"Num":</v>
      </c>
      <c r="N28" s="1" t="str">
        <f>$B$2&amp;$K$7&amp;$B$2&amp;$B$1&amp;$K28</f>
        <v>"Weight":</v>
      </c>
      <c r="O28" s="1" t="str">
        <f>IF(I28=0,"",$A$3&amp;_xlfn.TEXTJOIN($C$1,1,L28:N28)&amp;$A$4)</f>
        <v/>
      </c>
    </row>
    <row r="29" spans="5:15">
      <c r="E29" s="7">
        <v>40113</v>
      </c>
      <c r="F29" s="7"/>
      <c r="G29" s="3" t="s">
        <v>79</v>
      </c>
      <c r="I29" s="7"/>
      <c r="J29" s="7"/>
      <c r="K29" s="7"/>
      <c r="L29" s="1" t="str">
        <f>$B$2&amp;$I$7&amp;$B$2&amp;$B$1&amp;$I29</f>
        <v>"ItemId":</v>
      </c>
      <c r="M29" s="1" t="str">
        <f>$B$2&amp;$J$7&amp;$B$2&amp;$B$1&amp;$J29</f>
        <v>"Num":</v>
      </c>
      <c r="N29" s="1" t="str">
        <f>$B$2&amp;$K$7&amp;$B$2&amp;$B$1&amp;$K29</f>
        <v>"Weight":</v>
      </c>
      <c r="O29" s="1" t="str">
        <f>IF(I29=0,"",$A$3&amp;_xlfn.TEXTJOIN($C$1,1,L29:N29)&amp;$A$4)</f>
        <v/>
      </c>
    </row>
    <row r="30" spans="5:7">
      <c r="E30" s="7">
        <v>40114</v>
      </c>
      <c r="F30" s="7"/>
      <c r="G30" s="3" t="s">
        <v>80</v>
      </c>
    </row>
    <row r="31" spans="5:12">
      <c r="E31" s="7">
        <v>40115</v>
      </c>
      <c r="F31" s="7"/>
      <c r="G31" s="3" t="s">
        <v>81</v>
      </c>
      <c r="I31" s="1" t="s">
        <v>82</v>
      </c>
      <c r="L31" s="11" t="str">
        <f>$A$1&amp;_xlfn.TEXTJOIN($C$1,TRUE,O32:O35)&amp;$A$2</f>
        <v>[{"ItemId":30005,"Num":4,"Weight":100}]</v>
      </c>
    </row>
    <row r="32" spans="5:15">
      <c r="E32" s="7">
        <v>40116</v>
      </c>
      <c r="F32" s="7"/>
      <c r="G32" s="3" t="s">
        <v>83</v>
      </c>
      <c r="I32" s="7">
        <f>I26</f>
        <v>30005</v>
      </c>
      <c r="J32" s="7">
        <v>4</v>
      </c>
      <c r="K32" s="7">
        <v>100</v>
      </c>
      <c r="L32" s="1" t="str">
        <f>$B$2&amp;$I$7&amp;$B$2&amp;$B$1&amp;$I32</f>
        <v>"ItemId":30005</v>
      </c>
      <c r="M32" s="1" t="str">
        <f>$B$2&amp;$J$7&amp;$B$2&amp;$B$1&amp;$J32</f>
        <v>"Num":4</v>
      </c>
      <c r="N32" s="1" t="str">
        <f>$B$2&amp;$K$7&amp;$B$2&amp;$B$1&amp;$K32</f>
        <v>"Weight":100</v>
      </c>
      <c r="O32" s="1" t="str">
        <f>IF(I32=0,"",$A$3&amp;_xlfn.TEXTJOIN($C$1,1,L32:N32)&amp;$A$4)</f>
        <v>{"ItemId":30005,"Num":4,"Weight":100}</v>
      </c>
    </row>
    <row r="33" spans="5:15">
      <c r="E33" s="7">
        <v>41001</v>
      </c>
      <c r="F33" s="7"/>
      <c r="G33" s="15" t="s">
        <v>84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>
      <c r="E34" s="7">
        <v>41002</v>
      </c>
      <c r="F34" s="7"/>
      <c r="G34" s="15" t="s">
        <v>85</v>
      </c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>
      <c r="E35" s="7">
        <v>41003</v>
      </c>
      <c r="F35" s="7"/>
      <c r="G35" s="15" t="s">
        <v>86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7">
      <c r="E36" s="7">
        <v>41004</v>
      </c>
      <c r="F36" s="7"/>
      <c r="G36" s="15" t="s">
        <v>87</v>
      </c>
    </row>
    <row r="37" spans="5:12">
      <c r="E37" s="7">
        <v>41005</v>
      </c>
      <c r="F37" s="7"/>
      <c r="G37" s="15" t="s">
        <v>88</v>
      </c>
      <c r="I37" s="1" t="s">
        <v>89</v>
      </c>
      <c r="L37" s="11" t="str">
        <f>$A$1&amp;_xlfn.TEXTJOIN($C$1,TRUE,O38:O41)&amp;$A$2</f>
        <v>[{"ItemId":30005,"Num":30,"Weight":100}]</v>
      </c>
    </row>
    <row r="38" spans="5:15">
      <c r="E38" s="7">
        <v>41006</v>
      </c>
      <c r="F38" s="7"/>
      <c r="G38" s="15" t="s">
        <v>90</v>
      </c>
      <c r="I38" s="7">
        <f>I32</f>
        <v>30005</v>
      </c>
      <c r="J38" s="7">
        <v>30</v>
      </c>
      <c r="K38" s="7">
        <v>100</v>
      </c>
      <c r="L38" s="1" t="str">
        <f>$B$2&amp;$I$7&amp;$B$2&amp;$B$1&amp;$I38</f>
        <v>"ItemId":30005</v>
      </c>
      <c r="M38" s="1" t="str">
        <f>$B$2&amp;$J$7&amp;$B$2&amp;$B$1&amp;$J38</f>
        <v>"Num":30</v>
      </c>
      <c r="N38" s="1" t="str">
        <f>$B$2&amp;$K$7&amp;$B$2&amp;$B$1&amp;$K38</f>
        <v>"Weight":100</v>
      </c>
      <c r="O38" s="1" t="str">
        <f>IF(I38=0,"",$A$3&amp;_xlfn.TEXTJOIN($C$1,1,L38:N38)&amp;$A$4)</f>
        <v>{"ItemId":30005,"Num":30,"Weight":100}</v>
      </c>
    </row>
    <row r="39" spans="5:15">
      <c r="E39" s="7">
        <v>41007</v>
      </c>
      <c r="F39" s="7"/>
      <c r="G39" s="15" t="s">
        <v>91</v>
      </c>
      <c r="I39" s="7"/>
      <c r="J39" s="7"/>
      <c r="K39" s="7"/>
      <c r="L39" s="1" t="str">
        <f>$B$2&amp;$I$7&amp;$B$2&amp;$B$1&amp;$I39</f>
        <v>"ItemId":</v>
      </c>
      <c r="M39" s="1" t="str">
        <f>$B$2&amp;$J$7&amp;$B$2&amp;$B$1&amp;$J39</f>
        <v>"Num":</v>
      </c>
      <c r="N39" s="1" t="str">
        <f>$B$2&amp;$K$7&amp;$B$2&amp;$B$1&amp;$K39</f>
        <v>"Weight":</v>
      </c>
      <c r="O39" s="1" t="str">
        <f>IF(I39=0,"",$A$3&amp;_xlfn.TEXTJOIN($C$1,1,L39:N39)&amp;$A$4)</f>
        <v/>
      </c>
    </row>
    <row r="40" spans="5:15">
      <c r="E40" s="7">
        <v>41008</v>
      </c>
      <c r="F40" s="7"/>
      <c r="G40" s="15" t="s">
        <v>92</v>
      </c>
      <c r="I40" s="7"/>
      <c r="J40" s="7"/>
      <c r="K40" s="7"/>
      <c r="L40" s="1" t="str">
        <f>$B$2&amp;$I$7&amp;$B$2&amp;$B$1&amp;$I40</f>
        <v>"ItemId":</v>
      </c>
      <c r="M40" s="1" t="str">
        <f>$B$2&amp;$J$7&amp;$B$2&amp;$B$1&amp;$J40</f>
        <v>"Num":</v>
      </c>
      <c r="N40" s="1" t="str">
        <f>$B$2&amp;$K$7&amp;$B$2&amp;$B$1&amp;$K40</f>
        <v>"Weight":</v>
      </c>
      <c r="O40" s="1" t="str">
        <f>IF(I40=0,"",$A$3&amp;_xlfn.TEXTJOIN($C$1,1,L40:N40)&amp;$A$4)</f>
        <v/>
      </c>
    </row>
    <row r="41" spans="5:15">
      <c r="E41" s="7">
        <v>41009</v>
      </c>
      <c r="F41" s="7"/>
      <c r="G41" s="15" t="s">
        <v>93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7">
      <c r="E42" s="7">
        <v>41010</v>
      </c>
      <c r="F42" s="7"/>
      <c r="G42" s="15" t="s">
        <v>94</v>
      </c>
    </row>
    <row r="43" spans="5:12">
      <c r="E43" s="7">
        <v>41011</v>
      </c>
      <c r="F43" s="7"/>
      <c r="G43" s="15" t="s">
        <v>95</v>
      </c>
      <c r="I43" s="1" t="s">
        <v>96</v>
      </c>
      <c r="L43" s="11" t="str">
        <f>$A$1&amp;_xlfn.TEXTJOIN($C$1,TRUE,O44:O59)&amp;$A$2</f>
        <v>[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44" spans="5:15">
      <c r="E44" s="7">
        <v>41012</v>
      </c>
      <c r="F44" s="7"/>
      <c r="G44" s="15" t="s">
        <v>97</v>
      </c>
      <c r="I44" s="7">
        <f>E17</f>
        <v>40101</v>
      </c>
      <c r="J44" s="7">
        <v>1</v>
      </c>
      <c r="K44" s="7">
        <v>100</v>
      </c>
      <c r="L44" s="1" t="str">
        <f>$B$2&amp;$I$7&amp;$B$2&amp;$B$1&amp;$I44</f>
        <v>"ItemId":40101</v>
      </c>
      <c r="M44" s="1" t="str">
        <f>$B$2&amp;$J$7&amp;$B$2&amp;$B$1&amp;$J44</f>
        <v>"Num":1</v>
      </c>
      <c r="N44" s="1" t="str">
        <f>$B$2&amp;$K$7&amp;$B$2&amp;$B$1&amp;$K44</f>
        <v>"Weight":100</v>
      </c>
      <c r="O44" s="1" t="str">
        <f>IF(I44=0,"",$A$3&amp;_xlfn.TEXTJOIN($C$1,1,L44:N44)&amp;$A$4)</f>
        <v>{"ItemId":40101,"Num":1,"Weight":100}</v>
      </c>
    </row>
    <row r="45" spans="5:15">
      <c r="E45" s="7">
        <v>41013</v>
      </c>
      <c r="F45" s="7"/>
      <c r="G45" s="15" t="s">
        <v>98</v>
      </c>
      <c r="I45" s="7">
        <f t="shared" ref="I45:I59" si="0">E18</f>
        <v>40102</v>
      </c>
      <c r="J45" s="7">
        <v>1</v>
      </c>
      <c r="K45" s="7">
        <v>100</v>
      </c>
      <c r="L45" s="1" t="str">
        <f>$B$2&amp;$I$7&amp;$B$2&amp;$B$1&amp;$I45</f>
        <v>"ItemId":40102</v>
      </c>
      <c r="M45" s="1" t="str">
        <f>$B$2&amp;$J$7&amp;$B$2&amp;$B$1&amp;$J45</f>
        <v>"Num":1</v>
      </c>
      <c r="N45" s="1" t="str">
        <f>$B$2&amp;$K$7&amp;$B$2&amp;$B$1&amp;$K45</f>
        <v>"Weight":100</v>
      </c>
      <c r="O45" s="1" t="str">
        <f>IF(I45=0,"",$A$3&amp;_xlfn.TEXTJOIN($C$1,1,L45:N45)&amp;$A$4)</f>
        <v>{"ItemId":40102,"Num":1,"Weight":100}</v>
      </c>
    </row>
    <row r="46" spans="5:15">
      <c r="E46" s="7">
        <v>41014</v>
      </c>
      <c r="F46" s="7"/>
      <c r="G46" s="15" t="s">
        <v>99</v>
      </c>
      <c r="I46" s="7">
        <f t="shared" si="0"/>
        <v>40103</v>
      </c>
      <c r="J46" s="7">
        <v>1</v>
      </c>
      <c r="K46" s="7">
        <v>100</v>
      </c>
      <c r="L46" s="1" t="str">
        <f>$B$2&amp;$I$7&amp;$B$2&amp;$B$1&amp;$I46</f>
        <v>"ItemId":40103</v>
      </c>
      <c r="M46" s="1" t="str">
        <f>$B$2&amp;$J$7&amp;$B$2&amp;$B$1&amp;$J46</f>
        <v>"Num":1</v>
      </c>
      <c r="N46" s="1" t="str">
        <f>$B$2&amp;$K$7&amp;$B$2&amp;$B$1&amp;$K46</f>
        <v>"Weight":100</v>
      </c>
      <c r="O46" s="1" t="str">
        <f>IF(I46=0,"",$A$3&amp;_xlfn.TEXTJOIN($C$1,1,L46:N46)&amp;$A$4)</f>
        <v>{"ItemId":40103,"Num":1,"Weight":100}</v>
      </c>
    </row>
    <row r="47" spans="5:15">
      <c r="E47" s="7">
        <v>41015</v>
      </c>
      <c r="F47" s="7"/>
      <c r="G47" s="15" t="s">
        <v>100</v>
      </c>
      <c r="I47" s="7">
        <f t="shared" si="0"/>
        <v>40104</v>
      </c>
      <c r="J47" s="7">
        <v>1</v>
      </c>
      <c r="K47" s="7">
        <v>100</v>
      </c>
      <c r="L47" s="1" t="str">
        <f>$B$2&amp;$I$7&amp;$B$2&amp;$B$1&amp;$I47</f>
        <v>"ItemId":40104</v>
      </c>
      <c r="M47" s="1" t="str">
        <f>$B$2&amp;$J$7&amp;$B$2&amp;$B$1&amp;$J47</f>
        <v>"Num":1</v>
      </c>
      <c r="N47" s="1" t="str">
        <f>$B$2&amp;$K$7&amp;$B$2&amp;$B$1&amp;$K47</f>
        <v>"Weight":100</v>
      </c>
      <c r="O47" s="1" t="str">
        <f>IF(I47=0,"",$A$3&amp;_xlfn.TEXTJOIN($C$1,1,L47:N47)&amp;$A$4)</f>
        <v>{"ItemId":40104,"Num":1,"Weight":100}</v>
      </c>
    </row>
    <row r="48" spans="5:15">
      <c r="E48" s="7">
        <v>41016</v>
      </c>
      <c r="F48" s="7"/>
      <c r="G48" s="15" t="s">
        <v>101</v>
      </c>
      <c r="I48" s="7">
        <f t="shared" si="0"/>
        <v>40105</v>
      </c>
      <c r="J48" s="7">
        <v>1</v>
      </c>
      <c r="K48" s="7">
        <v>100</v>
      </c>
      <c r="L48" s="1" t="str">
        <f t="shared" ref="L48:L59" si="1">$B$2&amp;$I$7&amp;$B$2&amp;$B$1&amp;$I48</f>
        <v>"ItemId":40105</v>
      </c>
      <c r="M48" s="1" t="str">
        <f t="shared" ref="M48:M59" si="2">$B$2&amp;$J$7&amp;$B$2&amp;$B$1&amp;$J48</f>
        <v>"Num":1</v>
      </c>
      <c r="N48" s="1" t="str">
        <f t="shared" ref="N48:N59" si="3">$B$2&amp;$K$7&amp;$B$2&amp;$B$1&amp;$K48</f>
        <v>"Weight":100</v>
      </c>
      <c r="O48" s="1" t="str">
        <f t="shared" ref="O48:O59" si="4">IF(I48=0,"",$A$3&amp;_xlfn.TEXTJOIN($C$1,1,L48:N48)&amp;$A$4)</f>
        <v>{"ItemId":40105,"Num":1,"Weight":100}</v>
      </c>
    </row>
    <row r="49" spans="5:15">
      <c r="E49" s="7">
        <v>41017</v>
      </c>
      <c r="F49" s="7"/>
      <c r="G49" s="15" t="s">
        <v>102</v>
      </c>
      <c r="I49" s="7">
        <f t="shared" si="0"/>
        <v>40106</v>
      </c>
      <c r="J49" s="7">
        <v>1</v>
      </c>
      <c r="K49" s="7">
        <v>100</v>
      </c>
      <c r="L49" s="1" t="str">
        <f t="shared" si="1"/>
        <v>"ItemId":40106</v>
      </c>
      <c r="M49" s="1" t="str">
        <f t="shared" si="2"/>
        <v>"Num":1</v>
      </c>
      <c r="N49" s="1" t="str">
        <f t="shared" si="3"/>
        <v>"Weight":100</v>
      </c>
      <c r="O49" s="1" t="str">
        <f t="shared" si="4"/>
        <v>{"ItemId":40106,"Num":1,"Weight":100}</v>
      </c>
    </row>
    <row r="50" spans="5:15">
      <c r="E50" s="7">
        <v>41018</v>
      </c>
      <c r="F50" s="7"/>
      <c r="G50" s="15" t="s">
        <v>103</v>
      </c>
      <c r="I50" s="7">
        <f t="shared" si="0"/>
        <v>40107</v>
      </c>
      <c r="J50" s="7">
        <v>1</v>
      </c>
      <c r="K50" s="7">
        <v>100</v>
      </c>
      <c r="L50" s="1" t="str">
        <f t="shared" si="1"/>
        <v>"ItemId":40107</v>
      </c>
      <c r="M50" s="1" t="str">
        <f t="shared" si="2"/>
        <v>"Num":1</v>
      </c>
      <c r="N50" s="1" t="str">
        <f t="shared" si="3"/>
        <v>"Weight":100</v>
      </c>
      <c r="O50" s="1" t="str">
        <f t="shared" si="4"/>
        <v>{"ItemId":40107,"Num":1,"Weight":100}</v>
      </c>
    </row>
    <row r="51" spans="5:15">
      <c r="E51" s="7">
        <v>41019</v>
      </c>
      <c r="F51" s="7"/>
      <c r="G51" s="15" t="s">
        <v>104</v>
      </c>
      <c r="I51" s="7">
        <f t="shared" si="0"/>
        <v>40108</v>
      </c>
      <c r="J51" s="7">
        <v>1</v>
      </c>
      <c r="K51" s="7">
        <v>100</v>
      </c>
      <c r="L51" s="1" t="str">
        <f t="shared" si="1"/>
        <v>"ItemId":40108</v>
      </c>
      <c r="M51" s="1" t="str">
        <f t="shared" si="2"/>
        <v>"Num":1</v>
      </c>
      <c r="N51" s="1" t="str">
        <f t="shared" si="3"/>
        <v>"Weight":100</v>
      </c>
      <c r="O51" s="1" t="str">
        <f t="shared" si="4"/>
        <v>{"ItemId":40108,"Num":1,"Weight":100}</v>
      </c>
    </row>
    <row r="52" spans="5:15">
      <c r="E52" s="7">
        <v>41020</v>
      </c>
      <c r="F52" s="7"/>
      <c r="G52" s="15" t="s">
        <v>105</v>
      </c>
      <c r="I52" s="7">
        <f t="shared" si="0"/>
        <v>40109</v>
      </c>
      <c r="J52" s="7">
        <v>1</v>
      </c>
      <c r="K52" s="7">
        <v>100</v>
      </c>
      <c r="L52" s="1" t="str">
        <f t="shared" si="1"/>
        <v>"ItemId":40109</v>
      </c>
      <c r="M52" s="1" t="str">
        <f t="shared" si="2"/>
        <v>"Num":1</v>
      </c>
      <c r="N52" s="1" t="str">
        <f t="shared" si="3"/>
        <v>"Weight":100</v>
      </c>
      <c r="O52" s="1" t="str">
        <f t="shared" si="4"/>
        <v>{"ItemId":40109,"Num":1,"Weight":100}</v>
      </c>
    </row>
    <row r="53" spans="9:15">
      <c r="I53" s="7">
        <f t="shared" si="0"/>
        <v>40110</v>
      </c>
      <c r="J53" s="7">
        <v>1</v>
      </c>
      <c r="K53" s="7">
        <v>100</v>
      </c>
      <c r="L53" s="1" t="str">
        <f t="shared" si="1"/>
        <v>"ItemId":40110</v>
      </c>
      <c r="M53" s="1" t="str">
        <f t="shared" si="2"/>
        <v>"Num":1</v>
      </c>
      <c r="N53" s="1" t="str">
        <f t="shared" si="3"/>
        <v>"Weight":100</v>
      </c>
      <c r="O53" s="1" t="str">
        <f t="shared" si="4"/>
        <v>{"ItemId":40110,"Num":1,"Weight":100}</v>
      </c>
    </row>
    <row r="54" spans="9:15">
      <c r="I54" s="7">
        <f t="shared" si="0"/>
        <v>40111</v>
      </c>
      <c r="J54" s="7">
        <v>1</v>
      </c>
      <c r="K54" s="7">
        <v>100</v>
      </c>
      <c r="L54" s="1" t="str">
        <f t="shared" si="1"/>
        <v>"ItemId":40111</v>
      </c>
      <c r="M54" s="1" t="str">
        <f t="shared" si="2"/>
        <v>"Num":1</v>
      </c>
      <c r="N54" s="1" t="str">
        <f t="shared" si="3"/>
        <v>"Weight":100</v>
      </c>
      <c r="O54" s="1" t="str">
        <f t="shared" si="4"/>
        <v>{"ItemId":40111,"Num":1,"Weight":100}</v>
      </c>
    </row>
    <row r="55" spans="9:15">
      <c r="I55" s="7">
        <f t="shared" si="0"/>
        <v>40112</v>
      </c>
      <c r="J55" s="7">
        <v>1</v>
      </c>
      <c r="K55" s="7">
        <v>100</v>
      </c>
      <c r="L55" s="1" t="str">
        <f t="shared" si="1"/>
        <v>"ItemId":40112</v>
      </c>
      <c r="M55" s="1" t="str">
        <f t="shared" si="2"/>
        <v>"Num":1</v>
      </c>
      <c r="N55" s="1" t="str">
        <f t="shared" si="3"/>
        <v>"Weight":100</v>
      </c>
      <c r="O55" s="1" t="str">
        <f t="shared" si="4"/>
        <v>{"ItemId":40112,"Num":1,"Weight":100}</v>
      </c>
    </row>
    <row r="56" spans="9:15">
      <c r="I56" s="7">
        <f t="shared" si="0"/>
        <v>40113</v>
      </c>
      <c r="J56" s="7">
        <v>1</v>
      </c>
      <c r="K56" s="7">
        <v>100</v>
      </c>
      <c r="L56" s="1" t="str">
        <f t="shared" si="1"/>
        <v>"ItemId":40113</v>
      </c>
      <c r="M56" s="1" t="str">
        <f t="shared" si="2"/>
        <v>"Num":1</v>
      </c>
      <c r="N56" s="1" t="str">
        <f t="shared" si="3"/>
        <v>"Weight":100</v>
      </c>
      <c r="O56" s="1" t="str">
        <f t="shared" si="4"/>
        <v>{"ItemId":40113,"Num":1,"Weight":100}</v>
      </c>
    </row>
    <row r="57" spans="9:15">
      <c r="I57" s="7">
        <f t="shared" si="0"/>
        <v>40114</v>
      </c>
      <c r="J57" s="7">
        <v>1</v>
      </c>
      <c r="K57" s="7">
        <v>100</v>
      </c>
      <c r="L57" s="1" t="str">
        <f t="shared" si="1"/>
        <v>"ItemId":40114</v>
      </c>
      <c r="M57" s="1" t="str">
        <f t="shared" si="2"/>
        <v>"Num":1</v>
      </c>
      <c r="N57" s="1" t="str">
        <f t="shared" si="3"/>
        <v>"Weight":100</v>
      </c>
      <c r="O57" s="1" t="str">
        <f t="shared" si="4"/>
        <v>{"ItemId":40114,"Num":1,"Weight":100}</v>
      </c>
    </row>
    <row r="58" spans="9:15">
      <c r="I58" s="7">
        <f t="shared" si="0"/>
        <v>40115</v>
      </c>
      <c r="J58" s="7">
        <v>1</v>
      </c>
      <c r="K58" s="7">
        <v>100</v>
      </c>
      <c r="L58" s="1" t="str">
        <f t="shared" si="1"/>
        <v>"ItemId":40115</v>
      </c>
      <c r="M58" s="1" t="str">
        <f t="shared" si="2"/>
        <v>"Num":1</v>
      </c>
      <c r="N58" s="1" t="str">
        <f t="shared" si="3"/>
        <v>"Weight":100</v>
      </c>
      <c r="O58" s="1" t="str">
        <f t="shared" si="4"/>
        <v>{"ItemId":40115,"Num":1,"Weight":100}</v>
      </c>
    </row>
    <row r="59" spans="9:15">
      <c r="I59" s="7">
        <f t="shared" si="0"/>
        <v>40116</v>
      </c>
      <c r="J59" s="7">
        <v>1</v>
      </c>
      <c r="K59" s="7">
        <v>100</v>
      </c>
      <c r="L59" s="1" t="str">
        <f t="shared" si="1"/>
        <v>"ItemId":40116</v>
      </c>
      <c r="M59" s="1" t="str">
        <f t="shared" si="2"/>
        <v>"Num":1</v>
      </c>
      <c r="N59" s="1" t="str">
        <f t="shared" si="3"/>
        <v>"Weight":100</v>
      </c>
      <c r="O59" s="1" t="str">
        <f t="shared" si="4"/>
        <v>{"ItemId":40116,"Num":1,"Weight":100}</v>
      </c>
    </row>
    <row r="60" spans="9:15">
      <c r="I60" s="7"/>
      <c r="J60" s="7"/>
      <c r="K60" s="7"/>
      <c r="L60" s="1" t="str">
        <f>$B$2&amp;$I$7&amp;$B$2&amp;$B$1&amp;$I60</f>
        <v>"ItemId":</v>
      </c>
      <c r="M60" s="1" t="str">
        <f>$B$2&amp;$J$7&amp;$B$2&amp;$B$1&amp;$J60</f>
        <v>"Num":</v>
      </c>
      <c r="N60" s="1" t="str">
        <f>$B$2&amp;$K$7&amp;$B$2&amp;$B$1&amp;$K60</f>
        <v>"Weight":</v>
      </c>
      <c r="O60" s="1" t="str">
        <f>IF(I60=0,"",$A$3&amp;_xlfn.TEXTJOIN($C$1,1,L60:N60)&amp;$A$4)</f>
        <v/>
      </c>
    </row>
    <row r="61" spans="9:15">
      <c r="I61" s="7"/>
      <c r="J61" s="7"/>
      <c r="K61" s="7"/>
      <c r="L61" s="1" t="str">
        <f>$B$2&amp;$I$7&amp;$B$2&amp;$B$1&amp;$I61</f>
        <v>"ItemId":</v>
      </c>
      <c r="M61" s="1" t="str">
        <f>$B$2&amp;$J$7&amp;$B$2&amp;$B$1&amp;$J61</f>
        <v>"Num":</v>
      </c>
      <c r="N61" s="1" t="str">
        <f>$B$2&amp;$K$7&amp;$B$2&amp;$B$1&amp;$K61</f>
        <v>"Weight":</v>
      </c>
      <c r="O61" s="1" t="str">
        <f>IF(I61=0,"",$A$3&amp;_xlfn.TEXTJOIN($C$1,1,L61:N61)&amp;$A$4)</f>
        <v/>
      </c>
    </row>
    <row r="62" spans="9:15">
      <c r="I62" s="7"/>
      <c r="J62" s="7"/>
      <c r="K62" s="7"/>
      <c r="L62" s="1" t="str">
        <f>$B$2&amp;$I$7&amp;$B$2&amp;$B$1&amp;$I62</f>
        <v>"ItemId":</v>
      </c>
      <c r="M62" s="1" t="str">
        <f>$B$2&amp;$J$7&amp;$B$2&amp;$B$1&amp;$J62</f>
        <v>"Num":</v>
      </c>
      <c r="N62" s="1" t="str">
        <f>$B$2&amp;$K$7&amp;$B$2&amp;$B$1&amp;$K62</f>
        <v>"Weight":</v>
      </c>
      <c r="O62" s="1" t="str">
        <f>IF(I62=0,"",$A$3&amp;_xlfn.TEXTJOIN($C$1,1,L62:N62)&amp;$A$4)</f>
        <v/>
      </c>
    </row>
    <row r="63" spans="9:15">
      <c r="I63" s="7"/>
      <c r="J63" s="7"/>
      <c r="K63" s="7"/>
      <c r="L63" s="1" t="str">
        <f>$B$2&amp;$I$7&amp;$B$2&amp;$B$1&amp;$I63</f>
        <v>"ItemId":</v>
      </c>
      <c r="M63" s="1" t="str">
        <f>$B$2&amp;$J$7&amp;$B$2&amp;$B$1&amp;$J63</f>
        <v>"Num":</v>
      </c>
      <c r="N63" s="1" t="str">
        <f>$B$2&amp;$K$7&amp;$B$2&amp;$B$1&amp;$K63</f>
        <v>"Weight":</v>
      </c>
      <c r="O63" s="1" t="str">
        <f>IF(I63=0,"",$A$3&amp;_xlfn.TEXTJOIN($C$1,1,L63:N63)&amp;$A$4)</f>
        <v/>
      </c>
    </row>
    <row r="65" spans="9:12">
      <c r="I65" s="1" t="s">
        <v>106</v>
      </c>
      <c r="L65" s="11" t="str">
        <f>$A$1&amp;_xlfn.TEXTJOIN($C$1,TRUE,O66:O85)&amp;$A$2</f>
        <v>[{"ItemId":41001,"Num":1,"Weight":100},{"ItemId":41002,"Num":1,"Weight":100},{"ItemId":41003,"Num":1,"Weight":100},{"ItemId":41005,"Num":1,"Weight":100},{"ItemId":41006,"Num":1,"Weight":100},{"ItemId":41007,"Num":1,"Weight":100},{"ItemId":41008,"Num":1,"Weight":100},{"ItemId":41009,"Num":1,"Weight":100},{"ItemId":41010,"Num":1,"Weight":100},{"ItemId":41011,"Num":1,"Weight":100},{"ItemId":41012,"Num":1,"Weight":100},{"ItemId":41013,"Num":1,"Weight":100},{"ItemId":41014,"Num":1,"Weight":100},{"ItemId":41015,"Num":1,"Weight":100},{"ItemId":41016,"Num":1,"Weight":100},{"ItemId":41017,"Num":1,"Weight":100},{"ItemId":41018,"Num":1,"Weight":100},{"ItemId":41019,"Num":1,"Weight":100},{"ItemId":41020,"Num":1,"Weight":100}]</v>
      </c>
    </row>
    <row r="66" spans="9:15">
      <c r="I66" s="7">
        <f>E33</f>
        <v>41001</v>
      </c>
      <c r="J66" s="7">
        <v>1</v>
      </c>
      <c r="K66" s="7">
        <v>100</v>
      </c>
      <c r="L66" s="1" t="str">
        <f>$B$2&amp;$I$7&amp;$B$2&amp;$B$1&amp;$I66</f>
        <v>"ItemId":41001</v>
      </c>
      <c r="M66" s="1" t="str">
        <f>$B$2&amp;$J$7&amp;$B$2&amp;$B$1&amp;$J66</f>
        <v>"Num":1</v>
      </c>
      <c r="N66" s="1" t="str">
        <f>$B$2&amp;$K$7&amp;$B$2&amp;$B$1&amp;$K66</f>
        <v>"Weight":100</v>
      </c>
      <c r="O66" s="1" t="str">
        <f>IF(I66=0,"",$A$3&amp;_xlfn.TEXTJOIN($C$1,1,L66:N66)&amp;$A$4)</f>
        <v>{"ItemId":41001,"Num":1,"Weight":100}</v>
      </c>
    </row>
    <row r="67" spans="9:15">
      <c r="I67" s="7">
        <f t="shared" ref="I67:I85" si="5">E34</f>
        <v>41002</v>
      </c>
      <c r="J67" s="7">
        <v>1</v>
      </c>
      <c r="K67" s="7">
        <v>100</v>
      </c>
      <c r="L67" s="1" t="str">
        <f>$B$2&amp;$I$7&amp;$B$2&amp;$B$1&amp;$I67</f>
        <v>"ItemId":41002</v>
      </c>
      <c r="M67" s="1" t="str">
        <f>$B$2&amp;$J$7&amp;$B$2&amp;$B$1&amp;$J67</f>
        <v>"Num":1</v>
      </c>
      <c r="N67" s="1" t="str">
        <f>$B$2&amp;$K$7&amp;$B$2&amp;$B$1&amp;$K67</f>
        <v>"Weight":100</v>
      </c>
      <c r="O67" s="1" t="str">
        <f>IF(I67=0,"",$A$3&amp;_xlfn.TEXTJOIN($C$1,1,L67:N67)&amp;$A$4)</f>
        <v>{"ItemId":41002,"Num":1,"Weight":100}</v>
      </c>
    </row>
    <row r="68" spans="9:15">
      <c r="I68" s="7">
        <f t="shared" si="5"/>
        <v>41003</v>
      </c>
      <c r="J68" s="7">
        <v>1</v>
      </c>
      <c r="K68" s="7">
        <v>100</v>
      </c>
      <c r="L68" s="1" t="str">
        <f>$B$2&amp;$I$7&amp;$B$2&amp;$B$1&amp;$I68</f>
        <v>"ItemId":41003</v>
      </c>
      <c r="M68" s="1" t="str">
        <f>$B$2&amp;$J$7&amp;$B$2&amp;$B$1&amp;$J68</f>
        <v>"Num":1</v>
      </c>
      <c r="N68" s="1" t="str">
        <f>$B$2&amp;$K$7&amp;$B$2&amp;$B$1&amp;$K68</f>
        <v>"Weight":100</v>
      </c>
      <c r="O68" s="1" t="str">
        <f>IF(I68=0,"",$A$3&amp;_xlfn.TEXTJOIN($C$1,1,L68:N68)&amp;$A$4)</f>
        <v>{"ItemId":41003,"Num":1,"Weight":100}</v>
      </c>
    </row>
    <row r="69" spans="9:15">
      <c r="I69" s="7"/>
      <c r="J69" s="7">
        <v>1</v>
      </c>
      <c r="K69" s="7">
        <v>100</v>
      </c>
      <c r="L69" s="1" t="str">
        <f>$B$2&amp;$I$7&amp;$B$2&amp;$B$1&amp;$I69</f>
        <v>"ItemId":</v>
      </c>
      <c r="M69" s="1" t="str">
        <f>$B$2&amp;$J$7&amp;$B$2&amp;$B$1&amp;$J69</f>
        <v>"Num":1</v>
      </c>
      <c r="N69" s="1" t="str">
        <f>$B$2&amp;$K$7&amp;$B$2&amp;$B$1&amp;$K69</f>
        <v>"Weight":100</v>
      </c>
      <c r="O69" s="1" t="str">
        <f>IF(I69=0,"",$A$3&amp;_xlfn.TEXTJOIN($C$1,1,L69:N69)&amp;$A$4)</f>
        <v/>
      </c>
    </row>
    <row r="70" spans="9:15">
      <c r="I70" s="7">
        <f t="shared" si="5"/>
        <v>41005</v>
      </c>
      <c r="J70" s="7">
        <v>1</v>
      </c>
      <c r="K70" s="7">
        <v>100</v>
      </c>
      <c r="L70" s="1" t="str">
        <f>$B$2&amp;$I$7&amp;$B$2&amp;$B$1&amp;$I70</f>
        <v>"ItemId":41005</v>
      </c>
      <c r="M70" s="1" t="str">
        <f>$B$2&amp;$J$7&amp;$B$2&amp;$B$1&amp;$J70</f>
        <v>"Num":1</v>
      </c>
      <c r="N70" s="1" t="str">
        <f>$B$2&amp;$K$7&amp;$B$2&amp;$B$1&amp;$K70</f>
        <v>"Weight":100</v>
      </c>
      <c r="O70" s="1" t="str">
        <f>IF(I70=0,"",$A$3&amp;_xlfn.TEXTJOIN($C$1,1,L70:N70)&amp;$A$4)</f>
        <v>{"ItemId":41005,"Num":1,"Weight":100}</v>
      </c>
    </row>
    <row r="71" spans="9:15">
      <c r="I71" s="7">
        <f t="shared" si="5"/>
        <v>41006</v>
      </c>
      <c r="J71" s="7">
        <v>1</v>
      </c>
      <c r="K71" s="7">
        <v>100</v>
      </c>
      <c r="L71" s="1" t="str">
        <f>$B$2&amp;$I$7&amp;$B$2&amp;$B$1&amp;$I71</f>
        <v>"ItemId":41006</v>
      </c>
      <c r="M71" s="1" t="str">
        <f>$B$2&amp;$J$7&amp;$B$2&amp;$B$1&amp;$J71</f>
        <v>"Num":1</v>
      </c>
      <c r="N71" s="1" t="str">
        <f>$B$2&amp;$K$7&amp;$B$2&amp;$B$1&amp;$K71</f>
        <v>"Weight":100</v>
      </c>
      <c r="O71" s="1" t="str">
        <f>IF(I71=0,"",$A$3&amp;_xlfn.TEXTJOIN($C$1,1,L71:N71)&amp;$A$4)</f>
        <v>{"ItemId":41006,"Num":1,"Weight":100}</v>
      </c>
    </row>
    <row r="72" spans="9:15">
      <c r="I72" s="7">
        <f t="shared" si="5"/>
        <v>41007</v>
      </c>
      <c r="J72" s="7">
        <v>1</v>
      </c>
      <c r="K72" s="7">
        <v>100</v>
      </c>
      <c r="L72" s="1" t="str">
        <f>$B$2&amp;$I$7&amp;$B$2&amp;$B$1&amp;$I72</f>
        <v>"ItemId":41007</v>
      </c>
      <c r="M72" s="1" t="str">
        <f>$B$2&amp;$J$7&amp;$B$2&amp;$B$1&amp;$J72</f>
        <v>"Num":1</v>
      </c>
      <c r="N72" s="1" t="str">
        <f>$B$2&amp;$K$7&amp;$B$2&amp;$B$1&amp;$K72</f>
        <v>"Weight":100</v>
      </c>
      <c r="O72" s="1" t="str">
        <f>IF(I72=0,"",$A$3&amp;_xlfn.TEXTJOIN($C$1,1,L72:N72)&amp;$A$4)</f>
        <v>{"ItemId":41007,"Num":1,"Weight":100}</v>
      </c>
    </row>
    <row r="73" spans="9:15">
      <c r="I73" s="7">
        <f t="shared" si="5"/>
        <v>41008</v>
      </c>
      <c r="J73" s="7">
        <v>1</v>
      </c>
      <c r="K73" s="7">
        <v>100</v>
      </c>
      <c r="L73" s="1" t="str">
        <f>$B$2&amp;$I$7&amp;$B$2&amp;$B$1&amp;$I73</f>
        <v>"ItemId":41008</v>
      </c>
      <c r="M73" s="1" t="str">
        <f>$B$2&amp;$J$7&amp;$B$2&amp;$B$1&amp;$J73</f>
        <v>"Num":1</v>
      </c>
      <c r="N73" s="1" t="str">
        <f>$B$2&amp;$K$7&amp;$B$2&amp;$B$1&amp;$K73</f>
        <v>"Weight":100</v>
      </c>
      <c r="O73" s="1" t="str">
        <f>IF(I73=0,"",$A$3&amp;_xlfn.TEXTJOIN($C$1,1,L73:N73)&amp;$A$4)</f>
        <v>{"ItemId":41008,"Num":1,"Weight":100}</v>
      </c>
    </row>
    <row r="74" spans="9:15">
      <c r="I74" s="7">
        <f t="shared" si="5"/>
        <v>41009</v>
      </c>
      <c r="J74" s="7">
        <v>1</v>
      </c>
      <c r="K74" s="7">
        <v>100</v>
      </c>
      <c r="L74" s="1" t="str">
        <f>$B$2&amp;$I$7&amp;$B$2&amp;$B$1&amp;$I74</f>
        <v>"ItemId":41009</v>
      </c>
      <c r="M74" s="1" t="str">
        <f>$B$2&amp;$J$7&amp;$B$2&amp;$B$1&amp;$J74</f>
        <v>"Num":1</v>
      </c>
      <c r="N74" s="1" t="str">
        <f>$B$2&amp;$K$7&amp;$B$2&amp;$B$1&amp;$K74</f>
        <v>"Weight":100</v>
      </c>
      <c r="O74" s="1" t="str">
        <f>IF(I74=0,"",$A$3&amp;_xlfn.TEXTJOIN($C$1,1,L74:N74)&amp;$A$4)</f>
        <v>{"ItemId":41009,"Num":1,"Weight":100}</v>
      </c>
    </row>
    <row r="75" spans="9:15">
      <c r="I75" s="7">
        <f t="shared" si="5"/>
        <v>41010</v>
      </c>
      <c r="J75" s="7">
        <v>1</v>
      </c>
      <c r="K75" s="7">
        <v>100</v>
      </c>
      <c r="L75" s="1" t="str">
        <f>$B$2&amp;$I$7&amp;$B$2&amp;$B$1&amp;$I75</f>
        <v>"ItemId":41010</v>
      </c>
      <c r="M75" s="1" t="str">
        <f>$B$2&amp;$J$7&amp;$B$2&amp;$B$1&amp;$J75</f>
        <v>"Num":1</v>
      </c>
      <c r="N75" s="1" t="str">
        <f>$B$2&amp;$K$7&amp;$B$2&amp;$B$1&amp;$K75</f>
        <v>"Weight":100</v>
      </c>
      <c r="O75" s="1" t="str">
        <f>IF(I75=0,"",$A$3&amp;_xlfn.TEXTJOIN($C$1,1,L75:N75)&amp;$A$4)</f>
        <v>{"ItemId":41010,"Num":1,"Weight":100}</v>
      </c>
    </row>
    <row r="76" spans="9:15">
      <c r="I76" s="7">
        <f t="shared" si="5"/>
        <v>41011</v>
      </c>
      <c r="J76" s="7">
        <v>1</v>
      </c>
      <c r="K76" s="7">
        <v>100</v>
      </c>
      <c r="L76" s="1" t="str">
        <f>$B$2&amp;$I$7&amp;$B$2&amp;$B$1&amp;$I76</f>
        <v>"ItemId":41011</v>
      </c>
      <c r="M76" s="1" t="str">
        <f>$B$2&amp;$J$7&amp;$B$2&amp;$B$1&amp;$J76</f>
        <v>"Num":1</v>
      </c>
      <c r="N76" s="1" t="str">
        <f>$B$2&amp;$K$7&amp;$B$2&amp;$B$1&amp;$K76</f>
        <v>"Weight":100</v>
      </c>
      <c r="O76" s="1" t="str">
        <f>IF(I76=0,"",$A$3&amp;_xlfn.TEXTJOIN($C$1,1,L76:N76)&amp;$A$4)</f>
        <v>{"ItemId":41011,"Num":1,"Weight":100}</v>
      </c>
    </row>
    <row r="77" spans="9:15">
      <c r="I77" s="7">
        <f t="shared" si="5"/>
        <v>41012</v>
      </c>
      <c r="J77" s="7">
        <v>1</v>
      </c>
      <c r="K77" s="7">
        <v>100</v>
      </c>
      <c r="L77" s="1" t="str">
        <f>$B$2&amp;$I$7&amp;$B$2&amp;$B$1&amp;$I77</f>
        <v>"ItemId":41012</v>
      </c>
      <c r="M77" s="1" t="str">
        <f>$B$2&amp;$J$7&amp;$B$2&amp;$B$1&amp;$J77</f>
        <v>"Num":1</v>
      </c>
      <c r="N77" s="1" t="str">
        <f>$B$2&amp;$K$7&amp;$B$2&amp;$B$1&amp;$K77</f>
        <v>"Weight":100</v>
      </c>
      <c r="O77" s="1" t="str">
        <f>IF(I77=0,"",$A$3&amp;_xlfn.TEXTJOIN($C$1,1,L77:N77)&amp;$A$4)</f>
        <v>{"ItemId":41012,"Num":1,"Weight":100}</v>
      </c>
    </row>
    <row r="78" spans="9:15">
      <c r="I78" s="7">
        <f t="shared" si="5"/>
        <v>41013</v>
      </c>
      <c r="J78" s="7">
        <v>1</v>
      </c>
      <c r="K78" s="7">
        <v>100</v>
      </c>
      <c r="L78" s="1" t="str">
        <f>$B$2&amp;$I$7&amp;$B$2&amp;$B$1&amp;$I78</f>
        <v>"ItemId":41013</v>
      </c>
      <c r="M78" s="1" t="str">
        <f>$B$2&amp;$J$7&amp;$B$2&amp;$B$1&amp;$J78</f>
        <v>"Num":1</v>
      </c>
      <c r="N78" s="1" t="str">
        <f>$B$2&amp;$K$7&amp;$B$2&amp;$B$1&amp;$K78</f>
        <v>"Weight":100</v>
      </c>
      <c r="O78" s="1" t="str">
        <f>IF(I78=0,"",$A$3&amp;_xlfn.TEXTJOIN($C$1,1,L78:N78)&amp;$A$4)</f>
        <v>{"ItemId":41013,"Num":1,"Weight":100}</v>
      </c>
    </row>
    <row r="79" spans="9:15">
      <c r="I79" s="7">
        <f t="shared" si="5"/>
        <v>41014</v>
      </c>
      <c r="J79" s="7">
        <v>1</v>
      </c>
      <c r="K79" s="7">
        <v>100</v>
      </c>
      <c r="L79" s="1" t="str">
        <f>$B$2&amp;$I$7&amp;$B$2&amp;$B$1&amp;$I79</f>
        <v>"ItemId":41014</v>
      </c>
      <c r="M79" s="1" t="str">
        <f>$B$2&amp;$J$7&amp;$B$2&amp;$B$1&amp;$J79</f>
        <v>"Num":1</v>
      </c>
      <c r="N79" s="1" t="str">
        <f>$B$2&amp;$K$7&amp;$B$2&amp;$B$1&amp;$K79</f>
        <v>"Weight":100</v>
      </c>
      <c r="O79" s="1" t="str">
        <f>IF(I79=0,"",$A$3&amp;_xlfn.TEXTJOIN($C$1,1,L79:N79)&amp;$A$4)</f>
        <v>{"ItemId":41014,"Num":1,"Weight":100}</v>
      </c>
    </row>
    <row r="80" spans="9:15">
      <c r="I80" s="7">
        <f t="shared" si="5"/>
        <v>41015</v>
      </c>
      <c r="J80" s="7">
        <v>1</v>
      </c>
      <c r="K80" s="7">
        <v>100</v>
      </c>
      <c r="L80" s="1" t="str">
        <f>$B$2&amp;$I$7&amp;$B$2&amp;$B$1&amp;$I80</f>
        <v>"ItemId":41015</v>
      </c>
      <c r="M80" s="1" t="str">
        <f>$B$2&amp;$J$7&amp;$B$2&amp;$B$1&amp;$J80</f>
        <v>"Num":1</v>
      </c>
      <c r="N80" s="1" t="str">
        <f>$B$2&amp;$K$7&amp;$B$2&amp;$B$1&amp;$K80</f>
        <v>"Weight":100</v>
      </c>
      <c r="O80" s="1" t="str">
        <f>IF(I80=0,"",$A$3&amp;_xlfn.TEXTJOIN($C$1,1,L80:N80)&amp;$A$4)</f>
        <v>{"ItemId":41015,"Num":1,"Weight":100}</v>
      </c>
    </row>
    <row r="81" spans="9:15">
      <c r="I81" s="7">
        <f t="shared" si="5"/>
        <v>41016</v>
      </c>
      <c r="J81" s="7">
        <v>1</v>
      </c>
      <c r="K81" s="7">
        <v>100</v>
      </c>
      <c r="L81" s="1" t="str">
        <f>$B$2&amp;$I$7&amp;$B$2&amp;$B$1&amp;$I81</f>
        <v>"ItemId":41016</v>
      </c>
      <c r="M81" s="1" t="str">
        <f>$B$2&amp;$J$7&amp;$B$2&amp;$B$1&amp;$J81</f>
        <v>"Num":1</v>
      </c>
      <c r="N81" s="1" t="str">
        <f>$B$2&amp;$K$7&amp;$B$2&amp;$B$1&amp;$K81</f>
        <v>"Weight":100</v>
      </c>
      <c r="O81" s="1" t="str">
        <f>IF(I81=0,"",$A$3&amp;_xlfn.TEXTJOIN($C$1,1,L81:N81)&amp;$A$4)</f>
        <v>{"ItemId":41016,"Num":1,"Weight":100}</v>
      </c>
    </row>
    <row r="82" spans="9:15">
      <c r="I82" s="7">
        <f t="shared" si="5"/>
        <v>41017</v>
      </c>
      <c r="J82" s="7">
        <v>1</v>
      </c>
      <c r="K82" s="7">
        <v>100</v>
      </c>
      <c r="L82" s="1" t="str">
        <f>$B$2&amp;$I$7&amp;$B$2&amp;$B$1&amp;$I82</f>
        <v>"ItemId":41017</v>
      </c>
      <c r="M82" s="1" t="str">
        <f>$B$2&amp;$J$7&amp;$B$2&amp;$B$1&amp;$J82</f>
        <v>"Num":1</v>
      </c>
      <c r="N82" s="1" t="str">
        <f>$B$2&amp;$K$7&amp;$B$2&amp;$B$1&amp;$K82</f>
        <v>"Weight":100</v>
      </c>
      <c r="O82" s="1" t="str">
        <f>IF(I82=0,"",$A$3&amp;_xlfn.TEXTJOIN($C$1,1,L82:N82)&amp;$A$4)</f>
        <v>{"ItemId":41017,"Num":1,"Weight":100}</v>
      </c>
    </row>
    <row r="83" spans="9:15">
      <c r="I83" s="7">
        <f t="shared" si="5"/>
        <v>41018</v>
      </c>
      <c r="J83" s="7">
        <v>1</v>
      </c>
      <c r="K83" s="7">
        <v>100</v>
      </c>
      <c r="L83" s="1" t="str">
        <f>$B$2&amp;$I$7&amp;$B$2&amp;$B$1&amp;$I83</f>
        <v>"ItemId":41018</v>
      </c>
      <c r="M83" s="1" t="str">
        <f>$B$2&amp;$J$7&amp;$B$2&amp;$B$1&amp;$J83</f>
        <v>"Num":1</v>
      </c>
      <c r="N83" s="1" t="str">
        <f>$B$2&amp;$K$7&amp;$B$2&amp;$B$1&amp;$K83</f>
        <v>"Weight":100</v>
      </c>
      <c r="O83" s="1" t="str">
        <f>IF(I83=0,"",$A$3&amp;_xlfn.TEXTJOIN($C$1,1,L83:N83)&amp;$A$4)</f>
        <v>{"ItemId":41018,"Num":1,"Weight":100}</v>
      </c>
    </row>
    <row r="84" spans="9:15">
      <c r="I84" s="7">
        <f t="shared" si="5"/>
        <v>41019</v>
      </c>
      <c r="J84" s="7">
        <v>1</v>
      </c>
      <c r="K84" s="7">
        <v>100</v>
      </c>
      <c r="L84" s="1" t="str">
        <f>$B$2&amp;$I$7&amp;$B$2&amp;$B$1&amp;$I84</f>
        <v>"ItemId":41019</v>
      </c>
      <c r="M84" s="1" t="str">
        <f>$B$2&amp;$J$7&amp;$B$2&amp;$B$1&amp;$J84</f>
        <v>"Num":1</v>
      </c>
      <c r="N84" s="1" t="str">
        <f>$B$2&amp;$K$7&amp;$B$2&amp;$B$1&amp;$K84</f>
        <v>"Weight":100</v>
      </c>
      <c r="O84" s="1" t="str">
        <f>IF(I84=0,"",$A$3&amp;_xlfn.TEXTJOIN($C$1,1,L84:N84)&amp;$A$4)</f>
        <v>{"ItemId":41019,"Num":1,"Weight":100}</v>
      </c>
    </row>
    <row r="85" spans="9:15">
      <c r="I85" s="7">
        <f t="shared" si="5"/>
        <v>41020</v>
      </c>
      <c r="J85" s="7">
        <v>1</v>
      </c>
      <c r="K85" s="7">
        <v>100</v>
      </c>
      <c r="L85" s="1" t="str">
        <f>$B$2&amp;$I$7&amp;$B$2&amp;$B$1&amp;$I85</f>
        <v>"ItemId":41020</v>
      </c>
      <c r="M85" s="1" t="str">
        <f>$B$2&amp;$J$7&amp;$B$2&amp;$B$1&amp;$J85</f>
        <v>"Num":1</v>
      </c>
      <c r="N85" s="1" t="str">
        <f>$B$2&amp;$K$7&amp;$B$2&amp;$B$1&amp;$K85</f>
        <v>"Weight":100</v>
      </c>
      <c r="O85" s="1" t="str">
        <f>IF(I85=0,"",$A$3&amp;_xlfn.TEXTJOIN($C$1,1,L85:N85)&amp;$A$4)</f>
        <v>{"ItemId":41020,"Num":1,"Weight":100}</v>
      </c>
    </row>
    <row r="88" spans="9:12">
      <c r="I88" s="1" t="s">
        <v>107</v>
      </c>
      <c r="L88" s="11" t="str">
        <f>$A$1&amp;_xlfn.TEXTJOIN($C$1,TRUE,O89:O92)&amp;$A$2</f>
        <v>[{"ItemId":40001,"Num":1,"Weight":100},{"ItemId":40002,"Num":1,"Weight":100},{"ItemId":40003,"Num":1,"Weight":100},{"ItemId":40004,"Num":1,"Weight":100}]</v>
      </c>
    </row>
    <row r="89" spans="9:15">
      <c r="I89" s="7">
        <f>E13</f>
        <v>40001</v>
      </c>
      <c r="J89" s="7">
        <v>1</v>
      </c>
      <c r="K89" s="7">
        <v>100</v>
      </c>
      <c r="L89" s="1" t="str">
        <f>$B$2&amp;$I$7&amp;$B$2&amp;$B$1&amp;$I89</f>
        <v>"ItemId":40001</v>
      </c>
      <c r="M89" s="1" t="str">
        <f>$B$2&amp;$J$7&amp;$B$2&amp;$B$1&amp;$J89</f>
        <v>"Num":1</v>
      </c>
      <c r="N89" s="1" t="str">
        <f>$B$2&amp;$K$7&amp;$B$2&amp;$B$1&amp;$K89</f>
        <v>"Weight":100</v>
      </c>
      <c r="O89" s="1" t="str">
        <f>IF(I89=0,"",$A$3&amp;_xlfn.TEXTJOIN($C$1,1,L89:N89)&amp;$A$4)</f>
        <v>{"ItemId":40001,"Num":1,"Weight":100}</v>
      </c>
    </row>
    <row r="90" spans="9:15">
      <c r="I90" s="7">
        <f>E14</f>
        <v>40002</v>
      </c>
      <c r="J90" s="7">
        <v>1</v>
      </c>
      <c r="K90" s="7">
        <v>100</v>
      </c>
      <c r="L90" s="1" t="str">
        <f>$B$2&amp;$I$7&amp;$B$2&amp;$B$1&amp;$I90</f>
        <v>"ItemId":40002</v>
      </c>
      <c r="M90" s="1" t="str">
        <f>$B$2&amp;$J$7&amp;$B$2&amp;$B$1&amp;$J90</f>
        <v>"Num":1</v>
      </c>
      <c r="N90" s="1" t="str">
        <f>$B$2&amp;$K$7&amp;$B$2&amp;$B$1&amp;$K90</f>
        <v>"Weight":100</v>
      </c>
      <c r="O90" s="1" t="str">
        <f>IF(I90=0,"",$A$3&amp;_xlfn.TEXTJOIN($C$1,1,L90:N90)&amp;$A$4)</f>
        <v>{"ItemId":40002,"Num":1,"Weight":100}</v>
      </c>
    </row>
    <row r="91" spans="9:15">
      <c r="I91" s="7">
        <f>E15</f>
        <v>40003</v>
      </c>
      <c r="J91" s="7">
        <v>1</v>
      </c>
      <c r="K91" s="7">
        <v>100</v>
      </c>
      <c r="L91" s="1" t="str">
        <f>$B$2&amp;$I$7&amp;$B$2&amp;$B$1&amp;$I91</f>
        <v>"ItemId":40003</v>
      </c>
      <c r="M91" s="1" t="str">
        <f>$B$2&amp;$J$7&amp;$B$2&amp;$B$1&amp;$J91</f>
        <v>"Num":1</v>
      </c>
      <c r="N91" s="1" t="str">
        <f>$B$2&amp;$K$7&amp;$B$2&amp;$B$1&amp;$K91</f>
        <v>"Weight":100</v>
      </c>
      <c r="O91" s="1" t="str">
        <f>IF(I91=0,"",$A$3&amp;_xlfn.TEXTJOIN($C$1,1,L91:N91)&amp;$A$4)</f>
        <v>{"ItemId":40003,"Num":1,"Weight":100}</v>
      </c>
    </row>
    <row r="92" spans="9:15">
      <c r="I92" s="7">
        <f>E16</f>
        <v>40004</v>
      </c>
      <c r="J92" s="7">
        <v>1</v>
      </c>
      <c r="K92" s="7">
        <v>100</v>
      </c>
      <c r="L92" s="1" t="str">
        <f>$B$2&amp;$I$7&amp;$B$2&amp;$B$1&amp;$I92</f>
        <v>"ItemId":40004</v>
      </c>
      <c r="M92" s="1" t="str">
        <f>$B$2&amp;$J$7&amp;$B$2&amp;$B$1&amp;$J92</f>
        <v>"Num":1</v>
      </c>
      <c r="N92" s="1" t="str">
        <f>$B$2&amp;$K$7&amp;$B$2&amp;$B$1&amp;$K92</f>
        <v>"Weight":100</v>
      </c>
      <c r="O92" s="1" t="str">
        <f>IF(I92=0,"",$A$3&amp;_xlfn.TEXTJOIN($C$1,1,L92:N92)&amp;$A$4)</f>
        <v>{"ItemId":40004,"Num":1,"Weight":100}</v>
      </c>
    </row>
    <row r="93" spans="9:15">
      <c r="I93" s="7"/>
      <c r="J93" s="7"/>
      <c r="K93" s="7"/>
      <c r="L93" s="1" t="str">
        <f>$B$2&amp;$I$7&amp;$B$2&amp;$B$1&amp;$I93</f>
        <v>"ItemId":</v>
      </c>
      <c r="M93" s="1" t="str">
        <f>$B$2&amp;$J$7&amp;$B$2&amp;$B$1&amp;$J93</f>
        <v>"Num":</v>
      </c>
      <c r="N93" s="1" t="str">
        <f>$B$2&amp;$K$7&amp;$B$2&amp;$B$1&amp;$K93</f>
        <v>"Weight":</v>
      </c>
      <c r="O93" s="1" t="str">
        <f>IF(I93=0,"",$A$3&amp;_xlfn.TEXTJOIN($C$1,1,L93:N93)&amp;$A$4)</f>
        <v/>
      </c>
    </row>
    <row r="94" spans="9:15">
      <c r="I94" s="7"/>
      <c r="J94" s="7"/>
      <c r="K94" s="7"/>
      <c r="L94" s="1" t="str">
        <f>$B$2&amp;$I$7&amp;$B$2&amp;$B$1&amp;$I94</f>
        <v>"ItemId":</v>
      </c>
      <c r="M94" s="1" t="str">
        <f>$B$2&amp;$J$7&amp;$B$2&amp;$B$1&amp;$J94</f>
        <v>"Num":</v>
      </c>
      <c r="N94" s="1" t="str">
        <f>$B$2&amp;$K$7&amp;$B$2&amp;$B$1&amp;$K94</f>
        <v>"Weight":</v>
      </c>
      <c r="O94" s="1" t="str">
        <f>IF(I94=0,"",$A$3&amp;_xlfn.TEXTJOIN($C$1,1,L94:N94)&amp;$A$4)</f>
        <v/>
      </c>
    </row>
    <row r="95" spans="9:15">
      <c r="I95" s="7"/>
      <c r="J95" s="7"/>
      <c r="K95" s="7"/>
      <c r="L95" s="1" t="str">
        <f>$B$2&amp;$I$7&amp;$B$2&amp;$B$1&amp;$I95</f>
        <v>"ItemId":</v>
      </c>
      <c r="M95" s="1" t="str">
        <f>$B$2&amp;$J$7&amp;$B$2&amp;$B$1&amp;$J95</f>
        <v>"Num":</v>
      </c>
      <c r="N95" s="1" t="str">
        <f>$B$2&amp;$K$7&amp;$B$2&amp;$B$1&amp;$K95</f>
        <v>"Weight":</v>
      </c>
      <c r="O95" s="1" t="str">
        <f>IF(I95=0,"",$A$3&amp;_xlfn.TEXTJOIN($C$1,1,L95:N95)&amp;$A$4)</f>
        <v/>
      </c>
    </row>
    <row r="96" spans="9:15">
      <c r="I96" s="7"/>
      <c r="J96" s="7"/>
      <c r="K96" s="7"/>
      <c r="L96" s="1" t="str">
        <f>$B$2&amp;$I$7&amp;$B$2&amp;$B$1&amp;$I96</f>
        <v>"ItemId":</v>
      </c>
      <c r="M96" s="1" t="str">
        <f>$B$2&amp;$J$7&amp;$B$2&amp;$B$1&amp;$J96</f>
        <v>"Num":</v>
      </c>
      <c r="N96" s="1" t="str">
        <f>$B$2&amp;$K$7&amp;$B$2&amp;$B$1&amp;$K96</f>
        <v>"Weight":</v>
      </c>
      <c r="O96" s="1" t="str">
        <f>IF(I96=0,"",$A$3&amp;_xlfn.TEXTJOIN($C$1,1,L96:N96)&amp;$A$4)</f>
        <v/>
      </c>
    </row>
    <row r="97" spans="9:15">
      <c r="I97" s="7"/>
      <c r="J97" s="7"/>
      <c r="K97" s="7"/>
      <c r="L97" s="1" t="str">
        <f>$B$2&amp;$I$7&amp;$B$2&amp;$B$1&amp;$I97</f>
        <v>"ItemId":</v>
      </c>
      <c r="M97" s="1" t="str">
        <f>$B$2&amp;$J$7&amp;$B$2&amp;$B$1&amp;$J97</f>
        <v>"Num":</v>
      </c>
      <c r="N97" s="1" t="str">
        <f>$B$2&amp;$K$7&amp;$B$2&amp;$B$1&amp;$K97</f>
        <v>"Weight":</v>
      </c>
      <c r="O97" s="1" t="str">
        <f>IF(I97=0,"",$A$3&amp;_xlfn.TEXTJOIN($C$1,1,L97:N97)&amp;$A$4)</f>
        <v/>
      </c>
    </row>
    <row r="98" spans="9:15">
      <c r="I98" s="7"/>
      <c r="J98" s="7"/>
      <c r="K98" s="7"/>
      <c r="L98" s="1" t="str">
        <f>$B$2&amp;$I$7&amp;$B$2&amp;$B$1&amp;$I98</f>
        <v>"ItemId":</v>
      </c>
      <c r="M98" s="1" t="str">
        <f>$B$2&amp;$J$7&amp;$B$2&amp;$B$1&amp;$J98</f>
        <v>"Num":</v>
      </c>
      <c r="N98" s="1" t="str">
        <f>$B$2&amp;$K$7&amp;$B$2&amp;$B$1&amp;$K98</f>
        <v>"Weight":</v>
      </c>
      <c r="O98" s="1" t="str">
        <f>IF(I98=0,"",$A$3&amp;_xlfn.TEXTJOIN($C$1,1,L98:N98)&amp;$A$4)</f>
        <v/>
      </c>
    </row>
    <row r="99" spans="9:15">
      <c r="I99" s="7"/>
      <c r="J99" s="7"/>
      <c r="K99" s="7"/>
      <c r="L99" s="1" t="str">
        <f>$B$2&amp;$I$7&amp;$B$2&amp;$B$1&amp;$I99</f>
        <v>"ItemId":</v>
      </c>
      <c r="M99" s="1" t="str">
        <f>$B$2&amp;$J$7&amp;$B$2&amp;$B$1&amp;$J99</f>
        <v>"Num":</v>
      </c>
      <c r="N99" s="1" t="str">
        <f>$B$2&amp;$K$7&amp;$B$2&amp;$B$1&amp;$K99</f>
        <v>"Weight":</v>
      </c>
      <c r="O99" s="1" t="str">
        <f>IF(I99=0,"",$A$3&amp;_xlfn.TEXTJOIN($C$1,1,L99:N99)&amp;$A$4)</f>
        <v/>
      </c>
    </row>
    <row r="100" spans="9:15">
      <c r="I100" s="7"/>
      <c r="J100" s="7"/>
      <c r="K100" s="7"/>
      <c r="L100" s="1" t="str">
        <f>$B$2&amp;$I$7&amp;$B$2&amp;$B$1&amp;$I100</f>
        <v>"ItemId":</v>
      </c>
      <c r="M100" s="1" t="str">
        <f>$B$2&amp;$J$7&amp;$B$2&amp;$B$1&amp;$J100</f>
        <v>"Num":</v>
      </c>
      <c r="N100" s="1" t="str">
        <f>$B$2&amp;$K$7&amp;$B$2&amp;$B$1&amp;$K100</f>
        <v>"Weight":</v>
      </c>
      <c r="O100" s="1" t="str">
        <f>IF(I100=0,"",$A$3&amp;_xlfn.TEXTJOIN($C$1,1,L100:N100)&amp;$A$4)</f>
        <v/>
      </c>
    </row>
    <row r="101" spans="9:15">
      <c r="I101" s="7"/>
      <c r="J101" s="7"/>
      <c r="K101" s="7"/>
      <c r="L101" s="1" t="str">
        <f>$B$2&amp;$I$7&amp;$B$2&amp;$B$1&amp;$I101</f>
        <v>"ItemId":</v>
      </c>
      <c r="M101" s="1" t="str">
        <f>$B$2&amp;$J$7&amp;$B$2&amp;$B$1&amp;$J101</f>
        <v>"Num":</v>
      </c>
      <c r="N101" s="1" t="str">
        <f>$B$2&amp;$K$7&amp;$B$2&amp;$B$1&amp;$K101</f>
        <v>"Weight":</v>
      </c>
      <c r="O101" s="1" t="str">
        <f>IF(I101=0,"",$A$3&amp;_xlfn.TEXTJOIN($C$1,1,L101:N101)&amp;$A$4)</f>
        <v/>
      </c>
    </row>
    <row r="102" spans="9:15">
      <c r="I102" s="7"/>
      <c r="J102" s="7"/>
      <c r="K102" s="7"/>
      <c r="L102" s="1" t="str">
        <f>$B$2&amp;$I$7&amp;$B$2&amp;$B$1&amp;$I102</f>
        <v>"ItemId":</v>
      </c>
      <c r="M102" s="1" t="str">
        <f>$B$2&amp;$J$7&amp;$B$2&amp;$B$1&amp;$J102</f>
        <v>"Num":</v>
      </c>
      <c r="N102" s="1" t="str">
        <f>$B$2&amp;$K$7&amp;$B$2&amp;$B$1&amp;$K102</f>
        <v>"Weight":</v>
      </c>
      <c r="O102" s="1" t="str">
        <f>IF(I102=0,"",$A$3&amp;_xlfn.TEXTJOIN($C$1,1,L102:N102)&amp;$A$4)</f>
        <v/>
      </c>
    </row>
    <row r="103" spans="9:15">
      <c r="I103" s="7"/>
      <c r="J103" s="7"/>
      <c r="K103" s="7"/>
      <c r="L103" s="1" t="str">
        <f>$B$2&amp;$I$7&amp;$B$2&amp;$B$1&amp;$I103</f>
        <v>"ItemId":</v>
      </c>
      <c r="M103" s="1" t="str">
        <f>$B$2&amp;$J$7&amp;$B$2&amp;$B$1&amp;$J103</f>
        <v>"Num":</v>
      </c>
      <c r="N103" s="1" t="str">
        <f>$B$2&amp;$K$7&amp;$B$2&amp;$B$1&amp;$K103</f>
        <v>"Weight":</v>
      </c>
      <c r="O103" s="1" t="str">
        <f>IF(I103=0,"",$A$3&amp;_xlfn.TEXTJOIN($C$1,1,L103:N103)&amp;$A$4)</f>
        <v/>
      </c>
    </row>
    <row r="104" spans="9:15">
      <c r="I104" s="7"/>
      <c r="J104" s="7"/>
      <c r="K104" s="7"/>
      <c r="L104" s="1" t="str">
        <f>$B$2&amp;$I$7&amp;$B$2&amp;$B$1&amp;$I104</f>
        <v>"ItemId":</v>
      </c>
      <c r="M104" s="1" t="str">
        <f>$B$2&amp;$J$7&amp;$B$2&amp;$B$1&amp;$J104</f>
        <v>"Num":</v>
      </c>
      <c r="N104" s="1" t="str">
        <f>$B$2&amp;$K$7&amp;$B$2&amp;$B$1&amp;$K104</f>
        <v>"Weight":</v>
      </c>
      <c r="O104" s="1" t="str">
        <f>IF(I104=0,"",$A$3&amp;_xlfn.TEXTJOIN($C$1,1,L104:N104)&amp;$A$4)</f>
        <v/>
      </c>
    </row>
    <row r="105" spans="9:15">
      <c r="I105" s="7"/>
      <c r="J105" s="7"/>
      <c r="K105" s="7"/>
      <c r="L105" s="1" t="str">
        <f>$B$2&amp;$I$7&amp;$B$2&amp;$B$1&amp;$I105</f>
        <v>"ItemId":</v>
      </c>
      <c r="M105" s="1" t="str">
        <f>$B$2&amp;$J$7&amp;$B$2&amp;$B$1&amp;$J105</f>
        <v>"Num":</v>
      </c>
      <c r="N105" s="1" t="str">
        <f>$B$2&amp;$K$7&amp;$B$2&amp;$B$1&amp;$K105</f>
        <v>"Weight":</v>
      </c>
      <c r="O105" s="1" t="str">
        <f>IF(I105=0,"",$A$3&amp;_xlfn.TEXTJOIN($C$1,1,L105:N105)&amp;$A$4)</f>
        <v/>
      </c>
    </row>
    <row r="106" spans="9:15">
      <c r="I106" s="7"/>
      <c r="J106" s="7"/>
      <c r="K106" s="7"/>
      <c r="L106" s="1" t="str">
        <f>$B$2&amp;$I$7&amp;$B$2&amp;$B$1&amp;$I106</f>
        <v>"ItemId":</v>
      </c>
      <c r="M106" s="1" t="str">
        <f>$B$2&amp;$J$7&amp;$B$2&amp;$B$1&amp;$J106</f>
        <v>"Num":</v>
      </c>
      <c r="N106" s="1" t="str">
        <f>$B$2&amp;$K$7&amp;$B$2&amp;$B$1&amp;$K106</f>
        <v>"Weight":</v>
      </c>
      <c r="O106" s="1" t="str">
        <f>IF(I106=0,"",$A$3&amp;_xlfn.TEXTJOIN($C$1,1,L106:N106)&amp;$A$4)</f>
        <v/>
      </c>
    </row>
    <row r="107" spans="9:15">
      <c r="I107" s="7"/>
      <c r="J107" s="7"/>
      <c r="K107" s="7"/>
      <c r="L107" s="1" t="str">
        <f>$B$2&amp;$I$7&amp;$B$2&amp;$B$1&amp;$I107</f>
        <v>"ItemId":</v>
      </c>
      <c r="M107" s="1" t="str">
        <f>$B$2&amp;$J$7&amp;$B$2&amp;$B$1&amp;$J107</f>
        <v>"Num":</v>
      </c>
      <c r="N107" s="1" t="str">
        <f>$B$2&amp;$K$7&amp;$B$2&amp;$B$1&amp;$K107</f>
        <v>"Weight":</v>
      </c>
      <c r="O107" s="1" t="str">
        <f>IF(I107=0,"",$A$3&amp;_xlfn.TEXTJOIN($C$1,1,L107:N107)&amp;$A$4)</f>
        <v/>
      </c>
    </row>
    <row r="108" spans="9:15">
      <c r="I108" s="7"/>
      <c r="J108" s="7"/>
      <c r="K108" s="7"/>
      <c r="L108" s="1" t="str">
        <f>$B$2&amp;$I$7&amp;$B$2&amp;$B$1&amp;$I108</f>
        <v>"ItemId":</v>
      </c>
      <c r="M108" s="1" t="str">
        <f>$B$2&amp;$J$7&amp;$B$2&amp;$B$1&amp;$J108</f>
        <v>"Num":</v>
      </c>
      <c r="N108" s="1" t="str">
        <f>$B$2&amp;$K$7&amp;$B$2&amp;$B$1&amp;$K108</f>
        <v>"Weight":</v>
      </c>
      <c r="O108" s="1" t="str">
        <f>IF(I108=0,"",$A$3&amp;_xlfn.TEXTJOIN($C$1,1,L108:N108)&amp;$A$4)</f>
        <v/>
      </c>
    </row>
    <row r="111" spans="9:12">
      <c r="I111" s="1" t="s">
        <v>108</v>
      </c>
      <c r="L111" s="11" t="str">
        <f>$A$1&amp;_xlfn.TEXTJOIN($C$1,TRUE,O112:O131)&amp;$A$2</f>
        <v>[{"ItemId":40001,"Num":1,"Weight":100},{"ItemId":40002,"Num":1,"Weight":100},{"ItemId":40003,"Num":1,"Weight":100},{"ItemId":40004,"Num":1,"Weight":100},{"ItemId":40101,"Num":1,"Weight":100},{"ItemId":40102,"Num":1,"Weight":100},{"ItemId":40103,"Num":1,"Weight":100},{"ItemId":40104,"Num":1,"Weight":100},{"ItemId":40105,"Num":1,"Weight":100},{"ItemId":40106,"Num":1,"Weight":100},{"ItemId":40107,"Num":1,"Weight":100},{"ItemId":40108,"Num":1,"Weight":100},{"ItemId":40109,"Num":1,"Weight":100},{"ItemId":40110,"Num":1,"Weight":100},{"ItemId":40111,"Num":1,"Weight":100},{"ItemId":40112,"Num":1,"Weight":100},{"ItemId":40113,"Num":1,"Weight":100},{"ItemId":40114,"Num":1,"Weight":100},{"ItemId":40115,"Num":1,"Weight":100},{"ItemId":40116,"Num":1,"Weight":100}]</v>
      </c>
    </row>
    <row r="112" spans="9:15">
      <c r="I112" s="7">
        <f>E13</f>
        <v>40001</v>
      </c>
      <c r="J112" s="7">
        <v>1</v>
      </c>
      <c r="K112" s="7">
        <v>100</v>
      </c>
      <c r="L112" s="1" t="str">
        <f>$B$2&amp;$I$7&amp;$B$2&amp;$B$1&amp;$I112</f>
        <v>"ItemId":40001</v>
      </c>
      <c r="M112" s="1" t="str">
        <f>$B$2&amp;$J$7&amp;$B$2&amp;$B$1&amp;$J112</f>
        <v>"Num":1</v>
      </c>
      <c r="N112" s="1" t="str">
        <f>$B$2&amp;$K$7&amp;$B$2&amp;$B$1&amp;$K112</f>
        <v>"Weight":100</v>
      </c>
      <c r="O112" s="1" t="str">
        <f>IF(I112=0,"",$A$3&amp;_xlfn.TEXTJOIN($C$1,1,L112:N112)&amp;$A$4)</f>
        <v>{"ItemId":40001,"Num":1,"Weight":100}</v>
      </c>
    </row>
    <row r="113" spans="9:15">
      <c r="I113" s="7">
        <f t="shared" ref="I113:I135" si="6">E14</f>
        <v>40002</v>
      </c>
      <c r="J113" s="7">
        <v>1</v>
      </c>
      <c r="K113" s="7">
        <v>100</v>
      </c>
      <c r="L113" s="1" t="str">
        <f>$B$2&amp;$I$7&amp;$B$2&amp;$B$1&amp;$I113</f>
        <v>"ItemId":40002</v>
      </c>
      <c r="M113" s="1" t="str">
        <f>$B$2&amp;$J$7&amp;$B$2&amp;$B$1&amp;$J113</f>
        <v>"Num":1</v>
      </c>
      <c r="N113" s="1" t="str">
        <f>$B$2&amp;$K$7&amp;$B$2&amp;$B$1&amp;$K113</f>
        <v>"Weight":100</v>
      </c>
      <c r="O113" s="1" t="str">
        <f>IF(I113=0,"",$A$3&amp;_xlfn.TEXTJOIN($C$1,1,L113:N113)&amp;$A$4)</f>
        <v>{"ItemId":40002,"Num":1,"Weight":100}</v>
      </c>
    </row>
    <row r="114" spans="9:15">
      <c r="I114" s="7">
        <f t="shared" si="6"/>
        <v>40003</v>
      </c>
      <c r="J114" s="7">
        <v>1</v>
      </c>
      <c r="K114" s="7">
        <v>100</v>
      </c>
      <c r="L114" s="1" t="str">
        <f>$B$2&amp;$I$7&amp;$B$2&amp;$B$1&amp;$I114</f>
        <v>"ItemId":40003</v>
      </c>
      <c r="M114" s="1" t="str">
        <f>$B$2&amp;$J$7&amp;$B$2&amp;$B$1&amp;$J114</f>
        <v>"Num":1</v>
      </c>
      <c r="N114" s="1" t="str">
        <f>$B$2&amp;$K$7&amp;$B$2&amp;$B$1&amp;$K114</f>
        <v>"Weight":100</v>
      </c>
      <c r="O114" s="1" t="str">
        <f>IF(I114=0,"",$A$3&amp;_xlfn.TEXTJOIN($C$1,1,L114:N114)&amp;$A$4)</f>
        <v>{"ItemId":40003,"Num":1,"Weight":100}</v>
      </c>
    </row>
    <row r="115" spans="9:15">
      <c r="I115" s="7">
        <f t="shared" si="6"/>
        <v>40004</v>
      </c>
      <c r="J115" s="7">
        <v>1</v>
      </c>
      <c r="K115" s="7">
        <v>100</v>
      </c>
      <c r="L115" s="1" t="str">
        <f>$B$2&amp;$I$7&amp;$B$2&amp;$B$1&amp;$I115</f>
        <v>"ItemId":40004</v>
      </c>
      <c r="M115" s="1" t="str">
        <f>$B$2&amp;$J$7&amp;$B$2&amp;$B$1&amp;$J115</f>
        <v>"Num":1</v>
      </c>
      <c r="N115" s="1" t="str">
        <f>$B$2&amp;$K$7&amp;$B$2&amp;$B$1&amp;$K115</f>
        <v>"Weight":100</v>
      </c>
      <c r="O115" s="1" t="str">
        <f>IF(I115=0,"",$A$3&amp;_xlfn.TEXTJOIN($C$1,1,L115:N115)&amp;$A$4)</f>
        <v>{"ItemId":40004,"Num":1,"Weight":100}</v>
      </c>
    </row>
    <row r="116" spans="9:15">
      <c r="I116" s="7">
        <f t="shared" si="6"/>
        <v>40101</v>
      </c>
      <c r="J116" s="7">
        <v>1</v>
      </c>
      <c r="K116" s="7">
        <v>100</v>
      </c>
      <c r="L116" s="1" t="str">
        <f>$B$2&amp;$I$7&amp;$B$2&amp;$B$1&amp;$I116</f>
        <v>"ItemId":40101</v>
      </c>
      <c r="M116" s="1" t="str">
        <f>$B$2&amp;$J$7&amp;$B$2&amp;$B$1&amp;$J116</f>
        <v>"Num":1</v>
      </c>
      <c r="N116" s="1" t="str">
        <f>$B$2&amp;$K$7&amp;$B$2&amp;$B$1&amp;$K116</f>
        <v>"Weight":100</v>
      </c>
      <c r="O116" s="1" t="str">
        <f>IF(I116=0,"",$A$3&amp;_xlfn.TEXTJOIN($C$1,1,L116:N116)&amp;$A$4)</f>
        <v>{"ItemId":40101,"Num":1,"Weight":100}</v>
      </c>
    </row>
    <row r="117" spans="9:15">
      <c r="I117" s="7">
        <f t="shared" si="6"/>
        <v>40102</v>
      </c>
      <c r="J117" s="7">
        <v>1</v>
      </c>
      <c r="K117" s="7">
        <v>100</v>
      </c>
      <c r="L117" s="1" t="str">
        <f>$B$2&amp;$I$7&amp;$B$2&amp;$B$1&amp;$I117</f>
        <v>"ItemId":40102</v>
      </c>
      <c r="M117" s="1" t="str">
        <f>$B$2&amp;$J$7&amp;$B$2&amp;$B$1&amp;$J117</f>
        <v>"Num":1</v>
      </c>
      <c r="N117" s="1" t="str">
        <f>$B$2&amp;$K$7&amp;$B$2&amp;$B$1&amp;$K117</f>
        <v>"Weight":100</v>
      </c>
      <c r="O117" s="1" t="str">
        <f>IF(I117=0,"",$A$3&amp;_xlfn.TEXTJOIN($C$1,1,L117:N117)&amp;$A$4)</f>
        <v>{"ItemId":40102,"Num":1,"Weight":100}</v>
      </c>
    </row>
    <row r="118" spans="9:15">
      <c r="I118" s="7">
        <f t="shared" si="6"/>
        <v>40103</v>
      </c>
      <c r="J118" s="7">
        <v>1</v>
      </c>
      <c r="K118" s="7">
        <v>100</v>
      </c>
      <c r="L118" s="1" t="str">
        <f>$B$2&amp;$I$7&amp;$B$2&amp;$B$1&amp;$I118</f>
        <v>"ItemId":40103</v>
      </c>
      <c r="M118" s="1" t="str">
        <f>$B$2&amp;$J$7&amp;$B$2&amp;$B$1&amp;$J118</f>
        <v>"Num":1</v>
      </c>
      <c r="N118" s="1" t="str">
        <f>$B$2&amp;$K$7&amp;$B$2&amp;$B$1&amp;$K118</f>
        <v>"Weight":100</v>
      </c>
      <c r="O118" s="1" t="str">
        <f>IF(I118=0,"",$A$3&amp;_xlfn.TEXTJOIN($C$1,1,L118:N118)&amp;$A$4)</f>
        <v>{"ItemId":40103,"Num":1,"Weight":100}</v>
      </c>
    </row>
    <row r="119" spans="9:15">
      <c r="I119" s="7">
        <f t="shared" si="6"/>
        <v>40104</v>
      </c>
      <c r="J119" s="7">
        <v>1</v>
      </c>
      <c r="K119" s="7">
        <v>100</v>
      </c>
      <c r="L119" s="1" t="str">
        <f>$B$2&amp;$I$7&amp;$B$2&amp;$B$1&amp;$I119</f>
        <v>"ItemId":40104</v>
      </c>
      <c r="M119" s="1" t="str">
        <f>$B$2&amp;$J$7&amp;$B$2&amp;$B$1&amp;$J119</f>
        <v>"Num":1</v>
      </c>
      <c r="N119" s="1" t="str">
        <f>$B$2&amp;$K$7&amp;$B$2&amp;$B$1&amp;$K119</f>
        <v>"Weight":100</v>
      </c>
      <c r="O119" s="1" t="str">
        <f>IF(I119=0,"",$A$3&amp;_xlfn.TEXTJOIN($C$1,1,L119:N119)&amp;$A$4)</f>
        <v>{"ItemId":40104,"Num":1,"Weight":100}</v>
      </c>
    </row>
    <row r="120" spans="9:15">
      <c r="I120" s="7">
        <f t="shared" si="6"/>
        <v>40105</v>
      </c>
      <c r="J120" s="7">
        <v>1</v>
      </c>
      <c r="K120" s="7">
        <v>100</v>
      </c>
      <c r="L120" s="1" t="str">
        <f>$B$2&amp;$I$7&amp;$B$2&amp;$B$1&amp;$I120</f>
        <v>"ItemId":40105</v>
      </c>
      <c r="M120" s="1" t="str">
        <f>$B$2&amp;$J$7&amp;$B$2&amp;$B$1&amp;$J120</f>
        <v>"Num":1</v>
      </c>
      <c r="N120" s="1" t="str">
        <f>$B$2&amp;$K$7&amp;$B$2&amp;$B$1&amp;$K120</f>
        <v>"Weight":100</v>
      </c>
      <c r="O120" s="1" t="str">
        <f>IF(I120=0,"",$A$3&amp;_xlfn.TEXTJOIN($C$1,1,L120:N120)&amp;$A$4)</f>
        <v>{"ItemId":40105,"Num":1,"Weight":100}</v>
      </c>
    </row>
    <row r="121" spans="9:15">
      <c r="I121" s="7">
        <f t="shared" si="6"/>
        <v>40106</v>
      </c>
      <c r="J121" s="7">
        <v>1</v>
      </c>
      <c r="K121" s="7">
        <v>100</v>
      </c>
      <c r="L121" s="1" t="str">
        <f>$B$2&amp;$I$7&amp;$B$2&amp;$B$1&amp;$I121</f>
        <v>"ItemId":40106</v>
      </c>
      <c r="M121" s="1" t="str">
        <f>$B$2&amp;$J$7&amp;$B$2&amp;$B$1&amp;$J121</f>
        <v>"Num":1</v>
      </c>
      <c r="N121" s="1" t="str">
        <f>$B$2&amp;$K$7&amp;$B$2&amp;$B$1&amp;$K121</f>
        <v>"Weight":100</v>
      </c>
      <c r="O121" s="1" t="str">
        <f>IF(I121=0,"",$A$3&amp;_xlfn.TEXTJOIN($C$1,1,L121:N121)&amp;$A$4)</f>
        <v>{"ItemId":40106,"Num":1,"Weight":100}</v>
      </c>
    </row>
    <row r="122" spans="9:15">
      <c r="I122" s="7">
        <f t="shared" si="6"/>
        <v>40107</v>
      </c>
      <c r="J122" s="7">
        <v>1</v>
      </c>
      <c r="K122" s="7">
        <v>100</v>
      </c>
      <c r="L122" s="1" t="str">
        <f>$B$2&amp;$I$7&amp;$B$2&amp;$B$1&amp;$I122</f>
        <v>"ItemId":40107</v>
      </c>
      <c r="M122" s="1" t="str">
        <f>$B$2&amp;$J$7&amp;$B$2&amp;$B$1&amp;$J122</f>
        <v>"Num":1</v>
      </c>
      <c r="N122" s="1" t="str">
        <f>$B$2&amp;$K$7&amp;$B$2&amp;$B$1&amp;$K122</f>
        <v>"Weight":100</v>
      </c>
      <c r="O122" s="1" t="str">
        <f>IF(I122=0,"",$A$3&amp;_xlfn.TEXTJOIN($C$1,1,L122:N122)&amp;$A$4)</f>
        <v>{"ItemId":40107,"Num":1,"Weight":100}</v>
      </c>
    </row>
    <row r="123" spans="9:15">
      <c r="I123" s="7">
        <f t="shared" si="6"/>
        <v>40108</v>
      </c>
      <c r="J123" s="7">
        <v>1</v>
      </c>
      <c r="K123" s="7">
        <v>100</v>
      </c>
      <c r="L123" s="1" t="str">
        <f>$B$2&amp;$I$7&amp;$B$2&amp;$B$1&amp;$I123</f>
        <v>"ItemId":40108</v>
      </c>
      <c r="M123" s="1" t="str">
        <f>$B$2&amp;$J$7&amp;$B$2&amp;$B$1&amp;$J123</f>
        <v>"Num":1</v>
      </c>
      <c r="N123" s="1" t="str">
        <f>$B$2&amp;$K$7&amp;$B$2&amp;$B$1&amp;$K123</f>
        <v>"Weight":100</v>
      </c>
      <c r="O123" s="1" t="str">
        <f>IF(I123=0,"",$A$3&amp;_xlfn.TEXTJOIN($C$1,1,L123:N123)&amp;$A$4)</f>
        <v>{"ItemId":40108,"Num":1,"Weight":100}</v>
      </c>
    </row>
    <row r="124" spans="9:15">
      <c r="I124" s="7">
        <f t="shared" si="6"/>
        <v>40109</v>
      </c>
      <c r="J124" s="7">
        <v>1</v>
      </c>
      <c r="K124" s="7">
        <v>100</v>
      </c>
      <c r="L124" s="1" t="str">
        <f>$B$2&amp;$I$7&amp;$B$2&amp;$B$1&amp;$I124</f>
        <v>"ItemId":40109</v>
      </c>
      <c r="M124" s="1" t="str">
        <f>$B$2&amp;$J$7&amp;$B$2&amp;$B$1&amp;$J124</f>
        <v>"Num":1</v>
      </c>
      <c r="N124" s="1" t="str">
        <f>$B$2&amp;$K$7&amp;$B$2&amp;$B$1&amp;$K124</f>
        <v>"Weight":100</v>
      </c>
      <c r="O124" s="1" t="str">
        <f>IF(I124=0,"",$A$3&amp;_xlfn.TEXTJOIN($C$1,1,L124:N124)&amp;$A$4)</f>
        <v>{"ItemId":40109,"Num":1,"Weight":100}</v>
      </c>
    </row>
    <row r="125" spans="9:15">
      <c r="I125" s="7">
        <f t="shared" si="6"/>
        <v>40110</v>
      </c>
      <c r="J125" s="7">
        <v>1</v>
      </c>
      <c r="K125" s="7">
        <v>100</v>
      </c>
      <c r="L125" s="1" t="str">
        <f>$B$2&amp;$I$7&amp;$B$2&amp;$B$1&amp;$I125</f>
        <v>"ItemId":40110</v>
      </c>
      <c r="M125" s="1" t="str">
        <f>$B$2&amp;$J$7&amp;$B$2&amp;$B$1&amp;$J125</f>
        <v>"Num":1</v>
      </c>
      <c r="N125" s="1" t="str">
        <f>$B$2&amp;$K$7&amp;$B$2&amp;$B$1&amp;$K125</f>
        <v>"Weight":100</v>
      </c>
      <c r="O125" s="1" t="str">
        <f>IF(I125=0,"",$A$3&amp;_xlfn.TEXTJOIN($C$1,1,L125:N125)&amp;$A$4)</f>
        <v>{"ItemId":40110,"Num":1,"Weight":100}</v>
      </c>
    </row>
    <row r="126" spans="9:15">
      <c r="I126" s="7">
        <f t="shared" si="6"/>
        <v>40111</v>
      </c>
      <c r="J126" s="7">
        <v>1</v>
      </c>
      <c r="K126" s="7">
        <v>100</v>
      </c>
      <c r="L126" s="1" t="str">
        <f>$B$2&amp;$I$7&amp;$B$2&amp;$B$1&amp;$I126</f>
        <v>"ItemId":40111</v>
      </c>
      <c r="M126" s="1" t="str">
        <f>$B$2&amp;$J$7&amp;$B$2&amp;$B$1&amp;$J126</f>
        <v>"Num":1</v>
      </c>
      <c r="N126" s="1" t="str">
        <f>$B$2&amp;$K$7&amp;$B$2&amp;$B$1&amp;$K126</f>
        <v>"Weight":100</v>
      </c>
      <c r="O126" s="1" t="str">
        <f>IF(I126=0,"",$A$3&amp;_xlfn.TEXTJOIN($C$1,1,L126:N126)&amp;$A$4)</f>
        <v>{"ItemId":40111,"Num":1,"Weight":100}</v>
      </c>
    </row>
    <row r="127" spans="9:15">
      <c r="I127" s="7">
        <f t="shared" si="6"/>
        <v>40112</v>
      </c>
      <c r="J127" s="7">
        <v>1</v>
      </c>
      <c r="K127" s="7">
        <v>100</v>
      </c>
      <c r="L127" s="1" t="str">
        <f>$B$2&amp;$I$7&amp;$B$2&amp;$B$1&amp;$I127</f>
        <v>"ItemId":40112</v>
      </c>
      <c r="M127" s="1" t="str">
        <f>$B$2&amp;$J$7&amp;$B$2&amp;$B$1&amp;$J127</f>
        <v>"Num":1</v>
      </c>
      <c r="N127" s="1" t="str">
        <f>$B$2&amp;$K$7&amp;$B$2&amp;$B$1&amp;$K127</f>
        <v>"Weight":100</v>
      </c>
      <c r="O127" s="1" t="str">
        <f>IF(I127=0,"",$A$3&amp;_xlfn.TEXTJOIN($C$1,1,L127:N127)&amp;$A$4)</f>
        <v>{"ItemId":40112,"Num":1,"Weight":100}</v>
      </c>
    </row>
    <row r="128" spans="9:15">
      <c r="I128" s="7">
        <f t="shared" si="6"/>
        <v>40113</v>
      </c>
      <c r="J128" s="7">
        <v>1</v>
      </c>
      <c r="K128" s="7">
        <v>100</v>
      </c>
      <c r="L128" s="1" t="str">
        <f>$B$2&amp;$I$7&amp;$B$2&amp;$B$1&amp;$I128</f>
        <v>"ItemId":40113</v>
      </c>
      <c r="M128" s="1" t="str">
        <f>$B$2&amp;$J$7&amp;$B$2&amp;$B$1&amp;$J128</f>
        <v>"Num":1</v>
      </c>
      <c r="N128" s="1" t="str">
        <f>$B$2&amp;$K$7&amp;$B$2&amp;$B$1&amp;$K128</f>
        <v>"Weight":100</v>
      </c>
      <c r="O128" s="1" t="str">
        <f>IF(I128=0,"",$A$3&amp;_xlfn.TEXTJOIN($C$1,1,L128:N128)&amp;$A$4)</f>
        <v>{"ItemId":40113,"Num":1,"Weight":100}</v>
      </c>
    </row>
    <row r="129" spans="9:15">
      <c r="I129" s="7">
        <f t="shared" si="6"/>
        <v>40114</v>
      </c>
      <c r="J129" s="7">
        <v>1</v>
      </c>
      <c r="K129" s="7">
        <v>100</v>
      </c>
      <c r="L129" s="1" t="str">
        <f>$B$2&amp;$I$7&amp;$B$2&amp;$B$1&amp;$I129</f>
        <v>"ItemId":40114</v>
      </c>
      <c r="M129" s="1" t="str">
        <f>$B$2&amp;$J$7&amp;$B$2&amp;$B$1&amp;$J129</f>
        <v>"Num":1</v>
      </c>
      <c r="N129" s="1" t="str">
        <f>$B$2&amp;$K$7&amp;$B$2&amp;$B$1&amp;$K129</f>
        <v>"Weight":100</v>
      </c>
      <c r="O129" s="1" t="str">
        <f>IF(I129=0,"",$A$3&amp;_xlfn.TEXTJOIN($C$1,1,L129:N129)&amp;$A$4)</f>
        <v>{"ItemId":40114,"Num":1,"Weight":100}</v>
      </c>
    </row>
    <row r="130" spans="9:15">
      <c r="I130" s="7">
        <f t="shared" si="6"/>
        <v>40115</v>
      </c>
      <c r="J130" s="7">
        <v>1</v>
      </c>
      <c r="K130" s="7">
        <v>100</v>
      </c>
      <c r="L130" s="1" t="str">
        <f>$B$2&amp;$I$7&amp;$B$2&amp;$B$1&amp;$I130</f>
        <v>"ItemId":40115</v>
      </c>
      <c r="M130" s="1" t="str">
        <f>$B$2&amp;$J$7&amp;$B$2&amp;$B$1&amp;$J130</f>
        <v>"Num":1</v>
      </c>
      <c r="N130" s="1" t="str">
        <f>$B$2&amp;$K$7&amp;$B$2&amp;$B$1&amp;$K130</f>
        <v>"Weight":100</v>
      </c>
      <c r="O130" s="1" t="str">
        <f>IF(I130=0,"",$A$3&amp;_xlfn.TEXTJOIN($C$1,1,L130:N130)&amp;$A$4)</f>
        <v>{"ItemId":40115,"Num":1,"Weight":100}</v>
      </c>
    </row>
    <row r="131" spans="9:15">
      <c r="I131" s="7">
        <f t="shared" si="6"/>
        <v>40116</v>
      </c>
      <c r="J131" s="7">
        <v>1</v>
      </c>
      <c r="K131" s="7">
        <v>100</v>
      </c>
      <c r="L131" s="1" t="str">
        <f>$B$2&amp;$I$7&amp;$B$2&amp;$B$1&amp;$I131</f>
        <v>"ItemId":40116</v>
      </c>
      <c r="M131" s="1" t="str">
        <f>$B$2&amp;$J$7&amp;$B$2&amp;$B$1&amp;$J131</f>
        <v>"Num":1</v>
      </c>
      <c r="N131" s="1" t="str">
        <f>$B$2&amp;$K$7&amp;$B$2&amp;$B$1&amp;$K131</f>
        <v>"Weight":100</v>
      </c>
      <c r="O131" s="1" t="str">
        <f>IF(I131=0,"",$A$3&amp;_xlfn.TEXTJOIN($C$1,1,L131:N131)&amp;$A$4)</f>
        <v>{"ItemId":40116,"Num":1,"Weight":100}</v>
      </c>
    </row>
    <row r="132" spans="9:11">
      <c r="I132" s="7"/>
      <c r="J132" s="7"/>
      <c r="K132" s="7"/>
    </row>
    <row r="133" spans="9:11">
      <c r="I133" s="7"/>
      <c r="J133" s="7"/>
      <c r="K133" s="7"/>
    </row>
    <row r="134" spans="9:11">
      <c r="I134" s="7"/>
      <c r="J134" s="7"/>
      <c r="K134" s="7"/>
    </row>
    <row r="135" spans="9:11">
      <c r="I135" s="7"/>
      <c r="J135" s="7"/>
      <c r="K135" s="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/>
  <cols>
    <col min="1" max="4" width="9" style="1"/>
    <col min="5" max="5" width="9.375" style="1"/>
    <col min="6" max="6" width="9" style="1"/>
    <col min="7" max="7" width="16.25" style="1" customWidth="1"/>
    <col min="8" max="8" width="9" style="1"/>
    <col min="9" max="9" width="9.375" style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3">
      <c r="A1" s="1" t="s">
        <v>44</v>
      </c>
      <c r="B1" s="1" t="s">
        <v>45</v>
      </c>
      <c r="C1" s="1" t="s">
        <v>46</v>
      </c>
    </row>
    <row r="2" spans="1:2">
      <c r="A2" s="1" t="s">
        <v>47</v>
      </c>
      <c r="B2" s="1" t="s">
        <v>48</v>
      </c>
    </row>
    <row r="3" spans="1:1">
      <c r="A3" s="1" t="s">
        <v>49</v>
      </c>
    </row>
    <row r="4" spans="1:1">
      <c r="A4" s="1" t="s">
        <v>50</v>
      </c>
    </row>
    <row r="6" spans="9:10">
      <c r="I6" s="1" t="s">
        <v>109</v>
      </c>
      <c r="J6" s="1" t="s">
        <v>110</v>
      </c>
    </row>
    <row r="7" spans="9:12">
      <c r="I7" s="1" t="s">
        <v>52</v>
      </c>
      <c r="J7" s="1" t="s">
        <v>53</v>
      </c>
      <c r="K7" s="1" t="s">
        <v>54</v>
      </c>
      <c r="L7" s="11" t="str">
        <f>$A$1&amp;_xlfn.TEXTJOIN($C$1,TRUE,O8:O11)&amp;$A$2</f>
        <v>[{"ItemId":41018,"Num":1,"Weight":100}]</v>
      </c>
    </row>
    <row r="8" spans="5:15">
      <c r="E8" s="7">
        <v>30001</v>
      </c>
      <c r="F8" s="7"/>
      <c r="G8" s="14" t="s">
        <v>55</v>
      </c>
      <c r="I8" s="7">
        <f>E50</f>
        <v>41018</v>
      </c>
      <c r="J8" s="7">
        <v>1</v>
      </c>
      <c r="K8" s="7">
        <v>100</v>
      </c>
      <c r="L8" s="1" t="str">
        <f>$B$2&amp;$I$7&amp;$B$2&amp;$B$1&amp;$I8</f>
        <v>"ItemId":41018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{"ItemId":41018,"Num":1,"Weight":100}</v>
      </c>
    </row>
    <row r="9" spans="5:15">
      <c r="E9" s="7">
        <v>30002</v>
      </c>
      <c r="F9" s="7"/>
      <c r="G9" s="14" t="s">
        <v>56</v>
      </c>
      <c r="I9" s="7"/>
      <c r="J9" s="7"/>
      <c r="K9" s="7"/>
      <c r="L9" s="1" t="str">
        <f>$B$2&amp;$I$7&amp;$B$2&amp;$B$1&amp;$I9</f>
        <v>"ItemId":</v>
      </c>
      <c r="M9" s="1" t="str">
        <f>$B$2&amp;$J$7&amp;$B$2&amp;$B$1&amp;$J9</f>
        <v>"Num":</v>
      </c>
      <c r="N9" s="1" t="str">
        <f>$B$2&amp;$K$7&amp;$B$2&amp;$B$1&amp;$K9</f>
        <v>"Weight":</v>
      </c>
      <c r="O9" s="1" t="str">
        <f>IF(I9=0,"",$A$3&amp;_xlfn.TEXTJOIN($C$1,1,L9:N9)&amp;$A$4)</f>
        <v/>
      </c>
    </row>
    <row r="10" spans="5:15">
      <c r="E10" s="7">
        <v>30003</v>
      </c>
      <c r="F10" s="7"/>
      <c r="G10" s="14" t="s">
        <v>57</v>
      </c>
      <c r="I10" s="7"/>
      <c r="J10" s="7"/>
      <c r="K10" s="7"/>
      <c r="L10" s="1" t="str">
        <f>$B$2&amp;$I$7&amp;$B$2&amp;$B$1&amp;$I10</f>
        <v>"ItemId":</v>
      </c>
      <c r="M10" s="1" t="str">
        <f>$B$2&amp;$J$7&amp;$B$2&amp;$B$1&amp;$J10</f>
        <v>"Num":</v>
      </c>
      <c r="N10" s="1" t="str">
        <f>$B$2&amp;$K$7&amp;$B$2&amp;$B$1&amp;$K10</f>
        <v>"Weight":</v>
      </c>
      <c r="O10" s="1" t="str">
        <f>IF(I10=0,"",$A$3&amp;_xlfn.TEXTJOIN($C$1,1,L10:N10)&amp;$A$4)</f>
        <v/>
      </c>
    </row>
    <row r="11" spans="5:15">
      <c r="E11" s="7">
        <v>30004</v>
      </c>
      <c r="F11" s="7"/>
      <c r="G11" s="14" t="s">
        <v>58</v>
      </c>
      <c r="I11" s="7"/>
      <c r="J11" s="7"/>
      <c r="K11" s="7"/>
      <c r="L11" s="1" t="str">
        <f>$B$2&amp;$I$7&amp;$B$2&amp;$B$1&amp;$I11</f>
        <v>"ItemId":</v>
      </c>
      <c r="M11" s="1" t="str">
        <f>$B$2&amp;$J$7&amp;$B$2&amp;$B$1&amp;$J11</f>
        <v>"Num":</v>
      </c>
      <c r="N11" s="1" t="str">
        <f>$B$2&amp;$K$7&amp;$B$2&amp;$B$1&amp;$K11</f>
        <v>"Weight":</v>
      </c>
      <c r="O11" s="1" t="str">
        <f>IF(I11=0,"",$A$3&amp;_xlfn.TEXTJOIN($C$1,1,L11:N11)&amp;$A$4)</f>
        <v/>
      </c>
    </row>
    <row r="12" spans="5:7">
      <c r="E12" s="7">
        <v>30005</v>
      </c>
      <c r="F12" s="7"/>
      <c r="G12" s="15" t="s">
        <v>59</v>
      </c>
    </row>
    <row r="13" spans="5:7">
      <c r="E13" s="7">
        <v>40001</v>
      </c>
      <c r="F13" s="7"/>
      <c r="G13" s="3" t="s">
        <v>60</v>
      </c>
    </row>
    <row r="14" spans="5:10">
      <c r="E14" s="7">
        <v>40002</v>
      </c>
      <c r="F14" s="7"/>
      <c r="G14" s="3" t="s">
        <v>62</v>
      </c>
      <c r="I14" s="1" t="s">
        <v>111</v>
      </c>
      <c r="J14" s="1" t="s">
        <v>112</v>
      </c>
    </row>
    <row r="15" spans="5:12">
      <c r="E15" s="7">
        <v>40003</v>
      </c>
      <c r="F15" s="7"/>
      <c r="G15" s="3" t="s">
        <v>63</v>
      </c>
      <c r="I15" s="1" t="s">
        <v>52</v>
      </c>
      <c r="J15" s="1" t="s">
        <v>53</v>
      </c>
      <c r="K15" s="1" t="s">
        <v>54</v>
      </c>
      <c r="L15" s="11" t="str">
        <f>$A$1&amp;_xlfn.TEXTJOIN($C$1,TRUE,O16:O19)&amp;$A$2</f>
        <v>[{"ItemId":41015,"Num":1,"Weight":100}]</v>
      </c>
    </row>
    <row r="16" spans="5:15">
      <c r="E16" s="7">
        <v>40004</v>
      </c>
      <c r="F16" s="7"/>
      <c r="G16" s="3" t="s">
        <v>64</v>
      </c>
      <c r="I16" s="7">
        <f>E47</f>
        <v>41015</v>
      </c>
      <c r="J16" s="7">
        <v>1</v>
      </c>
      <c r="K16" s="7">
        <v>100</v>
      </c>
      <c r="L16" s="1" t="str">
        <f>$B$2&amp;$I$7&amp;$B$2&amp;$B$1&amp;$I16</f>
        <v>"ItemId":41015</v>
      </c>
      <c r="M16" s="1" t="str">
        <f>$B$2&amp;$J$7&amp;$B$2&amp;$B$1&amp;$J16</f>
        <v>"Num":1</v>
      </c>
      <c r="N16" s="1" t="str">
        <f>$B$2&amp;$K$7&amp;$B$2&amp;$B$1&amp;$K16</f>
        <v>"Weight":100</v>
      </c>
      <c r="O16" s="1" t="str">
        <f>IF(I16=0,"",$A$3&amp;_xlfn.TEXTJOIN($C$1,1,L16:N16)&amp;$A$4)</f>
        <v>{"ItemId":41015,"Num":1,"Weight":100}</v>
      </c>
    </row>
    <row r="17" spans="5:15">
      <c r="E17" s="7">
        <v>40101</v>
      </c>
      <c r="F17" s="7"/>
      <c r="G17" s="3" t="s">
        <v>65</v>
      </c>
      <c r="I17" s="7"/>
      <c r="J17" s="7"/>
      <c r="K17" s="7"/>
      <c r="L17" s="1" t="str">
        <f>$B$2&amp;$I$7&amp;$B$2&amp;$B$1&amp;$I17</f>
        <v>"ItemId":</v>
      </c>
      <c r="M17" s="1" t="str">
        <f>$B$2&amp;$J$7&amp;$B$2&amp;$B$1&amp;$J17</f>
        <v>"Num":</v>
      </c>
      <c r="N17" s="1" t="str">
        <f>$B$2&amp;$K$7&amp;$B$2&amp;$B$1&amp;$K17</f>
        <v>"Weight":</v>
      </c>
      <c r="O17" s="1" t="str">
        <f>IF(I17=0,"",$A$3&amp;_xlfn.TEXTJOIN($C$1,1,L17:N17)&amp;$A$4)</f>
        <v/>
      </c>
    </row>
    <row r="18" spans="5:15">
      <c r="E18" s="7">
        <v>40102</v>
      </c>
      <c r="F18" s="7"/>
      <c r="G18" s="3" t="s">
        <v>66</v>
      </c>
      <c r="I18" s="7"/>
      <c r="J18" s="7"/>
      <c r="K18" s="7"/>
      <c r="L18" s="1" t="str">
        <f>$B$2&amp;$I$7&amp;$B$2&amp;$B$1&amp;$I18</f>
        <v>"ItemId":</v>
      </c>
      <c r="M18" s="1" t="str">
        <f>$B$2&amp;$J$7&amp;$B$2&amp;$B$1&amp;$J18</f>
        <v>"Num":</v>
      </c>
      <c r="N18" s="1" t="str">
        <f>$B$2&amp;$K$7&amp;$B$2&amp;$B$1&amp;$K18</f>
        <v>"Weight":</v>
      </c>
      <c r="O18" s="1" t="str">
        <f>IF(I18=0,"",$A$3&amp;_xlfn.TEXTJOIN($C$1,1,L18:N18)&amp;$A$4)</f>
        <v/>
      </c>
    </row>
    <row r="19" spans="5:15">
      <c r="E19" s="7">
        <v>40103</v>
      </c>
      <c r="F19" s="7"/>
      <c r="G19" s="3" t="s">
        <v>67</v>
      </c>
      <c r="I19" s="7"/>
      <c r="J19" s="7"/>
      <c r="K19" s="7"/>
      <c r="L19" s="1" t="str">
        <f>$B$2&amp;$I$7&amp;$B$2&amp;$B$1&amp;$I19</f>
        <v>"ItemId":</v>
      </c>
      <c r="M19" s="1" t="str">
        <f>$B$2&amp;$J$7&amp;$B$2&amp;$B$1&amp;$J19</f>
        <v>"Num":</v>
      </c>
      <c r="N19" s="1" t="str">
        <f>$B$2&amp;$K$7&amp;$B$2&amp;$B$1&amp;$K19</f>
        <v>"Weight":</v>
      </c>
      <c r="O19" s="1" t="str">
        <f>IF(I19=0,"",$A$3&amp;_xlfn.TEXTJOIN($C$1,1,L19:N19)&amp;$A$4)</f>
        <v/>
      </c>
    </row>
    <row r="20" spans="5:7">
      <c r="E20" s="7">
        <v>40104</v>
      </c>
      <c r="F20" s="7"/>
      <c r="G20" s="3" t="s">
        <v>69</v>
      </c>
    </row>
    <row r="21" spans="5:7">
      <c r="E21" s="7">
        <v>40105</v>
      </c>
      <c r="F21" s="7"/>
      <c r="G21" s="3" t="s">
        <v>70</v>
      </c>
    </row>
    <row r="22" spans="5:10">
      <c r="E22" s="7">
        <v>40106</v>
      </c>
      <c r="F22" s="7"/>
      <c r="G22" s="3" t="s">
        <v>71</v>
      </c>
      <c r="I22" s="1" t="s">
        <v>113</v>
      </c>
      <c r="J22" s="1" t="s">
        <v>114</v>
      </c>
    </row>
    <row r="23" spans="5:12">
      <c r="E23" s="7">
        <v>40107</v>
      </c>
      <c r="F23" s="7"/>
      <c r="G23" s="3" t="s">
        <v>72</v>
      </c>
      <c r="I23" s="1" t="s">
        <v>52</v>
      </c>
      <c r="J23" s="1" t="s">
        <v>53</v>
      </c>
      <c r="K23" s="1" t="s">
        <v>54</v>
      </c>
      <c r="L23" s="11" t="str">
        <f>$A$1&amp;_xlfn.TEXTJOIN($C$1,TRUE,O24:O27)&amp;$A$2</f>
        <v>[{"ItemId":41001,"Num":1,"Weight":100}]</v>
      </c>
    </row>
    <row r="24" spans="5:15">
      <c r="E24" s="7">
        <v>40108</v>
      </c>
      <c r="F24" s="7"/>
      <c r="G24" s="3" t="s">
        <v>73</v>
      </c>
      <c r="I24" s="7">
        <f>E33</f>
        <v>41001</v>
      </c>
      <c r="J24" s="7">
        <v>1</v>
      </c>
      <c r="K24" s="7">
        <v>100</v>
      </c>
      <c r="L24" s="1" t="str">
        <f>$B$2&amp;$I$7&amp;$B$2&amp;$B$1&amp;$I24</f>
        <v>"ItemId":41001</v>
      </c>
      <c r="M24" s="1" t="str">
        <f>$B$2&amp;$J$7&amp;$B$2&amp;$B$1&amp;$J24</f>
        <v>"Num":1</v>
      </c>
      <c r="N24" s="1" t="str">
        <f>$B$2&amp;$K$7&amp;$B$2&amp;$B$1&amp;$K24</f>
        <v>"Weight":100</v>
      </c>
      <c r="O24" s="1" t="str">
        <f>IF(I24=0,"",$A$3&amp;_xlfn.TEXTJOIN($C$1,1,L24:N24)&amp;$A$4)</f>
        <v>{"ItemId":41001,"Num":1,"Weight":100}</v>
      </c>
    </row>
    <row r="25" spans="5:15">
      <c r="E25" s="7">
        <v>40109</v>
      </c>
      <c r="F25" s="7"/>
      <c r="G25" s="3" t="s">
        <v>74</v>
      </c>
      <c r="I25" s="7"/>
      <c r="J25" s="7"/>
      <c r="K25" s="7"/>
      <c r="L25" s="1" t="str">
        <f>$B$2&amp;$I$7&amp;$B$2&amp;$B$1&amp;$I25</f>
        <v>"ItemId":</v>
      </c>
      <c r="M25" s="1" t="str">
        <f>$B$2&amp;$J$7&amp;$B$2&amp;$B$1&amp;$J25</f>
        <v>"Num":</v>
      </c>
      <c r="N25" s="1" t="str">
        <f>$B$2&amp;$K$7&amp;$B$2&amp;$B$1&amp;$K25</f>
        <v>"Weight":</v>
      </c>
      <c r="O25" s="1" t="str">
        <f>IF(I25=0,"",$A$3&amp;_xlfn.TEXTJOIN($C$1,1,L25:N25)&amp;$A$4)</f>
        <v/>
      </c>
    </row>
    <row r="26" spans="5:15">
      <c r="E26" s="7">
        <v>40110</v>
      </c>
      <c r="F26" s="7"/>
      <c r="G26" s="3" t="s">
        <v>77</v>
      </c>
      <c r="I26" s="7"/>
      <c r="J26" s="7"/>
      <c r="K26" s="7"/>
      <c r="L26" s="1" t="str">
        <f>$B$2&amp;$I$7&amp;$B$2&amp;$B$1&amp;$I26</f>
        <v>"ItemId":</v>
      </c>
      <c r="M26" s="1" t="str">
        <f>$B$2&amp;$J$7&amp;$B$2&amp;$B$1&amp;$J26</f>
        <v>"Num":</v>
      </c>
      <c r="N26" s="1" t="str">
        <f>$B$2&amp;$K$7&amp;$B$2&amp;$B$1&amp;$K26</f>
        <v>"Weight":</v>
      </c>
      <c r="O26" s="1" t="str">
        <f>IF(I26=0,"",$A$3&amp;_xlfn.TEXTJOIN($C$1,1,L26:N26)&amp;$A$4)</f>
        <v/>
      </c>
    </row>
    <row r="27" spans="5:15">
      <c r="E27" s="7">
        <v>40111</v>
      </c>
      <c r="F27" s="7"/>
      <c r="G27" s="3" t="s">
        <v>76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7">
      <c r="E28" s="7">
        <v>40112</v>
      </c>
      <c r="F28" s="7"/>
      <c r="G28" s="3" t="s">
        <v>78</v>
      </c>
    </row>
    <row r="29" spans="5:7">
      <c r="E29" s="7">
        <v>40113</v>
      </c>
      <c r="F29" s="7"/>
      <c r="G29" s="3" t="s">
        <v>80</v>
      </c>
    </row>
    <row r="30" spans="5:10">
      <c r="E30" s="7">
        <v>40114</v>
      </c>
      <c r="F30" s="7"/>
      <c r="G30" s="3" t="s">
        <v>79</v>
      </c>
      <c r="I30" s="1" t="s">
        <v>115</v>
      </c>
      <c r="J30" s="1" t="s">
        <v>116</v>
      </c>
    </row>
    <row r="31" spans="5:12">
      <c r="E31" s="7">
        <v>40115</v>
      </c>
      <c r="F31" s="7"/>
      <c r="G31" s="3" t="s">
        <v>81</v>
      </c>
      <c r="I31" s="1" t="s">
        <v>52</v>
      </c>
      <c r="J31" s="1" t="s">
        <v>53</v>
      </c>
      <c r="K31" s="1" t="s">
        <v>54</v>
      </c>
      <c r="L31" s="11" t="str">
        <f>$A$1&amp;_xlfn.TEXTJOIN($C$1,TRUE,O32:O35)&amp;$A$2</f>
        <v>[{"ItemId":41010,"Num":1,"Weight":100}]</v>
      </c>
    </row>
    <row r="32" spans="5:15">
      <c r="E32" s="7">
        <v>40116</v>
      </c>
      <c r="F32" s="7"/>
      <c r="G32" s="3" t="s">
        <v>83</v>
      </c>
      <c r="I32" s="7">
        <v>41010</v>
      </c>
      <c r="J32" s="7">
        <v>1</v>
      </c>
      <c r="K32" s="7">
        <v>100</v>
      </c>
      <c r="L32" s="1" t="str">
        <f>$B$2&amp;$I$7&amp;$B$2&amp;$B$1&amp;$I32</f>
        <v>"ItemId":41010</v>
      </c>
      <c r="M32" s="1" t="str">
        <f>$B$2&amp;$J$7&amp;$B$2&amp;$B$1&amp;$J32</f>
        <v>"Num":1</v>
      </c>
      <c r="N32" s="1" t="str">
        <f>$B$2&amp;$K$7&amp;$B$2&amp;$B$1&amp;$K32</f>
        <v>"Weight":100</v>
      </c>
      <c r="O32" s="1" t="str">
        <f>IF(I32=0,"",$A$3&amp;_xlfn.TEXTJOIN($C$1,1,L32:N32)&amp;$A$4)</f>
        <v>{"ItemId":41010,"Num":1,"Weight":100}</v>
      </c>
    </row>
    <row r="33" spans="5:15">
      <c r="E33" s="7">
        <v>41001</v>
      </c>
      <c r="F33" s="7"/>
      <c r="G33" s="15" t="s">
        <v>84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>
      <c r="E34" s="7">
        <v>41002</v>
      </c>
      <c r="F34" s="7"/>
      <c r="G34" s="15" t="s">
        <v>85</v>
      </c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>
      <c r="E35" s="7">
        <v>41003</v>
      </c>
      <c r="F35" s="7"/>
      <c r="G35" s="15" t="s">
        <v>86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7">
      <c r="E36" s="7">
        <v>41004</v>
      </c>
      <c r="F36" s="7"/>
      <c r="G36" s="15" t="s">
        <v>87</v>
      </c>
    </row>
    <row r="37" spans="5:7">
      <c r="E37" s="7">
        <v>41005</v>
      </c>
      <c r="F37" s="7"/>
      <c r="G37" s="15" t="s">
        <v>88</v>
      </c>
    </row>
    <row r="38" spans="5:10">
      <c r="E38" s="7">
        <v>41006</v>
      </c>
      <c r="F38" s="7"/>
      <c r="G38" s="15" t="s">
        <v>90</v>
      </c>
      <c r="I38" s="1" t="s">
        <v>117</v>
      </c>
      <c r="J38" s="1" t="s">
        <v>92</v>
      </c>
    </row>
    <row r="39" spans="5:12">
      <c r="E39" s="7">
        <v>41007</v>
      </c>
      <c r="F39" s="7"/>
      <c r="G39" s="15" t="s">
        <v>91</v>
      </c>
      <c r="I39" s="1" t="s">
        <v>52</v>
      </c>
      <c r="J39" s="1" t="s">
        <v>53</v>
      </c>
      <c r="K39" s="1" t="s">
        <v>54</v>
      </c>
      <c r="L39" s="11" t="str">
        <f>$A$1&amp;_xlfn.TEXTJOIN($C$1,TRUE,O40:O43)&amp;$A$2</f>
        <v>[{"ItemId":41008,"Num":1,"Weight":100}]</v>
      </c>
    </row>
    <row r="40" spans="5:15">
      <c r="E40" s="7">
        <v>41008</v>
      </c>
      <c r="F40" s="7"/>
      <c r="G40" s="15" t="s">
        <v>92</v>
      </c>
      <c r="I40" s="7">
        <f>E40</f>
        <v>41008</v>
      </c>
      <c r="J40" s="7">
        <v>1</v>
      </c>
      <c r="K40" s="7">
        <v>100</v>
      </c>
      <c r="L40" s="1" t="str">
        <f>$B$2&amp;$I$7&amp;$B$2&amp;$B$1&amp;$I40</f>
        <v>"ItemId":41008</v>
      </c>
      <c r="M40" s="1" t="str">
        <f>$B$2&amp;$J$7&amp;$B$2&amp;$B$1&amp;$J40</f>
        <v>"Num":1</v>
      </c>
      <c r="N40" s="1" t="str">
        <f>$B$2&amp;$K$7&amp;$B$2&amp;$B$1&amp;$K40</f>
        <v>"Weight":100</v>
      </c>
      <c r="O40" s="1" t="str">
        <f>IF(I40=0,"",$A$3&amp;_xlfn.TEXTJOIN($C$1,1,L40:N40)&amp;$A$4)</f>
        <v>{"ItemId":41008,"Num":1,"Weight":100}</v>
      </c>
    </row>
    <row r="41" spans="5:15">
      <c r="E41" s="7">
        <v>41009</v>
      </c>
      <c r="F41" s="7"/>
      <c r="G41" s="15" t="s">
        <v>93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15">
      <c r="E42" s="7">
        <v>41010</v>
      </c>
      <c r="F42" s="7"/>
      <c r="G42" s="15" t="s">
        <v>94</v>
      </c>
      <c r="I42" s="7"/>
      <c r="J42" s="7"/>
      <c r="K42" s="7"/>
      <c r="L42" s="1" t="str">
        <f>$B$2&amp;$I$7&amp;$B$2&amp;$B$1&amp;$I42</f>
        <v>"ItemId":</v>
      </c>
      <c r="M42" s="1" t="str">
        <f>$B$2&amp;$J$7&amp;$B$2&amp;$B$1&amp;$J42</f>
        <v>"Num":</v>
      </c>
      <c r="N42" s="1" t="str">
        <f>$B$2&amp;$K$7&amp;$B$2&amp;$B$1&amp;$K42</f>
        <v>"Weight":</v>
      </c>
      <c r="O42" s="1" t="str">
        <f>IF(I42=0,"",$A$3&amp;_xlfn.TEXTJOIN($C$1,1,L42:N42)&amp;$A$4)</f>
        <v/>
      </c>
    </row>
    <row r="43" spans="5:15">
      <c r="E43" s="7">
        <v>41011</v>
      </c>
      <c r="F43" s="7"/>
      <c r="G43" s="15" t="s">
        <v>95</v>
      </c>
      <c r="I43" s="7"/>
      <c r="J43" s="7"/>
      <c r="K43" s="7"/>
      <c r="L43" s="1" t="str">
        <f>$B$2&amp;$I$7&amp;$B$2&amp;$B$1&amp;$I43</f>
        <v>"ItemId":</v>
      </c>
      <c r="M43" s="1" t="str">
        <f>$B$2&amp;$J$7&amp;$B$2&amp;$B$1&amp;$J43</f>
        <v>"Num":</v>
      </c>
      <c r="N43" s="1" t="str">
        <f>$B$2&amp;$K$7&amp;$B$2&amp;$B$1&amp;$K43</f>
        <v>"Weight":</v>
      </c>
      <c r="O43" s="1" t="str">
        <f>IF(I43=0,"",$A$3&amp;_xlfn.TEXTJOIN($C$1,1,L43:N43)&amp;$A$4)</f>
        <v/>
      </c>
    </row>
    <row r="44" spans="5:7">
      <c r="E44" s="7">
        <v>41012</v>
      </c>
      <c r="F44" s="7"/>
      <c r="G44" s="15" t="s">
        <v>97</v>
      </c>
    </row>
    <row r="45" spans="5:7">
      <c r="E45" s="7">
        <v>41013</v>
      </c>
      <c r="F45" s="7"/>
      <c r="G45" s="15" t="s">
        <v>98</v>
      </c>
    </row>
    <row r="46" spans="5:9">
      <c r="E46" s="7">
        <v>41014</v>
      </c>
      <c r="F46" s="7"/>
      <c r="G46" s="15" t="s">
        <v>99</v>
      </c>
      <c r="I46" s="1" t="s">
        <v>118</v>
      </c>
    </row>
    <row r="47" spans="5:12">
      <c r="E47" s="7">
        <v>41015</v>
      </c>
      <c r="F47" s="7"/>
      <c r="G47" s="15" t="s">
        <v>100</v>
      </c>
      <c r="I47" s="1" t="s">
        <v>52</v>
      </c>
      <c r="J47" s="1" t="s">
        <v>53</v>
      </c>
      <c r="K47" s="1" t="s">
        <v>54</v>
      </c>
      <c r="L47" s="11" t="str">
        <f>$A$1&amp;_xlfn.TEXTJOIN($C$1,TRUE,O48:O51)&amp;$A$2</f>
        <v>[{"ItemId":41016,"Num":1,"Weight":100}]</v>
      </c>
    </row>
    <row r="48" spans="5:15">
      <c r="E48" s="7">
        <v>41016</v>
      </c>
      <c r="F48" s="7"/>
      <c r="G48" s="15" t="s">
        <v>101</v>
      </c>
      <c r="I48" s="7">
        <f>E48</f>
        <v>41016</v>
      </c>
      <c r="J48" s="7">
        <v>1</v>
      </c>
      <c r="K48" s="7">
        <v>100</v>
      </c>
      <c r="L48" s="1" t="str">
        <f>$B$2&amp;$I$7&amp;$B$2&amp;$B$1&amp;$I48</f>
        <v>"ItemId":41016</v>
      </c>
      <c r="M48" s="1" t="str">
        <f>$B$2&amp;$J$7&amp;$B$2&amp;$B$1&amp;$J48</f>
        <v>"Num":1</v>
      </c>
      <c r="N48" s="1" t="str">
        <f>$B$2&amp;$K$7&amp;$B$2&amp;$B$1&amp;$K48</f>
        <v>"Weight":100</v>
      </c>
      <c r="O48" s="1" t="str">
        <f>IF(I48=0,"",$A$3&amp;_xlfn.TEXTJOIN($C$1,1,L48:N48)&amp;$A$4)</f>
        <v>{"ItemId":41016,"Num":1,"Weight":100}</v>
      </c>
    </row>
    <row r="49" spans="5:15">
      <c r="E49" s="7">
        <v>41017</v>
      </c>
      <c r="F49" s="7"/>
      <c r="G49" s="15" t="s">
        <v>102</v>
      </c>
      <c r="I49" s="7"/>
      <c r="J49" s="7"/>
      <c r="K49" s="7"/>
      <c r="L49" s="1" t="str">
        <f>$B$2&amp;$I$7&amp;$B$2&amp;$B$1&amp;$I49</f>
        <v>"ItemId":</v>
      </c>
      <c r="M49" s="1" t="str">
        <f>$B$2&amp;$J$7&amp;$B$2&amp;$B$1&amp;$J49</f>
        <v>"Num":</v>
      </c>
      <c r="N49" s="1" t="str">
        <f>$B$2&amp;$K$7&amp;$B$2&amp;$B$1&amp;$K49</f>
        <v>"Weight":</v>
      </c>
      <c r="O49" s="1" t="str">
        <f>IF(I49=0,"",$A$3&amp;_xlfn.TEXTJOIN($C$1,1,L49:N49)&amp;$A$4)</f>
        <v/>
      </c>
    </row>
    <row r="50" spans="5:15">
      <c r="E50" s="7">
        <v>41018</v>
      </c>
      <c r="F50" s="7"/>
      <c r="G50" s="15" t="s">
        <v>103</v>
      </c>
      <c r="I50" s="7"/>
      <c r="J50" s="7"/>
      <c r="K50" s="7"/>
      <c r="L50" s="1" t="str">
        <f>$B$2&amp;$I$7&amp;$B$2&amp;$B$1&amp;$I50</f>
        <v>"ItemId":</v>
      </c>
      <c r="M50" s="1" t="str">
        <f>$B$2&amp;$J$7&amp;$B$2&amp;$B$1&amp;$J50</f>
        <v>"Num":</v>
      </c>
      <c r="N50" s="1" t="str">
        <f>$B$2&amp;$K$7&amp;$B$2&amp;$B$1&amp;$K50</f>
        <v>"Weight":</v>
      </c>
      <c r="O50" s="1" t="str">
        <f>IF(I50=0,"",$A$3&amp;_xlfn.TEXTJOIN($C$1,1,L50:N50)&amp;$A$4)</f>
        <v/>
      </c>
    </row>
    <row r="51" spans="5:15">
      <c r="E51" s="7">
        <v>41019</v>
      </c>
      <c r="F51" s="7"/>
      <c r="G51" s="15" t="s">
        <v>104</v>
      </c>
      <c r="I51" s="7"/>
      <c r="J51" s="7"/>
      <c r="K51" s="7"/>
      <c r="L51" s="1" t="str">
        <f>$B$2&amp;$I$7&amp;$B$2&amp;$B$1&amp;$I51</f>
        <v>"ItemId":</v>
      </c>
      <c r="M51" s="1" t="str">
        <f>$B$2&amp;$J$7&amp;$B$2&amp;$B$1&amp;$J51</f>
        <v>"Num":</v>
      </c>
      <c r="N51" s="1" t="str">
        <f>$B$2&amp;$K$7&amp;$B$2&amp;$B$1&amp;$K51</f>
        <v>"Weight":</v>
      </c>
      <c r="O51" s="1" t="str">
        <f>IF(I51=0,"",$A$3&amp;_xlfn.TEXTJOIN($C$1,1,L51:N51)&amp;$A$4)</f>
        <v/>
      </c>
    </row>
    <row r="52" spans="5:7">
      <c r="E52" s="7">
        <v>41020</v>
      </c>
      <c r="F52" s="7"/>
      <c r="G52" s="15" t="s">
        <v>105</v>
      </c>
    </row>
    <row r="54" spans="9:9">
      <c r="I54" s="1" t="s">
        <v>119</v>
      </c>
    </row>
    <row r="55" spans="9:12">
      <c r="I55" s="1" t="s">
        <v>52</v>
      </c>
      <c r="J55" s="1" t="s">
        <v>53</v>
      </c>
      <c r="K55" s="1" t="s">
        <v>54</v>
      </c>
      <c r="L55" s="11" t="str">
        <f>$A$1&amp;_xlfn.TEXTJOIN($C$1,TRUE,O56:O59)&amp;$A$2</f>
        <v>[{"ItemId":41020,"Num":1,"Weight":100}]</v>
      </c>
    </row>
    <row r="56" spans="9:15">
      <c r="I56" s="7">
        <f>E52</f>
        <v>41020</v>
      </c>
      <c r="J56" s="7">
        <v>1</v>
      </c>
      <c r="K56" s="7">
        <v>100</v>
      </c>
      <c r="L56" s="1" t="str">
        <f>$B$2&amp;$I$7&amp;$B$2&amp;$B$1&amp;$I56</f>
        <v>"ItemId":41020</v>
      </c>
      <c r="M56" s="1" t="str">
        <f>$B$2&amp;$J$7&amp;$B$2&amp;$B$1&amp;$J56</f>
        <v>"Num":1</v>
      </c>
      <c r="N56" s="1" t="str">
        <f>$B$2&amp;$K$7&amp;$B$2&amp;$B$1&amp;$K56</f>
        <v>"Weight":100</v>
      </c>
      <c r="O56" s="1" t="str">
        <f>IF(I56=0,"",$A$3&amp;_xlfn.TEXTJOIN($C$1,1,L56:N56)&amp;$A$4)</f>
        <v>{"ItemId":41020,"Num":1,"Weight":100}</v>
      </c>
    </row>
    <row r="57" spans="9:15">
      <c r="I57" s="7"/>
      <c r="J57" s="7"/>
      <c r="K57" s="7"/>
      <c r="L57" s="1" t="str">
        <f>$B$2&amp;$I$7&amp;$B$2&amp;$B$1&amp;$I57</f>
        <v>"ItemId":</v>
      </c>
      <c r="M57" s="1" t="str">
        <f>$B$2&amp;$J$7&amp;$B$2&amp;$B$1&amp;$J57</f>
        <v>"Num":</v>
      </c>
      <c r="N57" s="1" t="str">
        <f>$B$2&amp;$K$7&amp;$B$2&amp;$B$1&amp;$K57</f>
        <v>"Weight":</v>
      </c>
      <c r="O57" s="1" t="str">
        <f>IF(I57=0,"",$A$3&amp;_xlfn.TEXTJOIN($C$1,1,L57:N57)&amp;$A$4)</f>
        <v/>
      </c>
    </row>
    <row r="58" spans="9:15">
      <c r="I58" s="7"/>
      <c r="J58" s="7"/>
      <c r="K58" s="7"/>
      <c r="L58" s="1" t="str">
        <f>$B$2&amp;$I$7&amp;$B$2&amp;$B$1&amp;$I58</f>
        <v>"ItemId":</v>
      </c>
      <c r="M58" s="1" t="str">
        <f>$B$2&amp;$J$7&amp;$B$2&amp;$B$1&amp;$J58</f>
        <v>"Num":</v>
      </c>
      <c r="N58" s="1" t="str">
        <f>$B$2&amp;$K$7&amp;$B$2&amp;$B$1&amp;$K58</f>
        <v>"Weight":</v>
      </c>
      <c r="O58" s="1" t="str">
        <f>IF(I58=0,"",$A$3&amp;_xlfn.TEXTJOIN($C$1,1,L58:N58)&amp;$A$4)</f>
        <v/>
      </c>
    </row>
    <row r="59" spans="9:15">
      <c r="I59" s="7"/>
      <c r="J59" s="7"/>
      <c r="K59" s="7"/>
      <c r="L59" s="1" t="str">
        <f>$B$2&amp;$I$7&amp;$B$2&amp;$B$1&amp;$I59</f>
        <v>"ItemId":</v>
      </c>
      <c r="M59" s="1" t="str">
        <f>$B$2&amp;$J$7&amp;$B$2&amp;$B$1&amp;$J59</f>
        <v>"Num":</v>
      </c>
      <c r="N59" s="1" t="str">
        <f>$B$2&amp;$K$7&amp;$B$2&amp;$B$1&amp;$K59</f>
        <v>"Weight":</v>
      </c>
      <c r="O59" s="1" t="str">
        <f>IF(I59=0,"",$A$3&amp;_xlfn.TEXTJOIN($C$1,1,L59:N59)&amp;$A$4)</f>
        <v/>
      </c>
    </row>
    <row r="62" spans="9:10">
      <c r="I62" s="1" t="s">
        <v>109</v>
      </c>
      <c r="J62" s="11" t="s">
        <v>120</v>
      </c>
    </row>
    <row r="63" spans="9:12">
      <c r="I63" s="1" t="s">
        <v>52</v>
      </c>
      <c r="J63" s="1" t="s">
        <v>53</v>
      </c>
      <c r="K63" s="1" t="s">
        <v>54</v>
      </c>
      <c r="L63" s="11" t="str">
        <f>$A$1&amp;_xlfn.TEXTJOIN($C$1,TRUE,O64:O67)&amp;$A$2</f>
        <v>[{"ItemId":41008,"Num":1,"Weight":100}]</v>
      </c>
    </row>
    <row r="64" spans="9:15">
      <c r="I64" s="7">
        <f>E40</f>
        <v>41008</v>
      </c>
      <c r="J64" s="7">
        <v>1</v>
      </c>
      <c r="K64" s="7">
        <v>100</v>
      </c>
      <c r="L64" s="1" t="str">
        <f>$B$2&amp;$I$7&amp;$B$2&amp;$B$1&amp;$I64</f>
        <v>"ItemId":41008</v>
      </c>
      <c r="M64" s="1" t="str">
        <f>$B$2&amp;$J$7&amp;$B$2&amp;$B$1&amp;$J64</f>
        <v>"Num":1</v>
      </c>
      <c r="N64" s="1" t="str">
        <f>$B$2&amp;$K$7&amp;$B$2&amp;$B$1&amp;$K64</f>
        <v>"Weight":100</v>
      </c>
      <c r="O64" s="1" t="str">
        <f>IF(I64=0,"",$A$3&amp;_xlfn.TEXTJOIN($C$1,1,L64:N64)&amp;$A$4)</f>
        <v>{"ItemId":41008,"Num":1,"Weight":100}</v>
      </c>
    </row>
    <row r="65" spans="9:15">
      <c r="I65" s="7"/>
      <c r="J65" s="7"/>
      <c r="K65" s="7"/>
      <c r="L65" s="1" t="str">
        <f>$B$2&amp;$I$7&amp;$B$2&amp;$B$1&amp;$I65</f>
        <v>"ItemId":</v>
      </c>
      <c r="M65" s="1" t="str">
        <f>$B$2&amp;$J$7&amp;$B$2&amp;$B$1&amp;$J65</f>
        <v>"Num":</v>
      </c>
      <c r="N65" s="1" t="str">
        <f>$B$2&amp;$K$7&amp;$B$2&amp;$B$1&amp;$K65</f>
        <v>"Weight":</v>
      </c>
      <c r="O65" s="1" t="str">
        <f>IF(I65=0,"",$A$3&amp;_xlfn.TEXTJOIN($C$1,1,L65:N65)&amp;$A$4)</f>
        <v/>
      </c>
    </row>
    <row r="66" spans="9:15">
      <c r="I66" s="7"/>
      <c r="J66" s="7"/>
      <c r="K66" s="7"/>
      <c r="L66" s="1" t="str">
        <f>$B$2&amp;$I$7&amp;$B$2&amp;$B$1&amp;$I66</f>
        <v>"ItemId":</v>
      </c>
      <c r="M66" s="1" t="str">
        <f>$B$2&amp;$J$7&amp;$B$2&amp;$B$1&amp;$J66</f>
        <v>"Num":</v>
      </c>
      <c r="N66" s="1" t="str">
        <f>$B$2&amp;$K$7&amp;$B$2&amp;$B$1&amp;$K66</f>
        <v>"Weight":</v>
      </c>
      <c r="O66" s="1" t="str">
        <f>IF(I66=0,"",$A$3&amp;_xlfn.TEXTJOIN($C$1,1,L66:N66)&amp;$A$4)</f>
        <v/>
      </c>
    </row>
    <row r="67" spans="9:15">
      <c r="I67" s="7"/>
      <c r="J67" s="7"/>
      <c r="K67" s="7"/>
      <c r="L67" s="1" t="str">
        <f>$B$2&amp;$I$7&amp;$B$2&amp;$B$1&amp;$I67</f>
        <v>"ItemId":</v>
      </c>
      <c r="M67" s="1" t="str">
        <f>$B$2&amp;$J$7&amp;$B$2&amp;$B$1&amp;$J67</f>
        <v>"Num":</v>
      </c>
      <c r="N67" s="1" t="str">
        <f>$B$2&amp;$K$7&amp;$B$2&amp;$B$1&amp;$K67</f>
        <v>"Weight":</v>
      </c>
      <c r="O67" s="1" t="str">
        <f>IF(I67=0,"",$A$3&amp;_xlfn.TEXTJOIN($C$1,1,L67:N67)&amp;$A$4)</f>
        <v/>
      </c>
    </row>
    <row r="70" spans="9:10">
      <c r="I70" s="1" t="s">
        <v>121</v>
      </c>
      <c r="J70" s="11" t="s">
        <v>122</v>
      </c>
    </row>
    <row r="71" spans="9:12">
      <c r="I71" s="1" t="s">
        <v>52</v>
      </c>
      <c r="J71" s="1" t="s">
        <v>53</v>
      </c>
      <c r="K71" s="1" t="s">
        <v>54</v>
      </c>
      <c r="L71" s="11" t="str">
        <f>$A$1&amp;_xlfn.TEXTJOIN($C$1,TRUE,O72:O75)&amp;$A$2</f>
        <v>[{"ItemId":40102,"Num":1,"Weight":100}]</v>
      </c>
    </row>
    <row r="72" spans="9:15">
      <c r="I72" s="7">
        <f>E18</f>
        <v>40102</v>
      </c>
      <c r="J72" s="7">
        <v>1</v>
      </c>
      <c r="K72" s="7">
        <v>100</v>
      </c>
      <c r="L72" s="1" t="str">
        <f>$B$2&amp;$I$7&amp;$B$2&amp;$B$1&amp;$I72</f>
        <v>"ItemId":40102</v>
      </c>
      <c r="M72" s="1" t="str">
        <f>$B$2&amp;$J$7&amp;$B$2&amp;$B$1&amp;$J72</f>
        <v>"Num":1</v>
      </c>
      <c r="N72" s="1" t="str">
        <f>$B$2&amp;$K$7&amp;$B$2&amp;$B$1&amp;$K72</f>
        <v>"Weight":100</v>
      </c>
      <c r="O72" s="1" t="str">
        <f>IF(I72=0,"",$A$3&amp;_xlfn.TEXTJOIN($C$1,1,L72:N72)&amp;$A$4)</f>
        <v>{"ItemId":40102,"Num":1,"Weight":100}</v>
      </c>
    </row>
    <row r="73" spans="9:15">
      <c r="I73" s="7"/>
      <c r="J73" s="7"/>
      <c r="K73" s="7"/>
      <c r="L73" s="1" t="str">
        <f>$B$2&amp;$I$7&amp;$B$2&amp;$B$1&amp;$I73</f>
        <v>"ItemId":</v>
      </c>
      <c r="M73" s="1" t="str">
        <f>$B$2&amp;$J$7&amp;$B$2&amp;$B$1&amp;$J73</f>
        <v>"Num":</v>
      </c>
      <c r="N73" s="1" t="str">
        <f>$B$2&amp;$K$7&amp;$B$2&amp;$B$1&amp;$K73</f>
        <v>"Weight":</v>
      </c>
      <c r="O73" s="1" t="str">
        <f>IF(I73=0,"",$A$3&amp;_xlfn.TEXTJOIN($C$1,1,L73:N73)&amp;$A$4)</f>
        <v/>
      </c>
    </row>
    <row r="74" spans="9:15">
      <c r="I74" s="7"/>
      <c r="J74" s="7"/>
      <c r="K74" s="7"/>
      <c r="L74" s="1" t="str">
        <f>$B$2&amp;$I$7&amp;$B$2&amp;$B$1&amp;$I74</f>
        <v>"ItemId":</v>
      </c>
      <c r="M74" s="1" t="str">
        <f>$B$2&amp;$J$7&amp;$B$2&amp;$B$1&amp;$J74</f>
        <v>"Num":</v>
      </c>
      <c r="N74" s="1" t="str">
        <f>$B$2&amp;$K$7&amp;$B$2&amp;$B$1&amp;$K74</f>
        <v>"Weight":</v>
      </c>
      <c r="O74" s="1" t="str">
        <f>IF(I74=0,"",$A$3&amp;_xlfn.TEXTJOIN($C$1,1,L74:N74)&amp;$A$4)</f>
        <v/>
      </c>
    </row>
    <row r="75" spans="9:15">
      <c r="I75" s="7"/>
      <c r="J75" s="7"/>
      <c r="K75" s="7"/>
      <c r="L75" s="1" t="str">
        <f>$B$2&amp;$I$7&amp;$B$2&amp;$B$1&amp;$I75</f>
        <v>"ItemId":</v>
      </c>
      <c r="M75" s="1" t="str">
        <f>$B$2&amp;$J$7&amp;$B$2&amp;$B$1&amp;$J75</f>
        <v>"Num":</v>
      </c>
      <c r="N75" s="1" t="str">
        <f>$B$2&amp;$K$7&amp;$B$2&amp;$B$1&amp;$K75</f>
        <v>"Weight":</v>
      </c>
      <c r="O75" s="1" t="str">
        <f>IF(I75=0,"",$A$3&amp;_xlfn.TEXTJOIN($C$1,1,L75:N75)&amp;$A$4)</f>
        <v/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workbookViewId="0">
      <pane xSplit="3" ySplit="4" topLeftCell="D17" activePane="bottomRight" state="frozen"/>
      <selection/>
      <selection pane="topRight"/>
      <selection pane="bottomLeft"/>
      <selection pane="bottomRight" activeCell="N38" sqref="N38"/>
    </sheetView>
  </sheetViews>
  <sheetFormatPr defaultColWidth="9" defaultRowHeight="13.5"/>
  <cols>
    <col min="1" max="6" width="9" style="1"/>
    <col min="7" max="7" width="23.37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3">
      <c r="A1" s="1" t="s">
        <v>44</v>
      </c>
      <c r="B1" s="1" t="s">
        <v>45</v>
      </c>
      <c r="C1" s="1" t="s">
        <v>46</v>
      </c>
    </row>
    <row r="2" spans="1:2">
      <c r="A2" s="1" t="s">
        <v>47</v>
      </c>
      <c r="B2" s="1" t="s">
        <v>48</v>
      </c>
    </row>
    <row r="3" spans="1:1">
      <c r="A3" s="1" t="s">
        <v>49</v>
      </c>
    </row>
    <row r="4" spans="1:1">
      <c r="A4" s="1" t="s">
        <v>50</v>
      </c>
    </row>
    <row r="10" spans="7:14">
      <c r="G10" s="2" t="s">
        <v>40</v>
      </c>
      <c r="K10" s="1" t="s">
        <v>52</v>
      </c>
      <c r="L10" s="1" t="s">
        <v>53</v>
      </c>
      <c r="M10" s="1" t="s">
        <v>54</v>
      </c>
      <c r="N10" s="11" t="str">
        <f>$A$1&amp;_xlfn.TEXTJOIN($C$1,1,Q11:Q14)&amp;$A$2</f>
        <v>[{"ItemId":40103,"Num":1,"Weight":100},{"ItemId":40108,"Num":1,"Weight":100},{"ItemId":40112,"Num":1,"Weight":100},{"ItemId":40115,"Num":1,"Weight":100}]</v>
      </c>
    </row>
    <row r="11" spans="7:17">
      <c r="G11" s="3" t="s">
        <v>123</v>
      </c>
      <c r="H11" s="1">
        <v>1</v>
      </c>
      <c r="K11" s="1">
        <f>_xlfn.XLOOKUP(G11,[1]配置!$D$5:$D$1000,[1]配置!$B$5:$B$1000,0)</f>
        <v>40103</v>
      </c>
      <c r="L11" s="1">
        <f>H11</f>
        <v>1</v>
      </c>
      <c r="M11" s="1">
        <v>100</v>
      </c>
      <c r="N11" s="1" t="str">
        <f>$B$2&amp;$K$10&amp;$B$2&amp;$B$1&amp;$K11</f>
        <v>"ItemId":40103</v>
      </c>
      <c r="O11" s="1" t="str">
        <f>$B$2&amp;$L$10&amp;$B$2&amp;$B$1&amp;$L11</f>
        <v>"Num":1</v>
      </c>
      <c r="P11" s="1" t="str">
        <f>$B$2&amp;$M$10&amp;$B$2&amp;$B$1&amp;$M11</f>
        <v>"Weight":100</v>
      </c>
      <c r="Q11" s="1" t="str">
        <f>IF(K11=0,"",$A$3&amp;_xlfn.TEXTJOIN($C$1,1,N11:P11)&amp;$A$4)</f>
        <v>{"ItemId":40103,"Num":1,"Weight":100}</v>
      </c>
    </row>
    <row r="12" spans="7:17">
      <c r="G12" s="3" t="s">
        <v>124</v>
      </c>
      <c r="H12" s="1">
        <v>1</v>
      </c>
      <c r="K12" s="1">
        <f>_xlfn.XLOOKUP(G12,[1]配置!$D$5:$D$1000,[1]配置!$B$5:$B$1000,0)</f>
        <v>40108</v>
      </c>
      <c r="L12" s="1">
        <f>H12</f>
        <v>1</v>
      </c>
      <c r="M12" s="1">
        <v>100</v>
      </c>
      <c r="N12" s="1" t="str">
        <f>$B$2&amp;$K$10&amp;$B$2&amp;$B$1&amp;$K12</f>
        <v>"ItemId":40108</v>
      </c>
      <c r="O12" s="1" t="str">
        <f>$B$2&amp;$L$10&amp;$B$2&amp;$B$1&amp;$L12</f>
        <v>"Num":1</v>
      </c>
      <c r="P12" s="1" t="str">
        <f>$B$2&amp;$M$10&amp;$B$2&amp;$B$1&amp;$M12</f>
        <v>"Weight":100</v>
      </c>
      <c r="Q12" s="1" t="str">
        <f>IF(K12=0,"",$A$3&amp;_xlfn.TEXTJOIN($C$1,1,N12:P12)&amp;$A$4)</f>
        <v>{"ItemId":40108,"Num":1,"Weight":100}</v>
      </c>
    </row>
    <row r="13" spans="7:17">
      <c r="G13" s="3" t="s">
        <v>125</v>
      </c>
      <c r="H13" s="1">
        <v>1</v>
      </c>
      <c r="K13" s="1">
        <f>_xlfn.XLOOKUP(G13,[1]配置!$D$5:$D$1000,[1]配置!$B$5:$B$1000,0)</f>
        <v>40112</v>
      </c>
      <c r="L13" s="1">
        <f>H13</f>
        <v>1</v>
      </c>
      <c r="M13" s="1">
        <v>100</v>
      </c>
      <c r="N13" s="1" t="str">
        <f>$B$2&amp;$K$10&amp;$B$2&amp;$B$1&amp;$K13</f>
        <v>"ItemId":40112</v>
      </c>
      <c r="O13" s="1" t="str">
        <f>$B$2&amp;$L$10&amp;$B$2&amp;$B$1&amp;$L13</f>
        <v>"Num":1</v>
      </c>
      <c r="P13" s="1" t="str">
        <f>$B$2&amp;$M$10&amp;$B$2&amp;$B$1&amp;$M13</f>
        <v>"Weight":100</v>
      </c>
      <c r="Q13" s="1" t="str">
        <f>IF(K13=0,"",$A$3&amp;_xlfn.TEXTJOIN($C$1,1,N13:P13)&amp;$A$4)</f>
        <v>{"ItemId":40112,"Num":1,"Weight":100}</v>
      </c>
    </row>
    <row r="14" spans="7:17">
      <c r="G14" s="3" t="s">
        <v>126</v>
      </c>
      <c r="H14" s="1">
        <v>1</v>
      </c>
      <c r="K14" s="1">
        <f>_xlfn.XLOOKUP(G14,[1]配置!$D$5:$D$1000,[1]配置!$B$5:$B$1000,0)</f>
        <v>40115</v>
      </c>
      <c r="L14" s="1">
        <f>H14</f>
        <v>1</v>
      </c>
      <c r="M14" s="1">
        <v>100</v>
      </c>
      <c r="N14" s="1" t="str">
        <f>$B$2&amp;$K$10&amp;$B$2&amp;$B$1&amp;$K14</f>
        <v>"ItemId":40115</v>
      </c>
      <c r="O14" s="1" t="str">
        <f>$B$2&amp;$L$10&amp;$B$2&amp;$B$1&amp;$L14</f>
        <v>"Num":1</v>
      </c>
      <c r="P14" s="1" t="str">
        <f>$B$2&amp;$M$10&amp;$B$2&amp;$B$1&amp;$M14</f>
        <v>"Weight":100</v>
      </c>
      <c r="Q14" s="1" t="str">
        <f>IF(K14=0,"",$A$3&amp;_xlfn.TEXTJOIN($C$1,1,N14:P14)&amp;$A$4)</f>
        <v>{"ItemId":40115,"Num":1,"Weight":100}</v>
      </c>
    </row>
    <row r="21" spans="7:14">
      <c r="G21" s="2" t="s">
        <v>41</v>
      </c>
      <c r="N21" s="11" t="str">
        <f>$A$1&amp;_xlfn.TEXTJOIN($C$1,1,Q22:Q25)&amp;$A$2</f>
        <v>[{"ItemId":41001,"Num":1,"Weight":100},{"ItemId":40107,"Num":1,"Weight":100},{"ItemId":41011,"Num":1,"Weight":100},{"ItemId":41018,"Num":1,"Weight":100}]</v>
      </c>
    </row>
    <row r="22" spans="7:17">
      <c r="G22" s="4" t="s">
        <v>127</v>
      </c>
      <c r="H22" s="1">
        <v>1</v>
      </c>
      <c r="K22" s="1">
        <f>_xlfn.XLOOKUP(G22,[1]配置!$D$5:$D$1000,[1]配置!$B$5:$B$1000,0)</f>
        <v>41001</v>
      </c>
      <c r="L22" s="1">
        <f>H22</f>
        <v>1</v>
      </c>
      <c r="M22" s="1">
        <v>100</v>
      </c>
      <c r="N22" s="1" t="str">
        <f>$B$2&amp;$K$10&amp;$B$2&amp;$B$1&amp;$K22</f>
        <v>"ItemId":41001</v>
      </c>
      <c r="O22" s="1" t="str">
        <f>$B$2&amp;$L$10&amp;$B$2&amp;$B$1&amp;$L22</f>
        <v>"Num":1</v>
      </c>
      <c r="P22" s="1" t="str">
        <f>$B$2&amp;$M$10&amp;$B$2&amp;$B$1&amp;$M22</f>
        <v>"Weight":100</v>
      </c>
      <c r="Q22" s="1" t="str">
        <f>IF(K22=0,"",$A$3&amp;_xlfn.TEXTJOIN($C$1,1,N22:P22)&amp;$A$4)</f>
        <v>{"ItemId":41001,"Num":1,"Weight":100}</v>
      </c>
    </row>
    <row r="23" spans="7:17">
      <c r="G23" s="4" t="s">
        <v>128</v>
      </c>
      <c r="H23" s="1">
        <v>1</v>
      </c>
      <c r="K23" s="1">
        <f>_xlfn.XLOOKUP(G23,[1]配置!$D$5:$D$1000,[1]配置!$B$5:$B$1000,0)</f>
        <v>40107</v>
      </c>
      <c r="L23" s="1">
        <f>H23</f>
        <v>1</v>
      </c>
      <c r="M23" s="1">
        <v>100</v>
      </c>
      <c r="N23" s="1" t="str">
        <f>$B$2&amp;$K$10&amp;$B$2&amp;$B$1&amp;$K23</f>
        <v>"ItemId":40107</v>
      </c>
      <c r="O23" s="1" t="str">
        <f>$B$2&amp;$L$10&amp;$B$2&amp;$B$1&amp;$L23</f>
        <v>"Num":1</v>
      </c>
      <c r="P23" s="1" t="str">
        <f>$B$2&amp;$M$10&amp;$B$2&amp;$B$1&amp;$M23</f>
        <v>"Weight":100</v>
      </c>
      <c r="Q23" s="1" t="str">
        <f>IF(K23=0,"",$A$3&amp;_xlfn.TEXTJOIN($C$1,1,N23:P23)&amp;$A$4)</f>
        <v>{"ItemId":40107,"Num":1,"Weight":100}</v>
      </c>
    </row>
    <row r="24" spans="7:17">
      <c r="G24" s="4" t="s">
        <v>129</v>
      </c>
      <c r="H24" s="1">
        <v>1</v>
      </c>
      <c r="K24" s="1">
        <f>_xlfn.XLOOKUP(G24,[1]配置!$D$5:$D$1000,[1]配置!$B$5:$B$1000,0)</f>
        <v>41011</v>
      </c>
      <c r="L24" s="1">
        <f>H24</f>
        <v>1</v>
      </c>
      <c r="M24" s="1">
        <v>100</v>
      </c>
      <c r="N24" s="1" t="str">
        <f>$B$2&amp;$K$10&amp;$B$2&amp;$B$1&amp;$K24</f>
        <v>"ItemId":41011</v>
      </c>
      <c r="O24" s="1" t="str">
        <f>$B$2&amp;$L$10&amp;$B$2&amp;$B$1&amp;$L24</f>
        <v>"Num":1</v>
      </c>
      <c r="P24" s="1" t="str">
        <f>$B$2&amp;$M$10&amp;$B$2&amp;$B$1&amp;$M24</f>
        <v>"Weight":100</v>
      </c>
      <c r="Q24" s="1" t="str">
        <f>IF(K24=0,"",$A$3&amp;_xlfn.TEXTJOIN($C$1,1,N24:P24)&amp;$A$4)</f>
        <v>{"ItemId":41011,"Num":1,"Weight":100}</v>
      </c>
    </row>
    <row r="25" spans="7:17">
      <c r="G25" s="4" t="s">
        <v>130</v>
      </c>
      <c r="H25" s="1">
        <v>1</v>
      </c>
      <c r="K25" s="1">
        <f>_xlfn.XLOOKUP(G25,[1]配置!$D$5:$D$1000,[1]配置!$B$5:$B$1000,0)</f>
        <v>41018</v>
      </c>
      <c r="L25" s="1">
        <f>H25</f>
        <v>1</v>
      </c>
      <c r="M25" s="1">
        <v>100</v>
      </c>
      <c r="N25" s="1" t="str">
        <f>$B$2&amp;$K$10&amp;$B$2&amp;$B$1&amp;$K25</f>
        <v>"ItemId":41018</v>
      </c>
      <c r="O25" s="1" t="str">
        <f>$B$2&amp;$L$10&amp;$B$2&amp;$B$1&amp;$L25</f>
        <v>"Num":1</v>
      </c>
      <c r="P25" s="1" t="str">
        <f>$B$2&amp;$M$10&amp;$B$2&amp;$B$1&amp;$M25</f>
        <v>"Weight":100</v>
      </c>
      <c r="Q25" s="1" t="str">
        <f>IF(K25=0,"",$A$3&amp;_xlfn.TEXTJOIN($C$1,1,N25:P25)&amp;$A$4)</f>
        <v>{"ItemId":41018,"Num":1,"Weight":100}</v>
      </c>
    </row>
    <row r="32" spans="7:14">
      <c r="G32" s="5" t="s">
        <v>131</v>
      </c>
      <c r="H32" s="5" t="s">
        <v>132</v>
      </c>
      <c r="I32" s="5" t="s">
        <v>133</v>
      </c>
      <c r="N32" s="11" t="str">
        <f>$A$1&amp;_xlfn.TEXTJOIN($C$1,1,Q33:Q36)&amp;$A$2</f>
        <v>[{"ItemId":10001,"Num":45,"Weight":100},{"ItemId":10003,"Num":40,"Weight":100},{"ItemId":10002,"Num":25,"Weight":100},{"ItemId":10004,"Num":20,"Weight":100}]</v>
      </c>
    </row>
    <row r="33" spans="7:17">
      <c r="G33" s="6" t="s">
        <v>134</v>
      </c>
      <c r="H33" s="7">
        <v>45</v>
      </c>
      <c r="I33" s="12">
        <v>241.07</v>
      </c>
      <c r="K33" s="1">
        <f>_xlfn.XLOOKUP(G33,[1]配置!$D$5:$D$1000,[1]配置!$B$5:$B$1000,0)</f>
        <v>10001</v>
      </c>
      <c r="L33" s="1">
        <f>H33</f>
        <v>45</v>
      </c>
      <c r="M33" s="1">
        <v>100</v>
      </c>
      <c r="N33" s="1" t="str">
        <f>$B$2&amp;$K$10&amp;$B$2&amp;$B$1&amp;$K33</f>
        <v>"ItemId":10001</v>
      </c>
      <c r="O33" s="1" t="str">
        <f>$B$2&amp;$L$10&amp;$B$2&amp;$B$1&amp;$L33</f>
        <v>"Num":45</v>
      </c>
      <c r="P33" s="1" t="str">
        <f>$B$2&amp;$M$10&amp;$B$2&amp;$B$1&amp;$M33</f>
        <v>"Weight":100</v>
      </c>
      <c r="Q33" s="1" t="str">
        <f>IF(K33=0,"",$A$3&amp;_xlfn.TEXTJOIN($C$1,1,N33:P33)&amp;$A$4)</f>
        <v>{"ItemId":10001,"Num":45,"Weight":100}</v>
      </c>
    </row>
    <row r="34" spans="7:17">
      <c r="G34" s="8" t="s">
        <v>135</v>
      </c>
      <c r="H34" s="9">
        <v>40</v>
      </c>
      <c r="I34" s="13">
        <v>214.29</v>
      </c>
      <c r="K34" s="1">
        <f>_xlfn.XLOOKUP(G34,[1]配置!$D$5:$D$1000,[1]配置!$B$5:$B$1000,0)</f>
        <v>10003</v>
      </c>
      <c r="L34" s="1">
        <f>H34</f>
        <v>40</v>
      </c>
      <c r="M34" s="1">
        <v>100</v>
      </c>
      <c r="N34" s="1" t="str">
        <f>$B$2&amp;$K$10&amp;$B$2&amp;$B$1&amp;$K34</f>
        <v>"ItemId":10003</v>
      </c>
      <c r="O34" s="1" t="str">
        <f>$B$2&amp;$L$10&amp;$B$2&amp;$B$1&amp;$L34</f>
        <v>"Num":40</v>
      </c>
      <c r="P34" s="1" t="str">
        <f>$B$2&amp;$M$10&amp;$B$2&amp;$B$1&amp;$M34</f>
        <v>"Weight":100</v>
      </c>
      <c r="Q34" s="1" t="str">
        <f>IF(K34=0,"",$A$3&amp;_xlfn.TEXTJOIN($C$1,1,N34:P34)&amp;$A$4)</f>
        <v>{"ItemId":10003,"Num":40,"Weight":100}</v>
      </c>
    </row>
    <row r="35" spans="7:17">
      <c r="G35" s="8" t="s">
        <v>136</v>
      </c>
      <c r="H35" s="7">
        <v>25</v>
      </c>
      <c r="I35" s="12">
        <v>200.89</v>
      </c>
      <c r="K35" s="1">
        <f>_xlfn.XLOOKUP(G35,[1]配置!$D$5:$D$1000,[1]配置!$B$5:$B$1000,0)</f>
        <v>10002</v>
      </c>
      <c r="L35" s="1">
        <f>H35</f>
        <v>25</v>
      </c>
      <c r="M35" s="1">
        <v>100</v>
      </c>
      <c r="N35" s="1" t="str">
        <f>$B$2&amp;$K$10&amp;$B$2&amp;$B$1&amp;$K35</f>
        <v>"ItemId":10002</v>
      </c>
      <c r="O35" s="1" t="str">
        <f>$B$2&amp;$L$10&amp;$B$2&amp;$B$1&amp;$L35</f>
        <v>"Num":25</v>
      </c>
      <c r="P35" s="1" t="str">
        <f>$B$2&amp;$M$10&amp;$B$2&amp;$B$1&amp;$M35</f>
        <v>"Weight":100</v>
      </c>
      <c r="Q35" s="1" t="str">
        <f>IF(K35=0,"",$A$3&amp;_xlfn.TEXTJOIN($C$1,1,N35:P35)&amp;$A$4)</f>
        <v>{"ItemId":10002,"Num":25,"Weight":100}</v>
      </c>
    </row>
    <row r="36" spans="7:17">
      <c r="G36" s="8" t="s">
        <v>137</v>
      </c>
      <c r="H36" s="9">
        <v>20</v>
      </c>
      <c r="I36" s="13">
        <v>235.71</v>
      </c>
      <c r="K36" s="1">
        <f>_xlfn.XLOOKUP(G36,[1]配置!$D$5:$D$1000,[1]配置!$B$5:$B$1000,0)</f>
        <v>10004</v>
      </c>
      <c r="L36" s="1">
        <f>H36</f>
        <v>20</v>
      </c>
      <c r="M36" s="1">
        <v>100</v>
      </c>
      <c r="N36" s="1" t="str">
        <f>$B$2&amp;$K$10&amp;$B$2&amp;$B$1&amp;$K36</f>
        <v>"ItemId":10004</v>
      </c>
      <c r="O36" s="1" t="str">
        <f>$B$2&amp;$L$10&amp;$B$2&amp;$B$1&amp;$L36</f>
        <v>"Num":20</v>
      </c>
      <c r="P36" s="1" t="str">
        <f>$B$2&amp;$M$10&amp;$B$2&amp;$B$1&amp;$M36</f>
        <v>"Weight":100</v>
      </c>
      <c r="Q36" s="1" t="str">
        <f>IF(K36=0,"",$A$3&amp;_xlfn.TEXTJOIN($C$1,1,N36:P36)&amp;$A$4)</f>
        <v>{"ItemId":10004,"Num":20,"Weight":100}</v>
      </c>
    </row>
    <row r="37" spans="7:9">
      <c r="G37" s="10"/>
      <c r="H37" s="10"/>
      <c r="I37" s="10"/>
    </row>
    <row r="38" spans="7:14">
      <c r="G38" s="5" t="s">
        <v>138</v>
      </c>
      <c r="H38" s="5" t="s">
        <v>132</v>
      </c>
      <c r="I38" s="5" t="s">
        <v>133</v>
      </c>
      <c r="N38" s="11" t="str">
        <f>$A$1&amp;_xlfn.TEXTJOIN($C$1,1,Q39:Q42)&amp;$A$2</f>
        <v>[{"ItemId":20001,"Num":600,"Weight":100},{"ItemId":20002,"Num":80,"Weight":100}]</v>
      </c>
    </row>
    <row r="39" spans="7:17">
      <c r="G39" s="4" t="s">
        <v>139</v>
      </c>
      <c r="H39" s="9">
        <v>200</v>
      </c>
      <c r="I39" s="13">
        <v>150</v>
      </c>
      <c r="K39" s="1">
        <f>_xlfn.XLOOKUP(G39,[1]配置!$D$5:$D$1000,[1]配置!$B$5:$B$1000,0)</f>
        <v>0</v>
      </c>
      <c r="L39" s="1">
        <f>H39</f>
        <v>200</v>
      </c>
      <c r="M39" s="1">
        <v>100</v>
      </c>
      <c r="N39" s="1" t="str">
        <f>$B$2&amp;$K$10&amp;$B$2&amp;$B$1&amp;$K39</f>
        <v>"ItemId":0</v>
      </c>
      <c r="O39" s="1" t="str">
        <f>$B$2&amp;$L$10&amp;$B$2&amp;$B$1&amp;$L39</f>
        <v>"Num":200</v>
      </c>
      <c r="P39" s="1" t="str">
        <f>$B$2&amp;$M$10&amp;$B$2&amp;$B$1&amp;$M39</f>
        <v>"Weight":100</v>
      </c>
      <c r="Q39" s="1" t="str">
        <f>IF(K39=0,"",$A$3&amp;_xlfn.TEXTJOIN($C$1,1,N39:P39)&amp;$A$4)</f>
        <v/>
      </c>
    </row>
    <row r="40" spans="7:17">
      <c r="G40" s="6" t="s">
        <v>140</v>
      </c>
      <c r="H40" s="9">
        <v>40</v>
      </c>
      <c r="I40" s="13">
        <v>125</v>
      </c>
      <c r="K40" s="1">
        <f>_xlfn.XLOOKUP(G40,[1]配置!$D$5:$D$1000,[1]配置!$B$5:$B$1000,0)</f>
        <v>0</v>
      </c>
      <c r="L40" s="1">
        <f>H40</f>
        <v>40</v>
      </c>
      <c r="M40" s="1">
        <v>100</v>
      </c>
      <c r="N40" s="1" t="str">
        <f>$B$2&amp;$K$10&amp;$B$2&amp;$B$1&amp;$K40</f>
        <v>"ItemId":0</v>
      </c>
      <c r="O40" s="1" t="str">
        <f>$B$2&amp;$L$10&amp;$B$2&amp;$B$1&amp;$L40</f>
        <v>"Num":40</v>
      </c>
      <c r="P40" s="1" t="str">
        <f>$B$2&amp;$M$10&amp;$B$2&amp;$B$1&amp;$M40</f>
        <v>"Weight":100</v>
      </c>
      <c r="Q40" s="1" t="str">
        <f>IF(K40=0,"",$A$3&amp;_xlfn.TEXTJOIN($C$1,1,N40:P40)&amp;$A$4)</f>
        <v/>
      </c>
    </row>
    <row r="41" spans="7:17">
      <c r="G41" s="4" t="s">
        <v>141</v>
      </c>
      <c r="H41" s="7">
        <v>600</v>
      </c>
      <c r="I41" s="12">
        <v>150</v>
      </c>
      <c r="K41" s="1">
        <f>_xlfn.XLOOKUP(G41,[1]配置!$D$5:$D$1000,[1]配置!$B$5:$B$1000,0)</f>
        <v>20001</v>
      </c>
      <c r="L41" s="1">
        <f>H41</f>
        <v>600</v>
      </c>
      <c r="M41" s="1">
        <v>100</v>
      </c>
      <c r="N41" s="1" t="str">
        <f>$B$2&amp;$K$10&amp;$B$2&amp;$B$1&amp;$K41</f>
        <v>"ItemId":20001</v>
      </c>
      <c r="O41" s="1" t="str">
        <f>$B$2&amp;$L$10&amp;$B$2&amp;$B$1&amp;$L41</f>
        <v>"Num":600</v>
      </c>
      <c r="P41" s="1" t="str">
        <f>$B$2&amp;$M$10&amp;$B$2&amp;$B$1&amp;$M41</f>
        <v>"Weight":100</v>
      </c>
      <c r="Q41" s="1" t="str">
        <f>IF(K41=0,"",$A$3&amp;_xlfn.TEXTJOIN($C$1,1,N41:P41)&amp;$A$4)</f>
        <v>{"ItemId":20001,"Num":600,"Weight":100}</v>
      </c>
    </row>
    <row r="42" spans="7:17">
      <c r="G42" s="3" t="s">
        <v>37</v>
      </c>
      <c r="H42" s="7">
        <v>80</v>
      </c>
      <c r="I42" s="12">
        <v>125</v>
      </c>
      <c r="K42" s="1">
        <f>_xlfn.XLOOKUP(G42,[1]配置!$D$5:$D$1000,[1]配置!$B$5:$B$1000,0)</f>
        <v>20002</v>
      </c>
      <c r="L42" s="1">
        <f>H42</f>
        <v>80</v>
      </c>
      <c r="M42" s="1">
        <v>100</v>
      </c>
      <c r="N42" s="1" t="str">
        <f>$B$2&amp;$K$10&amp;$B$2&amp;$B$1&amp;$K42</f>
        <v>"ItemId":20002</v>
      </c>
      <c r="O42" s="1" t="str">
        <f>$B$2&amp;$L$10&amp;$B$2&amp;$B$1&amp;$L42</f>
        <v>"Num":80</v>
      </c>
      <c r="P42" s="1" t="str">
        <f>$B$2&amp;$M$10&amp;$B$2&amp;$B$1&amp;$M42</f>
        <v>"Weight":100</v>
      </c>
      <c r="Q42" s="1" t="str">
        <f>IF(K42=0,"",$A$3&amp;_xlfn.TEXTJOIN($C$1,1,N42:P42)&amp;$A$4)</f>
        <v>{"ItemId":20002,"Num":80,"Weight":100}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抽卡</vt:lpstr>
      <vt:lpstr>伪随机抽卡</vt:lpstr>
      <vt:lpstr>宝箱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素匿名</cp:lastModifiedBy>
  <dcterms:created xsi:type="dcterms:W3CDTF">2023-05-12T11:15:00Z</dcterms:created>
  <dcterms:modified xsi:type="dcterms:W3CDTF">2024-12-18T12:56:21Z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