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FA86B820-1A7A-49EF-B529-DCD3D8BB7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L38" i="2"/>
  <c r="L37" i="2"/>
  <c r="L36" i="2"/>
  <c r="L35" i="2"/>
  <c r="L34" i="2"/>
  <c r="L31" i="2"/>
  <c r="L30" i="2"/>
  <c r="T45" i="2"/>
  <c r="V45" i="2" s="1"/>
  <c r="O45" i="2"/>
  <c r="G45" i="2"/>
  <c r="T44" i="2"/>
  <c r="V44" i="2" s="1"/>
  <c r="O44" i="2"/>
  <c r="G44" i="2"/>
  <c r="T43" i="2"/>
  <c r="V43" i="2" s="1"/>
  <c r="O43" i="2"/>
  <c r="G43" i="2"/>
  <c r="T42" i="2"/>
  <c r="V42" i="2" s="1"/>
  <c r="M42" i="2"/>
  <c r="O42" i="2" s="1"/>
  <c r="L42" i="2"/>
  <c r="N42" i="2" s="1"/>
  <c r="P42" i="2" s="1"/>
  <c r="G42" i="2"/>
  <c r="T41" i="2"/>
  <c r="V41" i="2" s="1"/>
  <c r="M41" i="2"/>
  <c r="O41" i="2" s="1"/>
  <c r="L41" i="2"/>
  <c r="N41" i="2" s="1"/>
  <c r="P41" i="2" s="1"/>
  <c r="G41" i="2"/>
  <c r="T40" i="2"/>
  <c r="V40" i="2" s="1"/>
  <c r="M40" i="2"/>
  <c r="O40" i="2" s="1"/>
  <c r="L40" i="2"/>
  <c r="N40" i="2" s="1"/>
  <c r="P40" i="2" s="1"/>
  <c r="G40" i="2"/>
  <c r="T39" i="2"/>
  <c r="V39" i="2" s="1"/>
  <c r="O39" i="2"/>
  <c r="N39" i="2"/>
  <c r="P39" i="2" s="1"/>
  <c r="M39" i="2"/>
  <c r="L39" i="2"/>
  <c r="G39" i="2"/>
  <c r="T38" i="2"/>
  <c r="V38" i="2" s="1"/>
  <c r="O38" i="2"/>
  <c r="M38" i="2"/>
  <c r="N38" i="2"/>
  <c r="P38" i="2" s="1"/>
  <c r="Q38" i="2" s="1"/>
  <c r="E22" i="1" s="1"/>
  <c r="G38" i="2"/>
  <c r="T37" i="2"/>
  <c r="V37" i="2" s="1"/>
  <c r="O37" i="2"/>
  <c r="M37" i="2"/>
  <c r="N37" i="2"/>
  <c r="P37" i="2" s="1"/>
  <c r="Q37" i="2" s="1"/>
  <c r="E21" i="1" s="1"/>
  <c r="G37" i="2"/>
  <c r="T36" i="2"/>
  <c r="V36" i="2" s="1"/>
  <c r="O36" i="2"/>
  <c r="M36" i="2"/>
  <c r="N36" i="2"/>
  <c r="P36" i="2" s="1"/>
  <c r="Q36" i="2" s="1"/>
  <c r="E20" i="1" s="1"/>
  <c r="G36" i="2"/>
  <c r="T35" i="2"/>
  <c r="V35" i="2" s="1"/>
  <c r="M35" i="2"/>
  <c r="O35" i="2" s="1"/>
  <c r="N35" i="2"/>
  <c r="P35" i="2" s="1"/>
  <c r="G35" i="2"/>
  <c r="T34" i="2"/>
  <c r="V34" i="2" s="1"/>
  <c r="M34" i="2"/>
  <c r="O34" i="2" s="1"/>
  <c r="N34" i="2"/>
  <c r="P34" i="2" s="1"/>
  <c r="G34" i="2"/>
  <c r="T33" i="2"/>
  <c r="V33" i="2" s="1"/>
  <c r="M33" i="2"/>
  <c r="O33" i="2" s="1"/>
  <c r="L33" i="2"/>
  <c r="N33" i="2" s="1"/>
  <c r="P33" i="2" s="1"/>
  <c r="G33" i="2"/>
  <c r="T32" i="2"/>
  <c r="V32" i="2" s="1"/>
  <c r="M32" i="2"/>
  <c r="O32" i="2" s="1"/>
  <c r="L32" i="2"/>
  <c r="N32" i="2" s="1"/>
  <c r="P32" i="2" s="1"/>
  <c r="G32" i="2"/>
  <c r="T31" i="2"/>
  <c r="V31" i="2" s="1"/>
  <c r="M31" i="2"/>
  <c r="O31" i="2" s="1"/>
  <c r="N31" i="2"/>
  <c r="P31" i="2" s="1"/>
  <c r="G31" i="2"/>
  <c r="T30" i="2"/>
  <c r="V30" i="2" s="1"/>
  <c r="M30" i="2"/>
  <c r="O30" i="2" s="1"/>
  <c r="N30" i="2"/>
  <c r="P30" i="2" s="1"/>
  <c r="G30" i="2"/>
  <c r="T29" i="2"/>
  <c r="V29" i="2" s="1"/>
  <c r="M29" i="2"/>
  <c r="O29" i="2" s="1"/>
  <c r="L29" i="2"/>
  <c r="N29" i="2" s="1"/>
  <c r="P29" i="2" s="1"/>
  <c r="G29" i="2"/>
  <c r="T28" i="2"/>
  <c r="V28" i="2" s="1"/>
  <c r="M28" i="2"/>
  <c r="O28" i="2" s="1"/>
  <c r="L28" i="2"/>
  <c r="N28" i="2" s="1"/>
  <c r="P28" i="2" s="1"/>
  <c r="G28" i="2"/>
  <c r="T27" i="2"/>
  <c r="V27" i="2" s="1"/>
  <c r="S27" i="2"/>
  <c r="U27" i="2" s="1"/>
  <c r="O27" i="2"/>
  <c r="M27" i="2"/>
  <c r="L27" i="2"/>
  <c r="N27" i="2" s="1"/>
  <c r="P27" i="2" s="1"/>
  <c r="G27" i="2"/>
  <c r="U26" i="2"/>
  <c r="T26" i="2"/>
  <c r="V26" i="2" s="1"/>
  <c r="O26" i="2"/>
  <c r="M26" i="2"/>
  <c r="L26" i="2"/>
  <c r="N26" i="2" s="1"/>
  <c r="P26" i="2" s="1"/>
  <c r="G26" i="2"/>
  <c r="T13" i="2"/>
  <c r="V13" i="2" s="1"/>
  <c r="O13" i="2"/>
  <c r="M13" i="2"/>
  <c r="L13" i="2"/>
  <c r="N13" i="2" s="1"/>
  <c r="P13" i="2" s="1"/>
  <c r="Q13" i="2" s="1"/>
  <c r="E9" i="1" s="1"/>
  <c r="G13" i="2"/>
  <c r="T12" i="2"/>
  <c r="V12" i="2" s="1"/>
  <c r="O12" i="2"/>
  <c r="M12" i="2"/>
  <c r="L12" i="2"/>
  <c r="N12" i="2" s="1"/>
  <c r="P12" i="2" s="1"/>
  <c r="Q12" i="2" s="1"/>
  <c r="E8" i="1" s="1"/>
  <c r="G12" i="2"/>
  <c r="T11" i="2"/>
  <c r="V11" i="2" s="1"/>
  <c r="S11" i="2"/>
  <c r="S12" i="2" s="1"/>
  <c r="O11" i="2"/>
  <c r="M11" i="2"/>
  <c r="L11" i="2"/>
  <c r="N11" i="2" s="1"/>
  <c r="P11" i="2" s="1"/>
  <c r="Q11" i="2" s="1"/>
  <c r="E7" i="1" s="1"/>
  <c r="G11" i="2"/>
  <c r="U10" i="2"/>
  <c r="T10" i="2"/>
  <c r="V10" i="2" s="1"/>
  <c r="S10" i="2"/>
  <c r="M10" i="2"/>
  <c r="O10" i="2" s="1"/>
  <c r="L10" i="2"/>
  <c r="N10" i="2" s="1"/>
  <c r="P10" i="2" s="1"/>
  <c r="G10" i="2"/>
  <c r="U9" i="2"/>
  <c r="T9" i="2"/>
  <c r="V9" i="2" s="1"/>
  <c r="M9" i="2"/>
  <c r="O9" i="2" s="1"/>
  <c r="L9" i="2"/>
  <c r="N9" i="2" s="1"/>
  <c r="P9" i="2" s="1"/>
  <c r="G9" i="2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F19" i="1"/>
  <c r="F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  <c r="W9" i="2" l="1"/>
  <c r="X9" i="2" s="1"/>
  <c r="W10" i="2"/>
  <c r="X10" i="2" s="1"/>
  <c r="Q35" i="2"/>
  <c r="E19" i="1" s="1"/>
  <c r="Q28" i="2"/>
  <c r="E12" i="1" s="1"/>
  <c r="Q42" i="2"/>
  <c r="E26" i="1" s="1"/>
  <c r="W26" i="2"/>
  <c r="X26" i="2" s="1"/>
  <c r="Q26" i="2"/>
  <c r="E10" i="1" s="1"/>
  <c r="Q33" i="2"/>
  <c r="E17" i="1" s="1"/>
  <c r="Q40" i="2"/>
  <c r="E24" i="1" s="1"/>
  <c r="W27" i="2"/>
  <c r="X27" i="2" s="1"/>
  <c r="U12" i="2"/>
  <c r="W12" i="2" s="1"/>
  <c r="X12" i="2" s="1"/>
  <c r="S13" i="2"/>
  <c r="U13" i="2" s="1"/>
  <c r="W13" i="2" s="1"/>
  <c r="X13" i="2" s="1"/>
  <c r="Q29" i="2"/>
  <c r="E13" i="1" s="1"/>
  <c r="Q27" i="2"/>
  <c r="E11" i="1" s="1"/>
  <c r="Q30" i="2"/>
  <c r="E14" i="1" s="1"/>
  <c r="Q9" i="2"/>
  <c r="E5" i="1" s="1"/>
  <c r="Q32" i="2"/>
  <c r="E16" i="1" s="1"/>
  <c r="Q31" i="2"/>
  <c r="E15" i="1" s="1"/>
  <c r="Q10" i="2"/>
  <c r="E6" i="1" s="1"/>
  <c r="U11" i="2"/>
  <c r="W11" i="2" s="1"/>
  <c r="X11" i="2" s="1"/>
  <c r="Q34" i="2"/>
  <c r="E18" i="1" s="1"/>
  <c r="Q39" i="2"/>
  <c r="E23" i="1" s="1"/>
  <c r="Q41" i="2"/>
  <c r="E25" i="1" s="1"/>
  <c r="S28" i="2"/>
  <c r="S29" i="2" l="1"/>
  <c r="U28" i="2"/>
  <c r="W28" i="2" s="1"/>
  <c r="X28" i="2" s="1"/>
  <c r="U29" i="2" l="1"/>
  <c r="W29" i="2" s="1"/>
  <c r="X29" i="2" s="1"/>
  <c r="S30" i="2"/>
  <c r="U30" i="2" l="1"/>
  <c r="W30" i="2" s="1"/>
  <c r="X30" i="2" s="1"/>
  <c r="S31" i="2"/>
  <c r="U31" i="2" l="1"/>
  <c r="W31" i="2" s="1"/>
  <c r="X31" i="2" s="1"/>
  <c r="S32" i="2"/>
  <c r="U32" i="2" l="1"/>
  <c r="W32" i="2" s="1"/>
  <c r="X32" i="2" s="1"/>
  <c r="S33" i="2"/>
  <c r="S34" i="2" l="1"/>
  <c r="U33" i="2"/>
  <c r="W33" i="2" s="1"/>
  <c r="X33" i="2" s="1"/>
  <c r="U34" i="2" l="1"/>
  <c r="W34" i="2" s="1"/>
  <c r="X34" i="2" s="1"/>
  <c r="S35" i="2"/>
  <c r="S36" i="2" l="1"/>
  <c r="U35" i="2"/>
  <c r="W35" i="2" s="1"/>
  <c r="X35" i="2" s="1"/>
  <c r="U36" i="2" l="1"/>
  <c r="W36" i="2" s="1"/>
  <c r="X36" i="2" s="1"/>
  <c r="S37" i="2"/>
  <c r="U37" i="2" l="1"/>
  <c r="W37" i="2" s="1"/>
  <c r="X37" i="2" s="1"/>
  <c r="S38" i="2"/>
  <c r="U38" i="2" l="1"/>
  <c r="W38" i="2" s="1"/>
  <c r="X38" i="2" s="1"/>
  <c r="S39" i="2"/>
  <c r="U39" i="2" l="1"/>
  <c r="W39" i="2" s="1"/>
  <c r="X39" i="2" s="1"/>
  <c r="S40" i="2"/>
  <c r="S41" i="2" l="1"/>
  <c r="U40" i="2"/>
  <c r="W40" i="2" s="1"/>
  <c r="X40" i="2" s="1"/>
  <c r="U41" i="2" l="1"/>
  <c r="W41" i="2" s="1"/>
  <c r="X41" i="2" s="1"/>
  <c r="S42" i="2"/>
  <c r="S43" i="2" l="1"/>
  <c r="U42" i="2"/>
  <c r="W42" i="2" s="1"/>
  <c r="X42" i="2" s="1"/>
  <c r="S44" i="2" l="1"/>
  <c r="U43" i="2"/>
  <c r="W43" i="2" s="1"/>
  <c r="X43" i="2" s="1"/>
  <c r="S45" i="2" l="1"/>
  <c r="U45" i="2" s="1"/>
  <c r="W45" i="2" s="1"/>
  <c r="X45" i="2" s="1"/>
  <c r="U44" i="2"/>
  <c r="W44" i="2" s="1"/>
  <c r="X44" i="2" s="1"/>
</calcChain>
</file>

<file path=xl/sharedStrings.xml><?xml version="1.0" encoding="utf-8"?>
<sst xmlns="http://schemas.openxmlformats.org/spreadsheetml/2006/main" count="123" uniqueCount="55">
  <si>
    <t>Id</t>
  </si>
  <si>
    <t>MisId</t>
  </si>
  <si>
    <t>BattlePassId</t>
  </si>
  <si>
    <t>MisType</t>
  </si>
  <si>
    <t>MisCondition</t>
  </si>
  <si>
    <t>Exp</t>
  </si>
  <si>
    <t>int</t>
  </si>
  <si>
    <t>int[]</t>
  </si>
  <si>
    <t>主键</t>
  </si>
  <si>
    <t>任务ID</t>
  </si>
  <si>
    <t>战令期数</t>
  </si>
  <si>
    <t>任务类型</t>
  </si>
  <si>
    <t>完成条件</t>
  </si>
  <si>
    <t>奖励经验</t>
  </si>
  <si>
    <t>//序号</t>
  </si>
  <si>
    <t>任务类型
1 每日（每日刷新）
2 生涯（每个战令仅1次）</t>
  </si>
  <si>
    <t>[条件类型,条件参数*]
1 登录游戏
2 参与战斗
3 收取挂机奖励
4 商店购买物品
5 观看视频
6 战斗关卡进度
7 车位等级
8 阵营爬塔最低进度
9 累计消耗钻石
10 累计抽卡次数</t>
  </si>
  <si>
    <t>经验数量</t>
  </si>
  <si>
    <t>[</t>
  </si>
  <si>
    <t>:</t>
  </si>
  <si>
    <t>,</t>
  </si>
  <si>
    <t>]</t>
  </si>
  <si>
    <t>"</t>
  </si>
  <si>
    <t>{</t>
  </si>
  <si>
    <t>}</t>
  </si>
  <si>
    <t>Param</t>
  </si>
  <si>
    <t>ItemId</t>
  </si>
  <si>
    <t>Num</t>
  </si>
  <si>
    <t>每日登录</t>
  </si>
  <si>
    <t>ConditionType</t>
  </si>
  <si>
    <t>Count</t>
  </si>
  <si>
    <t>参与战斗</t>
  </si>
  <si>
    <t>收取挂机奖励</t>
  </si>
  <si>
    <t>商店购买物品</t>
  </si>
  <si>
    <t>观看视频</t>
  </si>
  <si>
    <t>主线战斗进度</t>
  </si>
  <si>
    <t>Level</t>
  </si>
  <si>
    <t>车位等级</t>
  </si>
  <si>
    <t>阵营爬塔层数</t>
  </si>
  <si>
    <t>累计消耗钻石</t>
  </si>
  <si>
    <t>卡池招募</t>
  </si>
  <si>
    <t>参与每日Boss战</t>
  </si>
  <si>
    <t>Tower</t>
  </si>
  <si>
    <t>Sum</t>
  </si>
  <si>
    <t>成就任务</t>
  </si>
  <si>
    <t>次数</t>
  </si>
  <si>
    <t>积分</t>
  </si>
  <si>
    <t>战斗关卡</t>
  </si>
  <si>
    <t>参与每日BOSS战</t>
  </si>
  <si>
    <t>竞技场段位</t>
  </si>
  <si>
    <t>史诗斗士</t>
  </si>
  <si>
    <t>传奇斗士</t>
  </si>
  <si>
    <t>殿堂斗士</t>
  </si>
  <si>
    <t>每日任务</t>
  </si>
  <si>
    <t>登录游戏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</si>
</sst>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FE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pane xSplit="6" ySplit="4" topLeftCell="G5" activePane="bottomRight" state="frozen"/>
      <selection pane="topRight"/>
      <selection pane="bottomLeft"/>
      <selection pane="bottomRight" activeCell="F6" sqref="F6"/>
    </sheetView>
  </sheetViews>
  <sheetFormatPr defaultColWidth="9" defaultRowHeight="13.5" x14ac:dyDescent="0.15"/>
  <cols>
    <col min="1" max="1" width="9.125" style="3" customWidth="1"/>
    <col min="2" max="3" width="15.875" style="3" customWidth="1"/>
    <col min="4" max="4" width="24.5" style="3" customWidth="1"/>
    <col min="5" max="5" width="47.125" style="3" customWidth="1"/>
    <col min="6" max="6" width="21.25" style="3" customWidth="1"/>
    <col min="7" max="16384" width="9" style="1"/>
  </cols>
  <sheetData>
    <row r="1" spans="1:6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15">
      <c r="A2" s="2" t="s">
        <v>6</v>
      </c>
      <c r="B2" s="2" t="s">
        <v>6</v>
      </c>
      <c r="C2" s="2" t="s">
        <v>6</v>
      </c>
      <c r="D2" s="2" t="s">
        <v>6</v>
      </c>
      <c r="E2" s="2" t="s">
        <v>7</v>
      </c>
      <c r="F2" s="2" t="s">
        <v>6</v>
      </c>
    </row>
    <row r="3" spans="1:6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</row>
    <row r="4" spans="1:6" s="4" customFormat="1" ht="246" customHeight="1" x14ac:dyDescent="0.15">
      <c r="A4" s="5" t="s">
        <v>14</v>
      </c>
      <c r="B4" s="5" t="s">
        <v>9</v>
      </c>
      <c r="C4" s="5" t="s">
        <v>10</v>
      </c>
      <c r="D4" s="5" t="s">
        <v>15</v>
      </c>
      <c r="E4" s="5" t="s">
        <v>16</v>
      </c>
      <c r="F4" s="5" t="s">
        <v>17</v>
      </c>
    </row>
    <row r="5" spans="1:6" x14ac:dyDescent="0.15">
      <c r="A5" s="3">
        <f>B5</f>
        <v>101</v>
      </c>
      <c r="B5" s="3">
        <v>101</v>
      </c>
      <c r="C5" s="3">
        <v>1</v>
      </c>
      <c r="D5" s="3">
        <v>1</v>
      </c>
      <c r="E5" s="3" t="str">
        <f>中转!Q9</f>
        <v>{"ConditionType":1,"Param":{"Count":1}}</v>
      </c>
      <c r="F5" s="3">
        <f>中转!F9</f>
        <v>600</v>
      </c>
    </row>
    <row r="6" spans="1:6" x14ac:dyDescent="0.15">
      <c r="A6" s="3">
        <f>B6</f>
        <v>102</v>
      </c>
      <c r="B6" s="4">
        <v>102</v>
      </c>
      <c r="C6" s="4">
        <v>1</v>
      </c>
      <c r="D6" s="4">
        <v>1</v>
      </c>
      <c r="E6" s="3" t="str">
        <f>中转!Q10</f>
        <v>{"ConditionType":2,"Param":{"Count":5}}</v>
      </c>
      <c r="F6" s="3">
        <f>中转!F10</f>
        <v>600</v>
      </c>
    </row>
    <row r="7" spans="1:6" x14ac:dyDescent="0.15">
      <c r="A7" s="3">
        <f>B7</f>
        <v>103</v>
      </c>
      <c r="B7" s="3">
        <v>103</v>
      </c>
      <c r="C7" s="3">
        <v>1</v>
      </c>
      <c r="D7" s="3">
        <v>1</v>
      </c>
      <c r="E7" s="3" t="str">
        <f>中转!Q11</f>
        <v>{"ConditionType":3,"Param":{"Count":2}}</v>
      </c>
      <c r="F7" s="3">
        <f>中转!F11</f>
        <v>600</v>
      </c>
    </row>
    <row r="8" spans="1:6" x14ac:dyDescent="0.15">
      <c r="A8" s="3" t="str">
        <f>"//"&amp;B8</f>
        <v>//104</v>
      </c>
      <c r="B8" s="4">
        <v>104</v>
      </c>
      <c r="C8" s="4">
        <v>1</v>
      </c>
      <c r="D8" s="3">
        <v>1</v>
      </c>
      <c r="E8" s="3" t="str">
        <f>中转!Q12</f>
        <v>{"ConditionType":4,"Param":{"Count":2}}</v>
      </c>
      <c r="F8" s="3">
        <f>中转!F12</f>
        <v>400</v>
      </c>
    </row>
    <row r="9" spans="1:6" x14ac:dyDescent="0.15">
      <c r="A9" s="3">
        <f>B9</f>
        <v>105</v>
      </c>
      <c r="B9" s="3">
        <v>105</v>
      </c>
      <c r="C9" s="3">
        <v>1</v>
      </c>
      <c r="D9" s="3">
        <v>1</v>
      </c>
      <c r="E9" s="3" t="str">
        <f>中转!Q13</f>
        <v>{"ConditionType":5,"Param":{"Count":2}}</v>
      </c>
      <c r="F9" s="3">
        <f>中转!F13</f>
        <v>600</v>
      </c>
    </row>
    <row r="10" spans="1:6" x14ac:dyDescent="0.15">
      <c r="A10" s="3">
        <f t="shared" ref="A10:A26" si="0">B10</f>
        <v>1001</v>
      </c>
      <c r="B10" s="4">
        <v>1001</v>
      </c>
      <c r="C10" s="4">
        <v>1</v>
      </c>
      <c r="D10" s="3">
        <v>2</v>
      </c>
      <c r="E10" s="3" t="str">
        <f>中转!Q26</f>
        <v>{"ConditionType":6,"Param":{"Level":5}}</v>
      </c>
      <c r="F10" s="3">
        <f>中转!F26</f>
        <v>4000</v>
      </c>
    </row>
    <row r="11" spans="1:6" x14ac:dyDescent="0.15">
      <c r="A11" s="3">
        <f t="shared" si="0"/>
        <v>1002</v>
      </c>
      <c r="B11" s="3">
        <v>1002</v>
      </c>
      <c r="C11" s="3">
        <v>1</v>
      </c>
      <c r="D11" s="3">
        <v>2</v>
      </c>
      <c r="E11" s="3" t="str">
        <f>中转!Q27</f>
        <v>{"ConditionType":6,"Param":{"Level":116}}</v>
      </c>
      <c r="F11" s="3">
        <f>中转!F27</f>
        <v>1500</v>
      </c>
    </row>
    <row r="12" spans="1:6" x14ac:dyDescent="0.15">
      <c r="A12" s="3">
        <f t="shared" si="0"/>
        <v>1003</v>
      </c>
      <c r="B12" s="4">
        <v>1003</v>
      </c>
      <c r="C12" s="4">
        <v>1</v>
      </c>
      <c r="D12" s="3">
        <v>2</v>
      </c>
      <c r="E12" s="3" t="str">
        <f>中转!Q28</f>
        <v>{"ConditionType":6,"Param":{"Level":511}}</v>
      </c>
      <c r="F12" s="3">
        <f>中转!F28</f>
        <v>2000</v>
      </c>
    </row>
    <row r="13" spans="1:6" x14ac:dyDescent="0.15">
      <c r="A13" s="3">
        <f t="shared" si="0"/>
        <v>1004</v>
      </c>
      <c r="B13" s="3">
        <v>1004</v>
      </c>
      <c r="C13" s="3">
        <v>1</v>
      </c>
      <c r="D13" s="3">
        <v>2</v>
      </c>
      <c r="E13" s="3" t="str">
        <f>中转!Q29</f>
        <v>{"ConditionType":6,"Param":{"Level":695}}</v>
      </c>
      <c r="F13" s="3">
        <f>中转!F29</f>
        <v>3000</v>
      </c>
    </row>
    <row r="14" spans="1:6" x14ac:dyDescent="0.15">
      <c r="A14" s="3">
        <f t="shared" si="0"/>
        <v>1005</v>
      </c>
      <c r="B14" s="4">
        <v>1005</v>
      </c>
      <c r="C14" s="4">
        <v>1</v>
      </c>
      <c r="D14" s="3">
        <v>2</v>
      </c>
      <c r="E14" s="3" t="str">
        <f>中转!Q30</f>
        <v>{"ConditionType":7,"Param":{"Level":20}}</v>
      </c>
      <c r="F14" s="3">
        <f>中转!F30</f>
        <v>4000</v>
      </c>
    </row>
    <row r="15" spans="1:6" x14ac:dyDescent="0.15">
      <c r="A15" s="3">
        <f t="shared" si="0"/>
        <v>1006</v>
      </c>
      <c r="B15" s="3">
        <v>1006</v>
      </c>
      <c r="C15" s="3">
        <v>1</v>
      </c>
      <c r="D15" s="3">
        <v>2</v>
      </c>
      <c r="E15" s="3" t="str">
        <f>中转!Q31</f>
        <v>{"ConditionType":7,"Param":{"Level":100}}</v>
      </c>
      <c r="F15" s="3">
        <f>中转!F31</f>
        <v>2000</v>
      </c>
    </row>
    <row r="16" spans="1:6" x14ac:dyDescent="0.15">
      <c r="A16" s="3">
        <f t="shared" si="0"/>
        <v>1007</v>
      </c>
      <c r="B16" s="4">
        <v>1007</v>
      </c>
      <c r="C16" s="4">
        <v>1</v>
      </c>
      <c r="D16" s="3">
        <v>2</v>
      </c>
      <c r="E16" s="3" t="str">
        <f>中转!Q32</f>
        <v>{"ConditionType":7,"Param":{"Level":170}}</v>
      </c>
      <c r="F16" s="3">
        <f>中转!F32</f>
        <v>2500</v>
      </c>
    </row>
    <row r="17" spans="1:6" x14ac:dyDescent="0.15">
      <c r="A17" s="3">
        <f t="shared" si="0"/>
        <v>1008</v>
      </c>
      <c r="B17" s="3">
        <v>1008</v>
      </c>
      <c r="C17" s="3">
        <v>1</v>
      </c>
      <c r="D17" s="3">
        <v>2</v>
      </c>
      <c r="E17" s="3" t="str">
        <f>中转!Q33</f>
        <v>{"ConditionType":7,"Param":{"Level":240}}</v>
      </c>
      <c r="F17" s="3">
        <f>中转!F33</f>
        <v>3000</v>
      </c>
    </row>
    <row r="18" spans="1:6" x14ac:dyDescent="0.15">
      <c r="A18" s="3" t="str">
        <f>"//"&amp;B18</f>
        <v>//1009</v>
      </c>
      <c r="B18" s="4">
        <v>1009</v>
      </c>
      <c r="C18" s="4">
        <v>1</v>
      </c>
      <c r="D18" s="3">
        <v>2</v>
      </c>
      <c r="E18" s="3" t="str">
        <f>中转!Q34</f>
        <v>{"ConditionType":8,"Param":{"Tower":5}}</v>
      </c>
      <c r="F18" s="3">
        <f>中转!F34</f>
        <v>1500</v>
      </c>
    </row>
    <row r="19" spans="1:6" x14ac:dyDescent="0.15">
      <c r="A19" s="3" t="str">
        <f>"//"&amp;B19</f>
        <v>//1010</v>
      </c>
      <c r="B19" s="3">
        <v>1010</v>
      </c>
      <c r="C19" s="3">
        <v>1</v>
      </c>
      <c r="D19" s="3">
        <v>2</v>
      </c>
      <c r="E19" s="3" t="str">
        <f>中转!Q35</f>
        <v>{"ConditionType":8,"Param":{"Tower":10}}</v>
      </c>
      <c r="F19" s="3">
        <f>中转!F35</f>
        <v>2000</v>
      </c>
    </row>
    <row r="20" spans="1:6" x14ac:dyDescent="0.15">
      <c r="A20" s="3" t="str">
        <f>"//"&amp;B20</f>
        <v>//1011</v>
      </c>
      <c r="B20" s="4">
        <v>1011</v>
      </c>
      <c r="C20" s="4">
        <v>1</v>
      </c>
      <c r="D20" s="3">
        <v>2</v>
      </c>
      <c r="E20" s="3" t="str">
        <f>中转!Q36</f>
        <v>{"ConditionType":8,"Param":{"Tower":20}}</v>
      </c>
      <c r="F20" s="3">
        <f>中转!F36</f>
        <v>2500</v>
      </c>
    </row>
    <row r="21" spans="1:6" x14ac:dyDescent="0.15">
      <c r="A21" s="3">
        <f t="shared" si="0"/>
        <v>1012</v>
      </c>
      <c r="B21" s="3">
        <v>1012</v>
      </c>
      <c r="C21" s="3">
        <v>1</v>
      </c>
      <c r="D21" s="3">
        <v>2</v>
      </c>
      <c r="E21" s="3" t="str">
        <f>中转!Q37</f>
        <v>{"ConditionType":9,"Param":{"Sum":3000}}</v>
      </c>
      <c r="F21" s="3">
        <f>中转!F37</f>
        <v>2000</v>
      </c>
    </row>
    <row r="22" spans="1:6" x14ac:dyDescent="0.15">
      <c r="A22" s="3">
        <f t="shared" si="0"/>
        <v>1013</v>
      </c>
      <c r="B22" s="4">
        <v>1013</v>
      </c>
      <c r="C22" s="4">
        <v>1</v>
      </c>
      <c r="D22" s="3">
        <v>2</v>
      </c>
      <c r="E22" s="3" t="str">
        <f>中转!Q38</f>
        <v>{"ConditionType":9,"Param":{"Sum":8000}}</v>
      </c>
      <c r="F22" s="3">
        <f>中转!F38</f>
        <v>3000</v>
      </c>
    </row>
    <row r="23" spans="1:6" x14ac:dyDescent="0.15">
      <c r="A23" s="3">
        <f t="shared" si="0"/>
        <v>1014</v>
      </c>
      <c r="B23" s="3">
        <v>1014</v>
      </c>
      <c r="C23" s="3">
        <v>1</v>
      </c>
      <c r="D23" s="3">
        <v>2</v>
      </c>
      <c r="E23" s="3" t="str">
        <f>中转!Q39</f>
        <v>{"ConditionType":9,"Param":{"Sum":15000}}</v>
      </c>
      <c r="F23" s="3">
        <f>中转!F39</f>
        <v>4000</v>
      </c>
    </row>
    <row r="24" spans="1:6" x14ac:dyDescent="0.15">
      <c r="A24" s="3">
        <f t="shared" si="0"/>
        <v>1015</v>
      </c>
      <c r="B24" s="4">
        <v>1015</v>
      </c>
      <c r="C24" s="4">
        <v>1</v>
      </c>
      <c r="D24" s="3">
        <v>2</v>
      </c>
      <c r="E24" s="3" t="str">
        <f>中转!Q40</f>
        <v>{"ConditionType":10,"Param":{"Count":200}}</v>
      </c>
      <c r="F24" s="3">
        <f>中转!F40</f>
        <v>2500</v>
      </c>
    </row>
    <row r="25" spans="1:6" x14ac:dyDescent="0.15">
      <c r="A25" s="3">
        <f t="shared" si="0"/>
        <v>1016</v>
      </c>
      <c r="B25" s="3">
        <v>1016</v>
      </c>
      <c r="C25" s="3">
        <v>1</v>
      </c>
      <c r="D25" s="3">
        <v>2</v>
      </c>
      <c r="E25" s="3" t="str">
        <f>中转!Q41</f>
        <v>{"ConditionType":10,"Param":{"Count":400}}</v>
      </c>
      <c r="F25" s="3">
        <f>中转!F41</f>
        <v>3000</v>
      </c>
    </row>
    <row r="26" spans="1:6" x14ac:dyDescent="0.15">
      <c r="A26" s="3">
        <f t="shared" si="0"/>
        <v>1017</v>
      </c>
      <c r="B26" s="4">
        <v>1017</v>
      </c>
      <c r="C26" s="4">
        <v>1</v>
      </c>
      <c r="D26" s="3">
        <v>2</v>
      </c>
      <c r="E26" s="3" t="str">
        <f>中转!Q42</f>
        <v>{"ConditionType":10,"Param":{"Count":600}}</v>
      </c>
      <c r="F26" s="3">
        <f>中转!F42</f>
        <v>4000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5"/>
  <sheetViews>
    <sheetView workbookViewId="0">
      <pane xSplit="3" ySplit="4" topLeftCell="D14" activePane="bottomRight" state="frozen"/>
      <selection pane="topRight"/>
      <selection pane="bottomLeft"/>
      <selection pane="bottomRight" activeCell="I38" sqref="I38"/>
    </sheetView>
  </sheetViews>
  <sheetFormatPr defaultColWidth="9" defaultRowHeight="13.5" x14ac:dyDescent="0.15"/>
  <cols>
    <col min="1" max="1" width="9" style="1"/>
    <col min="2" max="2" width="15.25" style="1" customWidth="1"/>
    <col min="3" max="3" width="9" style="1"/>
    <col min="4" max="4" width="15" style="1" customWidth="1"/>
    <col min="5" max="5" width="9" style="1"/>
    <col min="6" max="6" width="10.875" style="1" customWidth="1"/>
    <col min="7" max="8" width="9" style="1"/>
    <col min="9" max="9" width="14.875" style="1" customWidth="1"/>
    <col min="10" max="10" width="10.25" style="1" customWidth="1"/>
    <col min="11" max="12" width="10.375" style="1" customWidth="1"/>
    <col min="13" max="13" width="19.375" style="1" customWidth="1"/>
    <col min="14" max="14" width="12.625" style="1" customWidth="1"/>
    <col min="15" max="15" width="19.375" style="1" customWidth="1"/>
    <col min="16" max="16" width="21.5" style="1" customWidth="1"/>
    <col min="17" max="17" width="43.75" style="1" customWidth="1"/>
    <col min="18" max="20" width="9" style="1"/>
    <col min="21" max="21" width="16" style="1" customWidth="1"/>
    <col min="22" max="22" width="10.375" style="1" customWidth="1"/>
    <col min="23" max="23" width="29.375" style="1" customWidth="1"/>
    <col min="24" max="24" width="31.5" style="1" customWidth="1"/>
    <col min="25" max="16384" width="9" style="1"/>
  </cols>
  <sheetData>
    <row r="1" spans="1:24" x14ac:dyDescent="0.15">
      <c r="A1" s="1" t="s">
        <v>18</v>
      </c>
      <c r="B1" s="1" t="s">
        <v>19</v>
      </c>
      <c r="C1" s="1" t="s">
        <v>20</v>
      </c>
    </row>
    <row r="2" spans="1:24" x14ac:dyDescent="0.15">
      <c r="A2" s="1" t="s">
        <v>21</v>
      </c>
      <c r="B2" s="1" t="s">
        <v>22</v>
      </c>
    </row>
    <row r="3" spans="1:24" x14ac:dyDescent="0.15">
      <c r="A3" s="1" t="s">
        <v>23</v>
      </c>
    </row>
    <row r="4" spans="1:24" x14ac:dyDescent="0.15">
      <c r="A4" s="1" t="s">
        <v>24</v>
      </c>
    </row>
    <row r="8" spans="1:24" x14ac:dyDescent="0.15">
      <c r="D8" s="6" t="s">
        <v>53</v>
      </c>
      <c r="E8" s="6" t="s">
        <v>45</v>
      </c>
      <c r="F8" s="6" t="s">
        <v>46</v>
      </c>
      <c r="K8" s="1" t="s">
        <v>25</v>
      </c>
      <c r="S8" s="1" t="s">
        <v>26</v>
      </c>
      <c r="T8" s="1" t="s">
        <v>27</v>
      </c>
    </row>
    <row r="9" spans="1:24" x14ac:dyDescent="0.15">
      <c r="B9" s="1" t="s">
        <v>28</v>
      </c>
      <c r="C9" s="1">
        <v>1</v>
      </c>
      <c r="D9" s="7" t="s">
        <v>54</v>
      </c>
      <c r="E9" s="7">
        <v>1</v>
      </c>
      <c r="F9" s="7">
        <v>600</v>
      </c>
      <c r="G9" s="1">
        <f>E9</f>
        <v>1</v>
      </c>
      <c r="I9" s="1" t="s">
        <v>29</v>
      </c>
      <c r="J9" s="1">
        <v>1</v>
      </c>
      <c r="K9" s="1" t="s">
        <v>30</v>
      </c>
      <c r="L9" s="1">
        <f>E9</f>
        <v>1</v>
      </c>
      <c r="M9" s="1" t="str">
        <f>IF(J9="","",$B$2&amp;I9&amp;$B$2&amp;$B$1&amp;J9)</f>
        <v>"ConditionType":1</v>
      </c>
      <c r="N9" s="1" t="str">
        <f>IF(L9="","",$B$2&amp;K9&amp;$B$2&amp;$B$1&amp;L9)</f>
        <v>"Count":1</v>
      </c>
      <c r="O9" s="1" t="str">
        <f>_xlfn.TEXTJOIN($C$1,1,M9)</f>
        <v>"ConditionType":1</v>
      </c>
      <c r="P9" s="1" t="str">
        <f>$B$2&amp;$K$8&amp;$B$2&amp;$B$1&amp;$A$3&amp;_xlfn.TEXTJOIN($C$1,1,N9)&amp;$A$4</f>
        <v>"Param":{"Count":1}</v>
      </c>
      <c r="Q9" s="1" t="str">
        <f>$A$3&amp;_xlfn.TEXTJOIN($C$1,1,O9:P9)&amp;$A$4</f>
        <v>{"ConditionType":1,"Param":{"Count":1}}</v>
      </c>
      <c r="S9" s="1">
        <v>80001</v>
      </c>
      <c r="T9" s="1">
        <f>F9</f>
        <v>600</v>
      </c>
      <c r="U9" s="1" t="str">
        <f>$B$2&amp;$S$8&amp;$B$2&amp;$B$1&amp;$S9</f>
        <v>"ItemId":80001</v>
      </c>
      <c r="V9" s="1" t="str">
        <f>$B$2&amp;$T$8&amp;$B$2&amp;$B$1&amp;$T9</f>
        <v>"Num":600</v>
      </c>
      <c r="W9" s="1" t="str">
        <f>$A$3&amp;_xlfn.TEXTJOIN($C$1,1,U9:V9)&amp;$A$4</f>
        <v>{"ItemId":80001,"Num":600}</v>
      </c>
      <c r="X9" s="1" t="str">
        <f>$A$1&amp;_xlfn.TEXTJOIN($C$1,1,W9)&amp;$A$2</f>
        <v>[{"ItemId":80001,"Num":600}]</v>
      </c>
    </row>
    <row r="10" spans="1:24" x14ac:dyDescent="0.15">
      <c r="B10" s="1" t="s">
        <v>31</v>
      </c>
      <c r="C10" s="1">
        <v>2</v>
      </c>
      <c r="D10" s="7" t="s">
        <v>31</v>
      </c>
      <c r="E10" s="7">
        <v>5</v>
      </c>
      <c r="F10" s="7">
        <v>600</v>
      </c>
      <c r="G10" s="1">
        <f>E10</f>
        <v>5</v>
      </c>
      <c r="I10" s="1" t="s">
        <v>29</v>
      </c>
      <c r="J10" s="1">
        <v>2</v>
      </c>
      <c r="K10" s="1" t="s">
        <v>30</v>
      </c>
      <c r="L10" s="1">
        <f>E10</f>
        <v>5</v>
      </c>
      <c r="M10" s="1" t="str">
        <f>IF(J10="","",$B$2&amp;I10&amp;$B$2&amp;$B$1&amp;J10)</f>
        <v>"ConditionType":2</v>
      </c>
      <c r="N10" s="1" t="str">
        <f>IF(L10="","",$B$2&amp;K10&amp;$B$2&amp;$B$1&amp;L10)</f>
        <v>"Count":5</v>
      </c>
      <c r="O10" s="1" t="str">
        <f>_xlfn.TEXTJOIN($C$1,1,M10)</f>
        <v>"ConditionType":2</v>
      </c>
      <c r="P10" s="1" t="str">
        <f>$B$2&amp;$K$8&amp;$B$2&amp;$B$1&amp;$A$3&amp;_xlfn.TEXTJOIN($C$1,1,N10)&amp;$A$4</f>
        <v>"Param":{"Count":5}</v>
      </c>
      <c r="Q10" s="1" t="str">
        <f>$A$3&amp;_xlfn.TEXTJOIN($C$1,1,O10:P10)&amp;$A$4</f>
        <v>{"ConditionType":2,"Param":{"Count":5}}</v>
      </c>
      <c r="S10" s="1">
        <f>S9</f>
        <v>80001</v>
      </c>
      <c r="T10" s="1">
        <f>F10</f>
        <v>600</v>
      </c>
      <c r="U10" s="1" t="str">
        <f>$B$2&amp;$S$8&amp;$B$2&amp;$B$1&amp;$S10</f>
        <v>"ItemId":80001</v>
      </c>
      <c r="V10" s="1" t="str">
        <f>$B$2&amp;$T$8&amp;$B$2&amp;$B$1&amp;$T10</f>
        <v>"Num":600</v>
      </c>
      <c r="W10" s="1" t="str">
        <f>$A$3&amp;_xlfn.TEXTJOIN($C$1,1,U10:V10)&amp;$A$4</f>
        <v>{"ItemId":80001,"Num":600}</v>
      </c>
      <c r="X10" s="1" t="str">
        <f>$A$1&amp;_xlfn.TEXTJOIN($C$1,1,W10)&amp;$A$2</f>
        <v>[{"ItemId":80001,"Num":600}]</v>
      </c>
    </row>
    <row r="11" spans="1:24" x14ac:dyDescent="0.15">
      <c r="B11" s="1" t="s">
        <v>32</v>
      </c>
      <c r="C11" s="1">
        <v>3</v>
      </c>
      <c r="D11" s="7" t="s">
        <v>32</v>
      </c>
      <c r="E11" s="7">
        <v>2</v>
      </c>
      <c r="F11" s="7">
        <v>600</v>
      </c>
      <c r="G11" s="1">
        <f>E11</f>
        <v>2</v>
      </c>
      <c r="I11" s="1" t="s">
        <v>29</v>
      </c>
      <c r="J11" s="1">
        <v>3</v>
      </c>
      <c r="K11" s="1" t="s">
        <v>30</v>
      </c>
      <c r="L11" s="1">
        <f>E11</f>
        <v>2</v>
      </c>
      <c r="M11" s="1" t="str">
        <f>IF(J11="","",$B$2&amp;I11&amp;$B$2&amp;$B$1&amp;J11)</f>
        <v>"ConditionType":3</v>
      </c>
      <c r="N11" s="1" t="str">
        <f>IF(L11="","",$B$2&amp;K11&amp;$B$2&amp;$B$1&amp;L11)</f>
        <v>"Count":2</v>
      </c>
      <c r="O11" s="1" t="str">
        <f>_xlfn.TEXTJOIN($C$1,1,M11)</f>
        <v>"ConditionType":3</v>
      </c>
      <c r="P11" s="1" t="str">
        <f>$B$2&amp;$K$8&amp;$B$2&amp;$B$1&amp;$A$3&amp;_xlfn.TEXTJOIN($C$1,1,N11)&amp;$A$4</f>
        <v>"Param":{"Count":2}</v>
      </c>
      <c r="Q11" s="1" t="str">
        <f>$A$3&amp;_xlfn.TEXTJOIN($C$1,1,O11:P11)&amp;$A$4</f>
        <v>{"ConditionType":3,"Param":{"Count":2}}</v>
      </c>
      <c r="S11" s="1">
        <f>S10</f>
        <v>80001</v>
      </c>
      <c r="T11" s="1">
        <f>F11</f>
        <v>600</v>
      </c>
      <c r="U11" s="1" t="str">
        <f>$B$2&amp;$S$8&amp;$B$2&amp;$B$1&amp;$S11</f>
        <v>"ItemId":80001</v>
      </c>
      <c r="V11" s="1" t="str">
        <f>$B$2&amp;$T$8&amp;$B$2&amp;$B$1&amp;$T11</f>
        <v>"Num":600</v>
      </c>
      <c r="W11" s="1" t="str">
        <f>$A$3&amp;_xlfn.TEXTJOIN($C$1,1,U11:V11)&amp;$A$4</f>
        <v>{"ItemId":80001,"Num":600}</v>
      </c>
      <c r="X11" s="1" t="str">
        <f>$A$1&amp;_xlfn.TEXTJOIN($C$1,1,W11)&amp;$A$2</f>
        <v>[{"ItemId":80001,"Num":600}]</v>
      </c>
    </row>
    <row r="12" spans="1:24" x14ac:dyDescent="0.15">
      <c r="B12" s="1" t="s">
        <v>33</v>
      </c>
      <c r="C12" s="1">
        <v>4</v>
      </c>
      <c r="D12" s="8" t="s">
        <v>33</v>
      </c>
      <c r="E12" s="8">
        <v>2</v>
      </c>
      <c r="F12" s="8">
        <v>400</v>
      </c>
      <c r="G12" s="1">
        <f>E12</f>
        <v>2</v>
      </c>
      <c r="I12" s="1" t="s">
        <v>29</v>
      </c>
      <c r="J12" s="1">
        <v>4</v>
      </c>
      <c r="K12" s="1" t="s">
        <v>30</v>
      </c>
      <c r="L12" s="1">
        <f>E12</f>
        <v>2</v>
      </c>
      <c r="M12" s="1" t="str">
        <f>IF(J12="","",$B$2&amp;I12&amp;$B$2&amp;$B$1&amp;J12)</f>
        <v>"ConditionType":4</v>
      </c>
      <c r="N12" s="1" t="str">
        <f>IF(L12="","",$B$2&amp;K12&amp;$B$2&amp;$B$1&amp;L12)</f>
        <v>"Count":2</v>
      </c>
      <c r="O12" s="1" t="str">
        <f>_xlfn.TEXTJOIN($C$1,1,M12)</f>
        <v>"ConditionType":4</v>
      </c>
      <c r="P12" s="1" t="str">
        <f>$B$2&amp;$K$8&amp;$B$2&amp;$B$1&amp;$A$3&amp;_xlfn.TEXTJOIN($C$1,1,N12)&amp;$A$4</f>
        <v>"Param":{"Count":2}</v>
      </c>
      <c r="Q12" s="1" t="str">
        <f>$A$3&amp;_xlfn.TEXTJOIN($C$1,1,O12:P12)&amp;$A$4</f>
        <v>{"ConditionType":4,"Param":{"Count":2}}</v>
      </c>
      <c r="S12" s="1">
        <f>S11</f>
        <v>80001</v>
      </c>
      <c r="T12" s="1">
        <f>F12</f>
        <v>400</v>
      </c>
      <c r="U12" s="1" t="str">
        <f>$B$2&amp;$S$8&amp;$B$2&amp;$B$1&amp;$S12</f>
        <v>"ItemId":80001</v>
      </c>
      <c r="V12" s="1" t="str">
        <f>$B$2&amp;$T$8&amp;$B$2&amp;$B$1&amp;$T12</f>
        <v>"Num":400</v>
      </c>
      <c r="W12" s="1" t="str">
        <f>$A$3&amp;_xlfn.TEXTJOIN($C$1,1,U12:V12)&amp;$A$4</f>
        <v>{"ItemId":80001,"Num":400}</v>
      </c>
      <c r="X12" s="1" t="str">
        <f>$A$1&amp;_xlfn.TEXTJOIN($C$1,1,W12)&amp;$A$2</f>
        <v>[{"ItemId":80001,"Num":400}]</v>
      </c>
    </row>
    <row r="13" spans="1:24" x14ac:dyDescent="0.15">
      <c r="B13" s="1" t="s">
        <v>34</v>
      </c>
      <c r="C13" s="1">
        <v>5</v>
      </c>
      <c r="D13" s="7" t="s">
        <v>34</v>
      </c>
      <c r="E13" s="7">
        <v>2</v>
      </c>
      <c r="F13" s="7">
        <v>600</v>
      </c>
      <c r="G13" s="1">
        <f>E13</f>
        <v>2</v>
      </c>
      <c r="I13" s="1" t="s">
        <v>29</v>
      </c>
      <c r="J13" s="1">
        <v>5</v>
      </c>
      <c r="K13" s="1" t="s">
        <v>30</v>
      </c>
      <c r="L13" s="1">
        <f>E13</f>
        <v>2</v>
      </c>
      <c r="M13" s="1" t="str">
        <f>IF(J13="","",$B$2&amp;I13&amp;$B$2&amp;$B$1&amp;J13)</f>
        <v>"ConditionType":5</v>
      </c>
      <c r="N13" s="1" t="str">
        <f>IF(L13="","",$B$2&amp;K13&amp;$B$2&amp;$B$1&amp;L13)</f>
        <v>"Count":2</v>
      </c>
      <c r="O13" s="1" t="str">
        <f>_xlfn.TEXTJOIN($C$1,1,M13)</f>
        <v>"ConditionType":5</v>
      </c>
      <c r="P13" s="1" t="str">
        <f>$B$2&amp;$K$8&amp;$B$2&amp;$B$1&amp;$A$3&amp;_xlfn.TEXTJOIN($C$1,1,N13)&amp;$A$4</f>
        <v>"Param":{"Count":2}</v>
      </c>
      <c r="Q13" s="1" t="str">
        <f>$A$3&amp;_xlfn.TEXTJOIN($C$1,1,O13:P13)&amp;$A$4</f>
        <v>{"ConditionType":5,"Param":{"Count":2}}</v>
      </c>
      <c r="S13" s="1">
        <f>S12</f>
        <v>80001</v>
      </c>
      <c r="T13" s="1">
        <f>F13</f>
        <v>600</v>
      </c>
      <c r="U13" s="1" t="str">
        <f>$B$2&amp;$S$8&amp;$B$2&amp;$B$1&amp;$S13</f>
        <v>"ItemId":80001</v>
      </c>
      <c r="V13" s="1" t="str">
        <f>$B$2&amp;$T$8&amp;$B$2&amp;$B$1&amp;$T13</f>
        <v>"Num":600</v>
      </c>
      <c r="W13" s="1" t="str">
        <f>$A$3&amp;_xlfn.TEXTJOIN($C$1,1,U13:V13)&amp;$A$4</f>
        <v>{"ItemId":80001,"Num":600}</v>
      </c>
      <c r="X13" s="1" t="str">
        <f>$A$1&amp;_xlfn.TEXTJOIN($C$1,1,W13)&amp;$A$2</f>
        <v>[{"ItemId":80001,"Num":600}]</v>
      </c>
    </row>
    <row r="25" spans="2:24" x14ac:dyDescent="0.15">
      <c r="D25" s="6" t="s">
        <v>44</v>
      </c>
      <c r="E25" s="6" t="s">
        <v>45</v>
      </c>
      <c r="F25" s="6" t="s">
        <v>46</v>
      </c>
    </row>
    <row r="26" spans="2:24" x14ac:dyDescent="0.15">
      <c r="B26" s="1" t="s">
        <v>35</v>
      </c>
      <c r="C26" s="1">
        <v>6</v>
      </c>
      <c r="D26" s="7" t="s">
        <v>47</v>
      </c>
      <c r="E26" s="7">
        <v>5</v>
      </c>
      <c r="F26" s="9">
        <v>4000</v>
      </c>
      <c r="G26" s="1">
        <f>E26</f>
        <v>5</v>
      </c>
      <c r="I26" s="1" t="s">
        <v>29</v>
      </c>
      <c r="J26" s="1">
        <v>6</v>
      </c>
      <c r="K26" s="1" t="s">
        <v>36</v>
      </c>
      <c r="L26" s="1">
        <f>E26</f>
        <v>5</v>
      </c>
      <c r="M26" s="1" t="str">
        <f>IF(J26="","",$B$2&amp;I26&amp;$B$2&amp;$B$1&amp;J26)</f>
        <v>"ConditionType":6</v>
      </c>
      <c r="N26" s="1" t="str">
        <f>IF(L26="","",$B$2&amp;K26&amp;$B$2&amp;$B$1&amp;L26)</f>
        <v>"Level":5</v>
      </c>
      <c r="O26" s="1" t="str">
        <f>_xlfn.TEXTJOIN($C$1,1,M26)</f>
        <v>"ConditionType":6</v>
      </c>
      <c r="P26" s="1" t="str">
        <f>$B$2&amp;$K$8&amp;$B$2&amp;$B$1&amp;$A$3&amp;_xlfn.TEXTJOIN($C$1,1,N26)&amp;$A$4</f>
        <v>"Param":{"Level":5}</v>
      </c>
      <c r="Q26" s="1" t="str">
        <f>$A$3&amp;_xlfn.TEXTJOIN($C$1,1,O26:P26)&amp;$A$4</f>
        <v>{"ConditionType":6,"Param":{"Level":5}}</v>
      </c>
      <c r="S26" s="1">
        <v>80001</v>
      </c>
      <c r="T26" s="1">
        <f>F26</f>
        <v>4000</v>
      </c>
      <c r="U26" s="1" t="str">
        <f>$B$2&amp;$S$8&amp;$B$2&amp;$B$1&amp;$S26</f>
        <v>"ItemId":80001</v>
      </c>
      <c r="V26" s="1" t="str">
        <f>$B$2&amp;$T$8&amp;$B$2&amp;$B$1&amp;$T26</f>
        <v>"Num":4000</v>
      </c>
      <c r="W26" s="1" t="str">
        <f>$A$3&amp;_xlfn.TEXTJOIN($C$1,1,U26:V26)&amp;$A$4</f>
        <v>{"ItemId":80001,"Num":4000}</v>
      </c>
      <c r="X26" s="1" t="str">
        <f>$A$1&amp;_xlfn.TEXTJOIN($C$1,1,W26)&amp;$A$2</f>
        <v>[{"ItemId":80001,"Num":4000}]</v>
      </c>
    </row>
    <row r="27" spans="2:24" x14ac:dyDescent="0.15">
      <c r="B27" s="1" t="s">
        <v>37</v>
      </c>
      <c r="C27" s="1">
        <v>7</v>
      </c>
      <c r="D27" s="7" t="s">
        <v>47</v>
      </c>
      <c r="E27" s="7">
        <v>116</v>
      </c>
      <c r="F27" s="7">
        <v>1500</v>
      </c>
      <c r="G27" s="1">
        <f t="shared" ref="G27:G45" si="0">E27</f>
        <v>116</v>
      </c>
      <c r="I27" s="1" t="s">
        <v>29</v>
      </c>
      <c r="J27" s="1">
        <v>6</v>
      </c>
      <c r="K27" s="1" t="s">
        <v>36</v>
      </c>
      <c r="L27" s="1">
        <f t="shared" ref="L27:L42" si="1">E27</f>
        <v>116</v>
      </c>
      <c r="M27" s="1" t="str">
        <f t="shared" ref="M27:M42" si="2">IF(J27="","",$B$2&amp;I27&amp;$B$2&amp;$B$1&amp;J27)</f>
        <v>"ConditionType":6</v>
      </c>
      <c r="N27" s="1" t="str">
        <f t="shared" ref="N27:N42" si="3">IF(L27="","",$B$2&amp;K27&amp;$B$2&amp;$B$1&amp;L27)</f>
        <v>"Level":116</v>
      </c>
      <c r="O27" s="1" t="str">
        <f>_xlfn.TEXTJOIN($C$1,1,M27)</f>
        <v>"ConditionType":6</v>
      </c>
      <c r="P27" s="1" t="str">
        <f t="shared" ref="P27:P42" si="4">$B$2&amp;$K$8&amp;$B$2&amp;$B$1&amp;$A$3&amp;_xlfn.TEXTJOIN($C$1,1,N27)&amp;$A$4</f>
        <v>"Param":{"Level":116}</v>
      </c>
      <c r="Q27" s="1" t="str">
        <f t="shared" ref="Q27:Q42" si="5">$A$3&amp;_xlfn.TEXTJOIN($C$1,1,O27:P27)&amp;$A$4</f>
        <v>{"ConditionType":6,"Param":{"Level":116}}</v>
      </c>
      <c r="S27" s="1">
        <f>S26</f>
        <v>80001</v>
      </c>
      <c r="T27" s="1">
        <f t="shared" ref="T27:T45" si="6">F27</f>
        <v>1500</v>
      </c>
      <c r="U27" s="1" t="str">
        <f t="shared" ref="U27:U45" si="7">$B$2&amp;$S$8&amp;$B$2&amp;$B$1&amp;$S27</f>
        <v>"ItemId":80001</v>
      </c>
      <c r="V27" s="1" t="str">
        <f t="shared" ref="V27:V45" si="8">$B$2&amp;$T$8&amp;$B$2&amp;$B$1&amp;$T27</f>
        <v>"Num":1500</v>
      </c>
      <c r="W27" s="1" t="str">
        <f t="shared" ref="W27:W45" si="9">$A$3&amp;_xlfn.TEXTJOIN($C$1,1,U27:V27)&amp;$A$4</f>
        <v>{"ItemId":80001,"Num":1500}</v>
      </c>
      <c r="X27" s="1" t="str">
        <f t="shared" ref="X27:X45" si="10">$A$1&amp;_xlfn.TEXTJOIN($C$1,1,W27)&amp;$A$2</f>
        <v>[{"ItemId":80001,"Num":1500}]</v>
      </c>
    </row>
    <row r="28" spans="2:24" x14ac:dyDescent="0.15">
      <c r="B28" s="1" t="s">
        <v>38</v>
      </c>
      <c r="C28" s="1">
        <v>8</v>
      </c>
      <c r="D28" s="7" t="s">
        <v>47</v>
      </c>
      <c r="E28" s="7">
        <v>511</v>
      </c>
      <c r="F28" s="7">
        <v>2000</v>
      </c>
      <c r="G28" s="1">
        <f t="shared" si="0"/>
        <v>511</v>
      </c>
      <c r="I28" s="1" t="s">
        <v>29</v>
      </c>
      <c r="J28" s="1">
        <v>6</v>
      </c>
      <c r="K28" s="1" t="s">
        <v>36</v>
      </c>
      <c r="L28" s="1">
        <f t="shared" si="1"/>
        <v>511</v>
      </c>
      <c r="M28" s="1" t="str">
        <f t="shared" si="2"/>
        <v>"ConditionType":6</v>
      </c>
      <c r="N28" s="1" t="str">
        <f t="shared" si="3"/>
        <v>"Level":511</v>
      </c>
      <c r="O28" s="1" t="str">
        <f>_xlfn.TEXTJOIN($C$1,1,M28)</f>
        <v>"ConditionType":6</v>
      </c>
      <c r="P28" s="1" t="str">
        <f t="shared" si="4"/>
        <v>"Param":{"Level":511}</v>
      </c>
      <c r="Q28" s="1" t="str">
        <f t="shared" si="5"/>
        <v>{"ConditionType":6,"Param":{"Level":511}}</v>
      </c>
      <c r="S28" s="1">
        <f t="shared" ref="S28:S45" si="11">S27</f>
        <v>80001</v>
      </c>
      <c r="T28" s="1">
        <f t="shared" si="6"/>
        <v>2000</v>
      </c>
      <c r="U28" s="1" t="str">
        <f t="shared" si="7"/>
        <v>"ItemId":80001</v>
      </c>
      <c r="V28" s="1" t="str">
        <f t="shared" si="8"/>
        <v>"Num":2000</v>
      </c>
      <c r="W28" s="1" t="str">
        <f t="shared" si="9"/>
        <v>{"ItemId":80001,"Num":2000}</v>
      </c>
      <c r="X28" s="1" t="str">
        <f t="shared" si="10"/>
        <v>[{"ItemId":80001,"Num":2000}]</v>
      </c>
    </row>
    <row r="29" spans="2:24" x14ac:dyDescent="0.15">
      <c r="B29" s="1" t="s">
        <v>39</v>
      </c>
      <c r="C29" s="1">
        <v>9</v>
      </c>
      <c r="D29" s="7" t="s">
        <v>47</v>
      </c>
      <c r="E29" s="7">
        <v>695</v>
      </c>
      <c r="F29" s="7">
        <v>3000</v>
      </c>
      <c r="G29" s="1">
        <f t="shared" si="0"/>
        <v>695</v>
      </c>
      <c r="I29" s="1" t="s">
        <v>29</v>
      </c>
      <c r="J29" s="1">
        <v>6</v>
      </c>
      <c r="K29" s="1" t="s">
        <v>36</v>
      </c>
      <c r="L29" s="1">
        <f t="shared" si="1"/>
        <v>695</v>
      </c>
      <c r="M29" s="1" t="str">
        <f t="shared" si="2"/>
        <v>"ConditionType":6</v>
      </c>
      <c r="N29" s="1" t="str">
        <f t="shared" si="3"/>
        <v>"Level":695</v>
      </c>
      <c r="O29" s="1" t="str">
        <f>_xlfn.TEXTJOIN($C$1,1,M29)</f>
        <v>"ConditionType":6</v>
      </c>
      <c r="P29" s="1" t="str">
        <f t="shared" si="4"/>
        <v>"Param":{"Level":695}</v>
      </c>
      <c r="Q29" s="1" t="str">
        <f t="shared" si="5"/>
        <v>{"ConditionType":6,"Param":{"Level":695}}</v>
      </c>
      <c r="S29" s="1">
        <f t="shared" si="11"/>
        <v>80001</v>
      </c>
      <c r="T29" s="1">
        <f t="shared" si="6"/>
        <v>3000</v>
      </c>
      <c r="U29" s="1" t="str">
        <f t="shared" si="7"/>
        <v>"ItemId":80001</v>
      </c>
      <c r="V29" s="1" t="str">
        <f t="shared" si="8"/>
        <v>"Num":3000</v>
      </c>
      <c r="W29" s="1" t="str">
        <f t="shared" si="9"/>
        <v>{"ItemId":80001,"Num":3000}</v>
      </c>
      <c r="X29" s="1" t="str">
        <f t="shared" si="10"/>
        <v>[{"ItemId":80001,"Num":3000}]</v>
      </c>
    </row>
    <row r="30" spans="2:24" x14ac:dyDescent="0.15">
      <c r="B30" s="1" t="s">
        <v>40</v>
      </c>
      <c r="C30" s="1">
        <v>10</v>
      </c>
      <c r="D30" s="7" t="s">
        <v>37</v>
      </c>
      <c r="E30" s="7">
        <v>20</v>
      </c>
      <c r="F30" s="9">
        <v>4000</v>
      </c>
      <c r="G30" s="1">
        <f t="shared" si="0"/>
        <v>20</v>
      </c>
      <c r="I30" s="1" t="s">
        <v>29</v>
      </c>
      <c r="J30" s="1">
        <v>7</v>
      </c>
      <c r="K30" s="1" t="s">
        <v>36</v>
      </c>
      <c r="L30" s="1">
        <f>E30</f>
        <v>20</v>
      </c>
      <c r="M30" s="1" t="str">
        <f t="shared" si="2"/>
        <v>"ConditionType":7</v>
      </c>
      <c r="N30" s="1" t="str">
        <f t="shared" si="3"/>
        <v>"Level":20</v>
      </c>
      <c r="O30" s="1" t="str">
        <f>_xlfn.TEXTJOIN($C$1,1,M30)</f>
        <v>"ConditionType":7</v>
      </c>
      <c r="P30" s="1" t="str">
        <f t="shared" si="4"/>
        <v>"Param":{"Level":20}</v>
      </c>
      <c r="Q30" s="1" t="str">
        <f t="shared" si="5"/>
        <v>{"ConditionType":7,"Param":{"Level":20}}</v>
      </c>
      <c r="S30" s="1">
        <f t="shared" si="11"/>
        <v>80001</v>
      </c>
      <c r="T30" s="1">
        <f t="shared" si="6"/>
        <v>4000</v>
      </c>
      <c r="U30" s="1" t="str">
        <f t="shared" si="7"/>
        <v>"ItemId":80001</v>
      </c>
      <c r="V30" s="1" t="str">
        <f t="shared" si="8"/>
        <v>"Num":4000</v>
      </c>
      <c r="W30" s="1" t="str">
        <f t="shared" si="9"/>
        <v>{"ItemId":80001,"Num":4000}</v>
      </c>
      <c r="X30" s="1" t="str">
        <f t="shared" si="10"/>
        <v>[{"ItemId":80001,"Num":4000}]</v>
      </c>
    </row>
    <row r="31" spans="2:24" x14ac:dyDescent="0.15">
      <c r="B31" s="1" t="s">
        <v>41</v>
      </c>
      <c r="C31" s="1">
        <v>11</v>
      </c>
      <c r="D31" s="7" t="s">
        <v>37</v>
      </c>
      <c r="E31" s="7">
        <v>100</v>
      </c>
      <c r="F31" s="7">
        <v>2000</v>
      </c>
      <c r="G31" s="1">
        <f t="shared" si="0"/>
        <v>100</v>
      </c>
      <c r="I31" s="1" t="s">
        <v>29</v>
      </c>
      <c r="J31" s="1">
        <v>7</v>
      </c>
      <c r="K31" s="1" t="s">
        <v>36</v>
      </c>
      <c r="L31" s="1">
        <f>E31</f>
        <v>100</v>
      </c>
      <c r="M31" s="1" t="str">
        <f t="shared" si="2"/>
        <v>"ConditionType":7</v>
      </c>
      <c r="N31" s="1" t="str">
        <f t="shared" si="3"/>
        <v>"Level":100</v>
      </c>
      <c r="O31" s="1" t="str">
        <f t="shared" ref="O31:O45" si="12">_xlfn.TEXTJOIN($C$1,1,M31)</f>
        <v>"ConditionType":7</v>
      </c>
      <c r="P31" s="1" t="str">
        <f t="shared" si="4"/>
        <v>"Param":{"Level":100}</v>
      </c>
      <c r="Q31" s="1" t="str">
        <f t="shared" si="5"/>
        <v>{"ConditionType":7,"Param":{"Level":100}}</v>
      </c>
      <c r="S31" s="1">
        <f t="shared" si="11"/>
        <v>80001</v>
      </c>
      <c r="T31" s="1">
        <f t="shared" si="6"/>
        <v>2000</v>
      </c>
      <c r="U31" s="1" t="str">
        <f t="shared" si="7"/>
        <v>"ItemId":80001</v>
      </c>
      <c r="V31" s="1" t="str">
        <f t="shared" si="8"/>
        <v>"Num":2000</v>
      </c>
      <c r="W31" s="1" t="str">
        <f t="shared" si="9"/>
        <v>{"ItemId":80001,"Num":2000}</v>
      </c>
      <c r="X31" s="1" t="str">
        <f t="shared" si="10"/>
        <v>[{"ItemId":80001,"Num":2000}]</v>
      </c>
    </row>
    <row r="32" spans="2:24" x14ac:dyDescent="0.15">
      <c r="D32" s="7" t="s">
        <v>37</v>
      </c>
      <c r="E32" s="7">
        <v>170</v>
      </c>
      <c r="F32" s="7">
        <v>2500</v>
      </c>
      <c r="G32" s="1">
        <f t="shared" si="0"/>
        <v>170</v>
      </c>
      <c r="I32" s="1" t="s">
        <v>29</v>
      </c>
      <c r="J32" s="1">
        <v>7</v>
      </c>
      <c r="K32" s="1" t="s">
        <v>36</v>
      </c>
      <c r="L32" s="1">
        <f t="shared" si="1"/>
        <v>170</v>
      </c>
      <c r="M32" s="1" t="str">
        <f t="shared" si="2"/>
        <v>"ConditionType":7</v>
      </c>
      <c r="N32" s="1" t="str">
        <f t="shared" si="3"/>
        <v>"Level":170</v>
      </c>
      <c r="O32" s="1" t="str">
        <f t="shared" si="12"/>
        <v>"ConditionType":7</v>
      </c>
      <c r="P32" s="1" t="str">
        <f t="shared" si="4"/>
        <v>"Param":{"Level":170}</v>
      </c>
      <c r="Q32" s="1" t="str">
        <f t="shared" si="5"/>
        <v>{"ConditionType":7,"Param":{"Level":170}}</v>
      </c>
      <c r="S32" s="1">
        <f t="shared" si="11"/>
        <v>80001</v>
      </c>
      <c r="T32" s="1">
        <f t="shared" si="6"/>
        <v>2500</v>
      </c>
      <c r="U32" s="1" t="str">
        <f t="shared" si="7"/>
        <v>"ItemId":80001</v>
      </c>
      <c r="V32" s="1" t="str">
        <f t="shared" si="8"/>
        <v>"Num":2500</v>
      </c>
      <c r="W32" s="1" t="str">
        <f t="shared" si="9"/>
        <v>{"ItemId":80001,"Num":2500}</v>
      </c>
      <c r="X32" s="1" t="str">
        <f t="shared" si="10"/>
        <v>[{"ItemId":80001,"Num":2500}]</v>
      </c>
    </row>
    <row r="33" spans="4:24" x14ac:dyDescent="0.15">
      <c r="D33" s="7" t="s">
        <v>37</v>
      </c>
      <c r="E33" s="7">
        <v>240</v>
      </c>
      <c r="F33" s="7">
        <v>3000</v>
      </c>
      <c r="G33" s="1">
        <f t="shared" si="0"/>
        <v>240</v>
      </c>
      <c r="I33" s="1" t="s">
        <v>29</v>
      </c>
      <c r="J33" s="1">
        <v>7</v>
      </c>
      <c r="K33" s="1" t="s">
        <v>36</v>
      </c>
      <c r="L33" s="1">
        <f t="shared" si="1"/>
        <v>240</v>
      </c>
      <c r="M33" s="1" t="str">
        <f t="shared" si="2"/>
        <v>"ConditionType":7</v>
      </c>
      <c r="N33" s="1" t="str">
        <f t="shared" si="3"/>
        <v>"Level":240</v>
      </c>
      <c r="O33" s="1" t="str">
        <f t="shared" si="12"/>
        <v>"ConditionType":7</v>
      </c>
      <c r="P33" s="1" t="str">
        <f t="shared" si="4"/>
        <v>"Param":{"Level":240}</v>
      </c>
      <c r="Q33" s="1" t="str">
        <f t="shared" si="5"/>
        <v>{"ConditionType":7,"Param":{"Level":240}}</v>
      </c>
      <c r="S33" s="1">
        <f t="shared" si="11"/>
        <v>80001</v>
      </c>
      <c r="T33" s="1">
        <f t="shared" si="6"/>
        <v>3000</v>
      </c>
      <c r="U33" s="1" t="str">
        <f t="shared" si="7"/>
        <v>"ItemId":80001</v>
      </c>
      <c r="V33" s="1" t="str">
        <f t="shared" si="8"/>
        <v>"Num":3000</v>
      </c>
      <c r="W33" s="1" t="str">
        <f t="shared" si="9"/>
        <v>{"ItemId":80001,"Num":3000}</v>
      </c>
      <c r="X33" s="1" t="str">
        <f t="shared" si="10"/>
        <v>[{"ItemId":80001,"Num":3000}]</v>
      </c>
    </row>
    <row r="34" spans="4:24" x14ac:dyDescent="0.15">
      <c r="D34" s="8" t="s">
        <v>48</v>
      </c>
      <c r="E34" s="8">
        <v>5</v>
      </c>
      <c r="F34" s="8">
        <v>1500</v>
      </c>
      <c r="G34" s="1">
        <f t="shared" si="0"/>
        <v>5</v>
      </c>
      <c r="I34" s="1" t="s">
        <v>29</v>
      </c>
      <c r="J34" s="1">
        <v>8</v>
      </c>
      <c r="K34" s="1" t="s">
        <v>42</v>
      </c>
      <c r="L34" s="1">
        <f>E34</f>
        <v>5</v>
      </c>
      <c r="M34" s="1" t="str">
        <f t="shared" si="2"/>
        <v>"ConditionType":8</v>
      </c>
      <c r="N34" s="1" t="str">
        <f t="shared" si="3"/>
        <v>"Tower":5</v>
      </c>
      <c r="O34" s="1" t="str">
        <f t="shared" si="12"/>
        <v>"ConditionType":8</v>
      </c>
      <c r="P34" s="1" t="str">
        <f t="shared" si="4"/>
        <v>"Param":{"Tower":5}</v>
      </c>
      <c r="Q34" s="1" t="str">
        <f t="shared" si="5"/>
        <v>{"ConditionType":8,"Param":{"Tower":5}}</v>
      </c>
      <c r="S34" s="1">
        <f t="shared" si="11"/>
        <v>80001</v>
      </c>
      <c r="T34" s="1">
        <f t="shared" si="6"/>
        <v>1500</v>
      </c>
      <c r="U34" s="1" t="str">
        <f t="shared" si="7"/>
        <v>"ItemId":80001</v>
      </c>
      <c r="V34" s="1" t="str">
        <f t="shared" si="8"/>
        <v>"Num":1500</v>
      </c>
      <c r="W34" s="1" t="str">
        <f t="shared" si="9"/>
        <v>{"ItemId":80001,"Num":1500}</v>
      </c>
      <c r="X34" s="1" t="str">
        <f t="shared" si="10"/>
        <v>[{"ItemId":80001,"Num":1500}]</v>
      </c>
    </row>
    <row r="35" spans="4:24" x14ac:dyDescent="0.15">
      <c r="D35" s="8" t="s">
        <v>48</v>
      </c>
      <c r="E35" s="8">
        <v>10</v>
      </c>
      <c r="F35" s="8">
        <v>2000</v>
      </c>
      <c r="G35" s="1">
        <f t="shared" si="0"/>
        <v>10</v>
      </c>
      <c r="I35" s="1" t="s">
        <v>29</v>
      </c>
      <c r="J35" s="1">
        <v>8</v>
      </c>
      <c r="K35" s="1" t="s">
        <v>42</v>
      </c>
      <c r="L35" s="1">
        <f>E35</f>
        <v>10</v>
      </c>
      <c r="M35" s="1" t="str">
        <f t="shared" si="2"/>
        <v>"ConditionType":8</v>
      </c>
      <c r="N35" s="1" t="str">
        <f t="shared" si="3"/>
        <v>"Tower":10</v>
      </c>
      <c r="O35" s="1" t="str">
        <f t="shared" si="12"/>
        <v>"ConditionType":8</v>
      </c>
      <c r="P35" s="1" t="str">
        <f t="shared" si="4"/>
        <v>"Param":{"Tower":10}</v>
      </c>
      <c r="Q35" s="1" t="str">
        <f t="shared" si="5"/>
        <v>{"ConditionType":8,"Param":{"Tower":10}}</v>
      </c>
      <c r="S35" s="1">
        <f t="shared" si="11"/>
        <v>80001</v>
      </c>
      <c r="T35" s="1">
        <f t="shared" si="6"/>
        <v>2000</v>
      </c>
      <c r="U35" s="1" t="str">
        <f t="shared" si="7"/>
        <v>"ItemId":80001</v>
      </c>
      <c r="V35" s="1" t="str">
        <f t="shared" si="8"/>
        <v>"Num":2000</v>
      </c>
      <c r="W35" s="1" t="str">
        <f t="shared" si="9"/>
        <v>{"ItemId":80001,"Num":2000}</v>
      </c>
      <c r="X35" s="1" t="str">
        <f t="shared" si="10"/>
        <v>[{"ItemId":80001,"Num":2000}]</v>
      </c>
    </row>
    <row r="36" spans="4:24" x14ac:dyDescent="0.15">
      <c r="D36" s="8" t="s">
        <v>48</v>
      </c>
      <c r="E36" s="8">
        <v>20</v>
      </c>
      <c r="F36" s="8">
        <v>2500</v>
      </c>
      <c r="G36" s="1">
        <f t="shared" si="0"/>
        <v>20</v>
      </c>
      <c r="I36" s="1" t="s">
        <v>29</v>
      </c>
      <c r="J36" s="1">
        <v>8</v>
      </c>
      <c r="K36" s="1" t="s">
        <v>42</v>
      </c>
      <c r="L36" s="1">
        <f>E36</f>
        <v>20</v>
      </c>
      <c r="M36" s="1" t="str">
        <f t="shared" si="2"/>
        <v>"ConditionType":8</v>
      </c>
      <c r="N36" s="1" t="str">
        <f t="shared" si="3"/>
        <v>"Tower":20</v>
      </c>
      <c r="O36" s="1" t="str">
        <f t="shared" si="12"/>
        <v>"ConditionType":8</v>
      </c>
      <c r="P36" s="1" t="str">
        <f t="shared" si="4"/>
        <v>"Param":{"Tower":20}</v>
      </c>
      <c r="Q36" s="1" t="str">
        <f t="shared" si="5"/>
        <v>{"ConditionType":8,"Param":{"Tower":20}}</v>
      </c>
      <c r="S36" s="1">
        <f t="shared" si="11"/>
        <v>80001</v>
      </c>
      <c r="T36" s="1">
        <f t="shared" si="6"/>
        <v>2500</v>
      </c>
      <c r="U36" s="1" t="str">
        <f t="shared" si="7"/>
        <v>"ItemId":80001</v>
      </c>
      <c r="V36" s="1" t="str">
        <f t="shared" si="8"/>
        <v>"Num":2500</v>
      </c>
      <c r="W36" s="1" t="str">
        <f t="shared" si="9"/>
        <v>{"ItemId":80001,"Num":2500}</v>
      </c>
      <c r="X36" s="1" t="str">
        <f t="shared" si="10"/>
        <v>[{"ItemId":80001,"Num":2500}]</v>
      </c>
    </row>
    <row r="37" spans="4:24" x14ac:dyDescent="0.15">
      <c r="D37" s="7" t="s">
        <v>39</v>
      </c>
      <c r="E37" s="7">
        <v>3000</v>
      </c>
      <c r="F37" s="7">
        <v>2000</v>
      </c>
      <c r="G37" s="1">
        <f t="shared" si="0"/>
        <v>3000</v>
      </c>
      <c r="I37" s="1" t="s">
        <v>29</v>
      </c>
      <c r="J37" s="1">
        <v>9</v>
      </c>
      <c r="K37" s="1" t="s">
        <v>43</v>
      </c>
      <c r="L37" s="1">
        <f>E37</f>
        <v>3000</v>
      </c>
      <c r="M37" s="1" t="str">
        <f t="shared" si="2"/>
        <v>"ConditionType":9</v>
      </c>
      <c r="N37" s="1" t="str">
        <f t="shared" si="3"/>
        <v>"Sum":3000</v>
      </c>
      <c r="O37" s="1" t="str">
        <f t="shared" si="12"/>
        <v>"ConditionType":9</v>
      </c>
      <c r="P37" s="1" t="str">
        <f t="shared" si="4"/>
        <v>"Param":{"Sum":3000}</v>
      </c>
      <c r="Q37" s="1" t="str">
        <f t="shared" si="5"/>
        <v>{"ConditionType":9,"Param":{"Sum":3000}}</v>
      </c>
      <c r="S37" s="1">
        <f t="shared" si="11"/>
        <v>80001</v>
      </c>
      <c r="T37" s="1">
        <f t="shared" si="6"/>
        <v>2000</v>
      </c>
      <c r="U37" s="1" t="str">
        <f t="shared" si="7"/>
        <v>"ItemId":80001</v>
      </c>
      <c r="V37" s="1" t="str">
        <f t="shared" si="8"/>
        <v>"Num":2000</v>
      </c>
      <c r="W37" s="1" t="str">
        <f t="shared" si="9"/>
        <v>{"ItemId":80001,"Num":2000}</v>
      </c>
      <c r="X37" s="1" t="str">
        <f t="shared" si="10"/>
        <v>[{"ItemId":80001,"Num":2000}]</v>
      </c>
    </row>
    <row r="38" spans="4:24" x14ac:dyDescent="0.15">
      <c r="D38" s="7" t="s">
        <v>39</v>
      </c>
      <c r="E38" s="7">
        <v>8000</v>
      </c>
      <c r="F38" s="7">
        <v>3000</v>
      </c>
      <c r="G38" s="1">
        <f t="shared" si="0"/>
        <v>8000</v>
      </c>
      <c r="I38" s="1" t="s">
        <v>29</v>
      </c>
      <c r="J38" s="1">
        <v>9</v>
      </c>
      <c r="K38" s="1" t="s">
        <v>43</v>
      </c>
      <c r="L38" s="1">
        <f>E38</f>
        <v>8000</v>
      </c>
      <c r="M38" s="1" t="str">
        <f t="shared" si="2"/>
        <v>"ConditionType":9</v>
      </c>
      <c r="N38" s="1" t="str">
        <f t="shared" si="3"/>
        <v>"Sum":8000</v>
      </c>
      <c r="O38" s="1" t="str">
        <f t="shared" si="12"/>
        <v>"ConditionType":9</v>
      </c>
      <c r="P38" s="1" t="str">
        <f t="shared" si="4"/>
        <v>"Param":{"Sum":8000}</v>
      </c>
      <c r="Q38" s="1" t="str">
        <f t="shared" si="5"/>
        <v>{"ConditionType":9,"Param":{"Sum":8000}}</v>
      </c>
      <c r="S38" s="1">
        <f t="shared" si="11"/>
        <v>80001</v>
      </c>
      <c r="T38" s="1">
        <f t="shared" si="6"/>
        <v>3000</v>
      </c>
      <c r="U38" s="1" t="str">
        <f t="shared" si="7"/>
        <v>"ItemId":80001</v>
      </c>
      <c r="V38" s="1" t="str">
        <f t="shared" si="8"/>
        <v>"Num":3000</v>
      </c>
      <c r="W38" s="1" t="str">
        <f t="shared" si="9"/>
        <v>{"ItemId":80001,"Num":3000}</v>
      </c>
      <c r="X38" s="1" t="str">
        <f t="shared" si="10"/>
        <v>[{"ItemId":80001,"Num":3000}]</v>
      </c>
    </row>
    <row r="39" spans="4:24" x14ac:dyDescent="0.15">
      <c r="D39" s="7" t="s">
        <v>39</v>
      </c>
      <c r="E39" s="7">
        <v>15000</v>
      </c>
      <c r="F39" s="7">
        <v>4000</v>
      </c>
      <c r="G39" s="1">
        <f t="shared" si="0"/>
        <v>15000</v>
      </c>
      <c r="I39" s="1" t="s">
        <v>29</v>
      </c>
      <c r="J39" s="1">
        <v>9</v>
      </c>
      <c r="K39" s="1" t="s">
        <v>43</v>
      </c>
      <c r="L39" s="1">
        <f t="shared" si="1"/>
        <v>15000</v>
      </c>
      <c r="M39" s="1" t="str">
        <f t="shared" si="2"/>
        <v>"ConditionType":9</v>
      </c>
      <c r="N39" s="1" t="str">
        <f t="shared" si="3"/>
        <v>"Sum":15000</v>
      </c>
      <c r="O39" s="1" t="str">
        <f t="shared" si="12"/>
        <v>"ConditionType":9</v>
      </c>
      <c r="P39" s="1" t="str">
        <f t="shared" si="4"/>
        <v>"Param":{"Sum":15000}</v>
      </c>
      <c r="Q39" s="1" t="str">
        <f t="shared" si="5"/>
        <v>{"ConditionType":9,"Param":{"Sum":15000}}</v>
      </c>
      <c r="S39" s="1">
        <f t="shared" si="11"/>
        <v>80001</v>
      </c>
      <c r="T39" s="1">
        <f t="shared" si="6"/>
        <v>4000</v>
      </c>
      <c r="U39" s="1" t="str">
        <f t="shared" si="7"/>
        <v>"ItemId":80001</v>
      </c>
      <c r="V39" s="1" t="str">
        <f t="shared" si="8"/>
        <v>"Num":4000</v>
      </c>
      <c r="W39" s="1" t="str">
        <f t="shared" si="9"/>
        <v>{"ItemId":80001,"Num":4000}</v>
      </c>
      <c r="X39" s="1" t="str">
        <f t="shared" si="10"/>
        <v>[{"ItemId":80001,"Num":4000}]</v>
      </c>
    </row>
    <row r="40" spans="4:24" x14ac:dyDescent="0.15">
      <c r="D40" s="7" t="s">
        <v>40</v>
      </c>
      <c r="E40" s="7">
        <v>200</v>
      </c>
      <c r="F40" s="7">
        <v>2500</v>
      </c>
      <c r="G40" s="1">
        <f t="shared" si="0"/>
        <v>200</v>
      </c>
      <c r="I40" s="1" t="s">
        <v>29</v>
      </c>
      <c r="J40" s="1">
        <v>10</v>
      </c>
      <c r="K40" s="1" t="s">
        <v>30</v>
      </c>
      <c r="L40" s="1">
        <f t="shared" si="1"/>
        <v>200</v>
      </c>
      <c r="M40" s="1" t="str">
        <f t="shared" si="2"/>
        <v>"ConditionType":10</v>
      </c>
      <c r="N40" s="1" t="str">
        <f t="shared" si="3"/>
        <v>"Count":200</v>
      </c>
      <c r="O40" s="1" t="str">
        <f t="shared" si="12"/>
        <v>"ConditionType":10</v>
      </c>
      <c r="P40" s="1" t="str">
        <f t="shared" si="4"/>
        <v>"Param":{"Count":200}</v>
      </c>
      <c r="Q40" s="1" t="str">
        <f t="shared" si="5"/>
        <v>{"ConditionType":10,"Param":{"Count":200}}</v>
      </c>
      <c r="S40" s="1">
        <f t="shared" si="11"/>
        <v>80001</v>
      </c>
      <c r="T40" s="1">
        <f t="shared" si="6"/>
        <v>2500</v>
      </c>
      <c r="U40" s="1" t="str">
        <f t="shared" si="7"/>
        <v>"ItemId":80001</v>
      </c>
      <c r="V40" s="1" t="str">
        <f t="shared" si="8"/>
        <v>"Num":2500</v>
      </c>
      <c r="W40" s="1" t="str">
        <f t="shared" si="9"/>
        <v>{"ItemId":80001,"Num":2500}</v>
      </c>
      <c r="X40" s="1" t="str">
        <f t="shared" si="10"/>
        <v>[{"ItemId":80001,"Num":2500}]</v>
      </c>
    </row>
    <row r="41" spans="4:24" x14ac:dyDescent="0.15">
      <c r="D41" s="7" t="s">
        <v>40</v>
      </c>
      <c r="E41" s="7">
        <v>400</v>
      </c>
      <c r="F41" s="7">
        <v>3000</v>
      </c>
      <c r="G41" s="1">
        <f t="shared" si="0"/>
        <v>400</v>
      </c>
      <c r="I41" s="1" t="s">
        <v>29</v>
      </c>
      <c r="J41" s="1">
        <v>10</v>
      </c>
      <c r="K41" s="1" t="s">
        <v>30</v>
      </c>
      <c r="L41" s="1">
        <f t="shared" si="1"/>
        <v>400</v>
      </c>
      <c r="M41" s="1" t="str">
        <f t="shared" si="2"/>
        <v>"ConditionType":10</v>
      </c>
      <c r="N41" s="1" t="str">
        <f t="shared" si="3"/>
        <v>"Count":400</v>
      </c>
      <c r="O41" s="1" t="str">
        <f t="shared" si="12"/>
        <v>"ConditionType":10</v>
      </c>
      <c r="P41" s="1" t="str">
        <f t="shared" si="4"/>
        <v>"Param":{"Count":400}</v>
      </c>
      <c r="Q41" s="1" t="str">
        <f t="shared" si="5"/>
        <v>{"ConditionType":10,"Param":{"Count":400}}</v>
      </c>
      <c r="S41" s="1">
        <f t="shared" si="11"/>
        <v>80001</v>
      </c>
      <c r="T41" s="1">
        <f t="shared" si="6"/>
        <v>3000</v>
      </c>
      <c r="U41" s="1" t="str">
        <f t="shared" si="7"/>
        <v>"ItemId":80001</v>
      </c>
      <c r="V41" s="1" t="str">
        <f t="shared" si="8"/>
        <v>"Num":3000</v>
      </c>
      <c r="W41" s="1" t="str">
        <f t="shared" si="9"/>
        <v>{"ItemId":80001,"Num":3000}</v>
      </c>
      <c r="X41" s="1" t="str">
        <f t="shared" si="10"/>
        <v>[{"ItemId":80001,"Num":3000}]</v>
      </c>
    </row>
    <row r="42" spans="4:24" x14ac:dyDescent="0.15">
      <c r="D42" s="7" t="s">
        <v>40</v>
      </c>
      <c r="E42" s="7">
        <v>600</v>
      </c>
      <c r="F42" s="7">
        <v>4000</v>
      </c>
      <c r="G42" s="1">
        <f t="shared" si="0"/>
        <v>600</v>
      </c>
      <c r="I42" s="1" t="s">
        <v>29</v>
      </c>
      <c r="J42" s="1">
        <v>10</v>
      </c>
      <c r="K42" s="1" t="s">
        <v>30</v>
      </c>
      <c r="L42" s="1">
        <f t="shared" si="1"/>
        <v>600</v>
      </c>
      <c r="M42" s="1" t="str">
        <f t="shared" si="2"/>
        <v>"ConditionType":10</v>
      </c>
      <c r="N42" s="1" t="str">
        <f t="shared" si="3"/>
        <v>"Count":600</v>
      </c>
      <c r="O42" s="1" t="str">
        <f t="shared" si="12"/>
        <v>"ConditionType":10</v>
      </c>
      <c r="P42" s="1" t="str">
        <f t="shared" si="4"/>
        <v>"Param":{"Count":600}</v>
      </c>
      <c r="Q42" s="1" t="str">
        <f t="shared" si="5"/>
        <v>{"ConditionType":10,"Param":{"Count":600}}</v>
      </c>
      <c r="S42" s="1">
        <f t="shared" si="11"/>
        <v>80001</v>
      </c>
      <c r="T42" s="1">
        <f t="shared" si="6"/>
        <v>4000</v>
      </c>
      <c r="U42" s="1" t="str">
        <f t="shared" si="7"/>
        <v>"ItemId":80001</v>
      </c>
      <c r="V42" s="1" t="str">
        <f t="shared" si="8"/>
        <v>"Num":4000</v>
      </c>
      <c r="W42" s="1" t="str">
        <f t="shared" si="9"/>
        <v>{"ItemId":80001,"Num":4000}</v>
      </c>
      <c r="X42" s="1" t="str">
        <f t="shared" si="10"/>
        <v>[{"ItemId":80001,"Num":4000}]</v>
      </c>
    </row>
    <row r="43" spans="4:24" x14ac:dyDescent="0.15">
      <c r="D43" s="8" t="s">
        <v>49</v>
      </c>
      <c r="E43" s="8" t="s">
        <v>50</v>
      </c>
      <c r="F43" s="8">
        <v>2000</v>
      </c>
      <c r="G43" s="1" t="str">
        <f t="shared" si="0"/>
        <v>史诗斗士</v>
      </c>
      <c r="O43" s="1" t="str">
        <f t="shared" si="12"/>
        <v/>
      </c>
      <c r="S43" s="1">
        <f t="shared" si="11"/>
        <v>80001</v>
      </c>
      <c r="T43" s="1">
        <f t="shared" si="6"/>
        <v>2000</v>
      </c>
      <c r="U43" s="1" t="str">
        <f t="shared" si="7"/>
        <v>"ItemId":80001</v>
      </c>
      <c r="V43" s="1" t="str">
        <f t="shared" si="8"/>
        <v>"Num":2000</v>
      </c>
      <c r="W43" s="1" t="str">
        <f t="shared" si="9"/>
        <v>{"ItemId":80001,"Num":2000}</v>
      </c>
      <c r="X43" s="1" t="str">
        <f t="shared" si="10"/>
        <v>[{"ItemId":80001,"Num":2000}]</v>
      </c>
    </row>
    <row r="44" spans="4:24" x14ac:dyDescent="0.15">
      <c r="D44" s="8" t="s">
        <v>49</v>
      </c>
      <c r="E44" s="8" t="s">
        <v>51</v>
      </c>
      <c r="F44" s="8">
        <v>2500</v>
      </c>
      <c r="G44" s="1" t="str">
        <f t="shared" si="0"/>
        <v>传奇斗士</v>
      </c>
      <c r="O44" s="1" t="str">
        <f t="shared" si="12"/>
        <v/>
      </c>
      <c r="S44" s="1">
        <f t="shared" si="11"/>
        <v>80001</v>
      </c>
      <c r="T44" s="1">
        <f t="shared" si="6"/>
        <v>2500</v>
      </c>
      <c r="U44" s="1" t="str">
        <f t="shared" si="7"/>
        <v>"ItemId":80001</v>
      </c>
      <c r="V44" s="1" t="str">
        <f t="shared" si="8"/>
        <v>"Num":2500</v>
      </c>
      <c r="W44" s="1" t="str">
        <f t="shared" si="9"/>
        <v>{"ItemId":80001,"Num":2500}</v>
      </c>
      <c r="X44" s="1" t="str">
        <f t="shared" si="10"/>
        <v>[{"ItemId":80001,"Num":2500}]</v>
      </c>
    </row>
    <row r="45" spans="4:24" x14ac:dyDescent="0.15">
      <c r="D45" s="8" t="s">
        <v>49</v>
      </c>
      <c r="E45" s="8" t="s">
        <v>52</v>
      </c>
      <c r="F45" s="8">
        <v>3000</v>
      </c>
      <c r="G45" s="1" t="str">
        <f t="shared" si="0"/>
        <v>殿堂斗士</v>
      </c>
      <c r="O45" s="1" t="str">
        <f t="shared" si="12"/>
        <v/>
      </c>
      <c r="S45" s="1">
        <f t="shared" si="11"/>
        <v>80001</v>
      </c>
      <c r="T45" s="1">
        <f t="shared" si="6"/>
        <v>3000</v>
      </c>
      <c r="U45" s="1" t="str">
        <f t="shared" si="7"/>
        <v>"ItemId":80001</v>
      </c>
      <c r="V45" s="1" t="str">
        <f t="shared" si="8"/>
        <v>"Num":3000</v>
      </c>
      <c r="W45" s="1" t="str">
        <f t="shared" si="9"/>
        <v>{"ItemId":80001,"Num":3000}</v>
      </c>
      <c r="X45" s="1" t="str">
        <f t="shared" si="10"/>
        <v>[{"ItemId":80001,"Num":3000}]</v>
      </c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2024-12-20T12:40:29Z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