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  <sheet name="三选一" sheetId="3" r:id="rId3"/>
    <sheet name="翻译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<sst xmlns="http://schemas.openxmlformats.org/spreadsheetml/2006/main" count="1400" uniqueCount="682">
  <si>
    <t>Id</t>
  </si>
  <si>
    <t>RogueItemId</t>
  </si>
  <si>
    <t>//Note</t>
  </si>
  <si>
    <t>ItemType</t>
  </si>
  <si>
    <t>DropTeam</t>
  </si>
  <si>
    <r>
      <rPr>
        <sz val="11"/>
        <color rgb="FF000000"/>
        <rFont val="宋体"/>
        <charset val="134"/>
      </rPr>
      <t>Quality</t>
    </r>
  </si>
  <si>
    <t>PowerRate</t>
  </si>
  <si>
    <t>Name</t>
  </si>
  <si>
    <t>Describe</t>
  </si>
  <si>
    <t>Icon</t>
  </si>
  <si>
    <t>Parma</t>
  </si>
  <si>
    <t>int</t>
  </si>
  <si>
    <t>string</t>
  </si>
  <si>
    <t>list[]</t>
  </si>
  <si>
    <t>int[string]</t>
  </si>
  <si>
    <t>主键</t>
  </si>
  <si>
    <t>肉鸽道具Id</t>
  </si>
  <si>
    <t>备注</t>
  </si>
  <si>
    <t>肉鸽道具类型</t>
  </si>
  <si>
    <t>掉落组组合</t>
  </si>
  <si>
    <r>
      <rPr>
        <sz val="11"/>
        <color rgb="FF000000"/>
        <rFont val="宋体"/>
        <charset val="134"/>
      </rPr>
      <t>品质</t>
    </r>
  </si>
  <si>
    <t>战力</t>
  </si>
  <si>
    <r>
      <rPr>
        <sz val="11"/>
        <color rgb="FF000000"/>
        <rFont val="宋体"/>
        <charset val="134"/>
      </rPr>
      <t>道具名</t>
    </r>
  </si>
  <si>
    <r>
      <rPr>
        <sz val="11"/>
        <color rgb="FF000000"/>
        <rFont val="宋体"/>
        <charset val="134"/>
      </rPr>
      <t>道具描述</t>
    </r>
  </si>
  <si>
    <r>
      <rPr>
        <sz val="11"/>
        <color rgb="FF000000"/>
        <rFont val="宋体"/>
        <charset val="134"/>
      </rPr>
      <t>图标</t>
    </r>
  </si>
  <si>
    <t>参数</t>
  </si>
  <si>
    <t>//序号</t>
  </si>
  <si>
    <t>1 物资
2 战利品
3 祝福</t>
  </si>
  <si>
    <t>触发三选一时，走的掉落组
仅物资触发
{次数:[{掉落组,权重}]}</t>
  </si>
  <si>
    <r>
      <rPr>
        <sz val="11"/>
        <color rgb="FF000000"/>
        <rFont val="宋体"/>
        <charset val="134"/>
      </rPr>
      <t xml:space="preserve">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3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>终极</t>
    </r>
  </si>
  <si>
    <t>LoactionKey</t>
  </si>
  <si>
    <t>路径/文件名</t>
  </si>
  <si>
    <t>方法类型
1 添加属性
2 添加技能
3 使指定Id的物资属性翻倍
4 击杀敌人（永久属性）
5 胜利（永久属性）
6 全局buff
7 使指定Id的物资技能效果翻倍
参数*
1 属性名,属性值
2 技能Id,目标类型 1 友方 2敌人
3 道具Id
4 属性名,属性值
5 属性名,属性值
6 全局buffId 
7 道具Id</t>
  </si>
  <si>
    <t>征服（火药）</t>
  </si>
  <si>
    <t>Material1</t>
  </si>
  <si>
    <t>MaterialMean1</t>
  </si>
  <si>
    <t>SpriteUi/Battle_Rogue/Supplies/1</t>
  </si>
  <si>
    <t>强壮（汽油）</t>
  </si>
  <si>
    <t>Material2</t>
  </si>
  <si>
    <t>MaterialMean2</t>
  </si>
  <si>
    <t>SpriteUi/Battle_Rogue/Supplies/2</t>
  </si>
  <si>
    <t>守护（修车工具箱）</t>
  </si>
  <si>
    <t>Material3</t>
  </si>
  <si>
    <t>MaterialMean3</t>
  </si>
  <si>
    <t>SpriteUi/Battle_Rogue/Supplies/3</t>
  </si>
  <si>
    <t>迅刃（枪支）</t>
  </si>
  <si>
    <t>Material4</t>
  </si>
  <si>
    <t>MaterialMean4</t>
  </si>
  <si>
    <t>SpriteUi/Battle_Rogue/Supplies/4</t>
  </si>
  <si>
    <t>极速（金币）</t>
  </si>
  <si>
    <t>Material5</t>
  </si>
  <si>
    <t>MaterialMean5</t>
  </si>
  <si>
    <t>SpriteUi/Battle_Rogue/Supplies/5</t>
  </si>
  <si>
    <t>护佑（止血药）</t>
  </si>
  <si>
    <t>Material6</t>
  </si>
  <si>
    <t>MaterialMean6</t>
  </si>
  <si>
    <t>SpriteUi/Battle_Rogue/Supplies/6</t>
  </si>
  <si>
    <t>潜能（红牛）</t>
  </si>
  <si>
    <t>Material7</t>
  </si>
  <si>
    <t>MaterialMean7</t>
  </si>
  <si>
    <t>SpriteUi/Battle_Rogue/Supplies/7</t>
  </si>
  <si>
    <t>暖流（汽车配件）</t>
  </si>
  <si>
    <t>Material8</t>
  </si>
  <si>
    <t>MaterialMean8</t>
  </si>
  <si>
    <t>SpriteUi/Battle_Rogue/Supplies/8</t>
  </si>
  <si>
    <t>应急护盾</t>
  </si>
  <si>
    <t>[]</t>
  </si>
  <si>
    <t>Spoil1</t>
  </si>
  <si>
    <t>SpoilMean1</t>
  </si>
  <si>
    <t>SpriteUi/Common/Skills/skill01/1/17</t>
  </si>
  <si>
    <t>攻速车甲</t>
  </si>
  <si>
    <t>Spoil2</t>
  </si>
  <si>
    <t>SpoilMean2</t>
  </si>
  <si>
    <t>SpriteUi/Common/Skills/skill01/1/12</t>
  </si>
  <si>
    <t>备用电机</t>
  </si>
  <si>
    <t>Spoil3</t>
  </si>
  <si>
    <t>SpoilMean3</t>
  </si>
  <si>
    <t>SpriteUi/Common/Skills/skill01/1/24</t>
  </si>
  <si>
    <t>锻钢车身</t>
  </si>
  <si>
    <t>Spoil4</t>
  </si>
  <si>
    <t>SpoilMean4</t>
  </si>
  <si>
    <t>SpriteUi/Common/Skills/skill01/1/33</t>
  </si>
  <si>
    <t>暴击钉刺</t>
  </si>
  <si>
    <t>Spoil5</t>
  </si>
  <si>
    <t>SpoilMean5</t>
  </si>
  <si>
    <t>SpriteUi/Common/Skills/skill01/1/20</t>
  </si>
  <si>
    <t>暴击能量包</t>
  </si>
  <si>
    <t>Spoil6</t>
  </si>
  <si>
    <t>SpoilMean6</t>
  </si>
  <si>
    <t>SpriteUi/Common/Skills/skill01/1/32</t>
  </si>
  <si>
    <t>紧急补给</t>
  </si>
  <si>
    <t>Spoil7</t>
  </si>
  <si>
    <t>SpoilMean7</t>
  </si>
  <si>
    <t>SpriteUi/Common/Skills/skill01/1/35</t>
  </si>
  <si>
    <t>中断增程</t>
  </si>
  <si>
    <t>Spoil8</t>
  </si>
  <si>
    <t>SpoilMean8</t>
  </si>
  <si>
    <t>SpriteUi/Common/Skills/skill01/1/30</t>
  </si>
  <si>
    <t>速击子弹</t>
  </si>
  <si>
    <t>Spoil9</t>
  </si>
  <si>
    <t>SpoilMean9</t>
  </si>
  <si>
    <t>SpriteUi/Common/Skills/skill01/1/1</t>
  </si>
  <si>
    <t>能量过载</t>
  </si>
  <si>
    <t>Spoil10</t>
  </si>
  <si>
    <t>SpoilMean10</t>
  </si>
  <si>
    <t>SpriteUi/Common/Skills/skill01/1/13</t>
  </si>
  <si>
    <t>太阳能车顶</t>
  </si>
  <si>
    <t>Spoil11</t>
  </si>
  <si>
    <t>SpoilMean11</t>
  </si>
  <si>
    <t>能量聚集</t>
  </si>
  <si>
    <t>Spoil12</t>
  </si>
  <si>
    <t>SpoilMean12</t>
  </si>
  <si>
    <t>SpriteUi/Common/Skills/skill01/1/7</t>
  </si>
  <si>
    <t>回收残骸</t>
  </si>
  <si>
    <t>Spoil13</t>
  </si>
  <si>
    <t>SpoilMean13</t>
  </si>
  <si>
    <t>SpriteUi/Common/Skills/skill01/1/29</t>
  </si>
  <si>
    <t>大牌试剂</t>
  </si>
  <si>
    <t>Spoil14</t>
  </si>
  <si>
    <t>SpoilMean14</t>
  </si>
  <si>
    <t>压制子弹</t>
  </si>
  <si>
    <t>Spoil15</t>
  </si>
  <si>
    <t>SpoilMean15</t>
  </si>
  <si>
    <t>SpriteUi/Common/Skills/skill01/1/3</t>
  </si>
  <si>
    <t>电子干扰器</t>
  </si>
  <si>
    <t>Spoil16</t>
  </si>
  <si>
    <t>SpoilMean16</t>
  </si>
  <si>
    <t>SpriteUi/Common/Skills/skill01/1/11</t>
  </si>
  <si>
    <t>拖车装置</t>
  </si>
  <si>
    <t>Spoil17</t>
  </si>
  <si>
    <t>SpoilMean17</t>
  </si>
  <si>
    <t>SpriteUi/Common/Skills/skill01/1/31</t>
  </si>
  <si>
    <t>催泪弹</t>
  </si>
  <si>
    <t>Spoil18</t>
  </si>
  <si>
    <t>SpoilMean18</t>
  </si>
  <si>
    <t>SpriteUi/Common/Skills/skill01/1/2</t>
  </si>
  <si>
    <t>灵巧导弹</t>
  </si>
  <si>
    <t>Spoil19</t>
  </si>
  <si>
    <t>SpoilMean19</t>
  </si>
  <si>
    <t>SpriteUi/Common/Skills/skill01/1/4</t>
  </si>
  <si>
    <t>贪心手枪</t>
  </si>
  <si>
    <t>Spoil20</t>
  </si>
  <si>
    <t>SpoilMean20</t>
  </si>
  <si>
    <t>SpriteUi/Common/Skills/skill01/1/14</t>
  </si>
  <si>
    <t>强力子弹推进器</t>
  </si>
  <si>
    <t>Spoil21</t>
  </si>
  <si>
    <t>SpoilMean21</t>
  </si>
  <si>
    <t>SpriteUi/Common/Skills/skill01/1/27</t>
  </si>
  <si>
    <t>燃油催化剂</t>
  </si>
  <si>
    <t>Spoil22</t>
  </si>
  <si>
    <t>SpoilMean22</t>
  </si>
  <si>
    <t>SpriteUi/Common/Skills/skill01/1/6</t>
  </si>
  <si>
    <t>尖锋导弹</t>
  </si>
  <si>
    <t>Spoil23</t>
  </si>
  <si>
    <t>SpoilMean23</t>
  </si>
  <si>
    <t>SpriteUi/Common/Skills/skill01/1/9</t>
  </si>
  <si>
    <t>精细瞄准</t>
  </si>
  <si>
    <t>Spoil24</t>
  </si>
  <si>
    <t>SpoilMean24</t>
  </si>
  <si>
    <t>SpriteUi/Common/Skills/skill02/3/1</t>
  </si>
  <si>
    <t>枪械锻造</t>
  </si>
  <si>
    <t>Spoil25</t>
  </si>
  <si>
    <t>SpoilMean25</t>
  </si>
  <si>
    <t>SpriteUi/Common/Skills/skill02/3/2</t>
  </si>
  <si>
    <t>狂怒炸弹</t>
  </si>
  <si>
    <t>Spoil26</t>
  </si>
  <si>
    <t>SpoilMean26</t>
  </si>
  <si>
    <t>SpriteUi/Common/Skills/skill02/3/8</t>
  </si>
  <si>
    <t>加倍荣誉</t>
  </si>
  <si>
    <t>Spoil27</t>
  </si>
  <si>
    <t>SpoilMean27</t>
  </si>
  <si>
    <t>SpriteUi/Common/Skills/skill01/3/4</t>
  </si>
  <si>
    <t>触及中心</t>
  </si>
  <si>
    <t>Spoil28</t>
  </si>
  <si>
    <t>SpoilMean28</t>
  </si>
  <si>
    <t>SpriteUi/Common/Skills/skill02/3/3</t>
  </si>
  <si>
    <t>加倍勇敢</t>
  </si>
  <si>
    <t>Spoil29</t>
  </si>
  <si>
    <t>SpoilMean29</t>
  </si>
  <si>
    <t>SpriteUi/Common/Skills/skill01/3/6</t>
  </si>
  <si>
    <t>极限剂量</t>
  </si>
  <si>
    <t>Spoil30</t>
  </si>
  <si>
    <t>SpoilMean30</t>
  </si>
  <si>
    <t>SpriteUi/Common/Skills/skill04/3/16</t>
  </si>
  <si>
    <t>安全防护</t>
  </si>
  <si>
    <t>Spoil31</t>
  </si>
  <si>
    <t>SpoilMean31</t>
  </si>
  <si>
    <t>SpriteUi/Common/Skills/skill02/3/12</t>
  </si>
  <si>
    <t>迷彩代码</t>
  </si>
  <si>
    <t>Spoil32</t>
  </si>
  <si>
    <t>SpoilMean32</t>
  </si>
  <si>
    <t>SpriteUi/Common/Skills/skill02/3/17</t>
  </si>
  <si>
    <t>ECU病毒</t>
  </si>
  <si>
    <t>Spoil33</t>
  </si>
  <si>
    <t>SpoilMean33</t>
  </si>
  <si>
    <t>应急保护装置</t>
  </si>
  <si>
    <t>Spoil34</t>
  </si>
  <si>
    <t>SpoilMean34</t>
  </si>
  <si>
    <t>SpriteUi/Common/Skills/skill01/3/17</t>
  </si>
  <si>
    <t>定时护盾</t>
  </si>
  <si>
    <t>Spoil35</t>
  </si>
  <si>
    <t>SpoilMean35</t>
  </si>
  <si>
    <t>双份轮胎</t>
  </si>
  <si>
    <t>Spoil36</t>
  </si>
  <si>
    <t>SpoilMean36</t>
  </si>
  <si>
    <t>SpriteUi/Common/Skills/skill01/3/23</t>
  </si>
  <si>
    <t>改装炮膛</t>
  </si>
  <si>
    <t>Spoil37</t>
  </si>
  <si>
    <t>SpoilMean37</t>
  </si>
  <si>
    <t>SpriteUi/Common/Skills/skill01/3/33</t>
  </si>
  <si>
    <t>加倍忠诚</t>
  </si>
  <si>
    <t>Spoil38</t>
  </si>
  <si>
    <t>SpoilMean38</t>
  </si>
  <si>
    <t>SpriteUi/Common/Skills/skill01/3/15</t>
  </si>
  <si>
    <t>完美射击</t>
  </si>
  <si>
    <t>Spoil39</t>
  </si>
  <si>
    <t>SpoilMean39</t>
  </si>
  <si>
    <t>SpriteUi/Common/Skills/skill01/3/30</t>
  </si>
  <si>
    <t>加倍暴怒</t>
  </si>
  <si>
    <t>Spoil40</t>
  </si>
  <si>
    <t>SpoilMean40</t>
  </si>
  <si>
    <t>极限旋转</t>
  </si>
  <si>
    <t>Spoil41</t>
  </si>
  <si>
    <t>SpoilMean41</t>
  </si>
  <si>
    <t>SpriteUi/Common/Skills/skill01/3/10</t>
  </si>
  <si>
    <t>高能量轰击</t>
  </si>
  <si>
    <t>Spoil42</t>
  </si>
  <si>
    <t>SpoilMean42</t>
  </si>
  <si>
    <t>SpriteUi/Common/Skills/skill01/3/13</t>
  </si>
  <si>
    <t>人坦一体</t>
  </si>
  <si>
    <t>Spoil43</t>
  </si>
  <si>
    <t>SpoilMean43</t>
  </si>
  <si>
    <t>加倍贪婪</t>
  </si>
  <si>
    <t>Spoil44</t>
  </si>
  <si>
    <t>SpoilMean44</t>
  </si>
  <si>
    <t>SpriteUi/Common/Skills/skill01/3/21</t>
  </si>
  <si>
    <t>连续射击</t>
  </si>
  <si>
    <t>Spoil45</t>
  </si>
  <si>
    <t>SpoilMean45</t>
  </si>
  <si>
    <t>SpriteUi/Common/Skills/skill01/3/1</t>
  </si>
  <si>
    <t>溶解药剂</t>
  </si>
  <si>
    <t>Spoil46</t>
  </si>
  <si>
    <t>SpoilMean46</t>
  </si>
  <si>
    <t>SpriteUi/Common/Skills/skill01/3/5</t>
  </si>
  <si>
    <t>撕裂者炸弹</t>
  </si>
  <si>
    <t>Spoil47</t>
  </si>
  <si>
    <t>SpoilMean47</t>
  </si>
  <si>
    <t>SpriteUi/Common/Skills/skill01/3/20</t>
  </si>
  <si>
    <t>裂变火花</t>
  </si>
  <si>
    <t>Spoil48</t>
  </si>
  <si>
    <t>SpoilMean48</t>
  </si>
  <si>
    <t>复苏药片</t>
  </si>
  <si>
    <t>Spoil49</t>
  </si>
  <si>
    <t>SpoilMean49</t>
  </si>
  <si>
    <t>SpriteUi/Common/Skills/skill01/3/34</t>
  </si>
  <si>
    <t>能量转换器</t>
  </si>
  <si>
    <t>Spoil50</t>
  </si>
  <si>
    <t>SpoilMean50</t>
  </si>
  <si>
    <t>SpriteUi/Common/Skills/skill01/3/31</t>
  </si>
  <si>
    <t>紧急医疗</t>
  </si>
  <si>
    <t>Spoil51</t>
  </si>
  <si>
    <t>SpoilMean51</t>
  </si>
  <si>
    <t>不愈弹片</t>
  </si>
  <si>
    <t>Spoil52</t>
  </si>
  <si>
    <t>SpoilMean52</t>
  </si>
  <si>
    <t>SpriteUi/Common/Skills/skill01/3/3</t>
  </si>
  <si>
    <t>加倍色欲</t>
  </si>
  <si>
    <t>Spoil53</t>
  </si>
  <si>
    <t>SpoilMean53</t>
  </si>
  <si>
    <t>加倍野心</t>
  </si>
  <si>
    <t>Spoil54</t>
  </si>
  <si>
    <t>SpoilMean54</t>
  </si>
  <si>
    <t>能量协调器</t>
  </si>
  <si>
    <t>Spoil55</t>
  </si>
  <si>
    <t>SpoilMean55</t>
  </si>
  <si>
    <t>SpriteUi/Common/Skills/skill01/3/35</t>
  </si>
  <si>
    <t>能量护甲</t>
  </si>
  <si>
    <t>Spoil56</t>
  </si>
  <si>
    <t>SpoilMean56</t>
  </si>
  <si>
    <t>汲能轮胎</t>
  </si>
  <si>
    <t>Spoil57</t>
  </si>
  <si>
    <t>SpoilMean57</t>
  </si>
  <si>
    <t>SpriteUi/Common/Skills/skill01/3/11</t>
  </si>
  <si>
    <t>高能核心</t>
  </si>
  <si>
    <t>Spoil58</t>
  </si>
  <si>
    <t>SpoilMean58</t>
  </si>
  <si>
    <t>SpriteUi/Common/Skills/skill01/3/32</t>
  </si>
  <si>
    <t>毫米波瞄准</t>
  </si>
  <si>
    <t>Spoil59</t>
  </si>
  <si>
    <t>SpoilMean59</t>
  </si>
  <si>
    <t>SpriteUi/Common/Skills/skill02/3/6</t>
  </si>
  <si>
    <t>闪光手榴弹</t>
  </si>
  <si>
    <t>Spoil60</t>
  </si>
  <si>
    <t>SpoilMean60</t>
  </si>
  <si>
    <t>SpriteUi/Common/Skills/skill02/3/13</t>
  </si>
  <si>
    <t>麻痹手榴弹</t>
  </si>
  <si>
    <t>Spoil61</t>
  </si>
  <si>
    <t>SpoilMean61</t>
  </si>
  <si>
    <t>SpriteUi/Common/Skills/skill02/3/10</t>
  </si>
  <si>
    <t>加倍命运</t>
  </si>
  <si>
    <t>Spoil62</t>
  </si>
  <si>
    <t>SpoilMean62</t>
  </si>
  <si>
    <t>自适应瞄具</t>
  </si>
  <si>
    <t>Spoil63</t>
  </si>
  <si>
    <t>SpoilMean63</t>
  </si>
  <si>
    <t>SpriteUi/Common/Skills/skill02/3/5</t>
  </si>
  <si>
    <t>涡轮增压轮胎</t>
  </si>
  <si>
    <t>Spoil64</t>
  </si>
  <si>
    <t>SpoilMean64</t>
  </si>
  <si>
    <t>SpriteUi/Common/Skills/skill04/2/15</t>
  </si>
  <si>
    <t>仿制兴奋剂</t>
  </si>
  <si>
    <t>Spoil65</t>
  </si>
  <si>
    <t>SpoilMean65</t>
  </si>
  <si>
    <t>SpriteUi/Common/Skills/skill04/2/16</t>
  </si>
  <si>
    <t>钛合金枪械</t>
  </si>
  <si>
    <t>Spoil66</t>
  </si>
  <si>
    <t>SpoilMean66</t>
  </si>
  <si>
    <t>SpriteUi/Common/Skills/skill02/2/19</t>
  </si>
  <si>
    <t>钛合金排气歧管永久</t>
  </si>
  <si>
    <t>分裂射击</t>
  </si>
  <si>
    <t>Spoil67</t>
  </si>
  <si>
    <t>SpoilMean67</t>
  </si>
  <si>
    <t>SpriteUi/Common/Skills/skill01/2/21</t>
  </si>
  <si>
    <t>防爆装甲涂层</t>
  </si>
  <si>
    <t>Spoil68</t>
  </si>
  <si>
    <t>SpoilMean68</t>
  </si>
  <si>
    <t>SpriteUi/Common/Skills/skill01/2/12</t>
  </si>
  <si>
    <t>处决射击</t>
  </si>
  <si>
    <t>Spoil69</t>
  </si>
  <si>
    <t>SpoilMean69</t>
  </si>
  <si>
    <t>SpriteUi/Common/Skills/skill01/2/13</t>
  </si>
  <si>
    <t>充能装甲</t>
  </si>
  <si>
    <t>Spoil70</t>
  </si>
  <si>
    <t>SpoilMean70</t>
  </si>
  <si>
    <t>SpriteUi/Common/Skills/skill01/2/17</t>
  </si>
  <si>
    <t>极致车体减重</t>
  </si>
  <si>
    <t>Spoil71</t>
  </si>
  <si>
    <t>SpoilMean71</t>
  </si>
  <si>
    <t>SpriteUi/Common/Skills/skill01/2/11</t>
  </si>
  <si>
    <t>额外反弹核心</t>
  </si>
  <si>
    <t>Spoil72</t>
  </si>
  <si>
    <t>SpoilMean72</t>
  </si>
  <si>
    <t>SpriteUi/Common/Skills/skill01/2/32</t>
  </si>
  <si>
    <t>嗜血轮胎</t>
  </si>
  <si>
    <t>Spoil73</t>
  </si>
  <si>
    <t>SpoilMean73</t>
  </si>
  <si>
    <t>精制枪械</t>
  </si>
  <si>
    <t>Spoil74</t>
  </si>
  <si>
    <t>SpoilMean74</t>
  </si>
  <si>
    <t>SpriteUi/Common/Skills/skill01/2/14</t>
  </si>
  <si>
    <t>狂暴子弹</t>
  </si>
  <si>
    <t>Spoil75</t>
  </si>
  <si>
    <t>SpoilMean75</t>
  </si>
  <si>
    <t>毁灭车轮</t>
  </si>
  <si>
    <t>Spoil76</t>
  </si>
  <si>
    <t>SpoilMean76</t>
  </si>
  <si>
    <t>SpriteUi/Common/Skills/skill01/2/23</t>
  </si>
  <si>
    <t>重创炮击</t>
  </si>
  <si>
    <t>Spoil77</t>
  </si>
  <si>
    <t>SpoilMean77</t>
  </si>
  <si>
    <t>SpriteUi/Common/Skills/skill01/2/33</t>
  </si>
  <si>
    <t>狂暴轮毂</t>
  </si>
  <si>
    <t>Spoil78</t>
  </si>
  <si>
    <t>SpoilMean78</t>
  </si>
  <si>
    <t>钣金护盾</t>
  </si>
  <si>
    <t>Spoil79</t>
  </si>
  <si>
    <t>SpoilMean79</t>
  </si>
  <si>
    <t>备用能量</t>
  </si>
  <si>
    <t>Spoil80</t>
  </si>
  <si>
    <t>SpoilMean80</t>
  </si>
  <si>
    <t>SpriteUi/Common/Skills/skill01/2/7</t>
  </si>
  <si>
    <t>自燃倾向</t>
  </si>
  <si>
    <t>Spoil81</t>
  </si>
  <si>
    <t>SpoilMean81</t>
  </si>
  <si>
    <t>SpriteUi/Common/Skills/skill01/2/19</t>
  </si>
  <si>
    <t>长效补给箱</t>
  </si>
  <si>
    <t>Spoil82</t>
  </si>
  <si>
    <t>SpoilMean82</t>
  </si>
  <si>
    <t>SpriteUi/Common/Skills/skill01/2/34</t>
  </si>
  <si>
    <t>超负荷射击</t>
  </si>
  <si>
    <t>Spoil83</t>
  </si>
  <si>
    <t>SpoilMean83</t>
  </si>
  <si>
    <t>SpriteUi/Common/Skills/skill01/2/18</t>
  </si>
  <si>
    <t>终结者手雷</t>
  </si>
  <si>
    <t>Spoil84</t>
  </si>
  <si>
    <t>SpoilMean84</t>
  </si>
  <si>
    <t>SpriteUi/Common/Skills/skill01/2/8</t>
  </si>
  <si>
    <t>麻痹手雷</t>
  </si>
  <si>
    <t>Spoil85</t>
  </si>
  <si>
    <t>SpoilMean85</t>
  </si>
  <si>
    <t>SpriteUi/Common/Skills/skill01/2/10</t>
  </si>
  <si>
    <t>残忍毁灭</t>
  </si>
  <si>
    <t>Spoil86</t>
  </si>
  <si>
    <t>SpoilMean86</t>
  </si>
  <si>
    <t>SpriteUi/Common/Skills/skill01/2/26</t>
  </si>
  <si>
    <t>操控失灵</t>
  </si>
  <si>
    <t>Spoil87</t>
  </si>
  <si>
    <t>SpoilMean87</t>
  </si>
  <si>
    <t>SpriteUi/Common/Skills/skill01/2/5</t>
  </si>
  <si>
    <t>暗核脉冲·I型</t>
  </si>
  <si>
    <t>Spoil201</t>
  </si>
  <si>
    <t>SpoilMean201</t>
  </si>
  <si>
    <t>暗核脉冲·II型</t>
  </si>
  <si>
    <t>Spoil202</t>
  </si>
  <si>
    <t>SpoilMean202</t>
  </si>
  <si>
    <t>暗核脉冲·III型</t>
  </si>
  <si>
    <t>Spoil203</t>
  </si>
  <si>
    <t>SpoilMean203</t>
  </si>
  <si>
    <t>暗核脉冲·IV型</t>
  </si>
  <si>
    <t>Spoil204</t>
  </si>
  <si>
    <t>SpoilMean204</t>
  </si>
  <si>
    <t>混沌火弹·I型</t>
  </si>
  <si>
    <t>Spoil205</t>
  </si>
  <si>
    <t>SpoilMean205</t>
  </si>
  <si>
    <t>SpriteUi/Common/Skills/skill01/1/22</t>
  </si>
  <si>
    <t>混沌火弹·II型</t>
  </si>
  <si>
    <t>Spoil206</t>
  </si>
  <si>
    <t>SpoilMean206</t>
  </si>
  <si>
    <t>混沌火弹·III型</t>
  </si>
  <si>
    <t>Spoil207</t>
  </si>
  <si>
    <t>SpoilMean207</t>
  </si>
  <si>
    <t>混沌火弹·IV型</t>
  </si>
  <si>
    <t>Spoil208</t>
  </si>
  <si>
    <t>SpoilMean208</t>
  </si>
  <si>
    <t>蚀瘴气弹·I型</t>
  </si>
  <si>
    <t>Spoil209</t>
  </si>
  <si>
    <t>SpoilMean209</t>
  </si>
  <si>
    <t>SpriteUi/Common/Skills/skill01/1/5</t>
  </si>
  <si>
    <t>蚀瘴气弹·II型</t>
  </si>
  <si>
    <t>Spoil210</t>
  </si>
  <si>
    <t>SpoilMean210</t>
  </si>
  <si>
    <t>蚀瘴气弹·III型</t>
  </si>
  <si>
    <t>Spoil211</t>
  </si>
  <si>
    <t>SpoilMean211</t>
  </si>
  <si>
    <t>蚀瘴气弹·IV型</t>
  </si>
  <si>
    <t>Spoil212</t>
  </si>
  <si>
    <t>SpoilMean212</t>
  </si>
  <si>
    <r>
      <rPr>
        <sz val="11"/>
        <color rgb="FF000000"/>
        <rFont val="宋体"/>
        <charset val="134"/>
      </rPr>
      <t>买一送一</t>
    </r>
  </si>
  <si>
    <t>Blessing1</t>
  </si>
  <si>
    <t>BlessingMean1</t>
  </si>
  <si>
    <t>SpriteUi/Battle_Rogue/Blessings/1001</t>
  </si>
  <si>
    <r>
      <rPr>
        <sz val="11"/>
        <color rgb="FF000000"/>
        <rFont val="宋体"/>
        <charset val="134"/>
      </rPr>
      <t>额外选择Extra Pick</t>
    </r>
  </si>
  <si>
    <t>Blessing2</t>
  </si>
  <si>
    <t>BlessingMean2</t>
  </si>
  <si>
    <t>SpriteUi/Battle_Rogue/Blessings/1002</t>
  </si>
  <si>
    <t>史诗道具</t>
  </si>
  <si>
    <t>Blessing3</t>
  </si>
  <si>
    <t>BlessingMean3</t>
  </si>
  <si>
    <t>SpriteUi/Battle_Rogue/Blessings/1003</t>
  </si>
  <si>
    <t>再来一次</t>
  </si>
  <si>
    <t>Blessing4</t>
  </si>
  <si>
    <t>BlessingMean4</t>
  </si>
  <si>
    <t>SpriteUi/Battle_Rogue/Blessings/1004</t>
  </si>
  <si>
    <t>祝福交换Blessing Swap</t>
  </si>
  <si>
    <t>Blessing5</t>
  </si>
  <si>
    <t>BlessingMean5</t>
  </si>
  <si>
    <t>SpriteUi/Battle_Rogue/Blessings/1005</t>
  </si>
  <si>
    <r>
      <rPr>
        <sz val="11"/>
        <color rgb="FF000000"/>
        <rFont val="宋体"/>
        <charset val="134"/>
      </rPr>
      <t>幸运物资</t>
    </r>
  </si>
  <si>
    <t>Blessing6</t>
  </si>
  <si>
    <t>BlessingMean6</t>
  </si>
  <si>
    <t>SpriteUi/Battle_Rogue/Blessings/1006</t>
  </si>
  <si>
    <r>
      <rPr>
        <sz val="11"/>
        <color rgb="FF000000"/>
        <rFont val="宋体"/>
        <charset val="134"/>
      </rPr>
      <t>祝福修复Blessing Repair</t>
    </r>
  </si>
  <si>
    <t>Blessing7</t>
  </si>
  <si>
    <t>BlessingMean7</t>
  </si>
  <si>
    <t>SpriteUi/Battle_Rogue/Blessings/1007</t>
  </si>
  <si>
    <r>
      <rPr>
        <sz val="11"/>
        <color rgb="FF000000"/>
        <rFont val="宋体"/>
        <charset val="134"/>
      </rPr>
      <t>赌一把（take a chance）</t>
    </r>
  </si>
  <si>
    <t>Blessing8</t>
  </si>
  <si>
    <t>BlessingMean8</t>
  </si>
  <si>
    <t>SpriteUi/Battle_Rogue/Blessings/1008</t>
  </si>
  <si>
    <r>
      <rPr>
        <sz val="11"/>
        <color rgb="FF000000"/>
        <rFont val="宋体"/>
        <charset val="134"/>
      </rPr>
      <t>双倍剂量</t>
    </r>
  </si>
  <si>
    <t>Blessing9</t>
  </si>
  <si>
    <t>BlessingMean9</t>
  </si>
  <si>
    <t>SpriteUi/Battle_Rogue/Blessings/1009</t>
  </si>
  <si>
    <r>
      <rPr>
        <sz val="11"/>
        <color rgb="FF000000"/>
        <rFont val="宋体"/>
        <charset val="134"/>
      </rPr>
      <t>条条大路通罗马（All roads lead to Rome）</t>
    </r>
  </si>
  <si>
    <t>Blessing10</t>
  </si>
  <si>
    <t>BlessingMean10</t>
  </si>
  <si>
    <t>SpriteUi/Battle_Rogue/Blessings/1010</t>
  </si>
  <si>
    <r>
      <rPr>
        <sz val="11"/>
        <color rgb="FF000000"/>
        <rFont val="宋体"/>
        <charset val="134"/>
      </rPr>
      <t>失败者庇护Loser's Refuge</t>
    </r>
  </si>
  <si>
    <t>Blessing11</t>
  </si>
  <si>
    <t>BlessingMean11</t>
  </si>
  <si>
    <t>SpriteUi/Battle_Rogue/Blessings/1011</t>
  </si>
  <si>
    <t>闪避率提高10%</t>
  </si>
  <si>
    <t>生命偷取提高10%</t>
  </si>
  <si>
    <t>生命值提高20%</t>
  </si>
  <si>
    <t>SpriteUi/Common/Skills/skill01/1/16</t>
  </si>
  <si>
    <t>伤害减免提高10%</t>
  </si>
  <si>
    <t>战斗开始时全体回血20%</t>
  </si>
  <si>
    <t>SpriteUi/Common/Skills/skill02/1/11</t>
  </si>
  <si>
    <t>每个敌人死亡提高己方全体10%攻击</t>
  </si>
  <si>
    <t>SpriteUi/Common/Skills/skill04/1/5</t>
  </si>
  <si>
    <t>每个敌人死亡提高己方全体10%闪避</t>
  </si>
  <si>
    <t>SpriteUi/Common/Skills/skill04/1/12</t>
  </si>
  <si>
    <t>每个敌人死亡回复己方全体20%生命</t>
  </si>
  <si>
    <t>SpriteUi/Common/Skills/skill04/1/11</t>
  </si>
  <si>
    <t>每个角色释放技能后回复自身10%能量</t>
  </si>
  <si>
    <t>坦克角色释放技能回复自身10%生命</t>
  </si>
  <si>
    <t>SpriteUi/Common/Skills/skill01/1/34</t>
  </si>
  <si>
    <t>支援角色释放技能获得2秒免疫</t>
  </si>
  <si>
    <t>SpriteUi/Common/Skills/skill01/1/18</t>
  </si>
  <si>
    <t>输出角色释放技能减少敌人20%回复</t>
  </si>
  <si>
    <t>所有角色每5秒获得10%治疗</t>
  </si>
  <si>
    <t>所有西部角色的攻击力提高20%</t>
  </si>
  <si>
    <t>所有西部角色的攻击速度提高20%</t>
  </si>
  <si>
    <t>所有西部角色的暴击率提高20%</t>
  </si>
  <si>
    <t>所有东部角色的攻击力提高20%</t>
  </si>
  <si>
    <t>所有东部角色的攻击速度提高20%</t>
  </si>
  <si>
    <t>所有东部角色的暴击率提高20%</t>
  </si>
  <si>
    <t>所有硅谷角色的攻击力提高20%</t>
  </si>
  <si>
    <t>所有硅谷角色的攻击速度提高20%</t>
  </si>
  <si>
    <t>所有硅谷角色的暴击率提高20%</t>
  </si>
  <si>
    <t>所有霓虹角色的攻击力提高20%</t>
  </si>
  <si>
    <t>所有霓虹角色的攻击速度提高20%</t>
  </si>
  <si>
    <t>所有霓虹角色的暴击率提高20%</t>
  </si>
  <si>
    <t>闪避率提高30%</t>
  </si>
  <si>
    <t>SpriteUi/Common/Skills/skill01/3/12</t>
  </si>
  <si>
    <t>生命偷取提高30%</t>
  </si>
  <si>
    <t>生命值提高60%</t>
  </si>
  <si>
    <t>SpriteUi/Common/Skills/skill01/3/16</t>
  </si>
  <si>
    <t>伤害减免提高30%</t>
  </si>
  <si>
    <t>战斗开始时全体回血40%</t>
  </si>
  <si>
    <t>SpriteUi/Common/Skills/skill02/3/11</t>
  </si>
  <si>
    <t>每个敌人死亡提高己方全体20%攻击</t>
  </si>
  <si>
    <t>SpriteUi/Common/Skills/skill04/3/5</t>
  </si>
  <si>
    <t>每个敌人死亡提高己方全体20%闪避</t>
  </si>
  <si>
    <t>SpriteUi/Common/Skills/skill04/3/12</t>
  </si>
  <si>
    <t>每个敌人死亡回复己方全体50%生命</t>
  </si>
  <si>
    <t>SpriteUi/Common/Skills/skill04/3/11</t>
  </si>
  <si>
    <t>每个角色释放技能时回复全体20%能量</t>
  </si>
  <si>
    <t>SpriteUi/Common/Skills/skill01/3/24</t>
  </si>
  <si>
    <t>坦克释放技能回复自身30%生命</t>
  </si>
  <si>
    <t>支援释放技能获得4秒免疫</t>
  </si>
  <si>
    <t>SpriteUi/Common/Skills/skill01/3/18</t>
  </si>
  <si>
    <t>输出释放技能减少敌人50%回复</t>
  </si>
  <si>
    <t>所有角色每5秒获得20%治疗</t>
  </si>
  <si>
    <t>所有西部角色的攻击力提高60%</t>
  </si>
  <si>
    <t>SpriteUi/Common/Skills/skill01/3/27</t>
  </si>
  <si>
    <t>所有西部角色的攻击速度提高40%</t>
  </si>
  <si>
    <t>所有西部角色的暴击率提高30%</t>
  </si>
  <si>
    <t>SpriteUi/Common/Skills/skill01/3/9</t>
  </si>
  <si>
    <t>所有东部角色的攻击力提高60%</t>
  </si>
  <si>
    <t>所有东部角色的攻击速度提高40%</t>
  </si>
  <si>
    <t>所有东部角色的暴击率提高30%</t>
  </si>
  <si>
    <t>所有硅谷角色的攻击力提高60%</t>
  </si>
  <si>
    <t>所有硅谷角色的攻击速度提高40%</t>
  </si>
  <si>
    <t>所有硅谷角色的暴击率提高30%</t>
  </si>
  <si>
    <t>所有霓虹角色的攻击力提高60%</t>
  </si>
  <si>
    <t>所有霓虹角色的攻击速度提高40%</t>
  </si>
  <si>
    <t>所有霓虹角色的暴击率提高30%</t>
  </si>
  <si>
    <t>闪避率提高60%</t>
  </si>
  <si>
    <t>生命偷取提高60%</t>
  </si>
  <si>
    <t>SpriteUi/Common/Skills/skill01/2/3</t>
  </si>
  <si>
    <t>生命值提高100%</t>
  </si>
  <si>
    <t>SpriteUi/Common/Skills/skill01/2/16</t>
  </si>
  <si>
    <t>伤害减免提高60%</t>
  </si>
  <si>
    <t>战斗开始时全体回血60%</t>
  </si>
  <si>
    <t>SpriteUi/Common/Skills/skill02/2/11</t>
  </si>
  <si>
    <t>每个敌人死亡提高己方全体40%攻击</t>
  </si>
  <si>
    <t>SpriteUi/Common/Skills/skill04/2/5</t>
  </si>
  <si>
    <t>每个敌人死亡提高己方全体40%闪避</t>
  </si>
  <si>
    <t>SpriteUi/Common/Skills/skill04/2/12</t>
  </si>
  <si>
    <t>每个敌人死亡回复己方全体100%生命</t>
  </si>
  <si>
    <t>SpriteUi/Common/Skills/skill04/2/11</t>
  </si>
  <si>
    <t>每个角色释放技能时回复自身40%能量</t>
  </si>
  <si>
    <t>SpriteUi/Common/Skills/skill01/2/24</t>
  </si>
  <si>
    <t>坦克释放技能回复自身60%生命</t>
  </si>
  <si>
    <t>支援释放技能获得6秒免疫</t>
  </si>
  <si>
    <t>输出释放技能减少敌人100%回复</t>
  </si>
  <si>
    <t>所有角色每5秒获得40%治疗</t>
  </si>
  <si>
    <t>所有西部角色的攻击力提高100%</t>
  </si>
  <si>
    <t>SpriteUi/Common/Skills/skill01/2/27</t>
  </si>
  <si>
    <t>所有西部角色的攻击速度提高60%</t>
  </si>
  <si>
    <t>所有西部角色的暴击率提高60%</t>
  </si>
  <si>
    <t>SpriteUi/Common/Skills/skill01/2/9</t>
  </si>
  <si>
    <t>所有东部角色的攻击力提高100%</t>
  </si>
  <si>
    <t>所有东部角色的攻击速度提高60%</t>
  </si>
  <si>
    <t>所有东部角色的暴击率提高60%</t>
  </si>
  <si>
    <t>所有硅谷角色的攻击力提高100%</t>
  </si>
  <si>
    <t>所有硅谷角色的攻击速度提高60%</t>
  </si>
  <si>
    <t>所有硅谷角色的暴击率提高60%</t>
  </si>
  <si>
    <t>所有霓虹角色的攻击力提高100%</t>
  </si>
  <si>
    <t>所有霓虹角色的攻击速度提高60%</t>
  </si>
  <si>
    <t>所有霓虹角色的暴击率提高60%</t>
  </si>
  <si>
    <t>战斗开始时，获得6秒伤害免疫</t>
  </si>
  <si>
    <t>[</t>
  </si>
  <si>
    <t>:</t>
  </si>
  <si>
    <t>,</t>
  </si>
  <si>
    <t>]</t>
  </si>
  <si>
    <t>"</t>
  </si>
  <si>
    <t>{</t>
  </si>
  <si>
    <t>}</t>
  </si>
  <si>
    <t>Paramas</t>
  </si>
  <si>
    <t>ItemId</t>
  </si>
  <si>
    <t>Method</t>
  </si>
  <si>
    <t>参数1</t>
  </si>
  <si>
    <t>值</t>
  </si>
  <si>
    <t>参数2</t>
  </si>
  <si>
    <t>参数3</t>
  </si>
  <si>
    <t>参数4</t>
  </si>
  <si>
    <t>参数5</t>
  </si>
  <si>
    <t>AtkRate</t>
  </si>
  <si>
    <t>HpRate</t>
  </si>
  <si>
    <t>Dod</t>
  </si>
  <si>
    <t>AtkSpeed</t>
  </si>
  <si>
    <t>AtkDmgInc</t>
  </si>
  <si>
    <t>OnHealInc</t>
  </si>
  <si>
    <t>SkillId</t>
  </si>
  <si>
    <t>TargetType</t>
  </si>
  <si>
    <t>Hit</t>
  </si>
  <si>
    <t>BuffId</t>
  </si>
  <si>
    <t>MaxCount</t>
  </si>
  <si>
    <t>UseTimes</t>
  </si>
  <si>
    <t>Trigger</t>
  </si>
  <si>
    <t>TriggerData</t>
  </si>
  <si>
    <t>{}</t>
  </si>
  <si>
    <t>Effect</t>
  </si>
  <si>
    <t>EffectData</t>
  </si>
  <si>
    <t>次数</t>
  </si>
  <si>
    <t>战利品-蓝</t>
  </si>
  <si>
    <t>战利品-紫</t>
  </si>
  <si>
    <t>战利品-橙</t>
  </si>
  <si>
    <t>Time</t>
  </si>
  <si>
    <t>DropTeamId</t>
  </si>
  <si>
    <t>Weight</t>
  </si>
  <si>
    <t>效果描述</t>
  </si>
  <si>
    <t>中文名字</t>
  </si>
  <si>
    <t>英文名字</t>
  </si>
  <si>
    <t>I</t>
  </si>
  <si>
    <t xml:space="preserve"> I</t>
  </si>
  <si>
    <t>II</t>
  </si>
  <si>
    <t xml:space="preserve"> II</t>
  </si>
  <si>
    <t>III</t>
  </si>
  <si>
    <t xml:space="preserve"> III</t>
  </si>
  <si>
    <t>氮气漂移</t>
  </si>
  <si>
    <t>Nitro Drift</t>
  </si>
  <si>
    <t>吸血引擎</t>
  </si>
  <si>
    <t>Vampire Engine</t>
  </si>
  <si>
    <t>装甲车身</t>
  </si>
  <si>
    <t>Armored Chassis</t>
  </si>
  <si>
    <t>防弹装甲</t>
  </si>
  <si>
    <t>Bulletproof Armor</t>
  </si>
  <si>
    <t>急速增援</t>
  </si>
  <si>
    <t>Surge Boost</t>
  </si>
  <si>
    <t>燃料助威</t>
  </si>
  <si>
    <t>Fuel for the Fire</t>
  </si>
  <si>
    <t>游刃有余</t>
  </si>
  <si>
    <t>Graceful Dodge</t>
  </si>
  <si>
    <t>复生电路</t>
  </si>
  <si>
    <t>Revival Circuit</t>
  </si>
  <si>
    <t>涡轮增压</t>
  </si>
  <si>
    <t>Turbo Charge</t>
  </si>
  <si>
    <t>重击效应</t>
  </si>
  <si>
    <t>Heavy Impact</t>
  </si>
  <si>
    <t>烟雾掩护</t>
  </si>
  <si>
    <t>Smoke Screen</t>
  </si>
  <si>
    <t>电磁脉冲射击</t>
  </si>
  <si>
    <t>EMP Shot</t>
  </si>
  <si>
    <t>加油站修复</t>
  </si>
  <si>
    <t>Pit Stop Repair</t>
  </si>
  <si>
    <t>狂野之力</t>
  </si>
  <si>
    <t>Wild Power</t>
  </si>
  <si>
    <t>疾风骤雨</t>
  </si>
  <si>
    <t>Rapid Storm</t>
  </si>
  <si>
    <t>雷霆一击</t>
  </si>
  <si>
    <t>Thunder Strike</t>
  </si>
  <si>
    <t>东方锋芒</t>
  </si>
  <si>
    <t>Eastern Edge</t>
  </si>
  <si>
    <t>疾影如风</t>
  </si>
  <si>
    <t>Swift Shadow</t>
  </si>
  <si>
    <t>极致锋锐</t>
  </si>
  <si>
    <t>Sharp Precision</t>
  </si>
  <si>
    <t>科技之锋</t>
  </si>
  <si>
    <t>Tech Blade</t>
  </si>
  <si>
    <t>光速打击</t>
  </si>
  <si>
    <t>Blazing Speed</t>
  </si>
  <si>
    <t>尖端精准</t>
  </si>
  <si>
    <t>Precision Edge</t>
  </si>
  <si>
    <t>霓虹利刃</t>
  </si>
  <si>
    <t>Neon Blade</t>
  </si>
  <si>
    <t>闪电疾行</t>
  </si>
  <si>
    <t>Lightning Dash</t>
  </si>
  <si>
    <t>极光致命</t>
  </si>
  <si>
    <t>Aurora Strike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</si>
</sst>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1"/>
      <color theme="0" tint="-0.49998474074526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76" fontId="1" fillId="7" borderId="1" xfId="3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76" fontId="1" fillId="9" borderId="1" xfId="3" applyNumberFormat="1" applyFont="1" applyFill="1" applyBorder="1" applyAlignment="1">
      <alignment horizontal="center" vertical="center"/>
    </xf>
    <xf numFmtId="176" fontId="1" fillId="2" borderId="1" xfId="3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1" xfId="3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590550</xdr:colOff>
      <xdr:row>212</xdr:row>
      <xdr:rowOff>86995</xdr:rowOff>
    </xdr:from>
    <xdr:to>
      <xdr:col>10</xdr:col>
      <xdr:colOff>19050</xdr:colOff>
      <xdr:row>228</xdr:row>
      <xdr:rowOff>29845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2150" y="36434395"/>
          <a:ext cx="5762625" cy="268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abSelected="1" workbookViewId="0">
      <pane xSplit="3" ySplit="4" topLeftCell="D11" activePane="bottomRight" state="frozen"/>
      <selection/>
      <selection pane="topRight"/>
      <selection pane="bottomLeft"/>
      <selection pane="bottomRight" activeCell="E121" sqref="E121"/>
    </sheetView>
  </sheetViews>
  <sheetFormatPr defaultColWidth="9" defaultRowHeight="13.5"/>
  <cols>
    <col min="1" max="1" width="9.125" style="8" customWidth="1"/>
    <col min="2" max="2" width="15.875" style="8" customWidth="1"/>
    <col min="3" max="3" width="43.375" style="8" customWidth="1"/>
    <col min="4" max="4" width="15.875" style="8" customWidth="1"/>
    <col min="5" max="5" width="24.375" style="8" customWidth="1"/>
    <col min="6" max="7" width="11.375" style="8" customWidth="1"/>
    <col min="8" max="8" width="11.625" style="8" customWidth="1"/>
    <col min="9" max="9" width="16" style="8" customWidth="1"/>
    <col min="10" max="10" width="48.75" style="8" customWidth="1"/>
    <col min="11" max="11" width="63.75" style="8" customWidth="1"/>
    <col min="12" max="16384" width="9" style="3"/>
  </cols>
  <sheetData>
    <row r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>
      <c r="A2" s="5" t="s">
        <v>11</v>
      </c>
      <c r="B2" s="5" t="s">
        <v>11</v>
      </c>
      <c r="C2" s="5" t="s">
        <v>12</v>
      </c>
      <c r="D2" s="5" t="s">
        <v>11</v>
      </c>
      <c r="E2" s="5" t="s">
        <v>13</v>
      </c>
      <c r="F2" s="5" t="s">
        <v>11</v>
      </c>
      <c r="G2" s="5" t="s">
        <v>11</v>
      </c>
      <c r="H2" s="5" t="s">
        <v>12</v>
      </c>
      <c r="I2" s="5" t="s">
        <v>12</v>
      </c>
      <c r="J2" s="5" t="s">
        <v>12</v>
      </c>
      <c r="K2" s="5" t="s">
        <v>14</v>
      </c>
    </row>
    <row r="3" spans="1:1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="9" customFormat="1" ht="173.1" customHeight="1" spans="1:11">
      <c r="A4" s="10" t="s">
        <v>26</v>
      </c>
      <c r="B4" s="5" t="s">
        <v>16</v>
      </c>
      <c r="C4" s="5" t="s">
        <v>17</v>
      </c>
      <c r="D4" s="10" t="s">
        <v>27</v>
      </c>
      <c r="E4" s="10" t="s">
        <v>28</v>
      </c>
      <c r="F4" s="10" t="s">
        <v>29</v>
      </c>
      <c r="G4" s="10" t="s">
        <v>21</v>
      </c>
      <c r="H4" s="10" t="s">
        <v>30</v>
      </c>
      <c r="I4" s="10" t="s">
        <v>30</v>
      </c>
      <c r="J4" s="10" t="s">
        <v>31</v>
      </c>
      <c r="K4" s="10" t="s">
        <v>32</v>
      </c>
    </row>
    <row r="5" spans="1:11">
      <c r="A5" s="8">
        <f>B5</f>
        <v>1</v>
      </c>
      <c r="B5" s="8">
        <v>1</v>
      </c>
      <c r="C5" s="11" t="s">
        <v>33</v>
      </c>
      <c r="D5" s="8">
        <v>1</v>
      </c>
      <c r="E5" s="8" t="str">
        <f>三选一!AA7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5" s="11">
        <v>1</v>
      </c>
      <c r="G5" s="12">
        <v>0.025</v>
      </c>
      <c r="H5" s="8" t="s">
        <v>34</v>
      </c>
      <c r="I5" s="8" t="s">
        <v>35</v>
      </c>
      <c r="J5" s="8" t="s">
        <v>36</v>
      </c>
      <c r="K5" s="8" t="str">
        <f>_xlfn.XLOOKUP($B5,中转!$D$9:$D$10000,中转!$X$9:$X$10000,"[]",0)</f>
        <v>[{"Method":1,"Paramas":{"AtkRate":0.05}}]</v>
      </c>
    </row>
    <row r="6" spans="1:11">
      <c r="A6" s="8">
        <f t="shared" ref="A6:A12" si="0">B6</f>
        <v>2</v>
      </c>
      <c r="B6" s="9">
        <v>2</v>
      </c>
      <c r="C6" s="11" t="s">
        <v>37</v>
      </c>
      <c r="D6" s="8">
        <v>1</v>
      </c>
      <c r="E6" s="8" t="str">
        <f>E5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6" s="11">
        <v>1</v>
      </c>
      <c r="G6" s="12">
        <v>0.025</v>
      </c>
      <c r="H6" s="8" t="s">
        <v>38</v>
      </c>
      <c r="I6" s="8" t="s">
        <v>39</v>
      </c>
      <c r="J6" s="8" t="s">
        <v>40</v>
      </c>
      <c r="K6" s="8" t="str">
        <f>_xlfn.XLOOKUP($B6,中转!$D$9:$D$10000,中转!$X$9:$X$10000,"[]",0)</f>
        <v>[{"Method":1,"Paramas":{"HpRate":0.05}}]</v>
      </c>
    </row>
    <row r="7" spans="1:11">
      <c r="A7" s="8">
        <f t="shared" si="0"/>
        <v>3</v>
      </c>
      <c r="B7" s="8">
        <v>3</v>
      </c>
      <c r="C7" s="11" t="s">
        <v>41</v>
      </c>
      <c r="D7" s="8">
        <v>1</v>
      </c>
      <c r="E7" s="8" t="str">
        <f t="shared" ref="E7:E12" si="1">E6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7" s="11">
        <v>1</v>
      </c>
      <c r="G7" s="12">
        <v>0.025</v>
      </c>
      <c r="H7" s="8" t="s">
        <v>42</v>
      </c>
      <c r="I7" s="8" t="s">
        <v>43</v>
      </c>
      <c r="J7" s="8" t="s">
        <v>44</v>
      </c>
      <c r="K7" s="8" t="str">
        <f>_xlfn.XLOOKUP($B7,中转!$D$9:$D$10000,中转!$X$9:$X$10000,"[]",0)</f>
        <v>[{"Method":1,"Paramas":{"Dod":0.03}}]</v>
      </c>
    </row>
    <row r="8" spans="1:11">
      <c r="A8" s="8">
        <f t="shared" si="0"/>
        <v>4</v>
      </c>
      <c r="B8" s="8">
        <v>4</v>
      </c>
      <c r="C8" s="11" t="s">
        <v>45</v>
      </c>
      <c r="D8" s="8">
        <v>1</v>
      </c>
      <c r="E8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8" s="11">
        <v>1</v>
      </c>
      <c r="G8" s="12">
        <v>0.025</v>
      </c>
      <c r="H8" s="8" t="s">
        <v>46</v>
      </c>
      <c r="I8" s="8" t="s">
        <v>47</v>
      </c>
      <c r="J8" s="8" t="s">
        <v>48</v>
      </c>
      <c r="K8" s="8" t="str">
        <f>_xlfn.XLOOKUP($B8,中转!$D$9:$D$10000,中转!$X$9:$X$10000,"[]",0)</f>
        <v>[{"Method":1,"Paramas":{"AtkSpeed":0.1}}]</v>
      </c>
    </row>
    <row r="9" spans="1:11">
      <c r="A9" s="8">
        <f t="shared" si="0"/>
        <v>5</v>
      </c>
      <c r="B9" s="8">
        <v>5</v>
      </c>
      <c r="C9" s="11" t="s">
        <v>49</v>
      </c>
      <c r="D9" s="8">
        <v>1</v>
      </c>
      <c r="E9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9" s="11">
        <v>1</v>
      </c>
      <c r="G9" s="12">
        <v>0.025</v>
      </c>
      <c r="H9" s="8" t="s">
        <v>50</v>
      </c>
      <c r="I9" s="8" t="s">
        <v>51</v>
      </c>
      <c r="J9" s="8" t="s">
        <v>52</v>
      </c>
      <c r="K9" s="8" t="str">
        <f>_xlfn.XLOOKUP($B9,中转!$D$9:$D$10000,中转!$X$9:$X$10000,"[]",0)</f>
        <v>[{"Method":1,"Paramas":{"AtkDmgInc":0.1}}]</v>
      </c>
    </row>
    <row r="10" spans="1:11">
      <c r="A10" s="8">
        <f t="shared" si="0"/>
        <v>6</v>
      </c>
      <c r="B10" s="8">
        <v>6</v>
      </c>
      <c r="C10" s="11" t="s">
        <v>53</v>
      </c>
      <c r="D10" s="8">
        <v>1</v>
      </c>
      <c r="E10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0" s="11">
        <v>1</v>
      </c>
      <c r="G10" s="12">
        <v>0.025</v>
      </c>
      <c r="H10" s="8" t="s">
        <v>54</v>
      </c>
      <c r="I10" s="8" t="s">
        <v>55</v>
      </c>
      <c r="J10" s="8" t="s">
        <v>56</v>
      </c>
      <c r="K10" s="8" t="str">
        <f>_xlfn.XLOOKUP($B10,中转!$D$9:$D$10000,中转!$X$9:$X$10000,"[]",0)</f>
        <v>[{"Method":1,"Paramas":{"OnHealInc":0.1}}]</v>
      </c>
    </row>
    <row r="11" spans="1:11">
      <c r="A11" s="8">
        <f t="shared" si="0"/>
        <v>7</v>
      </c>
      <c r="B11" s="8">
        <v>7</v>
      </c>
      <c r="C11" s="11" t="s">
        <v>57</v>
      </c>
      <c r="D11" s="8">
        <v>1</v>
      </c>
      <c r="E11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1" s="11">
        <v>1</v>
      </c>
      <c r="G11" s="12">
        <v>0.025</v>
      </c>
      <c r="H11" s="8" t="s">
        <v>58</v>
      </c>
      <c r="I11" s="8" t="s">
        <v>59</v>
      </c>
      <c r="J11" s="8" t="s">
        <v>60</v>
      </c>
      <c r="K11" s="8" t="str">
        <f>_xlfn.XLOOKUP($B11,中转!$D$9:$D$10000,中转!$X$9:$X$10000,"[]",0)</f>
        <v>[{"Method":2,"Paramas":{"SkillId":5000007,"TargetType":1}}]</v>
      </c>
    </row>
    <row r="12" spans="1:11">
      <c r="A12" s="8">
        <f t="shared" si="0"/>
        <v>8</v>
      </c>
      <c r="B12" s="8">
        <v>8</v>
      </c>
      <c r="C12" s="11" t="s">
        <v>61</v>
      </c>
      <c r="D12" s="8">
        <v>1</v>
      </c>
      <c r="E12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2" s="11">
        <v>1</v>
      </c>
      <c r="G12" s="12">
        <v>0.025</v>
      </c>
      <c r="H12" s="8" t="s">
        <v>62</v>
      </c>
      <c r="I12" s="8" t="s">
        <v>63</v>
      </c>
      <c r="J12" s="8" t="s">
        <v>64</v>
      </c>
      <c r="K12" s="8" t="str">
        <f>_xlfn.XLOOKUP($B12,中转!$D$9:$D$10000,中转!$X$9:$X$10000,"[]",0)</f>
        <v>[{"Method":1,"Paramas":{"Hit":0.03}}]</v>
      </c>
    </row>
    <row r="13" hidden="1" spans="1:11">
      <c r="A13" s="8" t="str">
        <f t="shared" ref="A13:A44" si="2">"//"&amp;B13</f>
        <v>//101</v>
      </c>
      <c r="B13" s="8">
        <v>101</v>
      </c>
      <c r="C13" s="11" t="s">
        <v>65</v>
      </c>
      <c r="D13" s="8">
        <v>2</v>
      </c>
      <c r="E13" s="8" t="s">
        <v>66</v>
      </c>
      <c r="F13" s="11">
        <v>1</v>
      </c>
      <c r="G13" s="12">
        <v>0.075</v>
      </c>
      <c r="H13" s="8" t="s">
        <v>67</v>
      </c>
      <c r="I13" s="8" t="s">
        <v>68</v>
      </c>
      <c r="J13" s="13" t="s">
        <v>69</v>
      </c>
      <c r="K13" s="8" t="str">
        <f>_xlfn.XLOOKUP($B13,中转!$D$9:$D$10000,中转!$X$9:$X$10000,"[]",0)</f>
        <v>[{"Method":2,"Paramas":{"SkillId":5000101,"TargetType":1}}]</v>
      </c>
    </row>
    <row r="14" hidden="1" spans="1:11">
      <c r="A14" s="8" t="str">
        <f t="shared" si="2"/>
        <v>//102</v>
      </c>
      <c r="B14" s="8">
        <v>102</v>
      </c>
      <c r="C14" s="11" t="s">
        <v>70</v>
      </c>
      <c r="D14" s="8">
        <v>2</v>
      </c>
      <c r="E14" s="8" t="s">
        <v>66</v>
      </c>
      <c r="F14" s="11">
        <v>1</v>
      </c>
      <c r="G14" s="12">
        <f>G13</f>
        <v>0.075</v>
      </c>
      <c r="H14" s="8" t="s">
        <v>71</v>
      </c>
      <c r="I14" s="8" t="s">
        <v>72</v>
      </c>
      <c r="J14" s="13" t="s">
        <v>73</v>
      </c>
      <c r="K14" s="8" t="str">
        <f>_xlfn.XLOOKUP($B14,中转!$D$9:$D$10000,中转!$X$9:$X$10000,"[]",0)</f>
        <v>[{"Method":2,"Paramas":{"SkillId":5000102,"TargetType":1}}]</v>
      </c>
    </row>
    <row r="15" hidden="1" spans="1:11">
      <c r="A15" s="8" t="str">
        <f t="shared" si="2"/>
        <v>//103</v>
      </c>
      <c r="B15" s="8">
        <v>103</v>
      </c>
      <c r="C15" s="11" t="s">
        <v>74</v>
      </c>
      <c r="D15" s="8">
        <v>2</v>
      </c>
      <c r="E15" s="8" t="s">
        <v>66</v>
      </c>
      <c r="F15" s="11">
        <v>1</v>
      </c>
      <c r="G15" s="12">
        <f t="shared" ref="G15:G35" si="3">G14</f>
        <v>0.075</v>
      </c>
      <c r="H15" s="8" t="s">
        <v>75</v>
      </c>
      <c r="I15" s="8" t="s">
        <v>76</v>
      </c>
      <c r="J15" s="13" t="s">
        <v>77</v>
      </c>
      <c r="K15" s="8" t="str">
        <f>_xlfn.XLOOKUP($B15,中转!$D$9:$D$10000,中转!$X$9:$X$10000,"[]",0)</f>
        <v>[{"Method":2,"Paramas":{"SkillId":5000103,"TargetType":1}}]</v>
      </c>
    </row>
    <row r="16" hidden="1" spans="1:11">
      <c r="A16" s="8" t="str">
        <f t="shared" si="2"/>
        <v>//104</v>
      </c>
      <c r="B16" s="8">
        <v>104</v>
      </c>
      <c r="C16" s="11" t="s">
        <v>78</v>
      </c>
      <c r="D16" s="8">
        <v>2</v>
      </c>
      <c r="E16" s="8" t="s">
        <v>66</v>
      </c>
      <c r="F16" s="11">
        <v>1</v>
      </c>
      <c r="G16" s="12">
        <f t="shared" si="3"/>
        <v>0.075</v>
      </c>
      <c r="H16" s="8" t="s">
        <v>79</v>
      </c>
      <c r="I16" s="8" t="s">
        <v>80</v>
      </c>
      <c r="J16" s="13" t="s">
        <v>81</v>
      </c>
      <c r="K16" s="8" t="str">
        <f>_xlfn.XLOOKUP($B16,中转!$D$9:$D$10000,中转!$X$9:$X$10000,"[]",0)</f>
        <v>[{"Method":2,"Paramas":{"SkillId":5000104,"TargetType":1}}]</v>
      </c>
    </row>
    <row r="17" hidden="1" spans="1:11">
      <c r="A17" s="8" t="str">
        <f t="shared" si="2"/>
        <v>//105</v>
      </c>
      <c r="B17" s="8">
        <v>105</v>
      </c>
      <c r="C17" s="11" t="s">
        <v>82</v>
      </c>
      <c r="D17" s="8">
        <v>2</v>
      </c>
      <c r="E17" s="8" t="s">
        <v>66</v>
      </c>
      <c r="F17" s="11">
        <v>1</v>
      </c>
      <c r="G17" s="12">
        <f t="shared" si="3"/>
        <v>0.075</v>
      </c>
      <c r="H17" s="8" t="s">
        <v>83</v>
      </c>
      <c r="I17" s="8" t="s">
        <v>84</v>
      </c>
      <c r="J17" s="13" t="s">
        <v>85</v>
      </c>
      <c r="K17" s="8" t="str">
        <f>_xlfn.XLOOKUP($B17,中转!$D$9:$D$10000,中转!$X$9:$X$10000,"[]",0)</f>
        <v>[{"Method":2,"Paramas":{"SkillId":5000105,"TargetType":1}}]</v>
      </c>
    </row>
    <row r="18" hidden="1" spans="1:11">
      <c r="A18" s="8" t="str">
        <f t="shared" si="2"/>
        <v>//106</v>
      </c>
      <c r="B18" s="8">
        <v>106</v>
      </c>
      <c r="C18" s="11" t="s">
        <v>86</v>
      </c>
      <c r="D18" s="8">
        <v>2</v>
      </c>
      <c r="E18" s="8" t="s">
        <v>66</v>
      </c>
      <c r="F18" s="11">
        <v>1</v>
      </c>
      <c r="G18" s="12">
        <f t="shared" si="3"/>
        <v>0.075</v>
      </c>
      <c r="H18" s="8" t="s">
        <v>87</v>
      </c>
      <c r="I18" s="8" t="s">
        <v>88</v>
      </c>
      <c r="J18" s="13" t="s">
        <v>89</v>
      </c>
      <c r="K18" s="8" t="str">
        <f>_xlfn.XLOOKUP($B18,中转!$D$9:$D$10000,中转!$X$9:$X$10000,"[]",0)</f>
        <v>[{"Method":2,"Paramas":{"SkillId":5000106,"TargetType":1}}]</v>
      </c>
    </row>
    <row r="19" hidden="1" spans="1:11">
      <c r="A19" s="8" t="str">
        <f t="shared" si="2"/>
        <v>//107</v>
      </c>
      <c r="B19" s="8">
        <v>107</v>
      </c>
      <c r="C19" s="11" t="s">
        <v>90</v>
      </c>
      <c r="D19" s="8">
        <v>2</v>
      </c>
      <c r="E19" s="8" t="s">
        <v>66</v>
      </c>
      <c r="F19" s="11">
        <v>1</v>
      </c>
      <c r="G19" s="12">
        <f t="shared" si="3"/>
        <v>0.075</v>
      </c>
      <c r="H19" s="8" t="s">
        <v>91</v>
      </c>
      <c r="I19" s="8" t="s">
        <v>92</v>
      </c>
      <c r="J19" s="13" t="s">
        <v>93</v>
      </c>
      <c r="K19" s="8" t="str">
        <f>_xlfn.XLOOKUP($B19,中转!$D$9:$D$10000,中转!$X$9:$X$10000,"[]",0)</f>
        <v>[{"Method":6,"Paramas":{"BuffId":500010701}}]</v>
      </c>
    </row>
    <row r="20" hidden="1" spans="1:11">
      <c r="A20" s="8" t="str">
        <f t="shared" si="2"/>
        <v>//108</v>
      </c>
      <c r="B20" s="8">
        <v>108</v>
      </c>
      <c r="C20" s="11" t="s">
        <v>94</v>
      </c>
      <c r="D20" s="8">
        <v>2</v>
      </c>
      <c r="E20" s="8" t="s">
        <v>66</v>
      </c>
      <c r="F20" s="11">
        <v>1</v>
      </c>
      <c r="G20" s="12">
        <f t="shared" si="3"/>
        <v>0.075</v>
      </c>
      <c r="H20" s="8" t="s">
        <v>95</v>
      </c>
      <c r="I20" s="8" t="s">
        <v>96</v>
      </c>
      <c r="J20" s="13" t="s">
        <v>97</v>
      </c>
      <c r="K20" s="8" t="str">
        <f>_xlfn.XLOOKUP($B20,中转!$D$9:$D$10000,中转!$X$9:$X$10000,"[]",0)</f>
        <v>[{"Method":2,"Paramas":{"SkillId":5000108,"TargetType":2}}]</v>
      </c>
    </row>
    <row r="21" hidden="1" spans="1:11">
      <c r="A21" s="8" t="str">
        <f t="shared" si="2"/>
        <v>//109</v>
      </c>
      <c r="B21" s="8">
        <v>109</v>
      </c>
      <c r="C21" s="13" t="s">
        <v>98</v>
      </c>
      <c r="D21" s="8">
        <v>2</v>
      </c>
      <c r="E21" s="8" t="s">
        <v>66</v>
      </c>
      <c r="F21" s="11">
        <v>1</v>
      </c>
      <c r="G21" s="12">
        <f t="shared" si="3"/>
        <v>0.075</v>
      </c>
      <c r="H21" s="8" t="s">
        <v>99</v>
      </c>
      <c r="I21" s="8" t="s">
        <v>100</v>
      </c>
      <c r="J21" s="13" t="s">
        <v>101</v>
      </c>
      <c r="K21" s="8" t="str">
        <f>_xlfn.XLOOKUP($B21,中转!$D$9:$D$10000,中转!$X$9:$X$10000,"[]",0)</f>
        <v>[{"Method":2,"Paramas":{"SkillId":5000109,"TargetType":1}}]</v>
      </c>
    </row>
    <row r="22" hidden="1" spans="1:11">
      <c r="A22" s="8" t="str">
        <f t="shared" si="2"/>
        <v>//110</v>
      </c>
      <c r="B22" s="8">
        <v>110</v>
      </c>
      <c r="C22" s="11" t="s">
        <v>102</v>
      </c>
      <c r="D22" s="8">
        <v>2</v>
      </c>
      <c r="E22" s="8" t="s">
        <v>66</v>
      </c>
      <c r="F22" s="11">
        <v>1</v>
      </c>
      <c r="G22" s="12">
        <f t="shared" si="3"/>
        <v>0.075</v>
      </c>
      <c r="H22" s="8" t="s">
        <v>103</v>
      </c>
      <c r="I22" s="8" t="s">
        <v>104</v>
      </c>
      <c r="J22" s="13" t="s">
        <v>105</v>
      </c>
      <c r="K22" s="8" t="str">
        <f>_xlfn.XLOOKUP($B22,中转!$D$9:$D$10000,中转!$X$9:$X$10000,"[]",0)</f>
        <v>[{"Method":2,"Paramas":{"SkillId":5000110,"TargetType":2}}]</v>
      </c>
    </row>
    <row r="23" hidden="1" spans="1:11">
      <c r="A23" s="8" t="str">
        <f t="shared" si="2"/>
        <v>//111</v>
      </c>
      <c r="B23" s="8">
        <v>111</v>
      </c>
      <c r="C23" s="11" t="s">
        <v>106</v>
      </c>
      <c r="D23" s="8">
        <v>2</v>
      </c>
      <c r="E23" s="8" t="s">
        <v>66</v>
      </c>
      <c r="F23" s="11">
        <v>1</v>
      </c>
      <c r="G23" s="12">
        <f t="shared" si="3"/>
        <v>0.075</v>
      </c>
      <c r="H23" s="8" t="s">
        <v>107</v>
      </c>
      <c r="I23" s="8" t="s">
        <v>108</v>
      </c>
      <c r="J23" s="13" t="s">
        <v>69</v>
      </c>
      <c r="K23" s="8" t="str">
        <f>_xlfn.XLOOKUP($B23,中转!$D$9:$D$10000,中转!$X$9:$X$10000,"[]",0)</f>
        <v>[{"Method":2,"Paramas":{"SkillId":5000111,"TargetType":1}}]</v>
      </c>
    </row>
    <row r="24" hidden="1" spans="1:11">
      <c r="A24" s="8" t="str">
        <f t="shared" si="2"/>
        <v>//112</v>
      </c>
      <c r="B24" s="8">
        <v>112</v>
      </c>
      <c r="C24" s="13" t="s">
        <v>109</v>
      </c>
      <c r="D24" s="8">
        <v>2</v>
      </c>
      <c r="E24" s="8" t="s">
        <v>66</v>
      </c>
      <c r="F24" s="11">
        <v>1</v>
      </c>
      <c r="G24" s="12">
        <f t="shared" si="3"/>
        <v>0.075</v>
      </c>
      <c r="H24" s="8" t="s">
        <v>110</v>
      </c>
      <c r="I24" s="8" t="s">
        <v>111</v>
      </c>
      <c r="J24" s="13" t="s">
        <v>112</v>
      </c>
      <c r="K24" s="8" t="str">
        <f>_xlfn.XLOOKUP($B24,中转!$D$9:$D$10000,中转!$X$9:$X$10000,"[]",0)</f>
        <v>[{"Method":2,"Paramas":{"SkillId":5000112,"TargetType":1}}]</v>
      </c>
    </row>
    <row r="25" hidden="1" spans="1:11">
      <c r="A25" s="8" t="str">
        <f t="shared" si="2"/>
        <v>//113</v>
      </c>
      <c r="B25" s="8">
        <v>113</v>
      </c>
      <c r="C25" s="11" t="s">
        <v>113</v>
      </c>
      <c r="D25" s="8">
        <v>2</v>
      </c>
      <c r="E25" s="8" t="s">
        <v>66</v>
      </c>
      <c r="F25" s="11">
        <v>1</v>
      </c>
      <c r="G25" s="12">
        <f t="shared" si="3"/>
        <v>0.075</v>
      </c>
      <c r="H25" s="8" t="s">
        <v>114</v>
      </c>
      <c r="I25" s="8" t="s">
        <v>115</v>
      </c>
      <c r="J25" s="13" t="s">
        <v>116</v>
      </c>
      <c r="K25" s="8" t="str">
        <f>_xlfn.XLOOKUP($B25,中转!$D$9:$D$10000,中转!$X$9:$X$10000,"[]",0)</f>
        <v>[{"Method":2,"Paramas":{"SkillId":5000113,"TargetType":1}}]</v>
      </c>
    </row>
    <row r="26" hidden="1" spans="1:11">
      <c r="A26" s="8" t="str">
        <f t="shared" si="2"/>
        <v>//114</v>
      </c>
      <c r="B26" s="8">
        <v>114</v>
      </c>
      <c r="C26" s="13" t="s">
        <v>117</v>
      </c>
      <c r="D26" s="8">
        <v>2</v>
      </c>
      <c r="E26" s="8" t="s">
        <v>66</v>
      </c>
      <c r="F26" s="11">
        <v>1</v>
      </c>
      <c r="G26" s="12">
        <f t="shared" si="3"/>
        <v>0.075</v>
      </c>
      <c r="H26" s="8" t="s">
        <v>118</v>
      </c>
      <c r="I26" s="8" t="s">
        <v>119</v>
      </c>
      <c r="J26" s="13" t="s">
        <v>77</v>
      </c>
      <c r="K26" s="8" t="str">
        <f>_xlfn.XLOOKUP($B26,中转!$D$9:$D$10000,中转!$X$9:$X$10000,"[]",0)</f>
        <v>[{"Method":2,"Paramas":{"SkillId":5000114,"TargetType":1}}]</v>
      </c>
    </row>
    <row r="27" hidden="1" spans="1:11">
      <c r="A27" s="8" t="str">
        <f t="shared" si="2"/>
        <v>//115</v>
      </c>
      <c r="B27" s="8">
        <v>115</v>
      </c>
      <c r="C27" s="11" t="s">
        <v>120</v>
      </c>
      <c r="D27" s="8">
        <v>2</v>
      </c>
      <c r="E27" s="8" t="s">
        <v>66</v>
      </c>
      <c r="F27" s="11">
        <v>1</v>
      </c>
      <c r="G27" s="12">
        <f t="shared" si="3"/>
        <v>0.075</v>
      </c>
      <c r="H27" s="8" t="s">
        <v>121</v>
      </c>
      <c r="I27" s="8" t="s">
        <v>122</v>
      </c>
      <c r="J27" s="13" t="s">
        <v>123</v>
      </c>
      <c r="K27" s="8" t="str">
        <f>_xlfn.XLOOKUP($B27,中转!$D$9:$D$10000,中转!$X$9:$X$10000,"[]",0)</f>
        <v>[{"Method":2,"Paramas":{"SkillId":5000115,"TargetType":2}}]</v>
      </c>
    </row>
    <row r="28" hidden="1" spans="1:11">
      <c r="A28" s="8" t="str">
        <f t="shared" si="2"/>
        <v>//116</v>
      </c>
      <c r="B28" s="8">
        <v>116</v>
      </c>
      <c r="C28" s="11" t="s">
        <v>124</v>
      </c>
      <c r="D28" s="8">
        <v>2</v>
      </c>
      <c r="E28" s="8" t="s">
        <v>66</v>
      </c>
      <c r="F28" s="11">
        <v>1</v>
      </c>
      <c r="G28" s="12">
        <f t="shared" si="3"/>
        <v>0.075</v>
      </c>
      <c r="H28" s="8" t="s">
        <v>125</v>
      </c>
      <c r="I28" s="8" t="s">
        <v>126</v>
      </c>
      <c r="J28" s="13" t="s">
        <v>127</v>
      </c>
      <c r="K28" s="8" t="str">
        <f>_xlfn.XLOOKUP($B28,中转!$D$9:$D$10000,中转!$X$9:$X$10000,"[]",0)</f>
        <v>[{"Method":2,"Paramas":{"SkillId":5000116,"TargetType":2}}]</v>
      </c>
    </row>
    <row r="29" hidden="1" spans="1:11">
      <c r="A29" s="8" t="str">
        <f t="shared" si="2"/>
        <v>//117</v>
      </c>
      <c r="B29" s="8">
        <v>117</v>
      </c>
      <c r="C29" s="13" t="s">
        <v>128</v>
      </c>
      <c r="D29" s="8">
        <v>2</v>
      </c>
      <c r="E29" s="8" t="s">
        <v>66</v>
      </c>
      <c r="F29" s="11">
        <v>1</v>
      </c>
      <c r="G29" s="12">
        <f t="shared" si="3"/>
        <v>0.075</v>
      </c>
      <c r="H29" s="8" t="s">
        <v>129</v>
      </c>
      <c r="I29" s="8" t="s">
        <v>130</v>
      </c>
      <c r="J29" s="13" t="s">
        <v>131</v>
      </c>
      <c r="K29" s="8" t="str">
        <f>_xlfn.XLOOKUP($B29,中转!$D$9:$D$10000,中转!$X$9:$X$10000,"[]",0)</f>
        <v>[{"Method":2,"Paramas":{"SkillId":5000117,"TargetType":1}}]</v>
      </c>
    </row>
    <row r="30" hidden="1" spans="1:11">
      <c r="A30" s="8" t="str">
        <f t="shared" si="2"/>
        <v>//118</v>
      </c>
      <c r="B30" s="8">
        <v>118</v>
      </c>
      <c r="C30" s="11" t="s">
        <v>132</v>
      </c>
      <c r="D30" s="8">
        <v>2</v>
      </c>
      <c r="E30" s="8" t="s">
        <v>66</v>
      </c>
      <c r="F30" s="11">
        <v>1</v>
      </c>
      <c r="G30" s="12">
        <f t="shared" si="3"/>
        <v>0.075</v>
      </c>
      <c r="H30" s="8" t="s">
        <v>133</v>
      </c>
      <c r="I30" s="8" t="s">
        <v>134</v>
      </c>
      <c r="J30" s="13" t="s">
        <v>135</v>
      </c>
      <c r="K30" s="8" t="str">
        <f>_xlfn.XLOOKUP($B30,中转!$D$9:$D$10000,中转!$X$9:$X$10000,"[]",0)</f>
        <v>[{"Method":2,"Paramas":{"SkillId":5000118,"TargetType":2}}]</v>
      </c>
    </row>
    <row r="31" hidden="1" spans="1:11">
      <c r="A31" s="8" t="str">
        <f t="shared" si="2"/>
        <v>//119</v>
      </c>
      <c r="B31" s="8">
        <v>119</v>
      </c>
      <c r="C31" s="13" t="s">
        <v>136</v>
      </c>
      <c r="D31" s="8">
        <v>2</v>
      </c>
      <c r="E31" s="8" t="s">
        <v>66</v>
      </c>
      <c r="F31" s="11">
        <v>1</v>
      </c>
      <c r="G31" s="12">
        <f t="shared" si="3"/>
        <v>0.075</v>
      </c>
      <c r="H31" s="8" t="s">
        <v>137</v>
      </c>
      <c r="I31" s="8" t="s">
        <v>138</v>
      </c>
      <c r="J31" s="13" t="s">
        <v>139</v>
      </c>
      <c r="K31" s="8" t="str">
        <f>_xlfn.XLOOKUP($B31,中转!$D$9:$D$10000,中转!$X$9:$X$10000,"[]",0)</f>
        <v>[{"Method":2,"Paramas":{"SkillId":5000119,"TargetType":1}}]</v>
      </c>
    </row>
    <row r="32" hidden="1" spans="1:11">
      <c r="A32" s="8" t="str">
        <f t="shared" si="2"/>
        <v>//120</v>
      </c>
      <c r="B32" s="8">
        <v>120</v>
      </c>
      <c r="C32" s="13" t="s">
        <v>140</v>
      </c>
      <c r="D32" s="8">
        <v>2</v>
      </c>
      <c r="E32" s="8" t="s">
        <v>66</v>
      </c>
      <c r="F32" s="11">
        <v>1</v>
      </c>
      <c r="G32" s="12">
        <f t="shared" si="3"/>
        <v>0.075</v>
      </c>
      <c r="H32" s="8" t="s">
        <v>141</v>
      </c>
      <c r="I32" s="8" t="s">
        <v>142</v>
      </c>
      <c r="J32" s="13" t="s">
        <v>143</v>
      </c>
      <c r="K32" s="8" t="str">
        <f>_xlfn.XLOOKUP($B32,中转!$D$9:$D$10000,中转!$X$9:$X$10000,"[]",0)</f>
        <v>[{"Method":2,"Paramas":{"SkillId":5000120,"TargetType":1}}]</v>
      </c>
    </row>
    <row r="33" hidden="1" spans="1:11">
      <c r="A33" s="8" t="str">
        <f t="shared" si="2"/>
        <v>//121</v>
      </c>
      <c r="B33" s="8">
        <v>121</v>
      </c>
      <c r="C33" s="11" t="s">
        <v>144</v>
      </c>
      <c r="D33" s="8">
        <v>2</v>
      </c>
      <c r="E33" s="8" t="s">
        <v>66</v>
      </c>
      <c r="F33" s="11">
        <v>1</v>
      </c>
      <c r="G33" s="12">
        <f t="shared" si="3"/>
        <v>0.075</v>
      </c>
      <c r="H33" s="8" t="s">
        <v>145</v>
      </c>
      <c r="I33" s="8" t="s">
        <v>146</v>
      </c>
      <c r="J33" s="13" t="s">
        <v>147</v>
      </c>
      <c r="K33" s="8" t="str">
        <f>_xlfn.XLOOKUP($B33,中转!$D$9:$D$10000,中转!$X$9:$X$10000,"[]",0)</f>
        <v>[{"Method":2,"Paramas":{"SkillId":5000121,"TargetType":1}}]</v>
      </c>
    </row>
    <row r="34" hidden="1" spans="1:11">
      <c r="A34" s="8" t="str">
        <f t="shared" si="2"/>
        <v>//122</v>
      </c>
      <c r="B34" s="8">
        <v>122</v>
      </c>
      <c r="C34" s="11" t="s">
        <v>148</v>
      </c>
      <c r="D34" s="8">
        <v>2</v>
      </c>
      <c r="E34" s="8" t="s">
        <v>66</v>
      </c>
      <c r="F34" s="11">
        <v>1</v>
      </c>
      <c r="G34" s="12">
        <f t="shared" si="3"/>
        <v>0.075</v>
      </c>
      <c r="H34" s="8" t="s">
        <v>149</v>
      </c>
      <c r="I34" s="8" t="s">
        <v>150</v>
      </c>
      <c r="J34" s="13" t="s">
        <v>151</v>
      </c>
      <c r="K34" s="8" t="str">
        <f>_xlfn.XLOOKUP($B34,中转!$D$9:$D$10000,中转!$X$9:$X$10000,"[]",0)</f>
        <v>[{"Method":2,"Paramas":{"SkillId":5000122,"TargetType":1}}]</v>
      </c>
    </row>
    <row r="35" hidden="1" spans="1:11">
      <c r="A35" s="8" t="str">
        <f t="shared" si="2"/>
        <v>//123</v>
      </c>
      <c r="B35" s="8">
        <v>123</v>
      </c>
      <c r="C35" s="11" t="s">
        <v>152</v>
      </c>
      <c r="D35" s="8">
        <v>2</v>
      </c>
      <c r="E35" s="8" t="s">
        <v>66</v>
      </c>
      <c r="F35" s="11">
        <v>1</v>
      </c>
      <c r="G35" s="12">
        <f t="shared" si="3"/>
        <v>0.075</v>
      </c>
      <c r="H35" s="8" t="s">
        <v>153</v>
      </c>
      <c r="I35" s="8" t="s">
        <v>154</v>
      </c>
      <c r="J35" s="13" t="s">
        <v>155</v>
      </c>
      <c r="K35" s="8" t="str">
        <f>_xlfn.XLOOKUP($B35,中转!$D$9:$D$10000,中转!$X$9:$X$10000,"[]",0)</f>
        <v>[{"Method":2,"Paramas":{"SkillId":5000123,"TargetType":1}}]</v>
      </c>
    </row>
    <row r="36" hidden="1" spans="1:11">
      <c r="A36" s="8" t="str">
        <f t="shared" si="2"/>
        <v>//124</v>
      </c>
      <c r="B36" s="8">
        <v>124</v>
      </c>
      <c r="C36" s="13" t="s">
        <v>156</v>
      </c>
      <c r="D36" s="8">
        <v>2</v>
      </c>
      <c r="E36" s="8" t="s">
        <v>66</v>
      </c>
      <c r="F36" s="14">
        <v>3</v>
      </c>
      <c r="G36" s="15">
        <v>0.15</v>
      </c>
      <c r="H36" s="8" t="s">
        <v>157</v>
      </c>
      <c r="I36" s="8" t="s">
        <v>158</v>
      </c>
      <c r="J36" s="13" t="s">
        <v>159</v>
      </c>
      <c r="K36" s="8" t="str">
        <f>_xlfn.XLOOKUP($B36,中转!$D$9:$D$10000,中转!$X$9:$X$10000,"[]",0)</f>
        <v>[{"Method":2,"Paramas":{"SkillId":5000124,"TargetType":1}}]</v>
      </c>
    </row>
    <row r="37" hidden="1" spans="1:11">
      <c r="A37" s="8" t="str">
        <f t="shared" si="2"/>
        <v>//125</v>
      </c>
      <c r="B37" s="8">
        <v>125</v>
      </c>
      <c r="C37" s="13" t="s">
        <v>160</v>
      </c>
      <c r="D37" s="8">
        <v>2</v>
      </c>
      <c r="E37" s="8" t="s">
        <v>66</v>
      </c>
      <c r="F37" s="14">
        <v>3</v>
      </c>
      <c r="G37" s="15">
        <f>G36</f>
        <v>0.15</v>
      </c>
      <c r="H37" s="8" t="s">
        <v>161</v>
      </c>
      <c r="I37" s="8" t="s">
        <v>162</v>
      </c>
      <c r="J37" s="13" t="s">
        <v>163</v>
      </c>
      <c r="K37" s="8" t="str">
        <f>_xlfn.XLOOKUP($B37,中转!$D$9:$D$10000,中转!$X$9:$X$10000,"[]",0)</f>
        <v>[{"Method":2,"Paramas":{"SkillId":5000125,"TargetType":1}}]</v>
      </c>
    </row>
    <row r="38" hidden="1" spans="1:11">
      <c r="A38" s="8" t="str">
        <f t="shared" si="2"/>
        <v>//126</v>
      </c>
      <c r="B38" s="8">
        <v>126</v>
      </c>
      <c r="C38" s="13" t="s">
        <v>164</v>
      </c>
      <c r="D38" s="8">
        <v>2</v>
      </c>
      <c r="E38" s="8" t="s">
        <v>66</v>
      </c>
      <c r="F38" s="14">
        <v>3</v>
      </c>
      <c r="G38" s="15">
        <f t="shared" ref="G38:G75" si="4">G37</f>
        <v>0.15</v>
      </c>
      <c r="H38" s="8" t="s">
        <v>165</v>
      </c>
      <c r="I38" s="8" t="s">
        <v>166</v>
      </c>
      <c r="J38" s="13" t="s">
        <v>167</v>
      </c>
      <c r="K38" s="8" t="str">
        <f>_xlfn.XLOOKUP($B38,中转!$D$9:$D$10000,中转!$X$9:$X$10000,"[]",0)</f>
        <v>[{"Method":2,"Paramas":{"SkillId":5000126,"TargetType":1}}]</v>
      </c>
    </row>
    <row r="39" hidden="1" spans="1:11">
      <c r="A39" s="8" t="str">
        <f t="shared" si="2"/>
        <v>//127</v>
      </c>
      <c r="B39" s="8">
        <v>127</v>
      </c>
      <c r="C39" s="13" t="s">
        <v>168</v>
      </c>
      <c r="D39" s="8">
        <v>2</v>
      </c>
      <c r="E39" s="8" t="s">
        <v>66</v>
      </c>
      <c r="F39" s="14">
        <v>3</v>
      </c>
      <c r="G39" s="15">
        <f t="shared" si="4"/>
        <v>0.15</v>
      </c>
      <c r="H39" s="8" t="s">
        <v>169</v>
      </c>
      <c r="I39" s="8" t="s">
        <v>170</v>
      </c>
      <c r="J39" s="8" t="s">
        <v>171</v>
      </c>
      <c r="K39" s="8" t="str">
        <f>_xlfn.XLOOKUP($B39,中转!$D$9:$D$10000,中转!$X$9:$X$10000,"[]",0)</f>
        <v>[{"Method":3,"Paramas":{"RogueItemId":1}}]</v>
      </c>
    </row>
    <row r="40" hidden="1" spans="1:11">
      <c r="A40" s="8" t="str">
        <f t="shared" si="2"/>
        <v>//128</v>
      </c>
      <c r="B40" s="8">
        <v>128</v>
      </c>
      <c r="C40" s="13" t="s">
        <v>172</v>
      </c>
      <c r="D40" s="8">
        <v>2</v>
      </c>
      <c r="E40" s="8" t="s">
        <v>66</v>
      </c>
      <c r="F40" s="14">
        <v>3</v>
      </c>
      <c r="G40" s="15">
        <f t="shared" si="4"/>
        <v>0.15</v>
      </c>
      <c r="H40" s="8" t="s">
        <v>173</v>
      </c>
      <c r="I40" s="8" t="s">
        <v>174</v>
      </c>
      <c r="J40" s="13" t="s">
        <v>175</v>
      </c>
      <c r="K40" s="8" t="str">
        <f>_xlfn.XLOOKUP($B40,中转!$D$9:$D$10000,中转!$X$9:$X$10000,"[]",0)</f>
        <v>[{"Method":5,"Paramas":{"AtkRate":0.05,"MaxCount":10}}]</v>
      </c>
    </row>
    <row r="41" hidden="1" spans="1:11">
      <c r="A41" s="8" t="str">
        <f t="shared" si="2"/>
        <v>//129</v>
      </c>
      <c r="B41" s="8">
        <v>129</v>
      </c>
      <c r="C41" s="13" t="s">
        <v>176</v>
      </c>
      <c r="D41" s="8">
        <v>2</v>
      </c>
      <c r="E41" s="8" t="s">
        <v>66</v>
      </c>
      <c r="F41" s="14">
        <v>3</v>
      </c>
      <c r="G41" s="15">
        <f t="shared" si="4"/>
        <v>0.15</v>
      </c>
      <c r="H41" s="8" t="s">
        <v>177</v>
      </c>
      <c r="I41" s="8" t="s">
        <v>178</v>
      </c>
      <c r="J41" s="8" t="s">
        <v>179</v>
      </c>
      <c r="K41" s="8" t="str">
        <f>_xlfn.XLOOKUP($B41,中转!$D$9:$D$10000,中转!$X$9:$X$10000,"[]",0)</f>
        <v>[{"Method":3,"Paramas":{"RogueItemId":2}}]</v>
      </c>
    </row>
    <row r="42" hidden="1" spans="1:11">
      <c r="A42" s="8" t="str">
        <f t="shared" si="2"/>
        <v>//130</v>
      </c>
      <c r="B42" s="8">
        <v>130</v>
      </c>
      <c r="C42" s="14" t="s">
        <v>180</v>
      </c>
      <c r="D42" s="8">
        <v>2</v>
      </c>
      <c r="E42" s="8" t="s">
        <v>66</v>
      </c>
      <c r="F42" s="14">
        <v>3</v>
      </c>
      <c r="G42" s="15">
        <f t="shared" si="4"/>
        <v>0.15</v>
      </c>
      <c r="H42" s="8" t="s">
        <v>181</v>
      </c>
      <c r="I42" s="8" t="s">
        <v>182</v>
      </c>
      <c r="J42" s="13" t="s">
        <v>183</v>
      </c>
      <c r="K42" s="8" t="str">
        <f>_xlfn.XLOOKUP($B42,中转!$D$9:$D$10000,中转!$X$9:$X$10000,"[]",0)</f>
        <v>[{"Method":2,"Paramas":{"SkillId":5000130,"TargetType":1}}]</v>
      </c>
    </row>
    <row r="43" hidden="1" spans="1:11">
      <c r="A43" s="8" t="str">
        <f t="shared" si="2"/>
        <v>//131</v>
      </c>
      <c r="B43" s="8">
        <v>131</v>
      </c>
      <c r="C43" s="13" t="s">
        <v>184</v>
      </c>
      <c r="D43" s="8">
        <v>2</v>
      </c>
      <c r="E43" s="8" t="s">
        <v>66</v>
      </c>
      <c r="F43" s="14">
        <v>3</v>
      </c>
      <c r="G43" s="15">
        <f t="shared" si="4"/>
        <v>0.15</v>
      </c>
      <c r="H43" s="8" t="s">
        <v>185</v>
      </c>
      <c r="I43" s="8" t="s">
        <v>186</v>
      </c>
      <c r="J43" s="13" t="s">
        <v>187</v>
      </c>
      <c r="K43" s="8" t="str">
        <f>_xlfn.XLOOKUP($B43,中转!$D$9:$D$10000,中转!$X$9:$X$10000,"[]",0)</f>
        <v>[{"Method":2,"Paramas":{"SkillId":5000131,"TargetType":1}}]</v>
      </c>
    </row>
    <row r="44" hidden="1" spans="1:11">
      <c r="A44" s="8" t="str">
        <f t="shared" si="2"/>
        <v>//132</v>
      </c>
      <c r="B44" s="8">
        <v>132</v>
      </c>
      <c r="C44" s="13" t="s">
        <v>188</v>
      </c>
      <c r="D44" s="8">
        <v>2</v>
      </c>
      <c r="E44" s="8" t="s">
        <v>66</v>
      </c>
      <c r="F44" s="14">
        <v>3</v>
      </c>
      <c r="G44" s="15">
        <f t="shared" si="4"/>
        <v>0.15</v>
      </c>
      <c r="H44" s="8" t="s">
        <v>189</v>
      </c>
      <c r="I44" s="8" t="s">
        <v>190</v>
      </c>
      <c r="J44" s="13" t="s">
        <v>191</v>
      </c>
      <c r="K44" s="8" t="str">
        <f>_xlfn.XLOOKUP($B44,中转!$D$9:$D$10000,中转!$X$9:$X$10000,"[]",0)</f>
        <v>[{"Method":2,"Paramas":{"SkillId":5000132,"TargetType":1}}]</v>
      </c>
    </row>
    <row r="45" hidden="1" spans="1:11">
      <c r="A45" s="8" t="str">
        <f t="shared" ref="A45:A76" si="5">"//"&amp;B45</f>
        <v>//133</v>
      </c>
      <c r="B45" s="8">
        <v>133</v>
      </c>
      <c r="C45" s="14" t="s">
        <v>192</v>
      </c>
      <c r="D45" s="8">
        <v>2</v>
      </c>
      <c r="E45" s="8" t="s">
        <v>66</v>
      </c>
      <c r="F45" s="14">
        <v>3</v>
      </c>
      <c r="G45" s="15">
        <f t="shared" si="4"/>
        <v>0.15</v>
      </c>
      <c r="H45" s="8" t="s">
        <v>193</v>
      </c>
      <c r="I45" s="8" t="s">
        <v>194</v>
      </c>
      <c r="J45" s="13" t="s">
        <v>191</v>
      </c>
      <c r="K45" s="8" t="str">
        <f>_xlfn.XLOOKUP($B45,中转!$D$9:$D$10000,中转!$X$9:$X$10000,"[]",0)</f>
        <v>[{"Method":2,"Paramas":{"SkillId":5000133,"TargetType":2}}]</v>
      </c>
    </row>
    <row r="46" hidden="1" spans="1:11">
      <c r="A46" s="8" t="str">
        <f t="shared" si="5"/>
        <v>//134</v>
      </c>
      <c r="B46" s="8">
        <v>134</v>
      </c>
      <c r="C46" s="14" t="s">
        <v>195</v>
      </c>
      <c r="D46" s="8">
        <v>2</v>
      </c>
      <c r="E46" s="8" t="s">
        <v>66</v>
      </c>
      <c r="F46" s="14">
        <v>3</v>
      </c>
      <c r="G46" s="15">
        <f t="shared" si="4"/>
        <v>0.15</v>
      </c>
      <c r="H46" s="8" t="s">
        <v>196</v>
      </c>
      <c r="I46" s="8" t="s">
        <v>197</v>
      </c>
      <c r="J46" s="13" t="s">
        <v>198</v>
      </c>
      <c r="K46" s="8" t="str">
        <f>_xlfn.XLOOKUP($B46,中转!$D$9:$D$10000,中转!$X$9:$X$10000,"[]",0)</f>
        <v>[{"Method":2,"Paramas":{"SkillId":5000134,"TargetType":1}}]</v>
      </c>
    </row>
    <row r="47" hidden="1" spans="1:11">
      <c r="A47" s="8" t="str">
        <f t="shared" si="5"/>
        <v>//135</v>
      </c>
      <c r="B47" s="8">
        <v>135</v>
      </c>
      <c r="C47" s="14" t="s">
        <v>199</v>
      </c>
      <c r="D47" s="8">
        <v>2</v>
      </c>
      <c r="E47" s="8" t="s">
        <v>66</v>
      </c>
      <c r="F47" s="14">
        <v>3</v>
      </c>
      <c r="G47" s="15">
        <f t="shared" si="4"/>
        <v>0.15</v>
      </c>
      <c r="H47" s="8" t="s">
        <v>200</v>
      </c>
      <c r="I47" s="8" t="s">
        <v>201</v>
      </c>
      <c r="J47" s="13" t="s">
        <v>198</v>
      </c>
      <c r="K47" s="8" t="str">
        <f>_xlfn.XLOOKUP($B47,中转!$D$9:$D$10000,中转!$X$9:$X$10000,"[]",0)</f>
        <v>[{"Method":2,"Paramas":{"SkillId":5000135,"TargetType":1}}]</v>
      </c>
    </row>
    <row r="48" hidden="1" spans="1:11">
      <c r="A48" s="8" t="str">
        <f t="shared" si="5"/>
        <v>//136</v>
      </c>
      <c r="B48" s="8">
        <v>136</v>
      </c>
      <c r="C48" s="13" t="s">
        <v>202</v>
      </c>
      <c r="D48" s="8">
        <v>2</v>
      </c>
      <c r="E48" s="8" t="s">
        <v>66</v>
      </c>
      <c r="F48" s="14">
        <v>3</v>
      </c>
      <c r="G48" s="15">
        <f t="shared" si="4"/>
        <v>0.15</v>
      </c>
      <c r="H48" s="8" t="s">
        <v>203</v>
      </c>
      <c r="I48" s="8" t="s">
        <v>204</v>
      </c>
      <c r="J48" s="13" t="s">
        <v>205</v>
      </c>
      <c r="K48" s="8" t="str">
        <f>_xlfn.XLOOKUP($B48,中转!$D$9:$D$10000,中转!$X$9:$X$10000,"[]",0)</f>
        <v>[{"Method":2,"Paramas":{"SkillId":5000136,"TargetType":1}}]</v>
      </c>
    </row>
    <row r="49" hidden="1" spans="1:11">
      <c r="A49" s="8" t="str">
        <f t="shared" si="5"/>
        <v>//137</v>
      </c>
      <c r="B49" s="8">
        <v>137</v>
      </c>
      <c r="C49" s="13" t="s">
        <v>206</v>
      </c>
      <c r="D49" s="8">
        <v>2</v>
      </c>
      <c r="E49" s="8" t="s">
        <v>66</v>
      </c>
      <c r="F49" s="14">
        <v>3</v>
      </c>
      <c r="G49" s="15">
        <f t="shared" si="4"/>
        <v>0.15</v>
      </c>
      <c r="H49" s="8" t="s">
        <v>207</v>
      </c>
      <c r="I49" s="8" t="s">
        <v>208</v>
      </c>
      <c r="J49" s="13" t="s">
        <v>209</v>
      </c>
      <c r="K49" s="8" t="str">
        <f>_xlfn.XLOOKUP($B49,中转!$D$9:$D$10000,中转!$X$9:$X$10000,"[]",0)</f>
        <v>[{"Method":2,"Paramas":{"SkillId":5000137,"TargetType":1}}]</v>
      </c>
    </row>
    <row r="50" hidden="1" spans="1:11">
      <c r="A50" s="8" t="str">
        <f t="shared" si="5"/>
        <v>//138</v>
      </c>
      <c r="B50" s="8">
        <v>138</v>
      </c>
      <c r="C50" s="13" t="s">
        <v>210</v>
      </c>
      <c r="D50" s="8">
        <v>2</v>
      </c>
      <c r="E50" s="8" t="s">
        <v>66</v>
      </c>
      <c r="F50" s="14">
        <v>3</v>
      </c>
      <c r="G50" s="15">
        <f t="shared" si="4"/>
        <v>0.15</v>
      </c>
      <c r="H50" s="8" t="s">
        <v>211</v>
      </c>
      <c r="I50" s="8" t="s">
        <v>212</v>
      </c>
      <c r="J50" s="8" t="s">
        <v>213</v>
      </c>
      <c r="K50" s="8" t="str">
        <f>_xlfn.XLOOKUP($B50,中转!$D$9:$D$10000,中转!$X$9:$X$10000,"[]",0)</f>
        <v>[{"Method":3,"Paramas":{"RogueItemId":3}}]</v>
      </c>
    </row>
    <row r="51" hidden="1" spans="1:11">
      <c r="A51" s="8" t="str">
        <f t="shared" si="5"/>
        <v>//139</v>
      </c>
      <c r="B51" s="8">
        <v>139</v>
      </c>
      <c r="C51" s="13" t="s">
        <v>214</v>
      </c>
      <c r="D51" s="8">
        <v>2</v>
      </c>
      <c r="E51" s="8" t="s">
        <v>66</v>
      </c>
      <c r="F51" s="14">
        <v>3</v>
      </c>
      <c r="G51" s="15">
        <f t="shared" si="4"/>
        <v>0.15</v>
      </c>
      <c r="H51" s="8" t="s">
        <v>215</v>
      </c>
      <c r="I51" s="8" t="s">
        <v>216</v>
      </c>
      <c r="J51" s="13" t="s">
        <v>217</v>
      </c>
      <c r="K51" s="8" t="str">
        <f>_xlfn.XLOOKUP($B51,中转!$D$9:$D$10000,中转!$X$9:$X$10000,"[]",0)</f>
        <v>[{"Method":2,"Paramas":{"SkillId":5000139,"TargetType":1}}]</v>
      </c>
    </row>
    <row r="52" hidden="1" spans="1:11">
      <c r="A52" s="8" t="str">
        <f t="shared" si="5"/>
        <v>//140</v>
      </c>
      <c r="B52" s="8">
        <v>140</v>
      </c>
      <c r="C52" s="13" t="s">
        <v>218</v>
      </c>
      <c r="D52" s="8">
        <v>2</v>
      </c>
      <c r="E52" s="8" t="s">
        <v>66</v>
      </c>
      <c r="F52" s="14">
        <v>3</v>
      </c>
      <c r="G52" s="15">
        <f t="shared" si="4"/>
        <v>0.15</v>
      </c>
      <c r="H52" s="8" t="s">
        <v>219</v>
      </c>
      <c r="I52" s="8" t="s">
        <v>220</v>
      </c>
      <c r="J52" s="8" t="s">
        <v>198</v>
      </c>
      <c r="K52" s="8" t="str">
        <f>_xlfn.XLOOKUP($B52,中转!$D$9:$D$10000,中转!$X$9:$X$10000,"[]",0)</f>
        <v>[{"Method":3,"Paramas":{"RogueItemId":4}}]</v>
      </c>
    </row>
    <row r="53" hidden="1" spans="1:11">
      <c r="A53" s="8" t="str">
        <f t="shared" si="5"/>
        <v>//141</v>
      </c>
      <c r="B53" s="8">
        <v>141</v>
      </c>
      <c r="C53" s="13" t="s">
        <v>221</v>
      </c>
      <c r="D53" s="8">
        <v>2</v>
      </c>
      <c r="E53" s="8" t="s">
        <v>66</v>
      </c>
      <c r="F53" s="14">
        <v>3</v>
      </c>
      <c r="G53" s="15">
        <f t="shared" si="4"/>
        <v>0.15</v>
      </c>
      <c r="H53" s="8" t="s">
        <v>222</v>
      </c>
      <c r="I53" s="8" t="s">
        <v>223</v>
      </c>
      <c r="J53" s="13" t="s">
        <v>224</v>
      </c>
      <c r="K53" s="8" t="str">
        <f>_xlfn.XLOOKUP($B53,中转!$D$9:$D$10000,中转!$X$9:$X$10000,"[]",0)</f>
        <v>[{"Method":2,"Paramas":{"SkillId":5000141,"TargetType":1}}]</v>
      </c>
    </row>
    <row r="54" hidden="1" spans="1:11">
      <c r="A54" s="8" t="str">
        <f t="shared" si="5"/>
        <v>//142</v>
      </c>
      <c r="B54" s="8">
        <v>142</v>
      </c>
      <c r="C54" s="13" t="s">
        <v>225</v>
      </c>
      <c r="D54" s="8">
        <v>2</v>
      </c>
      <c r="E54" s="8" t="s">
        <v>66</v>
      </c>
      <c r="F54" s="14">
        <v>3</v>
      </c>
      <c r="G54" s="15">
        <f t="shared" si="4"/>
        <v>0.15</v>
      </c>
      <c r="H54" s="8" t="s">
        <v>226</v>
      </c>
      <c r="I54" s="8" t="s">
        <v>227</v>
      </c>
      <c r="J54" s="13" t="s">
        <v>228</v>
      </c>
      <c r="K54" s="8" t="str">
        <f>_xlfn.XLOOKUP($B54,中转!$D$9:$D$10000,中转!$X$9:$X$10000,"[]",0)</f>
        <v>[{"Method":2,"Paramas":{"SkillId":5000142,"TargetType":1}}]</v>
      </c>
    </row>
    <row r="55" hidden="1" spans="1:11">
      <c r="A55" s="8" t="str">
        <f t="shared" si="5"/>
        <v>//143</v>
      </c>
      <c r="B55" s="8">
        <v>143</v>
      </c>
      <c r="C55" s="13" t="s">
        <v>229</v>
      </c>
      <c r="D55" s="8">
        <v>2</v>
      </c>
      <c r="E55" s="8" t="s">
        <v>66</v>
      </c>
      <c r="F55" s="14">
        <v>3</v>
      </c>
      <c r="G55" s="15">
        <f t="shared" si="4"/>
        <v>0.15</v>
      </c>
      <c r="H55" s="8" t="s">
        <v>230</v>
      </c>
      <c r="I55" s="8" t="s">
        <v>231</v>
      </c>
      <c r="J55" s="13" t="s">
        <v>209</v>
      </c>
      <c r="K55" s="8" t="str">
        <f>_xlfn.XLOOKUP($B55,中转!$D$9:$D$10000,中转!$X$9:$X$10000,"[]",0)</f>
        <v>[{"Method":2,"Paramas":{"SkillId":5000143,"TargetType":1}}]</v>
      </c>
    </row>
    <row r="56" hidden="1" spans="1:11">
      <c r="A56" s="8" t="str">
        <f t="shared" si="5"/>
        <v>//144</v>
      </c>
      <c r="B56" s="8">
        <v>144</v>
      </c>
      <c r="C56" s="13" t="s">
        <v>232</v>
      </c>
      <c r="D56" s="8">
        <v>2</v>
      </c>
      <c r="E56" s="8" t="s">
        <v>66</v>
      </c>
      <c r="F56" s="14">
        <v>3</v>
      </c>
      <c r="G56" s="15">
        <f t="shared" si="4"/>
        <v>0.15</v>
      </c>
      <c r="H56" s="8" t="s">
        <v>233</v>
      </c>
      <c r="I56" s="8" t="s">
        <v>234</v>
      </c>
      <c r="J56" s="8" t="s">
        <v>235</v>
      </c>
      <c r="K56" s="8" t="str">
        <f>_xlfn.XLOOKUP($B56,中转!$D$9:$D$10000,中转!$X$9:$X$10000,"[]",0)</f>
        <v>[{"Method":3,"Paramas":{"RogueItemId":5}}]</v>
      </c>
    </row>
    <row r="57" hidden="1" spans="1:11">
      <c r="A57" s="8" t="str">
        <f t="shared" si="5"/>
        <v>//145</v>
      </c>
      <c r="B57" s="8">
        <v>145</v>
      </c>
      <c r="C57" s="13" t="s">
        <v>236</v>
      </c>
      <c r="D57" s="8">
        <v>2</v>
      </c>
      <c r="E57" s="8" t="s">
        <v>66</v>
      </c>
      <c r="F57" s="14">
        <v>3</v>
      </c>
      <c r="G57" s="15">
        <f t="shared" si="4"/>
        <v>0.15</v>
      </c>
      <c r="H57" s="8" t="s">
        <v>237</v>
      </c>
      <c r="I57" s="8" t="s">
        <v>238</v>
      </c>
      <c r="J57" s="8" t="s">
        <v>239</v>
      </c>
      <c r="K57" s="8" t="str">
        <f>_xlfn.XLOOKUP($B57,中转!$D$9:$D$10000,中转!$X$9:$X$10000,"[]",0)</f>
        <v>[{"Method":2,"Paramas":{"SkillId":5000145,"TargetType":1}}]</v>
      </c>
    </row>
    <row r="58" hidden="1" spans="1:11">
      <c r="A58" s="8" t="str">
        <f t="shared" si="5"/>
        <v>//146</v>
      </c>
      <c r="B58" s="8">
        <v>146</v>
      </c>
      <c r="C58" s="14" t="s">
        <v>240</v>
      </c>
      <c r="D58" s="8">
        <v>2</v>
      </c>
      <c r="E58" s="8" t="s">
        <v>66</v>
      </c>
      <c r="F58" s="14">
        <v>3</v>
      </c>
      <c r="G58" s="15">
        <f t="shared" si="4"/>
        <v>0.15</v>
      </c>
      <c r="H58" s="8" t="s">
        <v>241</v>
      </c>
      <c r="I58" s="8" t="s">
        <v>242</v>
      </c>
      <c r="J58" s="13" t="s">
        <v>243</v>
      </c>
      <c r="K58" s="8" t="str">
        <f>_xlfn.XLOOKUP($B58,中转!$D$9:$D$10000,中转!$X$9:$X$10000,"[]",0)</f>
        <v>[{"Method":2,"Paramas":{"SkillId":5000146,"TargetType":1}}]</v>
      </c>
    </row>
    <row r="59" hidden="1" spans="1:11">
      <c r="A59" s="8" t="str">
        <f t="shared" si="5"/>
        <v>//147</v>
      </c>
      <c r="B59" s="8">
        <v>147</v>
      </c>
      <c r="C59" s="14" t="s">
        <v>244</v>
      </c>
      <c r="D59" s="8">
        <v>2</v>
      </c>
      <c r="E59" s="8" t="s">
        <v>66</v>
      </c>
      <c r="F59" s="14">
        <v>3</v>
      </c>
      <c r="G59" s="15">
        <f t="shared" si="4"/>
        <v>0.15</v>
      </c>
      <c r="H59" s="8" t="s">
        <v>245</v>
      </c>
      <c r="I59" s="8" t="s">
        <v>246</v>
      </c>
      <c r="J59" s="13" t="s">
        <v>247</v>
      </c>
      <c r="K59" s="8" t="str">
        <f>_xlfn.XLOOKUP($B59,中转!$D$9:$D$10000,中转!$X$9:$X$10000,"[]",0)</f>
        <v>[{"Method":2,"Paramas":{"SkillId":5000147,"TargetType":1}}]</v>
      </c>
    </row>
    <row r="60" hidden="1" spans="1:11">
      <c r="A60" s="8" t="str">
        <f t="shared" si="5"/>
        <v>//148</v>
      </c>
      <c r="B60" s="8">
        <v>148</v>
      </c>
      <c r="C60" s="14" t="s">
        <v>248</v>
      </c>
      <c r="D60" s="8">
        <v>2</v>
      </c>
      <c r="E60" s="8" t="s">
        <v>66</v>
      </c>
      <c r="F60" s="14">
        <v>3</v>
      </c>
      <c r="G60" s="15">
        <f t="shared" si="4"/>
        <v>0.15</v>
      </c>
      <c r="H60" s="8" t="s">
        <v>249</v>
      </c>
      <c r="I60" s="8" t="s">
        <v>250</v>
      </c>
      <c r="J60" s="13" t="s">
        <v>235</v>
      </c>
      <c r="K60" s="8" t="str">
        <f>_xlfn.XLOOKUP($B60,中转!$D$9:$D$10000,中转!$X$9:$X$10000,"[]",0)</f>
        <v>[{"Method":2,"Paramas":{"SkillId":5000148,"TargetType":1}}]</v>
      </c>
    </row>
    <row r="61" hidden="1" spans="1:11">
      <c r="A61" s="8" t="str">
        <f t="shared" si="5"/>
        <v>//149</v>
      </c>
      <c r="B61" s="8">
        <v>149</v>
      </c>
      <c r="C61" s="14" t="s">
        <v>251</v>
      </c>
      <c r="D61" s="8">
        <v>2</v>
      </c>
      <c r="E61" s="8" t="s">
        <v>66</v>
      </c>
      <c r="F61" s="14">
        <v>3</v>
      </c>
      <c r="G61" s="15">
        <f t="shared" si="4"/>
        <v>0.15</v>
      </c>
      <c r="H61" s="8" t="s">
        <v>252</v>
      </c>
      <c r="I61" s="8" t="s">
        <v>253</v>
      </c>
      <c r="J61" s="13" t="s">
        <v>254</v>
      </c>
      <c r="K61" s="8" t="str">
        <f>_xlfn.XLOOKUP($B61,中转!$D$9:$D$10000,中转!$X$9:$X$10000,"[]",0)</f>
        <v>[{"Method":2,"Paramas":{"SkillId":5000149,"TargetType":1}}]</v>
      </c>
    </row>
    <row r="62" hidden="1" spans="1:11">
      <c r="A62" s="8" t="str">
        <f t="shared" si="5"/>
        <v>//150</v>
      </c>
      <c r="B62" s="8">
        <v>150</v>
      </c>
      <c r="C62" s="14" t="s">
        <v>255</v>
      </c>
      <c r="D62" s="8">
        <v>2</v>
      </c>
      <c r="E62" s="8" t="s">
        <v>66</v>
      </c>
      <c r="F62" s="14">
        <v>3</v>
      </c>
      <c r="G62" s="15">
        <f t="shared" si="4"/>
        <v>0.15</v>
      </c>
      <c r="H62" s="8" t="s">
        <v>256</v>
      </c>
      <c r="I62" s="8" t="s">
        <v>257</v>
      </c>
      <c r="J62" s="13" t="s">
        <v>258</v>
      </c>
      <c r="K62" s="8" t="str">
        <f>_xlfn.XLOOKUP($B62,中转!$D$9:$D$10000,中转!$X$9:$X$10000,"[]",0)</f>
        <v>[{"Method":2,"Paramas":{"SkillId":5000150,"TargetType":1}}]</v>
      </c>
    </row>
    <row r="63" hidden="1" spans="1:11">
      <c r="A63" s="8" t="str">
        <f t="shared" si="5"/>
        <v>//151</v>
      </c>
      <c r="B63" s="8">
        <v>151</v>
      </c>
      <c r="C63" s="14" t="s">
        <v>259</v>
      </c>
      <c r="D63" s="8">
        <v>2</v>
      </c>
      <c r="E63" s="8" t="s">
        <v>66</v>
      </c>
      <c r="F63" s="14">
        <v>3</v>
      </c>
      <c r="G63" s="15">
        <f t="shared" si="4"/>
        <v>0.15</v>
      </c>
      <c r="H63" s="8" t="s">
        <v>260</v>
      </c>
      <c r="I63" s="8" t="s">
        <v>261</v>
      </c>
      <c r="J63" s="13" t="s">
        <v>254</v>
      </c>
      <c r="K63" s="8" t="str">
        <f>_xlfn.XLOOKUP($B63,中转!$D$9:$D$10000,中转!$X$9:$X$10000,"[]",0)</f>
        <v>[{"Method":2,"Paramas":{"SkillId":5000151,"TargetType":1}}]</v>
      </c>
    </row>
    <row r="64" hidden="1" spans="1:11">
      <c r="A64" s="8" t="str">
        <f t="shared" si="5"/>
        <v>//152</v>
      </c>
      <c r="B64" s="8">
        <v>152</v>
      </c>
      <c r="C64" s="14" t="s">
        <v>262</v>
      </c>
      <c r="D64" s="8">
        <v>2</v>
      </c>
      <c r="E64" s="8" t="s">
        <v>66</v>
      </c>
      <c r="F64" s="14">
        <v>3</v>
      </c>
      <c r="G64" s="15">
        <f t="shared" si="4"/>
        <v>0.15</v>
      </c>
      <c r="H64" s="8" t="s">
        <v>263</v>
      </c>
      <c r="I64" s="8" t="s">
        <v>264</v>
      </c>
      <c r="J64" s="13" t="s">
        <v>265</v>
      </c>
      <c r="K64" s="8" t="str">
        <f>_xlfn.XLOOKUP($B64,中转!$D$9:$D$10000,中转!$X$9:$X$10000,"[]",0)</f>
        <v>[{"Method":2,"Paramas":{"SkillId":5000152,"TargetType":2}}]</v>
      </c>
    </row>
    <row r="65" hidden="1" spans="1:11">
      <c r="A65" s="8" t="str">
        <f t="shared" si="5"/>
        <v>//153</v>
      </c>
      <c r="B65" s="8">
        <v>153</v>
      </c>
      <c r="C65" s="13" t="s">
        <v>266</v>
      </c>
      <c r="D65" s="8">
        <v>2</v>
      </c>
      <c r="E65" s="8" t="s">
        <v>66</v>
      </c>
      <c r="F65" s="14">
        <v>3</v>
      </c>
      <c r="G65" s="15">
        <f t="shared" si="4"/>
        <v>0.15</v>
      </c>
      <c r="H65" s="8" t="s">
        <v>267</v>
      </c>
      <c r="I65" s="8" t="s">
        <v>268</v>
      </c>
      <c r="J65" s="8" t="s">
        <v>217</v>
      </c>
      <c r="K65" s="8" t="str">
        <f>_xlfn.XLOOKUP($B65,中转!$D$9:$D$10000,中转!$X$9:$X$10000,"[]",0)</f>
        <v>[{"Method":3,"Paramas":{"RogueItemId":6}}]</v>
      </c>
    </row>
    <row r="66" hidden="1" spans="1:11">
      <c r="A66" s="8" t="str">
        <f t="shared" si="5"/>
        <v>//154</v>
      </c>
      <c r="B66" s="8">
        <v>154</v>
      </c>
      <c r="C66" s="13" t="s">
        <v>269</v>
      </c>
      <c r="D66" s="8">
        <v>2</v>
      </c>
      <c r="E66" s="8" t="s">
        <v>66</v>
      </c>
      <c r="F66" s="14">
        <v>3</v>
      </c>
      <c r="G66" s="15">
        <f t="shared" si="4"/>
        <v>0.15</v>
      </c>
      <c r="H66" s="8" t="s">
        <v>270</v>
      </c>
      <c r="I66" s="8" t="s">
        <v>271</v>
      </c>
      <c r="J66" s="8" t="s">
        <v>258</v>
      </c>
      <c r="K66" s="8" t="str">
        <f>_xlfn.XLOOKUP($B66,中转!$D$9:$D$10000,中转!$X$9:$X$10000,"[]",0)</f>
        <v>[{"Method":7,"Paramas":{"RogueItemId":7}}]</v>
      </c>
    </row>
    <row r="67" hidden="1" spans="1:11">
      <c r="A67" s="8" t="str">
        <f t="shared" si="5"/>
        <v>//155</v>
      </c>
      <c r="B67" s="8">
        <v>155</v>
      </c>
      <c r="C67" s="14" t="s">
        <v>272</v>
      </c>
      <c r="D67" s="8">
        <v>2</v>
      </c>
      <c r="E67" s="8" t="s">
        <v>66</v>
      </c>
      <c r="F67" s="14">
        <v>3</v>
      </c>
      <c r="G67" s="15">
        <f t="shared" si="4"/>
        <v>0.15</v>
      </c>
      <c r="H67" s="8" t="s">
        <v>273</v>
      </c>
      <c r="I67" s="8" t="s">
        <v>274</v>
      </c>
      <c r="J67" s="13" t="s">
        <v>275</v>
      </c>
      <c r="K67" s="8" t="str">
        <f>_xlfn.XLOOKUP($B67,中转!$D$9:$D$10000,中转!$X$9:$X$10000,"[]",0)</f>
        <v>[{"Method":2,"Paramas":{"SkillId":5000155,"TargetType":1}}]</v>
      </c>
    </row>
    <row r="68" hidden="1" spans="1:11">
      <c r="A68" s="8" t="str">
        <f t="shared" si="5"/>
        <v>//156</v>
      </c>
      <c r="B68" s="8">
        <v>156</v>
      </c>
      <c r="C68" s="14" t="s">
        <v>276</v>
      </c>
      <c r="D68" s="8">
        <v>2</v>
      </c>
      <c r="E68" s="8" t="s">
        <v>66</v>
      </c>
      <c r="F68" s="14">
        <v>3</v>
      </c>
      <c r="G68" s="15">
        <f t="shared" si="4"/>
        <v>0.15</v>
      </c>
      <c r="H68" s="8" t="s">
        <v>277</v>
      </c>
      <c r="I68" s="8" t="s">
        <v>278</v>
      </c>
      <c r="J68" s="13" t="s">
        <v>198</v>
      </c>
      <c r="K68" s="8" t="str">
        <f>_xlfn.XLOOKUP($B68,中转!$D$9:$D$10000,中转!$X$9:$X$10000,"[]",0)</f>
        <v>[{"Method":2,"Paramas":{"SkillId":5000156,"TargetType":1}}]</v>
      </c>
    </row>
    <row r="69" hidden="1" spans="1:11">
      <c r="A69" s="8" t="str">
        <f t="shared" si="5"/>
        <v>//157</v>
      </c>
      <c r="B69" s="8">
        <v>157</v>
      </c>
      <c r="C69" s="13" t="s">
        <v>279</v>
      </c>
      <c r="D69" s="8">
        <v>2</v>
      </c>
      <c r="E69" s="8" t="s">
        <v>66</v>
      </c>
      <c r="F69" s="14">
        <v>3</v>
      </c>
      <c r="G69" s="15">
        <f t="shared" si="4"/>
        <v>0.15</v>
      </c>
      <c r="H69" s="8" t="s">
        <v>280</v>
      </c>
      <c r="I69" s="8" t="s">
        <v>281</v>
      </c>
      <c r="J69" s="13" t="s">
        <v>282</v>
      </c>
      <c r="K69" s="8" t="str">
        <f>_xlfn.XLOOKUP($B69,中转!$D$9:$D$10000,中转!$X$9:$X$10000,"[]",0)</f>
        <v>[{"Method":2,"Paramas":{"SkillId":5000157,"TargetType":1}}]</v>
      </c>
    </row>
    <row r="70" hidden="1" spans="1:11">
      <c r="A70" s="8" t="str">
        <f t="shared" si="5"/>
        <v>//158</v>
      </c>
      <c r="B70" s="8">
        <v>158</v>
      </c>
      <c r="C70" s="13" t="s">
        <v>283</v>
      </c>
      <c r="D70" s="8">
        <v>2</v>
      </c>
      <c r="E70" s="8" t="s">
        <v>66</v>
      </c>
      <c r="F70" s="14">
        <v>3</v>
      </c>
      <c r="G70" s="15">
        <f t="shared" si="4"/>
        <v>0.15</v>
      </c>
      <c r="H70" s="8" t="s">
        <v>284</v>
      </c>
      <c r="I70" s="8" t="s">
        <v>285</v>
      </c>
      <c r="J70" s="13" t="s">
        <v>286</v>
      </c>
      <c r="K70" s="8" t="str">
        <f>_xlfn.XLOOKUP($B70,中转!$D$9:$D$10000,中转!$X$9:$X$10000,"[]",0)</f>
        <v>[{"Method":2,"Paramas":{"SkillId":5000158,"TargetType":1}}]</v>
      </c>
    </row>
    <row r="71" hidden="1" spans="1:11">
      <c r="A71" s="8" t="str">
        <f t="shared" si="5"/>
        <v>//159</v>
      </c>
      <c r="B71" s="8">
        <v>159</v>
      </c>
      <c r="C71" s="13" t="s">
        <v>287</v>
      </c>
      <c r="D71" s="8">
        <v>2</v>
      </c>
      <c r="E71" s="8" t="s">
        <v>66</v>
      </c>
      <c r="F71" s="14">
        <v>3</v>
      </c>
      <c r="G71" s="15">
        <f t="shared" si="4"/>
        <v>0.15</v>
      </c>
      <c r="H71" s="8" t="s">
        <v>288</v>
      </c>
      <c r="I71" s="8" t="s">
        <v>289</v>
      </c>
      <c r="J71" s="13" t="s">
        <v>290</v>
      </c>
      <c r="K71" s="8" t="str">
        <f>_xlfn.XLOOKUP($B71,中转!$D$9:$D$10000,中转!$X$9:$X$10000,"[]",0)</f>
        <v>[{"Method":2,"Paramas":{"SkillId":5000159,"TargetType":1}}]</v>
      </c>
    </row>
    <row r="72" hidden="1" spans="1:11">
      <c r="A72" s="8" t="str">
        <f t="shared" si="5"/>
        <v>//160</v>
      </c>
      <c r="B72" s="8">
        <v>160</v>
      </c>
      <c r="C72" s="14" t="s">
        <v>291</v>
      </c>
      <c r="D72" s="8">
        <v>2</v>
      </c>
      <c r="E72" s="8" t="s">
        <v>66</v>
      </c>
      <c r="F72" s="14">
        <v>3</v>
      </c>
      <c r="G72" s="15">
        <f t="shared" si="4"/>
        <v>0.15</v>
      </c>
      <c r="H72" s="8" t="s">
        <v>292</v>
      </c>
      <c r="I72" s="8" t="s">
        <v>293</v>
      </c>
      <c r="J72" s="13" t="s">
        <v>294</v>
      </c>
      <c r="K72" s="8" t="str">
        <f>_xlfn.XLOOKUP($B72,中转!$D$9:$D$10000,中转!$X$9:$X$10000,"[]",0)</f>
        <v>[{"Method":2,"Paramas":{"SkillId":5000160,"TargetType":2}}]</v>
      </c>
    </row>
    <row r="73" hidden="1" spans="1:11">
      <c r="A73" s="8" t="str">
        <f t="shared" si="5"/>
        <v>//161</v>
      </c>
      <c r="B73" s="8">
        <v>161</v>
      </c>
      <c r="C73" s="14" t="s">
        <v>295</v>
      </c>
      <c r="D73" s="8">
        <v>2</v>
      </c>
      <c r="E73" s="8" t="s">
        <v>66</v>
      </c>
      <c r="F73" s="14">
        <v>3</v>
      </c>
      <c r="G73" s="15">
        <f t="shared" si="4"/>
        <v>0.15</v>
      </c>
      <c r="H73" s="8" t="s">
        <v>296</v>
      </c>
      <c r="I73" s="8" t="s">
        <v>297</v>
      </c>
      <c r="J73" s="13" t="s">
        <v>298</v>
      </c>
      <c r="K73" s="8" t="str">
        <f>_xlfn.XLOOKUP($B73,中转!$D$9:$D$10000,中转!$X$9:$X$10000,"[]",0)</f>
        <v>[{"Method":2,"Paramas":{"SkillId":5000161,"TargetType":2}}]</v>
      </c>
    </row>
    <row r="74" hidden="1" spans="1:11">
      <c r="A74" s="8" t="str">
        <f t="shared" si="5"/>
        <v>//162</v>
      </c>
      <c r="B74" s="8">
        <v>162</v>
      </c>
      <c r="C74" s="13" t="s">
        <v>299</v>
      </c>
      <c r="D74" s="8">
        <v>2</v>
      </c>
      <c r="E74" s="8" t="s">
        <v>66</v>
      </c>
      <c r="F74" s="14">
        <v>3</v>
      </c>
      <c r="G74" s="15">
        <f t="shared" si="4"/>
        <v>0.15</v>
      </c>
      <c r="H74" s="8" t="s">
        <v>300</v>
      </c>
      <c r="I74" s="8" t="s">
        <v>301</v>
      </c>
      <c r="J74" s="8" t="s">
        <v>294</v>
      </c>
      <c r="K74" s="8" t="str">
        <f>_xlfn.XLOOKUP($B74,中转!$D$9:$D$10000,中转!$X$9:$X$10000,"[]",0)</f>
        <v>[{"Method":3,"Paramas":{"RogueItemId":8}}]</v>
      </c>
    </row>
    <row r="75" hidden="1" spans="1:11">
      <c r="A75" s="8" t="str">
        <f t="shared" si="5"/>
        <v>//163</v>
      </c>
      <c r="B75" s="8">
        <v>163</v>
      </c>
      <c r="C75" s="14" t="s">
        <v>302</v>
      </c>
      <c r="D75" s="8">
        <v>2</v>
      </c>
      <c r="E75" s="8" t="s">
        <v>66</v>
      </c>
      <c r="F75" s="14">
        <v>3</v>
      </c>
      <c r="G75" s="15">
        <f t="shared" si="4"/>
        <v>0.15</v>
      </c>
      <c r="H75" s="8" t="s">
        <v>303</v>
      </c>
      <c r="I75" s="8" t="s">
        <v>304</v>
      </c>
      <c r="J75" s="13" t="s">
        <v>305</v>
      </c>
      <c r="K75" s="8" t="str">
        <f>_xlfn.XLOOKUP($B75,中转!$D$9:$D$10000,中转!$X$9:$X$10000,"[]",0)</f>
        <v>[{"Method":2,"Paramas":{"SkillId":5000163,"TargetType":1}}]</v>
      </c>
    </row>
    <row r="76" hidden="1" spans="1:11">
      <c r="A76" s="8" t="str">
        <f t="shared" si="5"/>
        <v>//164</v>
      </c>
      <c r="B76" s="8">
        <v>164</v>
      </c>
      <c r="C76" s="13" t="s">
        <v>306</v>
      </c>
      <c r="D76" s="8">
        <v>2</v>
      </c>
      <c r="E76" s="8" t="s">
        <v>66</v>
      </c>
      <c r="F76" s="1">
        <v>5</v>
      </c>
      <c r="G76" s="16">
        <v>0.225</v>
      </c>
      <c r="H76" s="8" t="s">
        <v>307</v>
      </c>
      <c r="I76" s="8" t="s">
        <v>308</v>
      </c>
      <c r="J76" s="13" t="s">
        <v>309</v>
      </c>
      <c r="K76" s="8" t="str">
        <f>_xlfn.XLOOKUP($B76,中转!$D$9:$D$10000,中转!$X$9:$X$10000,"[]",0)</f>
        <v>[{"Method":2,"Paramas":{"SkillId":5000164,"TargetType":1}}]</v>
      </c>
    </row>
    <row r="77" hidden="1" spans="1:11">
      <c r="A77" s="8" t="str">
        <f t="shared" ref="A77:A113" si="6">"//"&amp;B77</f>
        <v>//165</v>
      </c>
      <c r="B77" s="8">
        <v>165</v>
      </c>
      <c r="C77" s="1" t="s">
        <v>310</v>
      </c>
      <c r="D77" s="8">
        <v>2</v>
      </c>
      <c r="E77" s="8" t="s">
        <v>66</v>
      </c>
      <c r="F77" s="1">
        <v>5</v>
      </c>
      <c r="G77" s="16">
        <f>G76</f>
        <v>0.225</v>
      </c>
      <c r="H77" s="8" t="s">
        <v>311</v>
      </c>
      <c r="I77" s="8" t="s">
        <v>312</v>
      </c>
      <c r="J77" s="13" t="s">
        <v>313</v>
      </c>
      <c r="K77" s="8" t="str">
        <f>_xlfn.XLOOKUP($B77,中转!$D$9:$D$10000,中转!$X$9:$X$10000,"[]",0)</f>
        <v>[{"Method":2,"Paramas":{"SkillId":5000165,"TargetType":1}}]</v>
      </c>
    </row>
    <row r="78" hidden="1" spans="1:11">
      <c r="A78" s="8" t="str">
        <f t="shared" si="6"/>
        <v>//166</v>
      </c>
      <c r="B78" s="8">
        <v>166</v>
      </c>
      <c r="C78" s="1" t="s">
        <v>314</v>
      </c>
      <c r="D78" s="8">
        <v>2</v>
      </c>
      <c r="E78" s="8" t="s">
        <v>66</v>
      </c>
      <c r="F78" s="1">
        <v>5</v>
      </c>
      <c r="G78" s="16">
        <f t="shared" ref="G78:G112" si="7">G77</f>
        <v>0.225</v>
      </c>
      <c r="H78" s="8" t="s">
        <v>315</v>
      </c>
      <c r="I78" s="8" t="s">
        <v>316</v>
      </c>
      <c r="J78" s="13" t="s">
        <v>317</v>
      </c>
      <c r="K78" s="8" t="str">
        <f>_xlfn.XLOOKUP($B78,中转!$D$9:$D$10000,中转!$X$9:$X$10000,"[]",0)</f>
        <v>[{"Method":2,"Paramas":{"SkillId":5000126,"TargetType":1}}]</v>
      </c>
    </row>
    <row r="79" hidden="1" spans="1:11">
      <c r="A79" s="8" t="str">
        <f t="shared" si="6"/>
        <v>//566</v>
      </c>
      <c r="B79" s="8">
        <v>566</v>
      </c>
      <c r="C79" s="1" t="s">
        <v>318</v>
      </c>
      <c r="D79" s="8">
        <v>2</v>
      </c>
      <c r="E79" s="8" t="s">
        <v>66</v>
      </c>
      <c r="F79" s="1">
        <v>5</v>
      </c>
      <c r="G79" s="16">
        <f t="shared" si="7"/>
        <v>0.225</v>
      </c>
      <c r="K79" s="8" t="str">
        <f>_xlfn.XLOOKUP($B79,中转!$D$9:$D$10000,中转!$X$9:$X$10000,"[]",0)</f>
        <v>[{"Method":4,"Paramas":{"AtkRate":0.05,"MaxCount":10}}]</v>
      </c>
    </row>
    <row r="80" hidden="1" spans="1:11">
      <c r="A80" s="8" t="str">
        <f t="shared" si="6"/>
        <v>//167</v>
      </c>
      <c r="B80" s="8">
        <v>167</v>
      </c>
      <c r="C80" s="13" t="s">
        <v>319</v>
      </c>
      <c r="D80" s="8">
        <v>2</v>
      </c>
      <c r="E80" s="8" t="s">
        <v>66</v>
      </c>
      <c r="F80" s="1">
        <v>5</v>
      </c>
      <c r="G80" s="16">
        <f t="shared" si="7"/>
        <v>0.225</v>
      </c>
      <c r="H80" s="8" t="s">
        <v>320</v>
      </c>
      <c r="I80" s="8" t="s">
        <v>321</v>
      </c>
      <c r="J80" s="13" t="s">
        <v>322</v>
      </c>
      <c r="K80" s="8" t="str">
        <f>_xlfn.XLOOKUP($B80,中转!$D$9:$D$10000,中转!$X$9:$X$10000,"[]",0)</f>
        <v>[{"Method":2,"Paramas":{"SkillId":5000167,"TargetType":1}}]</v>
      </c>
    </row>
    <row r="81" hidden="1" spans="1:11">
      <c r="A81" s="8" t="str">
        <f t="shared" si="6"/>
        <v>//168</v>
      </c>
      <c r="B81" s="8">
        <v>168</v>
      </c>
      <c r="C81" s="1" t="s">
        <v>323</v>
      </c>
      <c r="D81" s="8">
        <v>2</v>
      </c>
      <c r="E81" s="8" t="s">
        <v>66</v>
      </c>
      <c r="F81" s="1">
        <v>5</v>
      </c>
      <c r="G81" s="16">
        <f t="shared" si="7"/>
        <v>0.225</v>
      </c>
      <c r="H81" s="8" t="s">
        <v>324</v>
      </c>
      <c r="I81" s="8" t="s">
        <v>325</v>
      </c>
      <c r="J81" s="13" t="s">
        <v>326</v>
      </c>
      <c r="K81" s="8" t="str">
        <f>_xlfn.XLOOKUP($B81,中转!$D$9:$D$10000,中转!$X$9:$X$10000,"[]",0)</f>
        <v>[{"Method":2,"Paramas":{"SkillId":5000168,"TargetType":1}}]</v>
      </c>
    </row>
    <row r="82" hidden="1" spans="1:11">
      <c r="A82" s="8" t="str">
        <f t="shared" si="6"/>
        <v>//169</v>
      </c>
      <c r="B82" s="8">
        <v>169</v>
      </c>
      <c r="C82" s="13" t="s">
        <v>327</v>
      </c>
      <c r="D82" s="8">
        <v>2</v>
      </c>
      <c r="E82" s="8" t="s">
        <v>66</v>
      </c>
      <c r="F82" s="1">
        <v>5</v>
      </c>
      <c r="G82" s="16">
        <f t="shared" si="7"/>
        <v>0.225</v>
      </c>
      <c r="H82" s="8" t="s">
        <v>328</v>
      </c>
      <c r="I82" s="8" t="s">
        <v>329</v>
      </c>
      <c r="J82" s="13" t="s">
        <v>330</v>
      </c>
      <c r="K82" s="8" t="str">
        <f>_xlfn.XLOOKUP($B82,中转!$D$9:$D$10000,中转!$X$9:$X$10000,"[]",0)</f>
        <v>[{"Method":2,"Paramas":{"SkillId":5000169,"TargetType":1}}]</v>
      </c>
    </row>
    <row r="83" hidden="1" spans="1:11">
      <c r="A83" s="8" t="str">
        <f t="shared" si="6"/>
        <v>//170</v>
      </c>
      <c r="B83" s="8">
        <v>170</v>
      </c>
      <c r="C83" s="1" t="s">
        <v>331</v>
      </c>
      <c r="D83" s="8">
        <v>2</v>
      </c>
      <c r="E83" s="8" t="s">
        <v>66</v>
      </c>
      <c r="F83" s="1">
        <v>5</v>
      </c>
      <c r="G83" s="16">
        <f t="shared" si="7"/>
        <v>0.225</v>
      </c>
      <c r="H83" s="8" t="s">
        <v>332</v>
      </c>
      <c r="I83" s="8" t="s">
        <v>333</v>
      </c>
      <c r="J83" s="13" t="s">
        <v>334</v>
      </c>
      <c r="K83" s="8" t="str">
        <f>_xlfn.XLOOKUP($B83,中转!$D$9:$D$10000,中转!$X$9:$X$10000,"[]",0)</f>
        <v>[{"Method":2,"Paramas":{"SkillId":5000170,"TargetType":1}}]</v>
      </c>
    </row>
    <row r="84" hidden="1" spans="1:11">
      <c r="A84" s="8" t="str">
        <f t="shared" si="6"/>
        <v>//171</v>
      </c>
      <c r="B84" s="8">
        <v>171</v>
      </c>
      <c r="C84" s="1" t="s">
        <v>335</v>
      </c>
      <c r="D84" s="8">
        <v>2</v>
      </c>
      <c r="E84" s="8" t="s">
        <v>66</v>
      </c>
      <c r="F84" s="1">
        <v>5</v>
      </c>
      <c r="G84" s="16">
        <f t="shared" si="7"/>
        <v>0.225</v>
      </c>
      <c r="H84" s="8" t="s">
        <v>336</v>
      </c>
      <c r="I84" s="8" t="s">
        <v>337</v>
      </c>
      <c r="J84" s="8" t="s">
        <v>338</v>
      </c>
      <c r="K84" s="8" t="str">
        <f>_xlfn.XLOOKUP($B84,中转!$D$9:$D$10000,中转!$X$9:$X$10000,"[]",0)</f>
        <v>[{"Method":2,"Paramas":{"SkillId":5000171,"TargetType":1}}]</v>
      </c>
    </row>
    <row r="85" hidden="1" spans="1:11">
      <c r="A85" s="8" t="str">
        <f t="shared" si="6"/>
        <v>//172</v>
      </c>
      <c r="B85" s="8">
        <v>172</v>
      </c>
      <c r="C85" s="13" t="s">
        <v>339</v>
      </c>
      <c r="D85" s="8">
        <v>2</v>
      </c>
      <c r="E85" s="8" t="s">
        <v>66</v>
      </c>
      <c r="F85" s="1">
        <v>5</v>
      </c>
      <c r="G85" s="16">
        <f t="shared" si="7"/>
        <v>0.225</v>
      </c>
      <c r="H85" s="8" t="s">
        <v>340</v>
      </c>
      <c r="I85" s="8" t="s">
        <v>341</v>
      </c>
      <c r="J85" s="13" t="s">
        <v>342</v>
      </c>
      <c r="K85" s="8" t="str">
        <f>_xlfn.XLOOKUP($B85,中转!$D$9:$D$10000,中转!$X$9:$X$10000,"[]",0)</f>
        <v>[{"Method":2,"Paramas":{"SkillId":5000172,"TargetType":1}}]</v>
      </c>
    </row>
    <row r="86" hidden="1" spans="1:11">
      <c r="A86" s="8" t="str">
        <f t="shared" si="6"/>
        <v>//173</v>
      </c>
      <c r="B86" s="8">
        <v>173</v>
      </c>
      <c r="C86" s="1" t="s">
        <v>343</v>
      </c>
      <c r="D86" s="8">
        <v>2</v>
      </c>
      <c r="E86" s="8" t="s">
        <v>66</v>
      </c>
      <c r="F86" s="1">
        <v>5</v>
      </c>
      <c r="G86" s="16">
        <f t="shared" si="7"/>
        <v>0.225</v>
      </c>
      <c r="H86" s="8" t="s">
        <v>344</v>
      </c>
      <c r="I86" s="8" t="s">
        <v>345</v>
      </c>
      <c r="J86" s="13" t="s">
        <v>338</v>
      </c>
      <c r="K86" s="8" t="str">
        <f>_xlfn.XLOOKUP($B86,中转!$D$9:$D$10000,中转!$X$9:$X$10000,"[]",0)</f>
        <v>[{"Method":2,"Paramas":{"SkillId":5000173,"TargetType":1}}]</v>
      </c>
    </row>
    <row r="87" hidden="1" spans="1:11">
      <c r="A87" s="8" t="str">
        <f t="shared" si="6"/>
        <v>//174</v>
      </c>
      <c r="B87" s="8">
        <v>174</v>
      </c>
      <c r="C87" s="13" t="s">
        <v>346</v>
      </c>
      <c r="D87" s="8">
        <v>2</v>
      </c>
      <c r="E87" s="8" t="s">
        <v>66</v>
      </c>
      <c r="F87" s="1">
        <v>5</v>
      </c>
      <c r="G87" s="16">
        <f t="shared" si="7"/>
        <v>0.225</v>
      </c>
      <c r="H87" s="8" t="s">
        <v>347</v>
      </c>
      <c r="I87" s="8" t="s">
        <v>348</v>
      </c>
      <c r="J87" s="13" t="s">
        <v>349</v>
      </c>
      <c r="K87" s="8" t="str">
        <f>_xlfn.XLOOKUP($B87,中转!$D$9:$D$10000,中转!$X$9:$X$10000,"[]",0)</f>
        <v>[{"Method":2,"Paramas":{"SkillId":5000174,"TargetType":1}}]</v>
      </c>
    </row>
    <row r="88" hidden="1" spans="1:11">
      <c r="A88" s="8" t="str">
        <f t="shared" si="6"/>
        <v>//175</v>
      </c>
      <c r="B88" s="8">
        <v>175</v>
      </c>
      <c r="C88" s="13" t="s">
        <v>350</v>
      </c>
      <c r="D88" s="8">
        <v>2</v>
      </c>
      <c r="E88" s="8" t="s">
        <v>66</v>
      </c>
      <c r="F88" s="1">
        <v>5</v>
      </c>
      <c r="G88" s="16">
        <f t="shared" si="7"/>
        <v>0.225</v>
      </c>
      <c r="H88" s="8" t="s">
        <v>351</v>
      </c>
      <c r="I88" s="8" t="s">
        <v>352</v>
      </c>
      <c r="J88" s="13" t="s">
        <v>330</v>
      </c>
      <c r="K88" s="8" t="str">
        <f>_xlfn.XLOOKUP($B88,中转!$D$9:$D$10000,中转!$X$9:$X$10000,"[]",0)</f>
        <v>[{"Method":2,"Paramas":{"SkillId":5000175,"TargetType":1}}]</v>
      </c>
    </row>
    <row r="89" hidden="1" spans="1:11">
      <c r="A89" s="8" t="str">
        <f t="shared" si="6"/>
        <v>//176</v>
      </c>
      <c r="B89" s="8">
        <v>176</v>
      </c>
      <c r="C89" s="1" t="s">
        <v>353</v>
      </c>
      <c r="D89" s="8">
        <v>2</v>
      </c>
      <c r="E89" s="8" t="s">
        <v>66</v>
      </c>
      <c r="F89" s="1">
        <v>5</v>
      </c>
      <c r="G89" s="16">
        <f t="shared" si="7"/>
        <v>0.225</v>
      </c>
      <c r="H89" s="8" t="s">
        <v>354</v>
      </c>
      <c r="I89" s="8" t="s">
        <v>355</v>
      </c>
      <c r="J89" s="13" t="s">
        <v>356</v>
      </c>
      <c r="K89" s="8" t="str">
        <f>_xlfn.XLOOKUP($B89,中转!$D$9:$D$10000,中转!$X$9:$X$10000,"[]",0)</f>
        <v>[{"Method":2,"Paramas":{"SkillId":5000176,"TargetType":1}}]</v>
      </c>
    </row>
    <row r="90" hidden="1" spans="1:11">
      <c r="A90" s="8" t="str">
        <f t="shared" si="6"/>
        <v>//177</v>
      </c>
      <c r="B90" s="8">
        <v>177</v>
      </c>
      <c r="C90" s="13" t="s">
        <v>357</v>
      </c>
      <c r="D90" s="8">
        <v>2</v>
      </c>
      <c r="E90" s="8" t="s">
        <v>66</v>
      </c>
      <c r="F90" s="1">
        <v>5</v>
      </c>
      <c r="G90" s="16">
        <f t="shared" si="7"/>
        <v>0.225</v>
      </c>
      <c r="H90" s="8" t="s">
        <v>358</v>
      </c>
      <c r="I90" s="8" t="s">
        <v>359</v>
      </c>
      <c r="J90" s="13" t="s">
        <v>360</v>
      </c>
      <c r="K90" s="8" t="str">
        <f>_xlfn.XLOOKUP($B90,中转!$D$9:$D$10000,中转!$X$9:$X$10000,"[]",0)</f>
        <v>[{"Method":2,"Paramas":{"SkillId":5000177,"TargetType":1}}]</v>
      </c>
    </row>
    <row r="91" hidden="1" spans="1:11">
      <c r="A91" s="8" t="str">
        <f t="shared" si="6"/>
        <v>//178</v>
      </c>
      <c r="B91" s="8">
        <v>178</v>
      </c>
      <c r="C91" s="1" t="s">
        <v>361</v>
      </c>
      <c r="D91" s="8">
        <v>2</v>
      </c>
      <c r="E91" s="8" t="s">
        <v>66</v>
      </c>
      <c r="F91" s="1">
        <v>5</v>
      </c>
      <c r="G91" s="16">
        <f t="shared" si="7"/>
        <v>0.225</v>
      </c>
      <c r="H91" s="8" t="s">
        <v>362</v>
      </c>
      <c r="I91" s="8" t="s">
        <v>363</v>
      </c>
      <c r="J91" s="13" t="s">
        <v>309</v>
      </c>
      <c r="K91" s="8" t="str">
        <f>_xlfn.XLOOKUP($B91,中转!$D$9:$D$10000,中转!$X$9:$X$10000,"[]",0)</f>
        <v>[{"Method":2,"Paramas":{"SkillId":5000178,"TargetType":1}}]</v>
      </c>
    </row>
    <row r="92" hidden="1" spans="1:11">
      <c r="A92" s="8" t="str">
        <f t="shared" si="6"/>
        <v>//179</v>
      </c>
      <c r="B92" s="8">
        <v>179</v>
      </c>
      <c r="C92" s="1" t="s">
        <v>364</v>
      </c>
      <c r="D92" s="8">
        <v>2</v>
      </c>
      <c r="E92" s="8" t="s">
        <v>66</v>
      </c>
      <c r="F92" s="1">
        <v>5</v>
      </c>
      <c r="G92" s="16">
        <f t="shared" si="7"/>
        <v>0.225</v>
      </c>
      <c r="H92" s="8" t="s">
        <v>365</v>
      </c>
      <c r="I92" s="8" t="s">
        <v>366</v>
      </c>
      <c r="J92" s="13" t="s">
        <v>334</v>
      </c>
      <c r="K92" s="8" t="str">
        <f>_xlfn.XLOOKUP($B92,中转!$D$9:$D$10000,中转!$X$9:$X$10000,"[]",0)</f>
        <v>[{"Method":2,"Paramas":{"SkillId":5000179,"TargetType":1}}]</v>
      </c>
    </row>
    <row r="93" hidden="1" spans="1:11">
      <c r="A93" s="8" t="str">
        <f t="shared" si="6"/>
        <v>//180</v>
      </c>
      <c r="B93" s="8">
        <v>180</v>
      </c>
      <c r="C93" s="13" t="s">
        <v>367</v>
      </c>
      <c r="D93" s="8">
        <v>2</v>
      </c>
      <c r="E93" s="8" t="s">
        <v>66</v>
      </c>
      <c r="F93" s="1">
        <v>5</v>
      </c>
      <c r="G93" s="16">
        <f t="shared" si="7"/>
        <v>0.225</v>
      </c>
      <c r="H93" s="8" t="s">
        <v>368</v>
      </c>
      <c r="I93" s="8" t="s">
        <v>369</v>
      </c>
      <c r="J93" s="13" t="s">
        <v>370</v>
      </c>
      <c r="K93" s="8" t="str">
        <f>_xlfn.XLOOKUP($B93,中转!$D$9:$D$10000,中转!$X$9:$X$10000,"[]",0)</f>
        <v>[{"Method":2,"Paramas":{"SkillId":5000180,"TargetType":1}}]</v>
      </c>
    </row>
    <row r="94" hidden="1" spans="1:11">
      <c r="A94" s="8" t="str">
        <f t="shared" si="6"/>
        <v>//181</v>
      </c>
      <c r="B94" s="8">
        <v>181</v>
      </c>
      <c r="C94" s="13" t="s">
        <v>371</v>
      </c>
      <c r="D94" s="8">
        <v>2</v>
      </c>
      <c r="E94" s="8" t="s">
        <v>66</v>
      </c>
      <c r="F94" s="1">
        <v>5</v>
      </c>
      <c r="G94" s="16">
        <f t="shared" si="7"/>
        <v>0.225</v>
      </c>
      <c r="H94" s="8" t="s">
        <v>372</v>
      </c>
      <c r="I94" s="8" t="s">
        <v>373</v>
      </c>
      <c r="J94" s="13" t="s">
        <v>374</v>
      </c>
      <c r="K94" s="8" t="str">
        <f>_xlfn.XLOOKUP($B94,中转!$D$9:$D$10000,中转!$X$9:$X$10000,"[]",0)</f>
        <v>[{"Method":2,"Paramas":{"SkillId":5000181,"TargetType":1}}]</v>
      </c>
    </row>
    <row r="95" hidden="1" spans="1:11">
      <c r="A95" s="8" t="str">
        <f t="shared" si="6"/>
        <v>//182</v>
      </c>
      <c r="B95" s="8">
        <v>182</v>
      </c>
      <c r="C95" s="1" t="s">
        <v>375</v>
      </c>
      <c r="D95" s="8">
        <v>2</v>
      </c>
      <c r="E95" s="8" t="s">
        <v>66</v>
      </c>
      <c r="F95" s="1">
        <v>5</v>
      </c>
      <c r="G95" s="16">
        <f t="shared" si="7"/>
        <v>0.225</v>
      </c>
      <c r="H95" s="8" t="s">
        <v>376</v>
      </c>
      <c r="I95" s="8" t="s">
        <v>377</v>
      </c>
      <c r="J95" s="13" t="s">
        <v>378</v>
      </c>
      <c r="K95" s="8" t="str">
        <f>_xlfn.XLOOKUP($B95,中转!$D$9:$D$10000,中转!$X$9:$X$10000,"[]",0)</f>
        <v>[{"Method":2,"Paramas":{"SkillId":5000182,"TargetType":1}}]</v>
      </c>
    </row>
    <row r="96" hidden="1" spans="1:11">
      <c r="A96" s="8" t="str">
        <f t="shared" si="6"/>
        <v>//183</v>
      </c>
      <c r="B96" s="8">
        <v>183</v>
      </c>
      <c r="C96" s="13" t="s">
        <v>379</v>
      </c>
      <c r="D96" s="8">
        <v>2</v>
      </c>
      <c r="E96" s="8" t="s">
        <v>66</v>
      </c>
      <c r="F96" s="1">
        <v>5</v>
      </c>
      <c r="G96" s="16">
        <f t="shared" si="7"/>
        <v>0.225</v>
      </c>
      <c r="H96" s="8" t="s">
        <v>380</v>
      </c>
      <c r="I96" s="8" t="s">
        <v>381</v>
      </c>
      <c r="J96" s="13" t="s">
        <v>382</v>
      </c>
      <c r="K96" s="8" t="str">
        <f>_xlfn.XLOOKUP($B96,中转!$D$9:$D$10000,中转!$X$9:$X$10000,"[]",0)</f>
        <v>[{"Method":2,"Paramas":{"SkillId":5000183,"TargetType":1}}]</v>
      </c>
    </row>
    <row r="97" hidden="1" spans="1:11">
      <c r="A97" s="8" t="str">
        <f t="shared" si="6"/>
        <v>//184</v>
      </c>
      <c r="B97" s="8">
        <v>184</v>
      </c>
      <c r="C97" s="13" t="s">
        <v>383</v>
      </c>
      <c r="D97" s="8">
        <v>2</v>
      </c>
      <c r="E97" s="8" t="s">
        <v>66</v>
      </c>
      <c r="F97" s="1">
        <v>5</v>
      </c>
      <c r="G97" s="16">
        <f t="shared" si="7"/>
        <v>0.225</v>
      </c>
      <c r="H97" s="8" t="s">
        <v>384</v>
      </c>
      <c r="I97" s="8" t="s">
        <v>385</v>
      </c>
      <c r="J97" s="13" t="s">
        <v>386</v>
      </c>
      <c r="K97" s="8" t="str">
        <f>_xlfn.XLOOKUP($B97,中转!$D$9:$D$10000,中转!$X$9:$X$10000,"[]",0)</f>
        <v>[{"Method":2,"Paramas":{"SkillId":5000184,"TargetType":1}}]</v>
      </c>
    </row>
    <row r="98" hidden="1" spans="1:11">
      <c r="A98" s="8" t="str">
        <f t="shared" si="6"/>
        <v>//185</v>
      </c>
      <c r="B98" s="8">
        <v>185</v>
      </c>
      <c r="C98" s="13" t="s">
        <v>387</v>
      </c>
      <c r="D98" s="8">
        <v>2</v>
      </c>
      <c r="E98" s="8" t="s">
        <v>66</v>
      </c>
      <c r="F98" s="1">
        <v>5</v>
      </c>
      <c r="G98" s="16">
        <f t="shared" si="7"/>
        <v>0.225</v>
      </c>
      <c r="H98" s="8" t="s">
        <v>388</v>
      </c>
      <c r="I98" s="8" t="s">
        <v>389</v>
      </c>
      <c r="J98" s="13" t="s">
        <v>390</v>
      </c>
      <c r="K98" s="8" t="str">
        <f>_xlfn.XLOOKUP($B98,中转!$D$9:$D$10000,中转!$X$9:$X$10000,"[]",0)</f>
        <v>[{"Method":2,"Paramas":{"SkillId":5000185,"TargetType":1}}]</v>
      </c>
    </row>
    <row r="99" hidden="1" spans="1:11">
      <c r="A99" s="8" t="str">
        <f t="shared" si="6"/>
        <v>//186</v>
      </c>
      <c r="B99" s="8">
        <v>186</v>
      </c>
      <c r="C99" s="13" t="s">
        <v>391</v>
      </c>
      <c r="D99" s="8">
        <v>2</v>
      </c>
      <c r="E99" s="8" t="s">
        <v>66</v>
      </c>
      <c r="F99" s="1">
        <v>5</v>
      </c>
      <c r="G99" s="16">
        <f t="shared" si="7"/>
        <v>0.225</v>
      </c>
      <c r="H99" s="8" t="s">
        <v>392</v>
      </c>
      <c r="I99" s="8" t="s">
        <v>393</v>
      </c>
      <c r="J99" s="13" t="s">
        <v>394</v>
      </c>
      <c r="K99" s="8" t="str">
        <f>_xlfn.XLOOKUP($B99,中转!$D$9:$D$10000,中转!$X$9:$X$10000,"[]",0)</f>
        <v>[{"Method":2,"Paramas":{"SkillId":5000186,"TargetType":1}}]</v>
      </c>
    </row>
    <row r="100" hidden="1" spans="1:11">
      <c r="A100" s="8" t="str">
        <f t="shared" si="6"/>
        <v>//187</v>
      </c>
      <c r="B100" s="8">
        <v>187</v>
      </c>
      <c r="C100" s="1" t="s">
        <v>395</v>
      </c>
      <c r="D100" s="8">
        <v>2</v>
      </c>
      <c r="E100" s="8" t="s">
        <v>66</v>
      </c>
      <c r="F100" s="1">
        <v>5</v>
      </c>
      <c r="G100" s="16">
        <f t="shared" si="7"/>
        <v>0.225</v>
      </c>
      <c r="H100" s="8" t="s">
        <v>396</v>
      </c>
      <c r="I100" s="8" t="s">
        <v>397</v>
      </c>
      <c r="J100" s="13" t="s">
        <v>398</v>
      </c>
      <c r="K100" s="8" t="str">
        <f>_xlfn.XLOOKUP($B100,中转!$D$9:$D$10000,中转!$X$9:$X$10000,"[]",0)</f>
        <v>[{"Method":2,"Paramas":{"SkillId":5000187,"TargetType":2}}]</v>
      </c>
    </row>
    <row r="101" hidden="1" spans="1:11">
      <c r="A101" s="8" t="str">
        <f t="shared" si="6"/>
        <v>//201</v>
      </c>
      <c r="B101" s="8">
        <v>201</v>
      </c>
      <c r="C101" s="11" t="s">
        <v>399</v>
      </c>
      <c r="D101" s="8">
        <v>2</v>
      </c>
      <c r="E101" s="8" t="s">
        <v>66</v>
      </c>
      <c r="F101" s="11">
        <v>1</v>
      </c>
      <c r="G101" s="12">
        <v>0.075</v>
      </c>
      <c r="H101" s="8" t="s">
        <v>400</v>
      </c>
      <c r="I101" s="8" t="s">
        <v>401</v>
      </c>
      <c r="J101" s="13" t="s">
        <v>105</v>
      </c>
      <c r="K101" s="8" t="str">
        <f>_xlfn.XLOOKUP($B101,中转!$D$9:$D$10000,中转!$X$9:$X$10000,"[]",0)</f>
        <v>[{"Method":6,"Paramas":{"BuffId":500020101}}]</v>
      </c>
    </row>
    <row r="102" hidden="1" spans="1:11">
      <c r="A102" s="8" t="str">
        <f t="shared" si="6"/>
        <v>//202</v>
      </c>
      <c r="B102" s="8">
        <v>202</v>
      </c>
      <c r="C102" s="11" t="s">
        <v>402</v>
      </c>
      <c r="D102" s="8">
        <v>2</v>
      </c>
      <c r="E102" s="8" t="s">
        <v>66</v>
      </c>
      <c r="F102" s="11">
        <v>1</v>
      </c>
      <c r="G102" s="12">
        <v>0.075</v>
      </c>
      <c r="H102" s="8" t="s">
        <v>403</v>
      </c>
      <c r="I102" s="8" t="s">
        <v>404</v>
      </c>
      <c r="J102" s="13" t="s">
        <v>105</v>
      </c>
      <c r="K102" s="8" t="str">
        <f>_xlfn.XLOOKUP($B102,中转!$D$9:$D$10000,中转!$X$9:$X$10000,"[]",0)</f>
        <v>[{"Method":6,"Paramas":{"BuffId":500020201}}]</v>
      </c>
    </row>
    <row r="103" hidden="1" spans="1:11">
      <c r="A103" s="8" t="str">
        <f t="shared" si="6"/>
        <v>//203</v>
      </c>
      <c r="B103" s="8">
        <v>203</v>
      </c>
      <c r="C103" s="11" t="s">
        <v>405</v>
      </c>
      <c r="D103" s="8">
        <v>2</v>
      </c>
      <c r="E103" s="8" t="s">
        <v>66</v>
      </c>
      <c r="F103" s="11">
        <v>1</v>
      </c>
      <c r="G103" s="12">
        <v>0.075</v>
      </c>
      <c r="H103" s="8" t="s">
        <v>406</v>
      </c>
      <c r="I103" s="8" t="s">
        <v>407</v>
      </c>
      <c r="J103" s="13" t="s">
        <v>105</v>
      </c>
      <c r="K103" s="8" t="str">
        <f>_xlfn.XLOOKUP($B103,中转!$D$9:$D$10000,中转!$X$9:$X$10000,"[]",0)</f>
        <v>[{"Method":2,"Paramas":{"SkillId":5000203,"TargetType":2}}]</v>
      </c>
    </row>
    <row r="104" hidden="1" spans="1:11">
      <c r="A104" s="8" t="str">
        <f t="shared" si="6"/>
        <v>//204</v>
      </c>
      <c r="B104" s="8">
        <v>204</v>
      </c>
      <c r="C104" s="11" t="s">
        <v>408</v>
      </c>
      <c r="D104" s="8">
        <v>2</v>
      </c>
      <c r="E104" s="8" t="s">
        <v>66</v>
      </c>
      <c r="F104" s="11">
        <v>1</v>
      </c>
      <c r="G104" s="12">
        <v>0.075</v>
      </c>
      <c r="H104" s="8" t="s">
        <v>409</v>
      </c>
      <c r="I104" s="8" t="s">
        <v>410</v>
      </c>
      <c r="J104" s="13" t="s">
        <v>105</v>
      </c>
      <c r="K104" s="8" t="str">
        <f>_xlfn.XLOOKUP($B104,中转!$D$9:$D$10000,中转!$X$9:$X$10000,"[]",0)</f>
        <v>[{"Method":6,"Paramas":{"BuffId":500020401}}]</v>
      </c>
    </row>
    <row r="105" hidden="1" spans="1:11">
      <c r="A105" s="8" t="str">
        <f t="shared" si="6"/>
        <v>//205</v>
      </c>
      <c r="B105" s="8">
        <v>205</v>
      </c>
      <c r="C105" s="11" t="s">
        <v>411</v>
      </c>
      <c r="D105" s="8">
        <v>2</v>
      </c>
      <c r="E105" s="8" t="s">
        <v>66</v>
      </c>
      <c r="F105" s="11">
        <v>1</v>
      </c>
      <c r="G105" s="12">
        <v>0.075</v>
      </c>
      <c r="H105" s="8" t="s">
        <v>412</v>
      </c>
      <c r="I105" s="8" t="s">
        <v>413</v>
      </c>
      <c r="J105" s="13" t="s">
        <v>414</v>
      </c>
      <c r="K105" s="8" t="str">
        <f>_xlfn.XLOOKUP($B105,中转!$D$9:$D$10000,中转!$X$9:$X$10000,"[]",0)</f>
        <v>[{"Method":6,"Paramas":{"BuffId":500020501}}]</v>
      </c>
    </row>
    <row r="106" hidden="1" spans="1:11">
      <c r="A106" s="8" t="str">
        <f t="shared" si="6"/>
        <v>//206</v>
      </c>
      <c r="B106" s="8">
        <v>206</v>
      </c>
      <c r="C106" s="11" t="s">
        <v>415</v>
      </c>
      <c r="D106" s="8">
        <v>2</v>
      </c>
      <c r="E106" s="8" t="s">
        <v>66</v>
      </c>
      <c r="F106" s="11">
        <v>1</v>
      </c>
      <c r="G106" s="12">
        <v>0.075</v>
      </c>
      <c r="H106" s="8" t="s">
        <v>416</v>
      </c>
      <c r="I106" s="8" t="s">
        <v>417</v>
      </c>
      <c r="J106" s="13" t="s">
        <v>414</v>
      </c>
      <c r="K106" s="8" t="str">
        <f>_xlfn.XLOOKUP($B106,中转!$D$9:$D$10000,中转!$X$9:$X$10000,"[]",0)</f>
        <v>[{"Method":2,"Paramas":{"SkillId":5000206,"TargetType":2}}]</v>
      </c>
    </row>
    <row r="107" hidden="1" spans="1:11">
      <c r="A107" s="8" t="str">
        <f t="shared" si="6"/>
        <v>//207</v>
      </c>
      <c r="B107" s="8">
        <v>207</v>
      </c>
      <c r="C107" s="11" t="s">
        <v>418</v>
      </c>
      <c r="D107" s="8">
        <v>2</v>
      </c>
      <c r="E107" s="8" t="s">
        <v>66</v>
      </c>
      <c r="F107" s="11">
        <v>1</v>
      </c>
      <c r="G107" s="12">
        <v>0.075</v>
      </c>
      <c r="H107" s="8" t="s">
        <v>419</v>
      </c>
      <c r="I107" s="8" t="s">
        <v>420</v>
      </c>
      <c r="J107" s="13" t="s">
        <v>414</v>
      </c>
      <c r="K107" s="8" t="str">
        <f>_xlfn.XLOOKUP($B107,中转!$D$9:$D$10000,中转!$X$9:$X$10000,"[]",0)</f>
        <v>[{"Method":6,"Paramas":{"BuffId":500020701}}]</v>
      </c>
    </row>
    <row r="108" hidden="1" spans="1:11">
      <c r="A108" s="8" t="str">
        <f t="shared" si="6"/>
        <v>//208</v>
      </c>
      <c r="B108" s="8">
        <v>208</v>
      </c>
      <c r="C108" s="11" t="s">
        <v>421</v>
      </c>
      <c r="D108" s="8">
        <v>2</v>
      </c>
      <c r="E108" s="8" t="s">
        <v>66</v>
      </c>
      <c r="F108" s="11">
        <v>1</v>
      </c>
      <c r="G108" s="12">
        <v>0.075</v>
      </c>
      <c r="H108" s="8" t="s">
        <v>422</v>
      </c>
      <c r="I108" s="8" t="s">
        <v>423</v>
      </c>
      <c r="J108" s="13" t="s">
        <v>414</v>
      </c>
      <c r="K108" s="8" t="str">
        <f>_xlfn.XLOOKUP($B108,中转!$D$9:$D$10000,中转!$X$9:$X$10000,"[]",0)</f>
        <v>[{"Method":6,"Paramas":{"BuffId":500020801}}]</v>
      </c>
    </row>
    <row r="109" hidden="1" spans="1:11">
      <c r="A109" s="8" t="str">
        <f t="shared" si="6"/>
        <v>//209</v>
      </c>
      <c r="B109" s="8">
        <v>209</v>
      </c>
      <c r="C109" s="11" t="s">
        <v>424</v>
      </c>
      <c r="D109" s="8">
        <v>2</v>
      </c>
      <c r="E109" s="8" t="s">
        <v>66</v>
      </c>
      <c r="F109" s="11">
        <v>1</v>
      </c>
      <c r="G109" s="12">
        <v>0.075</v>
      </c>
      <c r="H109" s="8" t="s">
        <v>425</v>
      </c>
      <c r="I109" s="8" t="s">
        <v>426</v>
      </c>
      <c r="J109" s="13" t="s">
        <v>427</v>
      </c>
      <c r="K109" s="8" t="str">
        <f>_xlfn.XLOOKUP($B109,中转!$D$9:$D$10000,中转!$X$9:$X$10000,"[]",0)</f>
        <v>[{"Method":6,"Paramas":{"BuffId":500020901}}]</v>
      </c>
    </row>
    <row r="110" hidden="1" spans="1:11">
      <c r="A110" s="8" t="str">
        <f t="shared" si="6"/>
        <v>//210</v>
      </c>
      <c r="B110" s="8">
        <v>210</v>
      </c>
      <c r="C110" s="11" t="s">
        <v>428</v>
      </c>
      <c r="D110" s="8">
        <v>2</v>
      </c>
      <c r="E110" s="8" t="s">
        <v>66</v>
      </c>
      <c r="F110" s="11">
        <v>1</v>
      </c>
      <c r="G110" s="12">
        <v>0.075</v>
      </c>
      <c r="H110" s="8" t="s">
        <v>429</v>
      </c>
      <c r="I110" s="8" t="s">
        <v>430</v>
      </c>
      <c r="J110" s="13" t="s">
        <v>427</v>
      </c>
      <c r="K110" s="8" t="str">
        <f>_xlfn.XLOOKUP($B110,中转!$D$9:$D$10000,中转!$X$9:$X$10000,"[]",0)</f>
        <v>[{"Method":2,"Paramas":{"SkillId":5000210,"TargetType":2}}]</v>
      </c>
    </row>
    <row r="111" hidden="1" spans="1:11">
      <c r="A111" s="8" t="str">
        <f t="shared" si="6"/>
        <v>//211</v>
      </c>
      <c r="B111" s="8">
        <v>211</v>
      </c>
      <c r="C111" s="11" t="s">
        <v>431</v>
      </c>
      <c r="D111" s="8">
        <v>2</v>
      </c>
      <c r="E111" s="8" t="s">
        <v>66</v>
      </c>
      <c r="F111" s="11">
        <v>1</v>
      </c>
      <c r="G111" s="12">
        <v>0.075</v>
      </c>
      <c r="H111" s="8" t="s">
        <v>432</v>
      </c>
      <c r="I111" s="8" t="s">
        <v>433</v>
      </c>
      <c r="J111" s="13" t="s">
        <v>427</v>
      </c>
      <c r="K111" s="8" t="str">
        <f>_xlfn.XLOOKUP($B111,中转!$D$9:$D$10000,中转!$X$9:$X$10000,"[]",0)</f>
        <v>[{"Method":6,"Paramas":{"BuffId":500021101}}]</v>
      </c>
    </row>
    <row r="112" hidden="1" spans="1:11">
      <c r="A112" s="8" t="str">
        <f t="shared" si="6"/>
        <v>//212</v>
      </c>
      <c r="B112" s="8">
        <v>212</v>
      </c>
      <c r="C112" s="11" t="s">
        <v>434</v>
      </c>
      <c r="D112" s="8">
        <v>2</v>
      </c>
      <c r="E112" s="8" t="s">
        <v>66</v>
      </c>
      <c r="F112" s="11">
        <v>1</v>
      </c>
      <c r="G112" s="12">
        <v>0.075</v>
      </c>
      <c r="H112" s="8" t="s">
        <v>435</v>
      </c>
      <c r="I112" s="8" t="s">
        <v>436</v>
      </c>
      <c r="J112" s="13" t="s">
        <v>427</v>
      </c>
      <c r="K112" s="8" t="str">
        <f>_xlfn.XLOOKUP($B112,中转!$D$9:$D$10000,中转!$X$9:$X$10000,"[]",0)</f>
        <v>[{"Method":6,"Paramas":{"BuffId":500021201}}]</v>
      </c>
    </row>
    <row r="113" spans="1:11">
      <c r="A113" s="8" t="str">
        <f t="shared" si="6"/>
        <v>//1001</v>
      </c>
      <c r="B113" s="8">
        <v>1001</v>
      </c>
      <c r="C113" s="1" t="s">
        <v>437</v>
      </c>
      <c r="D113" s="8">
        <v>3</v>
      </c>
      <c r="E113" s="8" t="s">
        <v>66</v>
      </c>
      <c r="F113" s="17">
        <v>5</v>
      </c>
      <c r="G113" s="18">
        <v>0</v>
      </c>
      <c r="H113" s="8" t="s">
        <v>438</v>
      </c>
      <c r="I113" s="8" t="s">
        <v>439</v>
      </c>
      <c r="J113" s="8" t="s">
        <v>440</v>
      </c>
      <c r="K113" s="8" t="str">
        <f>_xlfn.XLOOKUP($B113,中转!$D$9:$D$10000,中转!$X$9:$X$10000,"[]",0)</f>
        <v>[{"Method":30000,"Paramas":{"UseTimes":2,"Trigger":3,"TriggerData":{},"Effect":4,"EffectData":{}}}]</v>
      </c>
    </row>
    <row r="114" spans="1:11">
      <c r="A114" s="8">
        <f>B114</f>
        <v>1002</v>
      </c>
      <c r="B114" s="8">
        <v>1002</v>
      </c>
      <c r="C114" s="1" t="s">
        <v>441</v>
      </c>
      <c r="D114" s="8">
        <v>3</v>
      </c>
      <c r="E114" s="8" t="s">
        <v>66</v>
      </c>
      <c r="F114" s="17">
        <v>5</v>
      </c>
      <c r="G114" s="18">
        <v>0</v>
      </c>
      <c r="H114" s="8" t="s">
        <v>442</v>
      </c>
      <c r="I114" s="8" t="s">
        <v>443</v>
      </c>
      <c r="J114" s="8" t="s">
        <v>444</v>
      </c>
      <c r="K114" s="8" t="str">
        <f>_xlfn.XLOOKUP($B114,中转!$D$9:$D$10000,中转!$X$9:$X$10000,"[]",0)</f>
        <v>[{"Method":30000,"Paramas":{"UseTimes":0,"Trigger":2,"TriggerData":{},"Effect":5,"EffectData":{}}}]</v>
      </c>
    </row>
    <row r="115" spans="1:11">
      <c r="A115" s="8">
        <f t="shared" ref="A115:A121" si="8">B115</f>
        <v>1003</v>
      </c>
      <c r="B115" s="8">
        <v>1003</v>
      </c>
      <c r="C115" s="1" t="s">
        <v>445</v>
      </c>
      <c r="D115" s="8">
        <v>3</v>
      </c>
      <c r="E115" s="8" t="s">
        <v>66</v>
      </c>
      <c r="F115" s="17">
        <v>5</v>
      </c>
      <c r="G115" s="18">
        <v>0</v>
      </c>
      <c r="H115" s="8" t="s">
        <v>446</v>
      </c>
      <c r="I115" s="8" t="s">
        <v>447</v>
      </c>
      <c r="J115" s="8" t="s">
        <v>448</v>
      </c>
      <c r="K115" s="8" t="str">
        <f>_xlfn.XLOOKUP($B115,中转!$D$9:$D$10000,中转!$X$9:$X$10000,"[]",0)</f>
        <v>[{"Method":30000,"Paramas":{"UseTimes":1,"Trigger":2,"TriggerData":{},"Effect":6,"EffectData":{}}}]</v>
      </c>
    </row>
    <row r="116" spans="1:11">
      <c r="A116" s="8">
        <f t="shared" si="8"/>
        <v>1004</v>
      </c>
      <c r="B116" s="8">
        <v>1004</v>
      </c>
      <c r="C116" s="1" t="s">
        <v>449</v>
      </c>
      <c r="D116" s="8">
        <v>3</v>
      </c>
      <c r="E116" s="8" t="s">
        <v>66</v>
      </c>
      <c r="F116" s="17">
        <v>5</v>
      </c>
      <c r="G116" s="18">
        <v>0</v>
      </c>
      <c r="H116" s="8" t="s">
        <v>450</v>
      </c>
      <c r="I116" s="8" t="s">
        <v>451</v>
      </c>
      <c r="J116" s="8" t="s">
        <v>452</v>
      </c>
      <c r="K116" s="8" t="str">
        <f>_xlfn.XLOOKUP($B116,中转!$D$9:$D$10000,中转!$X$9:$X$10000,"[]",0)</f>
        <v>[{"Method":30000,"Paramas":{"UseTimes":1,"Trigger":1,"TriggerData":{},"Effect":7,"EffectData":{}}}]</v>
      </c>
    </row>
    <row r="117" spans="1:11">
      <c r="A117" s="8">
        <f t="shared" si="8"/>
        <v>1005</v>
      </c>
      <c r="B117" s="8">
        <v>1005</v>
      </c>
      <c r="C117" s="1" t="s">
        <v>453</v>
      </c>
      <c r="D117" s="8">
        <v>3</v>
      </c>
      <c r="E117" s="8" t="s">
        <v>66</v>
      </c>
      <c r="F117" s="17">
        <v>5</v>
      </c>
      <c r="G117" s="18">
        <v>0</v>
      </c>
      <c r="H117" s="8" t="s">
        <v>454</v>
      </c>
      <c r="I117" s="8" t="s">
        <v>455</v>
      </c>
      <c r="J117" s="8" t="s">
        <v>456</v>
      </c>
      <c r="K117" s="8" t="str">
        <f>_xlfn.XLOOKUP($B117,中转!$D$9:$D$10000,中转!$X$9:$X$10000,"[]",0)</f>
        <v>[{"Method":30000,"Paramas":{"UseTimes":1,"Trigger":1,"TriggerData":{},"Effect":1,"EffectData":{}}}]</v>
      </c>
    </row>
    <row r="118" spans="1:11">
      <c r="A118" s="8" t="str">
        <f>"//"&amp;B118</f>
        <v>//1006</v>
      </c>
      <c r="B118" s="8">
        <v>1006</v>
      </c>
      <c r="C118" s="1" t="s">
        <v>457</v>
      </c>
      <c r="D118" s="8">
        <v>3</v>
      </c>
      <c r="E118" s="8" t="s">
        <v>66</v>
      </c>
      <c r="F118" s="17">
        <v>5</v>
      </c>
      <c r="G118" s="18">
        <v>0</v>
      </c>
      <c r="H118" s="8" t="s">
        <v>458</v>
      </c>
      <c r="I118" s="8" t="s">
        <v>459</v>
      </c>
      <c r="J118" s="8" t="s">
        <v>460</v>
      </c>
      <c r="K118" s="8" t="str">
        <f>_xlfn.XLOOKUP($B118,中转!$D$9:$D$10000,中转!$X$9:$X$10000,"[]",0)</f>
        <v>[{"Method":30000,"Paramas":{"UseTimes":1,"Trigger":1,"TriggerData":{},"Effect":8,"EffectData":{}}}]</v>
      </c>
    </row>
    <row r="119" spans="1:11">
      <c r="A119" s="8">
        <f t="shared" si="8"/>
        <v>1007</v>
      </c>
      <c r="B119" s="8">
        <v>1007</v>
      </c>
      <c r="C119" s="1" t="s">
        <v>461</v>
      </c>
      <c r="D119" s="8">
        <v>3</v>
      </c>
      <c r="E119" s="8" t="s">
        <v>66</v>
      </c>
      <c r="F119" s="17">
        <v>5</v>
      </c>
      <c r="G119" s="18">
        <v>0</v>
      </c>
      <c r="H119" s="8" t="s">
        <v>462</v>
      </c>
      <c r="I119" s="8" t="s">
        <v>463</v>
      </c>
      <c r="J119" s="8" t="s">
        <v>464</v>
      </c>
      <c r="K119" s="8" t="str">
        <f>_xlfn.XLOOKUP($B119,中转!$D$9:$D$10000,中转!$X$9:$X$10000,"[]",0)</f>
        <v>[{"Method":30000,"Paramas":{"UseTimes":1,"Trigger":1,"TriggerData":{},"Effect":2,"EffectData":{}}}]</v>
      </c>
    </row>
    <row r="120" spans="1:11">
      <c r="A120" s="8">
        <f t="shared" si="8"/>
        <v>1008</v>
      </c>
      <c r="B120" s="8">
        <v>1008</v>
      </c>
      <c r="C120" s="1" t="s">
        <v>465</v>
      </c>
      <c r="D120" s="8">
        <v>3</v>
      </c>
      <c r="E120" s="8" t="s">
        <v>66</v>
      </c>
      <c r="F120" s="17">
        <v>5</v>
      </c>
      <c r="G120" s="18">
        <v>0</v>
      </c>
      <c r="H120" s="8" t="s">
        <v>466</v>
      </c>
      <c r="I120" s="8" t="s">
        <v>467</v>
      </c>
      <c r="J120" s="8" t="s">
        <v>468</v>
      </c>
      <c r="K120" s="8" t="str">
        <f>_xlfn.XLOOKUP($B120,中转!$D$9:$D$10000,中转!$X$9:$X$10000,"[]",0)</f>
        <v>[{"Method":30000,"Paramas":{"UseTimes":1,"Trigger":1,"TriggerData":{},"Effect":3,"EffectData":{}}}]</v>
      </c>
    </row>
    <row r="121" spans="1:11">
      <c r="A121" s="8">
        <f t="shared" si="8"/>
        <v>1009</v>
      </c>
      <c r="B121" s="8">
        <v>1009</v>
      </c>
      <c r="C121" s="1" t="s">
        <v>469</v>
      </c>
      <c r="D121" s="8">
        <v>3</v>
      </c>
      <c r="E121" s="8" t="s">
        <v>66</v>
      </c>
      <c r="F121" s="17">
        <v>5</v>
      </c>
      <c r="G121" s="18">
        <v>0</v>
      </c>
      <c r="H121" s="8" t="s">
        <v>470</v>
      </c>
      <c r="I121" s="8" t="s">
        <v>471</v>
      </c>
      <c r="J121" s="8" t="s">
        <v>472</v>
      </c>
      <c r="K121" s="8" t="str">
        <f>_xlfn.XLOOKUP($B121,中转!$D$9:$D$10000,中转!$X$9:$X$10000,"[]",0)</f>
        <v>[{"Method":30000,"Paramas":{"UseTimes":0,"Trigger":1,"TriggerData":{},"Effect":9,"EffectData":{}}}]</v>
      </c>
    </row>
    <row r="122" spans="1:11">
      <c r="A122" s="8" t="str">
        <f>"//"&amp;B122</f>
        <v>//1010</v>
      </c>
      <c r="B122" s="8">
        <v>1010</v>
      </c>
      <c r="C122" s="1" t="s">
        <v>473</v>
      </c>
      <c r="D122" s="8">
        <v>3</v>
      </c>
      <c r="E122" s="8" t="s">
        <v>66</v>
      </c>
      <c r="F122" s="17">
        <v>5</v>
      </c>
      <c r="G122" s="18">
        <v>0</v>
      </c>
      <c r="H122" s="8" t="s">
        <v>474</v>
      </c>
      <c r="I122" s="8" t="s">
        <v>475</v>
      </c>
      <c r="J122" s="8" t="s">
        <v>476</v>
      </c>
      <c r="K122" s="8" t="str">
        <f>_xlfn.XLOOKUP($B122,中转!$D$9:$D$10000,中转!$X$9:$X$10000,"[]",0)</f>
        <v>[{"Method":30000,"Paramas":{"UseTimes":1,"Trigger":1,"TriggerData":{},"Effect":10,"EffectData":{}}}]</v>
      </c>
    </row>
    <row r="123" spans="1:11">
      <c r="A123" s="8">
        <f>B123</f>
        <v>1011</v>
      </c>
      <c r="B123" s="8">
        <v>1011</v>
      </c>
      <c r="C123" s="1" t="s">
        <v>477</v>
      </c>
      <c r="D123" s="8">
        <v>3</v>
      </c>
      <c r="E123" s="8" t="s">
        <v>66</v>
      </c>
      <c r="F123" s="17">
        <v>5</v>
      </c>
      <c r="G123" s="18">
        <v>0</v>
      </c>
      <c r="H123" s="8" t="s">
        <v>478</v>
      </c>
      <c r="I123" s="8" t="s">
        <v>479</v>
      </c>
      <c r="J123" s="8" t="s">
        <v>480</v>
      </c>
      <c r="K123" s="8" t="str">
        <f>_xlfn.XLOOKUP($B123,中转!$D$9:$D$10000,中转!$X$9:$X$10000,"[]",0)</f>
        <v>[{"Method":30000,"Paramas":{"UseTimes":1,"Trigger":4,"TriggerData":{},"Effect":11,"EffectData":{}}}]</v>
      </c>
    </row>
    <row r="124" spans="1:11">
      <c r="A124" s="8">
        <f>B124</f>
        <v>301</v>
      </c>
      <c r="B124" s="8">
        <v>301</v>
      </c>
      <c r="C124" s="11" t="s">
        <v>481</v>
      </c>
      <c r="D124" s="8">
        <v>2</v>
      </c>
      <c r="E124" s="8" t="s">
        <v>66</v>
      </c>
      <c r="F124" s="11">
        <v>1</v>
      </c>
      <c r="G124" s="12">
        <v>0.075</v>
      </c>
      <c r="H124" s="8" t="str">
        <f>"Spoil"&amp;B124</f>
        <v>Spoil301</v>
      </c>
      <c r="I124" s="8" t="str">
        <f>"SpoilMean"&amp;B124</f>
        <v>SpoilMean301</v>
      </c>
      <c r="J124" s="8" t="s">
        <v>73</v>
      </c>
      <c r="K124" s="8" t="str">
        <f>_xlfn.XLOOKUP($B124,中转!$D$9:$D$10000,中转!$X$9:$X$10000,"[]",0)</f>
        <v>[{"Method":2,"Paramas":{"SkillId":5000301,"TargetType":1}}]</v>
      </c>
    </row>
    <row r="125" spans="1:11">
      <c r="A125" s="8">
        <f t="shared" ref="A125:A139" si="9">B125</f>
        <v>302</v>
      </c>
      <c r="B125" s="8">
        <v>302</v>
      </c>
      <c r="C125" s="11" t="s">
        <v>482</v>
      </c>
      <c r="D125" s="8">
        <v>2</v>
      </c>
      <c r="E125" s="8" t="s">
        <v>66</v>
      </c>
      <c r="F125" s="11">
        <v>1</v>
      </c>
      <c r="G125" s="12">
        <f>G124</f>
        <v>0.075</v>
      </c>
      <c r="H125" s="8" t="str">
        <f>"Spoil"&amp;B125</f>
        <v>Spoil302</v>
      </c>
      <c r="I125" s="8" t="str">
        <f>"SpoilMean"&amp;B125</f>
        <v>SpoilMean302</v>
      </c>
      <c r="J125" s="8" t="s">
        <v>123</v>
      </c>
      <c r="K125" s="8" t="str">
        <f>_xlfn.XLOOKUP($B125,中转!$D$9:$D$10000,中转!$X$9:$X$10000,"[]",0)</f>
        <v>[{"Method":2,"Paramas":{"SkillId":5000302,"TargetType":1}}]</v>
      </c>
    </row>
    <row r="126" spans="1:11">
      <c r="A126" s="8">
        <f t="shared" si="9"/>
        <v>303</v>
      </c>
      <c r="B126" s="8">
        <v>303</v>
      </c>
      <c r="C126" s="11" t="s">
        <v>483</v>
      </c>
      <c r="D126" s="8">
        <v>2</v>
      </c>
      <c r="E126" s="8" t="s">
        <v>66</v>
      </c>
      <c r="F126" s="11">
        <v>1</v>
      </c>
      <c r="G126" s="12">
        <f t="shared" ref="G126:G148" si="10">G125</f>
        <v>0.075</v>
      </c>
      <c r="H126" s="8" t="str">
        <f>"Spoil"&amp;B126</f>
        <v>Spoil303</v>
      </c>
      <c r="I126" s="8" t="str">
        <f>"SpoilMean"&amp;B126</f>
        <v>SpoilMean303</v>
      </c>
      <c r="J126" s="8" t="s">
        <v>484</v>
      </c>
      <c r="K126" s="8" t="str">
        <f>_xlfn.XLOOKUP($B126,中转!$D$9:$D$10000,中转!$X$9:$X$10000,"[]",0)</f>
        <v>[{"Method":2,"Paramas":{"SkillId":5000303,"TargetType":1}}]</v>
      </c>
    </row>
    <row r="127" spans="1:11">
      <c r="A127" s="8">
        <f t="shared" si="9"/>
        <v>304</v>
      </c>
      <c r="B127" s="8">
        <v>304</v>
      </c>
      <c r="C127" s="11" t="s">
        <v>485</v>
      </c>
      <c r="D127" s="8">
        <v>2</v>
      </c>
      <c r="E127" s="8" t="s">
        <v>66</v>
      </c>
      <c r="F127" s="11">
        <v>1</v>
      </c>
      <c r="G127" s="12">
        <f t="shared" si="10"/>
        <v>0.075</v>
      </c>
      <c r="H127" s="8" t="str">
        <f t="shared" ref="H127:H149" si="11">"Spoil"&amp;B127</f>
        <v>Spoil304</v>
      </c>
      <c r="I127" s="8" t="str">
        <f t="shared" ref="I127:I149" si="12">"SpoilMean"&amp;B127</f>
        <v>SpoilMean304</v>
      </c>
      <c r="J127" s="8" t="s">
        <v>69</v>
      </c>
      <c r="K127" s="8" t="str">
        <f>_xlfn.XLOOKUP($B127,中转!$D$9:$D$10000,中转!$X$9:$X$10000,"[]",0)</f>
        <v>[{"Method":2,"Paramas":{"SkillId":5000304,"TargetType":1}}]</v>
      </c>
    </row>
    <row r="128" spans="1:11">
      <c r="A128" s="8">
        <f t="shared" si="9"/>
        <v>305</v>
      </c>
      <c r="B128" s="8">
        <v>305</v>
      </c>
      <c r="C128" s="11" t="s">
        <v>486</v>
      </c>
      <c r="D128" s="8">
        <v>2</v>
      </c>
      <c r="E128" s="8" t="s">
        <v>66</v>
      </c>
      <c r="F128" s="11">
        <v>1</v>
      </c>
      <c r="G128" s="12">
        <f t="shared" si="10"/>
        <v>0.075</v>
      </c>
      <c r="H128" s="8" t="str">
        <f t="shared" si="11"/>
        <v>Spoil305</v>
      </c>
      <c r="I128" s="8" t="str">
        <f t="shared" si="12"/>
        <v>SpoilMean305</v>
      </c>
      <c r="J128" s="8" t="s">
        <v>487</v>
      </c>
      <c r="K128" s="8" t="str">
        <f>_xlfn.XLOOKUP($B128,中转!$D$9:$D$10000,中转!$X$9:$X$10000,"[]",0)</f>
        <v>[{"Method":2,"Paramas":{"SkillId":5000305,"TargetType":1}}]</v>
      </c>
    </row>
    <row r="129" spans="1:11">
      <c r="A129" s="8">
        <f t="shared" si="9"/>
        <v>306</v>
      </c>
      <c r="B129" s="8">
        <v>306</v>
      </c>
      <c r="C129" s="11" t="s">
        <v>488</v>
      </c>
      <c r="D129" s="8">
        <v>2</v>
      </c>
      <c r="E129" s="8" t="s">
        <v>66</v>
      </c>
      <c r="F129" s="11">
        <v>1</v>
      </c>
      <c r="G129" s="12">
        <f t="shared" si="10"/>
        <v>0.075</v>
      </c>
      <c r="H129" s="8" t="str">
        <f t="shared" si="11"/>
        <v>Spoil306</v>
      </c>
      <c r="I129" s="8" t="str">
        <f t="shared" si="12"/>
        <v>SpoilMean306</v>
      </c>
      <c r="J129" s="8" t="s">
        <v>489</v>
      </c>
      <c r="K129" s="8" t="str">
        <f>_xlfn.XLOOKUP($B129,中转!$D$9:$D$10000,中转!$X$9:$X$10000,"[]",0)</f>
        <v>[{"Method":2,"Paramas":{"SkillId":5000306,"TargetType":1}}]</v>
      </c>
    </row>
    <row r="130" spans="1:11">
      <c r="A130" s="8">
        <f t="shared" si="9"/>
        <v>307</v>
      </c>
      <c r="B130" s="8">
        <v>307</v>
      </c>
      <c r="C130" s="11" t="s">
        <v>490</v>
      </c>
      <c r="D130" s="8">
        <v>2</v>
      </c>
      <c r="E130" s="8" t="s">
        <v>66</v>
      </c>
      <c r="F130" s="11">
        <v>1</v>
      </c>
      <c r="G130" s="12">
        <f t="shared" si="10"/>
        <v>0.075</v>
      </c>
      <c r="H130" s="8" t="str">
        <f t="shared" si="11"/>
        <v>Spoil307</v>
      </c>
      <c r="I130" s="8" t="str">
        <f t="shared" si="12"/>
        <v>SpoilMean307</v>
      </c>
      <c r="J130" s="8" t="s">
        <v>491</v>
      </c>
      <c r="K130" s="8" t="str">
        <f>_xlfn.XLOOKUP($B130,中转!$D$9:$D$10000,中转!$X$9:$X$10000,"[]",0)</f>
        <v>[{"Method":2,"Paramas":{"SkillId":5000307,"TargetType":1}}]</v>
      </c>
    </row>
    <row r="131" spans="1:11">
      <c r="A131" s="8">
        <f t="shared" si="9"/>
        <v>308</v>
      </c>
      <c r="B131" s="8">
        <v>308</v>
      </c>
      <c r="C131" s="11" t="s">
        <v>492</v>
      </c>
      <c r="D131" s="8">
        <v>2</v>
      </c>
      <c r="E131" s="8" t="s">
        <v>66</v>
      </c>
      <c r="F131" s="11">
        <v>1</v>
      </c>
      <c r="G131" s="12">
        <f t="shared" si="10"/>
        <v>0.075</v>
      </c>
      <c r="H131" s="8" t="str">
        <f t="shared" si="11"/>
        <v>Spoil308</v>
      </c>
      <c r="I131" s="8" t="str">
        <f t="shared" si="12"/>
        <v>SpoilMean308</v>
      </c>
      <c r="J131" s="8" t="s">
        <v>493</v>
      </c>
      <c r="K131" s="8" t="str">
        <f>_xlfn.XLOOKUP($B131,中转!$D$9:$D$10000,中转!$X$9:$X$10000,"[]",0)</f>
        <v>[{"Method":2,"Paramas":{"SkillId":5000308,"TargetType":1}}]</v>
      </c>
    </row>
    <row r="132" spans="1:11">
      <c r="A132" s="8">
        <f t="shared" si="9"/>
        <v>309</v>
      </c>
      <c r="B132" s="8">
        <v>309</v>
      </c>
      <c r="C132" s="11" t="s">
        <v>494</v>
      </c>
      <c r="D132" s="8">
        <v>2</v>
      </c>
      <c r="E132" s="8" t="s">
        <v>66</v>
      </c>
      <c r="F132" s="11">
        <v>1</v>
      </c>
      <c r="G132" s="12">
        <f t="shared" si="10"/>
        <v>0.075</v>
      </c>
      <c r="H132" s="8" t="str">
        <f t="shared" si="11"/>
        <v>Spoil309</v>
      </c>
      <c r="I132" s="8" t="str">
        <f t="shared" si="12"/>
        <v>SpoilMean309</v>
      </c>
      <c r="J132" s="8" t="s">
        <v>77</v>
      </c>
      <c r="K132" s="8" t="str">
        <f>_xlfn.XLOOKUP($B132,中转!$D$9:$D$10000,中转!$X$9:$X$10000,"[]",0)</f>
        <v>[{"Method":2,"Paramas":{"SkillId":5000309,"TargetType":1}}]</v>
      </c>
    </row>
    <row r="133" spans="1:11">
      <c r="A133" s="8">
        <f t="shared" si="9"/>
        <v>310</v>
      </c>
      <c r="B133" s="8">
        <v>310</v>
      </c>
      <c r="C133" s="11" t="s">
        <v>495</v>
      </c>
      <c r="D133" s="8">
        <v>2</v>
      </c>
      <c r="E133" s="8" t="s">
        <v>66</v>
      </c>
      <c r="F133" s="11">
        <v>1</v>
      </c>
      <c r="G133" s="12">
        <f t="shared" si="10"/>
        <v>0.075</v>
      </c>
      <c r="H133" s="8" t="str">
        <f t="shared" si="11"/>
        <v>Spoil310</v>
      </c>
      <c r="I133" s="8" t="str">
        <f t="shared" si="12"/>
        <v>SpoilMean310</v>
      </c>
      <c r="J133" s="8" t="s">
        <v>496</v>
      </c>
      <c r="K133" s="8" t="str">
        <f>_xlfn.XLOOKUP($B133,中转!$D$9:$D$10000,中转!$X$9:$X$10000,"[]",0)</f>
        <v>[{"Method":2,"Paramas":{"SkillId":5000310,"TargetType":1}}]</v>
      </c>
    </row>
    <row r="134" spans="1:11">
      <c r="A134" s="8">
        <f t="shared" si="9"/>
        <v>311</v>
      </c>
      <c r="B134" s="8">
        <v>311</v>
      </c>
      <c r="C134" s="11" t="s">
        <v>497</v>
      </c>
      <c r="D134" s="8">
        <v>2</v>
      </c>
      <c r="E134" s="8" t="s">
        <v>66</v>
      </c>
      <c r="F134" s="11">
        <v>1</v>
      </c>
      <c r="G134" s="12">
        <f t="shared" si="10"/>
        <v>0.075</v>
      </c>
      <c r="H134" s="8" t="str">
        <f t="shared" si="11"/>
        <v>Spoil311</v>
      </c>
      <c r="I134" s="8" t="str">
        <f t="shared" si="12"/>
        <v>SpoilMean311</v>
      </c>
      <c r="J134" s="8" t="s">
        <v>498</v>
      </c>
      <c r="K134" s="8" t="str">
        <f>_xlfn.XLOOKUP($B134,中转!$D$9:$D$10000,中转!$X$9:$X$10000,"[]",0)</f>
        <v>[{"Method":2,"Paramas":{"SkillId":5000311,"TargetType":1}}]</v>
      </c>
    </row>
    <row r="135" spans="1:11">
      <c r="A135" s="8">
        <f t="shared" si="9"/>
        <v>312</v>
      </c>
      <c r="B135" s="8">
        <v>312</v>
      </c>
      <c r="C135" s="11" t="s">
        <v>499</v>
      </c>
      <c r="D135" s="8">
        <v>2</v>
      </c>
      <c r="E135" s="8" t="s">
        <v>66</v>
      </c>
      <c r="F135" s="11">
        <v>1</v>
      </c>
      <c r="G135" s="12">
        <f t="shared" si="10"/>
        <v>0.075</v>
      </c>
      <c r="H135" s="8" t="str">
        <f t="shared" si="11"/>
        <v>Spoil312</v>
      </c>
      <c r="I135" s="8" t="str">
        <f t="shared" si="12"/>
        <v>SpoilMean312</v>
      </c>
      <c r="J135" s="8" t="s">
        <v>89</v>
      </c>
      <c r="K135" s="8" t="str">
        <f>_xlfn.XLOOKUP($B135,中转!$D$9:$D$10000,中转!$X$9:$X$10000,"[]",0)</f>
        <v>[{"Method":2,"Paramas":{"SkillId":5000312,"TargetType":1}}]</v>
      </c>
    </row>
    <row r="136" spans="1:11">
      <c r="A136" s="8">
        <f t="shared" si="9"/>
        <v>313</v>
      </c>
      <c r="B136" s="8">
        <v>313</v>
      </c>
      <c r="C136" s="11" t="s">
        <v>500</v>
      </c>
      <c r="D136" s="8">
        <v>2</v>
      </c>
      <c r="E136" s="8" t="s">
        <v>66</v>
      </c>
      <c r="F136" s="11">
        <v>1</v>
      </c>
      <c r="G136" s="12">
        <f t="shared" si="10"/>
        <v>0.075</v>
      </c>
      <c r="H136" s="8" t="str">
        <f t="shared" si="11"/>
        <v>Spoil313</v>
      </c>
      <c r="I136" s="8" t="str">
        <f t="shared" si="12"/>
        <v>SpoilMean313</v>
      </c>
      <c r="J136" s="8" t="s">
        <v>487</v>
      </c>
      <c r="K136" s="8" t="str">
        <f>_xlfn.XLOOKUP($B136,中转!$D$9:$D$10000,中转!$X$9:$X$10000,"[]",0)</f>
        <v>[{"Method":2,"Paramas":{"SkillId":5000313,"TargetType":1}}]</v>
      </c>
    </row>
    <row r="137" spans="1:11">
      <c r="A137" s="8">
        <f t="shared" si="9"/>
        <v>314</v>
      </c>
      <c r="B137" s="8">
        <v>314</v>
      </c>
      <c r="C137" s="11" t="s">
        <v>501</v>
      </c>
      <c r="D137" s="8">
        <v>2</v>
      </c>
      <c r="E137" s="8" t="s">
        <v>66</v>
      </c>
      <c r="F137" s="11">
        <v>1</v>
      </c>
      <c r="G137" s="12">
        <f t="shared" si="10"/>
        <v>0.075</v>
      </c>
      <c r="H137" s="8" t="str">
        <f t="shared" si="11"/>
        <v>Spoil314</v>
      </c>
      <c r="I137" s="8" t="str">
        <f t="shared" si="12"/>
        <v>SpoilMean314</v>
      </c>
      <c r="J137" s="8" t="s">
        <v>147</v>
      </c>
      <c r="K137" s="8" t="str">
        <f>_xlfn.XLOOKUP($B137,中转!$D$9:$D$10000,中转!$X$9:$X$10000,"[]",0)</f>
        <v>[{"Method":2,"Paramas":{"SkillId":5000314,"TargetType":1}}]</v>
      </c>
    </row>
    <row r="138" spans="1:11">
      <c r="A138" s="8">
        <f t="shared" si="9"/>
        <v>315</v>
      </c>
      <c r="B138" s="8">
        <v>315</v>
      </c>
      <c r="C138" s="11" t="s">
        <v>502</v>
      </c>
      <c r="D138" s="8">
        <v>2</v>
      </c>
      <c r="E138" s="8" t="s">
        <v>66</v>
      </c>
      <c r="F138" s="11">
        <v>1</v>
      </c>
      <c r="G138" s="12">
        <f t="shared" si="10"/>
        <v>0.075</v>
      </c>
      <c r="H138" s="8" t="str">
        <f t="shared" si="11"/>
        <v>Spoil315</v>
      </c>
      <c r="I138" s="8" t="str">
        <f t="shared" si="12"/>
        <v>SpoilMean315</v>
      </c>
      <c r="J138" s="8" t="s">
        <v>123</v>
      </c>
      <c r="K138" s="8" t="str">
        <f>_xlfn.XLOOKUP($B138,中转!$D$9:$D$10000,中转!$X$9:$X$10000,"[]",0)</f>
        <v>[{"Method":2,"Paramas":{"SkillId":5000315,"TargetType":1}}]</v>
      </c>
    </row>
    <row r="139" spans="1:11">
      <c r="A139" s="8">
        <f t="shared" si="9"/>
        <v>316</v>
      </c>
      <c r="B139" s="8">
        <v>316</v>
      </c>
      <c r="C139" s="11" t="s">
        <v>503</v>
      </c>
      <c r="D139" s="8">
        <v>2</v>
      </c>
      <c r="E139" s="8" t="s">
        <v>66</v>
      </c>
      <c r="F139" s="11">
        <v>1</v>
      </c>
      <c r="G139" s="12">
        <f t="shared" si="10"/>
        <v>0.075</v>
      </c>
      <c r="H139" s="8" t="str">
        <f t="shared" si="11"/>
        <v>Spoil316</v>
      </c>
      <c r="I139" s="8" t="str">
        <f t="shared" si="12"/>
        <v>SpoilMean316</v>
      </c>
      <c r="J139" s="8" t="s">
        <v>155</v>
      </c>
      <c r="K139" s="8" t="str">
        <f>_xlfn.XLOOKUP($B139,中转!$D$9:$D$10000,中转!$X$9:$X$10000,"[]",0)</f>
        <v>[{"Method":2,"Paramas":{"SkillId":5000316,"TargetType":1}}]</v>
      </c>
    </row>
    <row r="140" spans="1:11">
      <c r="A140" s="8">
        <f t="shared" ref="A140:A150" si="13">B140</f>
        <v>317</v>
      </c>
      <c r="B140" s="8">
        <v>317</v>
      </c>
      <c r="C140" s="11" t="s">
        <v>504</v>
      </c>
      <c r="D140" s="8">
        <v>2</v>
      </c>
      <c r="E140" s="8" t="s">
        <v>66</v>
      </c>
      <c r="F140" s="11">
        <v>1</v>
      </c>
      <c r="G140" s="12">
        <f t="shared" si="10"/>
        <v>0.075</v>
      </c>
      <c r="H140" s="8" t="str">
        <f t="shared" si="11"/>
        <v>Spoil317</v>
      </c>
      <c r="I140" s="8" t="str">
        <f t="shared" si="12"/>
        <v>SpoilMean317</v>
      </c>
      <c r="J140" s="8" t="s">
        <v>147</v>
      </c>
      <c r="K140" s="8" t="str">
        <f>_xlfn.XLOOKUP($B140,中转!$D$9:$D$10000,中转!$X$9:$X$10000,"[]",0)</f>
        <v>[{"Method":2,"Paramas":{"SkillId":5000317,"TargetType":1}}]</v>
      </c>
    </row>
    <row r="141" spans="1:11">
      <c r="A141" s="8">
        <f t="shared" si="13"/>
        <v>318</v>
      </c>
      <c r="B141" s="8">
        <v>318</v>
      </c>
      <c r="C141" s="11" t="s">
        <v>505</v>
      </c>
      <c r="D141" s="8">
        <v>2</v>
      </c>
      <c r="E141" s="8" t="s">
        <v>66</v>
      </c>
      <c r="F141" s="11">
        <v>1</v>
      </c>
      <c r="G141" s="12">
        <f t="shared" si="10"/>
        <v>0.075</v>
      </c>
      <c r="H141" s="8" t="str">
        <f t="shared" si="11"/>
        <v>Spoil318</v>
      </c>
      <c r="I141" s="8" t="str">
        <f t="shared" si="12"/>
        <v>SpoilMean318</v>
      </c>
      <c r="J141" s="8" t="s">
        <v>123</v>
      </c>
      <c r="K141" s="8" t="str">
        <f>_xlfn.XLOOKUP($B141,中转!$D$9:$D$10000,中转!$X$9:$X$10000,"[]",0)</f>
        <v>[{"Method":2,"Paramas":{"SkillId":5000318,"TargetType":1}}]</v>
      </c>
    </row>
    <row r="142" spans="1:11">
      <c r="A142" s="8">
        <f t="shared" si="13"/>
        <v>319</v>
      </c>
      <c r="B142" s="8">
        <v>319</v>
      </c>
      <c r="C142" s="11" t="s">
        <v>506</v>
      </c>
      <c r="D142" s="8">
        <v>2</v>
      </c>
      <c r="E142" s="8" t="s">
        <v>66</v>
      </c>
      <c r="F142" s="11">
        <v>1</v>
      </c>
      <c r="G142" s="12">
        <f t="shared" si="10"/>
        <v>0.075</v>
      </c>
      <c r="H142" s="8" t="str">
        <f t="shared" si="11"/>
        <v>Spoil319</v>
      </c>
      <c r="I142" s="8" t="str">
        <f t="shared" si="12"/>
        <v>SpoilMean319</v>
      </c>
      <c r="J142" s="8" t="s">
        <v>155</v>
      </c>
      <c r="K142" s="8" t="str">
        <f>_xlfn.XLOOKUP($B142,中转!$D$9:$D$10000,中转!$X$9:$X$10000,"[]",0)</f>
        <v>[{"Method":2,"Paramas":{"SkillId":5000319,"TargetType":1}}]</v>
      </c>
    </row>
    <row r="143" spans="1:11">
      <c r="A143" s="8">
        <f t="shared" si="13"/>
        <v>320</v>
      </c>
      <c r="B143" s="8">
        <v>320</v>
      </c>
      <c r="C143" s="11" t="s">
        <v>507</v>
      </c>
      <c r="D143" s="8">
        <v>2</v>
      </c>
      <c r="E143" s="8" t="s">
        <v>66</v>
      </c>
      <c r="F143" s="11">
        <v>1</v>
      </c>
      <c r="G143" s="12">
        <f t="shared" si="10"/>
        <v>0.075</v>
      </c>
      <c r="H143" s="8" t="str">
        <f t="shared" si="11"/>
        <v>Spoil320</v>
      </c>
      <c r="I143" s="8" t="str">
        <f t="shared" si="12"/>
        <v>SpoilMean320</v>
      </c>
      <c r="J143" s="8" t="s">
        <v>147</v>
      </c>
      <c r="K143" s="8" t="str">
        <f>_xlfn.XLOOKUP($B143,中转!$D$9:$D$10000,中转!$X$9:$X$10000,"[]",0)</f>
        <v>[{"Method":2,"Paramas":{"SkillId":5000320,"TargetType":1}}]</v>
      </c>
    </row>
    <row r="144" spans="1:11">
      <c r="A144" s="8">
        <f t="shared" si="13"/>
        <v>321</v>
      </c>
      <c r="B144" s="8">
        <v>321</v>
      </c>
      <c r="C144" s="11" t="s">
        <v>508</v>
      </c>
      <c r="D144" s="8">
        <v>2</v>
      </c>
      <c r="E144" s="8" t="s">
        <v>66</v>
      </c>
      <c r="F144" s="11">
        <v>1</v>
      </c>
      <c r="G144" s="12">
        <f t="shared" si="10"/>
        <v>0.075</v>
      </c>
      <c r="H144" s="8" t="str">
        <f t="shared" si="11"/>
        <v>Spoil321</v>
      </c>
      <c r="I144" s="8" t="str">
        <f t="shared" si="12"/>
        <v>SpoilMean321</v>
      </c>
      <c r="J144" s="8" t="s">
        <v>123</v>
      </c>
      <c r="K144" s="8" t="str">
        <f>_xlfn.XLOOKUP($B144,中转!$D$9:$D$10000,中转!$X$9:$X$10000,"[]",0)</f>
        <v>[{"Method":2,"Paramas":{"SkillId":5000321,"TargetType":1}}]</v>
      </c>
    </row>
    <row r="145" spans="1:11">
      <c r="A145" s="8">
        <f t="shared" si="13"/>
        <v>322</v>
      </c>
      <c r="B145" s="8">
        <v>322</v>
      </c>
      <c r="C145" s="11" t="s">
        <v>509</v>
      </c>
      <c r="D145" s="8">
        <v>2</v>
      </c>
      <c r="E145" s="8" t="s">
        <v>66</v>
      </c>
      <c r="F145" s="11">
        <v>1</v>
      </c>
      <c r="G145" s="12">
        <f t="shared" si="10"/>
        <v>0.075</v>
      </c>
      <c r="H145" s="8" t="str">
        <f t="shared" si="11"/>
        <v>Spoil322</v>
      </c>
      <c r="I145" s="8" t="str">
        <f t="shared" si="12"/>
        <v>SpoilMean322</v>
      </c>
      <c r="J145" s="8" t="s">
        <v>155</v>
      </c>
      <c r="K145" s="8" t="str">
        <f>_xlfn.XLOOKUP($B145,中转!$D$9:$D$10000,中转!$X$9:$X$10000,"[]",0)</f>
        <v>[{"Method":2,"Paramas":{"SkillId":5000322,"TargetType":1}}]</v>
      </c>
    </row>
    <row r="146" spans="1:11">
      <c r="A146" s="8">
        <f t="shared" si="13"/>
        <v>323</v>
      </c>
      <c r="B146" s="8">
        <v>323</v>
      </c>
      <c r="C146" s="11" t="s">
        <v>510</v>
      </c>
      <c r="D146" s="8">
        <v>2</v>
      </c>
      <c r="E146" s="8" t="s">
        <v>66</v>
      </c>
      <c r="F146" s="11">
        <v>1</v>
      </c>
      <c r="G146" s="12">
        <f t="shared" si="10"/>
        <v>0.075</v>
      </c>
      <c r="H146" s="8" t="str">
        <f t="shared" si="11"/>
        <v>Spoil323</v>
      </c>
      <c r="I146" s="8" t="str">
        <f t="shared" si="12"/>
        <v>SpoilMean323</v>
      </c>
      <c r="J146" s="8" t="s">
        <v>147</v>
      </c>
      <c r="K146" s="8" t="str">
        <f>_xlfn.XLOOKUP($B146,中转!$D$9:$D$10000,中转!$X$9:$X$10000,"[]",0)</f>
        <v>[{"Method":2,"Paramas":{"SkillId":5000323,"TargetType":1}}]</v>
      </c>
    </row>
    <row r="147" spans="1:11">
      <c r="A147" s="8">
        <f t="shared" si="13"/>
        <v>324</v>
      </c>
      <c r="B147" s="8">
        <v>324</v>
      </c>
      <c r="C147" s="11" t="s">
        <v>511</v>
      </c>
      <c r="D147" s="8">
        <v>2</v>
      </c>
      <c r="E147" s="8" t="s">
        <v>66</v>
      </c>
      <c r="F147" s="11">
        <v>1</v>
      </c>
      <c r="G147" s="12">
        <f t="shared" si="10"/>
        <v>0.075</v>
      </c>
      <c r="H147" s="8" t="str">
        <f t="shared" si="11"/>
        <v>Spoil324</v>
      </c>
      <c r="I147" s="8" t="str">
        <f t="shared" si="12"/>
        <v>SpoilMean324</v>
      </c>
      <c r="J147" s="8" t="s">
        <v>123</v>
      </c>
      <c r="K147" s="8" t="str">
        <f>_xlfn.XLOOKUP($B147,中转!$D$9:$D$10000,中转!$X$9:$X$10000,"[]",0)</f>
        <v>[{"Method":2,"Paramas":{"SkillId":5000324,"TargetType":1}}]</v>
      </c>
    </row>
    <row r="148" spans="1:11">
      <c r="A148" s="8">
        <f t="shared" si="13"/>
        <v>325</v>
      </c>
      <c r="B148" s="8">
        <v>325</v>
      </c>
      <c r="C148" s="11" t="s">
        <v>512</v>
      </c>
      <c r="D148" s="8">
        <v>2</v>
      </c>
      <c r="E148" s="8" t="s">
        <v>66</v>
      </c>
      <c r="F148" s="11">
        <v>1</v>
      </c>
      <c r="G148" s="12">
        <f t="shared" si="10"/>
        <v>0.075</v>
      </c>
      <c r="H148" s="8" t="str">
        <f t="shared" si="11"/>
        <v>Spoil325</v>
      </c>
      <c r="I148" s="8" t="str">
        <f t="shared" si="12"/>
        <v>SpoilMean325</v>
      </c>
      <c r="J148" s="8" t="s">
        <v>155</v>
      </c>
      <c r="K148" s="8" t="str">
        <f>_xlfn.XLOOKUP($B148,中转!$D$9:$D$10000,中转!$X$9:$X$10000,"[]",0)</f>
        <v>[{"Method":2,"Paramas":{"SkillId":5000325,"TargetType":1}}]</v>
      </c>
    </row>
    <row r="149" spans="1:11">
      <c r="A149" s="8">
        <f t="shared" si="13"/>
        <v>401</v>
      </c>
      <c r="B149" s="8">
        <v>401</v>
      </c>
      <c r="C149" s="14" t="s">
        <v>513</v>
      </c>
      <c r="D149" s="8">
        <v>2</v>
      </c>
      <c r="E149" s="8" t="s">
        <v>66</v>
      </c>
      <c r="F149" s="14">
        <v>3</v>
      </c>
      <c r="G149" s="15">
        <v>0.15</v>
      </c>
      <c r="H149" s="8" t="str">
        <f t="shared" si="11"/>
        <v>Spoil401</v>
      </c>
      <c r="I149" s="8" t="str">
        <f t="shared" si="12"/>
        <v>SpoilMean401</v>
      </c>
      <c r="J149" s="8" t="s">
        <v>514</v>
      </c>
      <c r="K149" s="8" t="str">
        <f>_xlfn.XLOOKUP($B149,中转!$D$9:$D$10000,中转!$X$9:$X$10000,"[]",0)</f>
        <v>[{"Method":2,"Paramas":{"SkillId":5000401,"TargetType":1}}]</v>
      </c>
    </row>
    <row r="150" spans="1:11">
      <c r="A150" s="8">
        <f t="shared" si="13"/>
        <v>402</v>
      </c>
      <c r="B150" s="8">
        <v>402</v>
      </c>
      <c r="C150" s="14" t="s">
        <v>515</v>
      </c>
      <c r="D150" s="8">
        <v>2</v>
      </c>
      <c r="E150" s="8" t="s">
        <v>66</v>
      </c>
      <c r="F150" s="14">
        <v>3</v>
      </c>
      <c r="G150" s="15">
        <f>G149</f>
        <v>0.15</v>
      </c>
      <c r="H150" s="8" t="str">
        <f t="shared" ref="H150:H164" si="14">"Spoil"&amp;B150</f>
        <v>Spoil402</v>
      </c>
      <c r="I150" s="8" t="str">
        <f t="shared" ref="I150:I164" si="15">"SpoilMean"&amp;B150</f>
        <v>SpoilMean402</v>
      </c>
      <c r="J150" s="8" t="s">
        <v>265</v>
      </c>
      <c r="K150" s="8" t="str">
        <f>_xlfn.XLOOKUP($B150,中转!$D$9:$D$10000,中转!$X$9:$X$10000,"[]",0)</f>
        <v>[{"Method":2,"Paramas":{"SkillId":5000402,"TargetType":1}}]</v>
      </c>
    </row>
    <row r="151" spans="1:11">
      <c r="A151" s="8">
        <f t="shared" ref="A151:A164" si="16">B151</f>
        <v>403</v>
      </c>
      <c r="B151" s="8">
        <v>403</v>
      </c>
      <c r="C151" s="14" t="s">
        <v>516</v>
      </c>
      <c r="D151" s="8">
        <v>2</v>
      </c>
      <c r="E151" s="8" t="s">
        <v>66</v>
      </c>
      <c r="F151" s="14">
        <v>3</v>
      </c>
      <c r="G151" s="15">
        <f>G150</f>
        <v>0.15</v>
      </c>
      <c r="H151" s="8" t="str">
        <f t="shared" si="14"/>
        <v>Spoil403</v>
      </c>
      <c r="I151" s="8" t="str">
        <f t="shared" si="15"/>
        <v>SpoilMean403</v>
      </c>
      <c r="J151" s="8" t="s">
        <v>517</v>
      </c>
      <c r="K151" s="8" t="str">
        <f>_xlfn.XLOOKUP($B151,中转!$D$9:$D$10000,中转!$X$9:$X$10000,"[]",0)</f>
        <v>[{"Method":2,"Paramas":{"SkillId":5000403,"TargetType":1}}]</v>
      </c>
    </row>
    <row r="152" spans="1:11">
      <c r="A152" s="8">
        <f t="shared" si="16"/>
        <v>404</v>
      </c>
      <c r="B152" s="8">
        <v>404</v>
      </c>
      <c r="C152" s="14" t="s">
        <v>518</v>
      </c>
      <c r="D152" s="8">
        <v>2</v>
      </c>
      <c r="E152" s="8" t="s">
        <v>66</v>
      </c>
      <c r="F152" s="14">
        <v>3</v>
      </c>
      <c r="G152" s="15">
        <f t="shared" ref="G152:G164" si="17">G151</f>
        <v>0.15</v>
      </c>
      <c r="H152" s="8" t="str">
        <f t="shared" si="14"/>
        <v>Spoil404</v>
      </c>
      <c r="I152" s="8" t="str">
        <f t="shared" si="15"/>
        <v>SpoilMean404</v>
      </c>
      <c r="J152" s="8" t="s">
        <v>198</v>
      </c>
      <c r="K152" s="8" t="str">
        <f>_xlfn.XLOOKUP($B152,中转!$D$9:$D$10000,中转!$X$9:$X$10000,"[]",0)</f>
        <v>[{"Method":2,"Paramas":{"SkillId":5000404,"TargetType":1}}]</v>
      </c>
    </row>
    <row r="153" spans="1:11">
      <c r="A153" s="8">
        <f t="shared" si="16"/>
        <v>405</v>
      </c>
      <c r="B153" s="8">
        <v>405</v>
      </c>
      <c r="C153" s="14" t="s">
        <v>519</v>
      </c>
      <c r="D153" s="8">
        <v>2</v>
      </c>
      <c r="E153" s="8" t="s">
        <v>66</v>
      </c>
      <c r="F153" s="14">
        <v>3</v>
      </c>
      <c r="G153" s="15">
        <f t="shared" si="17"/>
        <v>0.15</v>
      </c>
      <c r="H153" s="8" t="str">
        <f t="shared" si="14"/>
        <v>Spoil405</v>
      </c>
      <c r="I153" s="8" t="str">
        <f t="shared" si="15"/>
        <v>SpoilMean405</v>
      </c>
      <c r="J153" s="8" t="s">
        <v>520</v>
      </c>
      <c r="K153" s="8" t="str">
        <f>_xlfn.XLOOKUP($B153,中转!$D$9:$D$10000,中转!$X$9:$X$10000,"[]",0)</f>
        <v>[{"Method":2,"Paramas":{"SkillId":5000405,"TargetType":1}}]</v>
      </c>
    </row>
    <row r="154" spans="1:11">
      <c r="A154" s="8">
        <f t="shared" si="16"/>
        <v>406</v>
      </c>
      <c r="B154" s="8">
        <v>406</v>
      </c>
      <c r="C154" s="14" t="s">
        <v>521</v>
      </c>
      <c r="D154" s="8">
        <v>2</v>
      </c>
      <c r="E154" s="8" t="s">
        <v>66</v>
      </c>
      <c r="F154" s="14">
        <v>3</v>
      </c>
      <c r="G154" s="15">
        <f t="shared" si="17"/>
        <v>0.15</v>
      </c>
      <c r="H154" s="8" t="str">
        <f t="shared" si="14"/>
        <v>Spoil406</v>
      </c>
      <c r="I154" s="8" t="str">
        <f t="shared" si="15"/>
        <v>SpoilMean406</v>
      </c>
      <c r="J154" s="8" t="s">
        <v>522</v>
      </c>
      <c r="K154" s="8" t="str">
        <f>_xlfn.XLOOKUP($B154,中转!$D$9:$D$10000,中转!$X$9:$X$10000,"[]",0)</f>
        <v>[{"Method":2,"Paramas":{"SkillId":5000406,"TargetType":1}}]</v>
      </c>
    </row>
    <row r="155" spans="1:11">
      <c r="A155" s="8">
        <f t="shared" si="16"/>
        <v>407</v>
      </c>
      <c r="B155" s="8">
        <v>407</v>
      </c>
      <c r="C155" s="14" t="s">
        <v>523</v>
      </c>
      <c r="D155" s="8">
        <v>2</v>
      </c>
      <c r="E155" s="8" t="s">
        <v>66</v>
      </c>
      <c r="F155" s="14">
        <v>3</v>
      </c>
      <c r="G155" s="15">
        <f t="shared" si="17"/>
        <v>0.15</v>
      </c>
      <c r="H155" s="8" t="str">
        <f t="shared" si="14"/>
        <v>Spoil407</v>
      </c>
      <c r="I155" s="8" t="str">
        <f t="shared" si="15"/>
        <v>SpoilMean407</v>
      </c>
      <c r="J155" s="8" t="s">
        <v>524</v>
      </c>
      <c r="K155" s="8" t="str">
        <f>_xlfn.XLOOKUP($B155,中转!$D$9:$D$10000,中转!$X$9:$X$10000,"[]",0)</f>
        <v>[{"Method":2,"Paramas":{"SkillId":5000407,"TargetType":1}}]</v>
      </c>
    </row>
    <row r="156" spans="1:11">
      <c r="A156" s="8">
        <f t="shared" si="16"/>
        <v>408</v>
      </c>
      <c r="B156" s="8">
        <v>408</v>
      </c>
      <c r="C156" s="14" t="s">
        <v>525</v>
      </c>
      <c r="D156" s="8">
        <v>2</v>
      </c>
      <c r="E156" s="8" t="s">
        <v>66</v>
      </c>
      <c r="F156" s="14">
        <v>3</v>
      </c>
      <c r="G156" s="15">
        <f t="shared" si="17"/>
        <v>0.15</v>
      </c>
      <c r="H156" s="8" t="str">
        <f t="shared" si="14"/>
        <v>Spoil408</v>
      </c>
      <c r="I156" s="8" t="str">
        <f t="shared" si="15"/>
        <v>SpoilMean408</v>
      </c>
      <c r="J156" s="8" t="s">
        <v>526</v>
      </c>
      <c r="K156" s="8" t="str">
        <f>_xlfn.XLOOKUP($B156,中转!$D$9:$D$10000,中转!$X$9:$X$10000,"[]",0)</f>
        <v>[{"Method":2,"Paramas":{"SkillId":5000408,"TargetType":1}}]</v>
      </c>
    </row>
    <row r="157" spans="1:11">
      <c r="A157" s="8">
        <f t="shared" si="16"/>
        <v>409</v>
      </c>
      <c r="B157" s="8">
        <v>409</v>
      </c>
      <c r="C157" s="14" t="s">
        <v>527</v>
      </c>
      <c r="D157" s="8">
        <v>2</v>
      </c>
      <c r="E157" s="8" t="s">
        <v>66</v>
      </c>
      <c r="F157" s="14">
        <v>3</v>
      </c>
      <c r="G157" s="15">
        <f t="shared" si="17"/>
        <v>0.15</v>
      </c>
      <c r="H157" s="8" t="str">
        <f t="shared" si="14"/>
        <v>Spoil409</v>
      </c>
      <c r="I157" s="8" t="str">
        <f t="shared" si="15"/>
        <v>SpoilMean409</v>
      </c>
      <c r="J157" s="8" t="s">
        <v>528</v>
      </c>
      <c r="K157" s="8" t="str">
        <f>_xlfn.XLOOKUP($B157,中转!$D$9:$D$10000,中转!$X$9:$X$10000,"[]",0)</f>
        <v>[{"Method":2,"Paramas":{"SkillId":5000409,"TargetType":1}}]</v>
      </c>
    </row>
    <row r="158" spans="1:11">
      <c r="A158" s="8">
        <f t="shared" si="16"/>
        <v>410</v>
      </c>
      <c r="B158" s="8">
        <v>410</v>
      </c>
      <c r="C158" s="14" t="s">
        <v>529</v>
      </c>
      <c r="D158" s="8">
        <v>2</v>
      </c>
      <c r="E158" s="8" t="s">
        <v>66</v>
      </c>
      <c r="F158" s="14">
        <v>3</v>
      </c>
      <c r="G158" s="15">
        <f t="shared" si="17"/>
        <v>0.15</v>
      </c>
      <c r="H158" s="8" t="str">
        <f t="shared" si="14"/>
        <v>Spoil410</v>
      </c>
      <c r="I158" s="8" t="str">
        <f t="shared" si="15"/>
        <v>SpoilMean410</v>
      </c>
      <c r="J158" s="8" t="s">
        <v>254</v>
      </c>
      <c r="K158" s="8" t="str">
        <f>_xlfn.XLOOKUP($B158,中转!$D$9:$D$10000,中转!$X$9:$X$10000,"[]",0)</f>
        <v>[{"Method":2,"Paramas":{"SkillId":5000410,"TargetType":1}}]</v>
      </c>
    </row>
    <row r="159" spans="1:11">
      <c r="A159" s="8">
        <f t="shared" si="16"/>
        <v>411</v>
      </c>
      <c r="B159" s="8">
        <v>411</v>
      </c>
      <c r="C159" s="14" t="s">
        <v>530</v>
      </c>
      <c r="D159" s="8">
        <v>2</v>
      </c>
      <c r="E159" s="8" t="s">
        <v>66</v>
      </c>
      <c r="F159" s="14">
        <v>3</v>
      </c>
      <c r="G159" s="15">
        <f t="shared" si="17"/>
        <v>0.15</v>
      </c>
      <c r="H159" s="8" t="str">
        <f t="shared" si="14"/>
        <v>Spoil411</v>
      </c>
      <c r="I159" s="8" t="str">
        <f t="shared" si="15"/>
        <v>SpoilMean411</v>
      </c>
      <c r="J159" s="8" t="s">
        <v>531</v>
      </c>
      <c r="K159" s="8" t="str">
        <f>_xlfn.XLOOKUP($B159,中转!$D$9:$D$10000,中转!$X$9:$X$10000,"[]",0)</f>
        <v>[{"Method":2,"Paramas":{"SkillId":5000411,"TargetType":1}}]</v>
      </c>
    </row>
    <row r="160" spans="1:11">
      <c r="A160" s="8">
        <f t="shared" si="16"/>
        <v>412</v>
      </c>
      <c r="B160" s="8">
        <v>412</v>
      </c>
      <c r="C160" s="14" t="s">
        <v>532</v>
      </c>
      <c r="D160" s="8">
        <v>2</v>
      </c>
      <c r="E160" s="8" t="s">
        <v>66</v>
      </c>
      <c r="F160" s="14">
        <v>3</v>
      </c>
      <c r="G160" s="15">
        <f t="shared" si="17"/>
        <v>0.15</v>
      </c>
      <c r="H160" s="8" t="str">
        <f t="shared" si="14"/>
        <v>Spoil412</v>
      </c>
      <c r="I160" s="8" t="str">
        <f t="shared" si="15"/>
        <v>SpoilMean412</v>
      </c>
      <c r="J160" s="8" t="s">
        <v>286</v>
      </c>
      <c r="K160" s="8" t="str">
        <f>_xlfn.XLOOKUP($B160,中转!$D$9:$D$10000,中转!$X$9:$X$10000,"[]",0)</f>
        <v>[{"Method":2,"Paramas":{"SkillId":5000412,"TargetType":1}}]</v>
      </c>
    </row>
    <row r="161" spans="1:11">
      <c r="A161" s="8">
        <f t="shared" si="16"/>
        <v>413</v>
      </c>
      <c r="B161" s="8">
        <v>413</v>
      </c>
      <c r="C161" s="14" t="s">
        <v>533</v>
      </c>
      <c r="D161" s="8">
        <v>2</v>
      </c>
      <c r="E161" s="8" t="s">
        <v>66</v>
      </c>
      <c r="F161" s="14">
        <v>3</v>
      </c>
      <c r="G161" s="15">
        <f t="shared" si="17"/>
        <v>0.15</v>
      </c>
      <c r="H161" s="8" t="str">
        <f t="shared" si="14"/>
        <v>Spoil413</v>
      </c>
      <c r="I161" s="8" t="str">
        <f t="shared" si="15"/>
        <v>SpoilMean413</v>
      </c>
      <c r="J161" s="8" t="s">
        <v>520</v>
      </c>
      <c r="K161" s="8" t="str">
        <f>_xlfn.XLOOKUP($B161,中转!$D$9:$D$10000,中转!$X$9:$X$10000,"[]",0)</f>
        <v>[{"Method":2,"Paramas":{"SkillId":5000413,"TargetType":1}}]</v>
      </c>
    </row>
    <row r="162" spans="1:11">
      <c r="A162" s="8">
        <f t="shared" si="16"/>
        <v>414</v>
      </c>
      <c r="B162" s="8">
        <v>414</v>
      </c>
      <c r="C162" s="14" t="s">
        <v>534</v>
      </c>
      <c r="D162" s="8">
        <v>2</v>
      </c>
      <c r="E162" s="8" t="s">
        <v>66</v>
      </c>
      <c r="F162" s="14">
        <v>3</v>
      </c>
      <c r="G162" s="15">
        <f t="shared" si="17"/>
        <v>0.15</v>
      </c>
      <c r="H162" s="8" t="str">
        <f t="shared" si="14"/>
        <v>Spoil414</v>
      </c>
      <c r="I162" s="8" t="str">
        <f t="shared" si="15"/>
        <v>SpoilMean414</v>
      </c>
      <c r="J162" s="8" t="s">
        <v>535</v>
      </c>
      <c r="K162" s="8" t="str">
        <f>_xlfn.XLOOKUP($B162,中转!$D$9:$D$10000,中转!$X$9:$X$10000,"[]",0)</f>
        <v>[{"Method":2,"Paramas":{"SkillId":5000414,"TargetType":1}}]</v>
      </c>
    </row>
    <row r="163" spans="1:11">
      <c r="A163" s="8">
        <f t="shared" si="16"/>
        <v>415</v>
      </c>
      <c r="B163" s="8">
        <v>415</v>
      </c>
      <c r="C163" s="14" t="s">
        <v>536</v>
      </c>
      <c r="D163" s="8">
        <v>2</v>
      </c>
      <c r="E163" s="8" t="s">
        <v>66</v>
      </c>
      <c r="F163" s="14">
        <v>3</v>
      </c>
      <c r="G163" s="15">
        <f t="shared" si="17"/>
        <v>0.15</v>
      </c>
      <c r="H163" s="8" t="str">
        <f t="shared" si="14"/>
        <v>Spoil415</v>
      </c>
      <c r="I163" s="8" t="str">
        <f t="shared" si="15"/>
        <v>SpoilMean415</v>
      </c>
      <c r="J163" s="8" t="s">
        <v>265</v>
      </c>
      <c r="K163" s="8" t="str">
        <f>_xlfn.XLOOKUP($B163,中转!$D$9:$D$10000,中转!$X$9:$X$10000,"[]",0)</f>
        <v>[{"Method":2,"Paramas":{"SkillId":5000415,"TargetType":1}}]</v>
      </c>
    </row>
    <row r="164" spans="1:11">
      <c r="A164" s="8">
        <f t="shared" si="16"/>
        <v>416</v>
      </c>
      <c r="B164" s="8">
        <v>416</v>
      </c>
      <c r="C164" s="14" t="s">
        <v>537</v>
      </c>
      <c r="D164" s="8">
        <v>2</v>
      </c>
      <c r="E164" s="8" t="s">
        <v>66</v>
      </c>
      <c r="F164" s="14">
        <v>3</v>
      </c>
      <c r="G164" s="15">
        <f t="shared" si="17"/>
        <v>0.15</v>
      </c>
      <c r="H164" s="8" t="str">
        <f t="shared" si="14"/>
        <v>Spoil416</v>
      </c>
      <c r="I164" s="8" t="str">
        <f t="shared" si="15"/>
        <v>SpoilMean416</v>
      </c>
      <c r="J164" s="8" t="s">
        <v>538</v>
      </c>
      <c r="K164" s="8" t="str">
        <f>_xlfn.XLOOKUP($B164,中转!$D$9:$D$10000,中转!$X$9:$X$10000,"[]",0)</f>
        <v>[{"Method":2,"Paramas":{"SkillId":5000416,"TargetType":1}}]</v>
      </c>
    </row>
    <row r="165" spans="1:11">
      <c r="A165" s="8">
        <f t="shared" ref="A165:A174" si="18">B165</f>
        <v>417</v>
      </c>
      <c r="B165" s="8">
        <v>417</v>
      </c>
      <c r="C165" s="14" t="s">
        <v>539</v>
      </c>
      <c r="D165" s="8">
        <v>2</v>
      </c>
      <c r="E165" s="8" t="s">
        <v>66</v>
      </c>
      <c r="F165" s="14">
        <v>3</v>
      </c>
      <c r="G165" s="15">
        <f t="shared" ref="G165:G174" si="19">G164</f>
        <v>0.15</v>
      </c>
      <c r="H165" s="8" t="str">
        <f t="shared" ref="H165:H173" si="20">"Spoil"&amp;B165</f>
        <v>Spoil417</v>
      </c>
      <c r="I165" s="8" t="str">
        <f t="shared" ref="I165:I174" si="21">"SpoilMean"&amp;B165</f>
        <v>SpoilMean417</v>
      </c>
      <c r="J165" s="8" t="s">
        <v>535</v>
      </c>
      <c r="K165" s="8" t="str">
        <f>_xlfn.XLOOKUP($B165,中转!$D$9:$D$10000,中转!$X$9:$X$10000,"[]",0)</f>
        <v>[{"Method":2,"Paramas":{"SkillId":5000417,"TargetType":1}}]</v>
      </c>
    </row>
    <row r="166" spans="1:11">
      <c r="A166" s="8">
        <f t="shared" si="18"/>
        <v>418</v>
      </c>
      <c r="B166" s="8">
        <v>418</v>
      </c>
      <c r="C166" s="14" t="s">
        <v>540</v>
      </c>
      <c r="D166" s="8">
        <v>2</v>
      </c>
      <c r="E166" s="8" t="s">
        <v>66</v>
      </c>
      <c r="F166" s="14">
        <v>3</v>
      </c>
      <c r="G166" s="15">
        <f t="shared" si="19"/>
        <v>0.15</v>
      </c>
      <c r="H166" s="8" t="str">
        <f t="shared" si="20"/>
        <v>Spoil418</v>
      </c>
      <c r="I166" s="8" t="str">
        <f t="shared" si="21"/>
        <v>SpoilMean418</v>
      </c>
      <c r="J166" s="8" t="s">
        <v>265</v>
      </c>
      <c r="K166" s="8" t="str">
        <f>_xlfn.XLOOKUP($B166,中转!$D$9:$D$10000,中转!$X$9:$X$10000,"[]",0)</f>
        <v>[{"Method":2,"Paramas":{"SkillId":5000418,"TargetType":1}}]</v>
      </c>
    </row>
    <row r="167" spans="1:11">
      <c r="A167" s="8">
        <f t="shared" si="18"/>
        <v>419</v>
      </c>
      <c r="B167" s="8">
        <v>419</v>
      </c>
      <c r="C167" s="14" t="s">
        <v>541</v>
      </c>
      <c r="D167" s="8">
        <v>2</v>
      </c>
      <c r="E167" s="8" t="s">
        <v>66</v>
      </c>
      <c r="F167" s="14">
        <v>3</v>
      </c>
      <c r="G167" s="15">
        <f t="shared" si="19"/>
        <v>0.15</v>
      </c>
      <c r="H167" s="8" t="str">
        <f t="shared" si="20"/>
        <v>Spoil419</v>
      </c>
      <c r="I167" s="8" t="str">
        <f t="shared" si="21"/>
        <v>SpoilMean419</v>
      </c>
      <c r="J167" s="8" t="s">
        <v>538</v>
      </c>
      <c r="K167" s="8" t="str">
        <f>_xlfn.XLOOKUP($B167,中转!$D$9:$D$10000,中转!$X$9:$X$10000,"[]",0)</f>
        <v>[{"Method":2,"Paramas":{"SkillId":5000419,"TargetType":1}}]</v>
      </c>
    </row>
    <row r="168" spans="1:11">
      <c r="A168" s="8">
        <f t="shared" si="18"/>
        <v>420</v>
      </c>
      <c r="B168" s="8">
        <v>420</v>
      </c>
      <c r="C168" s="14" t="s">
        <v>542</v>
      </c>
      <c r="D168" s="8">
        <v>2</v>
      </c>
      <c r="E168" s="8" t="s">
        <v>66</v>
      </c>
      <c r="F168" s="14">
        <v>3</v>
      </c>
      <c r="G168" s="15">
        <f t="shared" si="19"/>
        <v>0.15</v>
      </c>
      <c r="H168" s="8" t="str">
        <f t="shared" si="20"/>
        <v>Spoil420</v>
      </c>
      <c r="I168" s="8" t="str">
        <f t="shared" si="21"/>
        <v>SpoilMean420</v>
      </c>
      <c r="J168" s="8" t="s">
        <v>535</v>
      </c>
      <c r="K168" s="8" t="str">
        <f>_xlfn.XLOOKUP($B168,中转!$D$9:$D$10000,中转!$X$9:$X$10000,"[]",0)</f>
        <v>[{"Method":2,"Paramas":{"SkillId":5000420,"TargetType":1}}]</v>
      </c>
    </row>
    <row r="169" spans="1:11">
      <c r="A169" s="8">
        <f t="shared" si="18"/>
        <v>421</v>
      </c>
      <c r="B169" s="8">
        <v>421</v>
      </c>
      <c r="C169" s="14" t="s">
        <v>543</v>
      </c>
      <c r="D169" s="8">
        <v>2</v>
      </c>
      <c r="E169" s="8" t="s">
        <v>66</v>
      </c>
      <c r="F169" s="14">
        <v>3</v>
      </c>
      <c r="G169" s="15">
        <f t="shared" si="19"/>
        <v>0.15</v>
      </c>
      <c r="H169" s="8" t="str">
        <f t="shared" si="20"/>
        <v>Spoil421</v>
      </c>
      <c r="I169" s="8" t="str">
        <f t="shared" si="21"/>
        <v>SpoilMean421</v>
      </c>
      <c r="J169" s="8" t="s">
        <v>265</v>
      </c>
      <c r="K169" s="8" t="str">
        <f>_xlfn.XLOOKUP($B169,中转!$D$9:$D$10000,中转!$X$9:$X$10000,"[]",0)</f>
        <v>[{"Method":2,"Paramas":{"SkillId":5000421,"TargetType":1}}]</v>
      </c>
    </row>
    <row r="170" spans="1:11">
      <c r="A170" s="8">
        <f t="shared" si="18"/>
        <v>422</v>
      </c>
      <c r="B170" s="8">
        <v>422</v>
      </c>
      <c r="C170" s="14" t="s">
        <v>544</v>
      </c>
      <c r="D170" s="8">
        <v>2</v>
      </c>
      <c r="E170" s="8" t="s">
        <v>66</v>
      </c>
      <c r="F170" s="14">
        <v>3</v>
      </c>
      <c r="G170" s="15">
        <f t="shared" si="19"/>
        <v>0.15</v>
      </c>
      <c r="H170" s="8" t="str">
        <f t="shared" si="20"/>
        <v>Spoil422</v>
      </c>
      <c r="I170" s="8" t="str">
        <f t="shared" si="21"/>
        <v>SpoilMean422</v>
      </c>
      <c r="J170" s="8" t="s">
        <v>538</v>
      </c>
      <c r="K170" s="8" t="str">
        <f>_xlfn.XLOOKUP($B170,中转!$D$9:$D$10000,中转!$X$9:$X$10000,"[]",0)</f>
        <v>[{"Method":2,"Paramas":{"SkillId":5000422,"TargetType":1}}]</v>
      </c>
    </row>
    <row r="171" spans="1:11">
      <c r="A171" s="8">
        <f t="shared" si="18"/>
        <v>423</v>
      </c>
      <c r="B171" s="8">
        <v>423</v>
      </c>
      <c r="C171" s="14" t="s">
        <v>545</v>
      </c>
      <c r="D171" s="8">
        <v>2</v>
      </c>
      <c r="E171" s="8" t="s">
        <v>66</v>
      </c>
      <c r="F171" s="14">
        <v>3</v>
      </c>
      <c r="G171" s="15">
        <f t="shared" si="19"/>
        <v>0.15</v>
      </c>
      <c r="H171" s="8" t="str">
        <f t="shared" si="20"/>
        <v>Spoil423</v>
      </c>
      <c r="I171" s="8" t="str">
        <f t="shared" si="21"/>
        <v>SpoilMean423</v>
      </c>
      <c r="J171" s="8" t="s">
        <v>535</v>
      </c>
      <c r="K171" s="8" t="str">
        <f>_xlfn.XLOOKUP($B171,中转!$D$9:$D$10000,中转!$X$9:$X$10000,"[]",0)</f>
        <v>[{"Method":2,"Paramas":{"SkillId":5000423,"TargetType":1}}]</v>
      </c>
    </row>
    <row r="172" spans="1:11">
      <c r="A172" s="8">
        <f t="shared" si="18"/>
        <v>424</v>
      </c>
      <c r="B172" s="8">
        <v>424</v>
      </c>
      <c r="C172" s="14" t="s">
        <v>546</v>
      </c>
      <c r="D172" s="8">
        <v>2</v>
      </c>
      <c r="E172" s="8" t="s">
        <v>66</v>
      </c>
      <c r="F172" s="14">
        <v>3</v>
      </c>
      <c r="G172" s="15">
        <f t="shared" si="19"/>
        <v>0.15</v>
      </c>
      <c r="H172" s="8" t="str">
        <f t="shared" si="20"/>
        <v>Spoil424</v>
      </c>
      <c r="I172" s="8" t="str">
        <f t="shared" si="21"/>
        <v>SpoilMean424</v>
      </c>
      <c r="J172" s="8" t="s">
        <v>265</v>
      </c>
      <c r="K172" s="8" t="str">
        <f>_xlfn.XLOOKUP($B172,中转!$D$9:$D$10000,中转!$X$9:$X$10000,"[]",0)</f>
        <v>[{"Method":2,"Paramas":{"SkillId":5000424,"TargetType":1}}]</v>
      </c>
    </row>
    <row r="173" spans="1:11">
      <c r="A173" s="8">
        <f t="shared" si="18"/>
        <v>425</v>
      </c>
      <c r="B173" s="8">
        <v>425</v>
      </c>
      <c r="C173" s="14" t="s">
        <v>547</v>
      </c>
      <c r="D173" s="8">
        <v>2</v>
      </c>
      <c r="E173" s="8" t="s">
        <v>66</v>
      </c>
      <c r="F173" s="14">
        <v>3</v>
      </c>
      <c r="G173" s="15">
        <f t="shared" si="19"/>
        <v>0.15</v>
      </c>
      <c r="H173" s="8" t="str">
        <f t="shared" si="20"/>
        <v>Spoil425</v>
      </c>
      <c r="I173" s="8" t="str">
        <f t="shared" si="21"/>
        <v>SpoilMean425</v>
      </c>
      <c r="J173" s="8" t="s">
        <v>538</v>
      </c>
      <c r="K173" s="8" t="str">
        <f>_xlfn.XLOOKUP($B173,中转!$D$9:$D$10000,中转!$X$9:$X$10000,"[]",0)</f>
        <v>[{"Method":2,"Paramas":{"SkillId":5000425,"TargetType":1}}]</v>
      </c>
    </row>
    <row r="174" spans="1:11">
      <c r="A174" s="8">
        <f t="shared" si="18"/>
        <v>501</v>
      </c>
      <c r="B174" s="8">
        <v>501</v>
      </c>
      <c r="C174" s="1" t="s">
        <v>548</v>
      </c>
      <c r="D174" s="8">
        <v>2</v>
      </c>
      <c r="E174" s="8" t="s">
        <v>66</v>
      </c>
      <c r="F174" s="1">
        <v>5</v>
      </c>
      <c r="G174" s="16">
        <v>0.225</v>
      </c>
      <c r="H174" s="8" t="str">
        <f t="shared" ref="H174:H199" si="22">"Spoil"&amp;B174</f>
        <v>Spoil501</v>
      </c>
      <c r="I174" s="8" t="str">
        <f t="shared" ref="I174:I199" si="23">"SpoilMean"&amp;B174</f>
        <v>SpoilMean501</v>
      </c>
      <c r="J174" s="8" t="s">
        <v>326</v>
      </c>
      <c r="K174" s="8" t="str">
        <f>_xlfn.XLOOKUP($B174,中转!$D$9:$D$10000,中转!$X$9:$X$10000,"[]",0)</f>
        <v>[{"Method":2,"Paramas":{"SkillId":5000501,"TargetType":1}}]</v>
      </c>
    </row>
    <row r="175" spans="1:11">
      <c r="A175" s="8">
        <f t="shared" ref="A175:A188" si="24">B175</f>
        <v>502</v>
      </c>
      <c r="B175" s="8">
        <v>502</v>
      </c>
      <c r="C175" s="1" t="s">
        <v>549</v>
      </c>
      <c r="D175" s="8">
        <v>2</v>
      </c>
      <c r="E175" s="8" t="s">
        <v>66</v>
      </c>
      <c r="F175" s="1">
        <v>5</v>
      </c>
      <c r="G175" s="16">
        <f>G174</f>
        <v>0.225</v>
      </c>
      <c r="H175" s="8" t="str">
        <f t="shared" si="22"/>
        <v>Spoil502</v>
      </c>
      <c r="I175" s="8" t="str">
        <f t="shared" si="23"/>
        <v>SpoilMean502</v>
      </c>
      <c r="J175" s="8" t="s">
        <v>550</v>
      </c>
      <c r="K175" s="8" t="str">
        <f>_xlfn.XLOOKUP($B175,中转!$D$9:$D$10000,中转!$X$9:$X$10000,"[]",0)</f>
        <v>[{"Method":2,"Paramas":{"SkillId":5000502,"TargetType":1}}]</v>
      </c>
    </row>
    <row r="176" spans="1:11">
      <c r="A176" s="8">
        <f t="shared" si="24"/>
        <v>503</v>
      </c>
      <c r="B176" s="8">
        <v>503</v>
      </c>
      <c r="C176" s="1" t="s">
        <v>551</v>
      </c>
      <c r="D176" s="8">
        <v>2</v>
      </c>
      <c r="E176" s="8" t="s">
        <v>66</v>
      </c>
      <c r="F176" s="1">
        <v>5</v>
      </c>
      <c r="G176" s="16">
        <f>G175</f>
        <v>0.225</v>
      </c>
      <c r="H176" s="8" t="str">
        <f t="shared" si="22"/>
        <v>Spoil503</v>
      </c>
      <c r="I176" s="8" t="str">
        <f t="shared" si="23"/>
        <v>SpoilMean503</v>
      </c>
      <c r="J176" s="8" t="s">
        <v>552</v>
      </c>
      <c r="K176" s="8" t="str">
        <f>_xlfn.XLOOKUP($B176,中转!$D$9:$D$10000,中转!$X$9:$X$10000,"[]",0)</f>
        <v>[{"Method":2,"Paramas":{"SkillId":5000503,"TargetType":1}}]</v>
      </c>
    </row>
    <row r="177" spans="1:11">
      <c r="A177" s="8">
        <f t="shared" si="24"/>
        <v>504</v>
      </c>
      <c r="B177" s="8">
        <v>504</v>
      </c>
      <c r="C177" s="1" t="s">
        <v>553</v>
      </c>
      <c r="D177" s="8">
        <v>2</v>
      </c>
      <c r="E177" s="8" t="s">
        <v>66</v>
      </c>
      <c r="F177" s="1">
        <v>5</v>
      </c>
      <c r="G177" s="16">
        <f t="shared" ref="G177:G188" si="25">G176</f>
        <v>0.225</v>
      </c>
      <c r="H177" s="8" t="str">
        <f t="shared" si="22"/>
        <v>Spoil504</v>
      </c>
      <c r="I177" s="8" t="str">
        <f t="shared" si="23"/>
        <v>SpoilMean504</v>
      </c>
      <c r="J177" s="8" t="s">
        <v>334</v>
      </c>
      <c r="K177" s="8" t="str">
        <f>_xlfn.XLOOKUP($B177,中转!$D$9:$D$10000,中转!$X$9:$X$10000,"[]",0)</f>
        <v>[{"Method":2,"Paramas":{"SkillId":5000504,"TargetType":1}}]</v>
      </c>
    </row>
    <row r="178" spans="1:11">
      <c r="A178" s="8">
        <f t="shared" si="24"/>
        <v>505</v>
      </c>
      <c r="B178" s="8">
        <v>505</v>
      </c>
      <c r="C178" s="1" t="s">
        <v>554</v>
      </c>
      <c r="D178" s="8">
        <v>2</v>
      </c>
      <c r="E178" s="8" t="s">
        <v>66</v>
      </c>
      <c r="F178" s="1">
        <v>5</v>
      </c>
      <c r="G178" s="16">
        <f t="shared" si="25"/>
        <v>0.225</v>
      </c>
      <c r="H178" s="8" t="str">
        <f t="shared" si="22"/>
        <v>Spoil505</v>
      </c>
      <c r="I178" s="8" t="str">
        <f t="shared" si="23"/>
        <v>SpoilMean505</v>
      </c>
      <c r="J178" s="8" t="s">
        <v>555</v>
      </c>
      <c r="K178" s="8" t="str">
        <f>_xlfn.XLOOKUP($B178,中转!$D$9:$D$10000,中转!$X$9:$X$10000,"[]",0)</f>
        <v>[{"Method":2,"Paramas":{"SkillId":5000505,"TargetType":1}}]</v>
      </c>
    </row>
    <row r="179" spans="1:11">
      <c r="A179" s="8">
        <f t="shared" si="24"/>
        <v>506</v>
      </c>
      <c r="B179" s="8">
        <v>506</v>
      </c>
      <c r="C179" s="1" t="s">
        <v>556</v>
      </c>
      <c r="D179" s="8">
        <v>2</v>
      </c>
      <c r="E179" s="8" t="s">
        <v>66</v>
      </c>
      <c r="F179" s="1">
        <v>5</v>
      </c>
      <c r="G179" s="16">
        <f t="shared" si="25"/>
        <v>0.225</v>
      </c>
      <c r="H179" s="8" t="str">
        <f t="shared" si="22"/>
        <v>Spoil506</v>
      </c>
      <c r="I179" s="8" t="str">
        <f t="shared" si="23"/>
        <v>SpoilMean506</v>
      </c>
      <c r="J179" s="8" t="s">
        <v>557</v>
      </c>
      <c r="K179" s="8" t="str">
        <f>_xlfn.XLOOKUP($B179,中转!$D$9:$D$10000,中转!$X$9:$X$10000,"[]",0)</f>
        <v>[{"Method":2,"Paramas":{"SkillId":5000506,"TargetType":1}}]</v>
      </c>
    </row>
    <row r="180" spans="1:11">
      <c r="A180" s="8">
        <f t="shared" si="24"/>
        <v>507</v>
      </c>
      <c r="B180" s="8">
        <v>507</v>
      </c>
      <c r="C180" s="1" t="s">
        <v>558</v>
      </c>
      <c r="D180" s="8">
        <v>2</v>
      </c>
      <c r="E180" s="8" t="s">
        <v>66</v>
      </c>
      <c r="F180" s="1">
        <v>5</v>
      </c>
      <c r="G180" s="16">
        <f t="shared" si="25"/>
        <v>0.225</v>
      </c>
      <c r="H180" s="8" t="str">
        <f t="shared" si="22"/>
        <v>Spoil507</v>
      </c>
      <c r="I180" s="8" t="str">
        <f t="shared" si="23"/>
        <v>SpoilMean507</v>
      </c>
      <c r="J180" s="8" t="s">
        <v>559</v>
      </c>
      <c r="K180" s="8" t="str">
        <f>_xlfn.XLOOKUP($B180,中转!$D$9:$D$10000,中转!$X$9:$X$10000,"[]",0)</f>
        <v>[{"Method":2,"Paramas":{"SkillId":5000507,"TargetType":1}}]</v>
      </c>
    </row>
    <row r="181" spans="1:11">
      <c r="A181" s="8">
        <f t="shared" si="24"/>
        <v>508</v>
      </c>
      <c r="B181" s="8">
        <v>508</v>
      </c>
      <c r="C181" s="1" t="s">
        <v>560</v>
      </c>
      <c r="D181" s="8">
        <v>2</v>
      </c>
      <c r="E181" s="8" t="s">
        <v>66</v>
      </c>
      <c r="F181" s="1">
        <v>5</v>
      </c>
      <c r="G181" s="16">
        <f t="shared" si="25"/>
        <v>0.225</v>
      </c>
      <c r="H181" s="8" t="str">
        <f t="shared" si="22"/>
        <v>Spoil508</v>
      </c>
      <c r="I181" s="8" t="str">
        <f t="shared" si="23"/>
        <v>SpoilMean508</v>
      </c>
      <c r="J181" s="8" t="s">
        <v>561</v>
      </c>
      <c r="K181" s="8" t="str">
        <f>_xlfn.XLOOKUP($B181,中转!$D$9:$D$10000,中转!$X$9:$X$10000,"[]",0)</f>
        <v>[{"Method":2,"Paramas":{"SkillId":5000508,"TargetType":1}}]</v>
      </c>
    </row>
    <row r="182" spans="1:11">
      <c r="A182" s="8">
        <f t="shared" si="24"/>
        <v>509</v>
      </c>
      <c r="B182" s="8">
        <v>509</v>
      </c>
      <c r="C182" s="1" t="s">
        <v>562</v>
      </c>
      <c r="D182" s="8">
        <v>2</v>
      </c>
      <c r="E182" s="8" t="s">
        <v>66</v>
      </c>
      <c r="F182" s="1">
        <v>5</v>
      </c>
      <c r="G182" s="16">
        <f t="shared" si="25"/>
        <v>0.225</v>
      </c>
      <c r="H182" s="8" t="str">
        <f t="shared" si="22"/>
        <v>Spoil509</v>
      </c>
      <c r="I182" s="8" t="str">
        <f t="shared" si="23"/>
        <v>SpoilMean509</v>
      </c>
      <c r="J182" s="8" t="s">
        <v>563</v>
      </c>
      <c r="K182" s="8" t="str">
        <f>_xlfn.XLOOKUP($B182,中转!$D$9:$D$10000,中转!$X$9:$X$10000,"[]",0)</f>
        <v>[{"Method":2,"Paramas":{"SkillId":5000509,"TargetType":1}}]</v>
      </c>
    </row>
    <row r="183" spans="1:11">
      <c r="A183" s="8">
        <f t="shared" si="24"/>
        <v>510</v>
      </c>
      <c r="B183" s="8">
        <v>510</v>
      </c>
      <c r="C183" s="1" t="s">
        <v>564</v>
      </c>
      <c r="D183" s="8">
        <v>2</v>
      </c>
      <c r="E183" s="8" t="s">
        <v>66</v>
      </c>
      <c r="F183" s="1">
        <v>5</v>
      </c>
      <c r="G183" s="16">
        <f t="shared" si="25"/>
        <v>0.225</v>
      </c>
      <c r="H183" s="8" t="str">
        <f t="shared" si="22"/>
        <v>Spoil510</v>
      </c>
      <c r="I183" s="8" t="str">
        <f t="shared" si="23"/>
        <v>SpoilMean510</v>
      </c>
      <c r="J183" s="8" t="s">
        <v>378</v>
      </c>
      <c r="K183" s="8" t="str">
        <f>_xlfn.XLOOKUP($B183,中转!$D$9:$D$10000,中转!$X$9:$X$10000,"[]",0)</f>
        <v>[{"Method":2,"Paramas":{"SkillId":5000510,"TargetType":1}}]</v>
      </c>
    </row>
    <row r="184" spans="1:11">
      <c r="A184" s="8">
        <f t="shared" si="24"/>
        <v>511</v>
      </c>
      <c r="B184" s="8">
        <v>511</v>
      </c>
      <c r="C184" s="1" t="s">
        <v>565</v>
      </c>
      <c r="D184" s="8">
        <v>2</v>
      </c>
      <c r="E184" s="8" t="s">
        <v>66</v>
      </c>
      <c r="F184" s="1">
        <v>5</v>
      </c>
      <c r="G184" s="16">
        <f t="shared" si="25"/>
        <v>0.225</v>
      </c>
      <c r="H184" s="8" t="str">
        <f t="shared" si="22"/>
        <v>Spoil511</v>
      </c>
      <c r="I184" s="8" t="str">
        <f t="shared" si="23"/>
        <v>SpoilMean511</v>
      </c>
      <c r="J184" s="8" t="s">
        <v>382</v>
      </c>
      <c r="K184" s="8" t="str">
        <f>_xlfn.XLOOKUP($B184,中转!$D$9:$D$10000,中转!$X$9:$X$10000,"[]",0)</f>
        <v>[{"Method":2,"Paramas":{"SkillId":5000511,"TargetType":1}}]</v>
      </c>
    </row>
    <row r="185" spans="1:11">
      <c r="A185" s="8">
        <f t="shared" si="24"/>
        <v>512</v>
      </c>
      <c r="B185" s="8">
        <v>512</v>
      </c>
      <c r="C185" s="1" t="s">
        <v>566</v>
      </c>
      <c r="D185" s="8">
        <v>2</v>
      </c>
      <c r="E185" s="8" t="s">
        <v>66</v>
      </c>
      <c r="F185" s="1">
        <v>5</v>
      </c>
      <c r="G185" s="16">
        <f t="shared" si="25"/>
        <v>0.225</v>
      </c>
      <c r="H185" s="8" t="str">
        <f t="shared" si="22"/>
        <v>Spoil512</v>
      </c>
      <c r="I185" s="8" t="str">
        <f t="shared" si="23"/>
        <v>SpoilMean512</v>
      </c>
      <c r="J185" s="8" t="s">
        <v>342</v>
      </c>
      <c r="K185" s="8" t="str">
        <f>_xlfn.XLOOKUP($B185,中转!$D$9:$D$10000,中转!$X$9:$X$10000,"[]",0)</f>
        <v>[{"Method":2,"Paramas":{"SkillId":5000512,"TargetType":1}}]</v>
      </c>
    </row>
    <row r="186" spans="1:11">
      <c r="A186" s="8">
        <f t="shared" si="24"/>
        <v>513</v>
      </c>
      <c r="B186" s="8">
        <v>513</v>
      </c>
      <c r="C186" s="1" t="s">
        <v>567</v>
      </c>
      <c r="D186" s="8">
        <v>2</v>
      </c>
      <c r="E186" s="8" t="s">
        <v>66</v>
      </c>
      <c r="F186" s="1">
        <v>5</v>
      </c>
      <c r="G186" s="16">
        <f t="shared" si="25"/>
        <v>0.225</v>
      </c>
      <c r="H186" s="8" t="str">
        <f t="shared" si="22"/>
        <v>Spoil513</v>
      </c>
      <c r="I186" s="8" t="str">
        <f t="shared" si="23"/>
        <v>SpoilMean513</v>
      </c>
      <c r="J186" s="8" t="s">
        <v>555</v>
      </c>
      <c r="K186" s="8" t="str">
        <f>_xlfn.XLOOKUP($B186,中转!$D$9:$D$10000,中转!$X$9:$X$10000,"[]",0)</f>
        <v>[{"Method":2,"Paramas":{"SkillId":5000513,"TargetType":1}}]</v>
      </c>
    </row>
    <row r="187" spans="1:11">
      <c r="A187" s="8">
        <f t="shared" ref="A187:A199" si="26">B187</f>
        <v>514</v>
      </c>
      <c r="B187" s="8">
        <v>514</v>
      </c>
      <c r="C187" s="1" t="s">
        <v>568</v>
      </c>
      <c r="D187" s="8">
        <v>2</v>
      </c>
      <c r="E187" s="8" t="s">
        <v>66</v>
      </c>
      <c r="F187" s="1">
        <v>5</v>
      </c>
      <c r="G187" s="16">
        <f t="shared" ref="G187:G199" si="27">G186</f>
        <v>0.225</v>
      </c>
      <c r="H187" s="8" t="str">
        <f t="shared" si="22"/>
        <v>Spoil514</v>
      </c>
      <c r="I187" s="8" t="str">
        <f t="shared" si="23"/>
        <v>SpoilMean514</v>
      </c>
      <c r="J187" s="8" t="s">
        <v>569</v>
      </c>
      <c r="K187" s="8" t="str">
        <f>_xlfn.XLOOKUP($B187,中转!$D$9:$D$10000,中转!$X$9:$X$10000,"[]",0)</f>
        <v>[{"Method":2,"Paramas":{"SkillId":5000514,"TargetType":1}}]</v>
      </c>
    </row>
    <row r="188" spans="1:11">
      <c r="A188" s="8">
        <f t="shared" si="26"/>
        <v>515</v>
      </c>
      <c r="B188" s="8">
        <v>515</v>
      </c>
      <c r="C188" s="1" t="s">
        <v>570</v>
      </c>
      <c r="D188" s="8">
        <v>2</v>
      </c>
      <c r="E188" s="8" t="s">
        <v>66</v>
      </c>
      <c r="F188" s="1">
        <v>5</v>
      </c>
      <c r="G188" s="16">
        <f t="shared" si="27"/>
        <v>0.225</v>
      </c>
      <c r="H188" s="8" t="str">
        <f t="shared" si="22"/>
        <v>Spoil515</v>
      </c>
      <c r="I188" s="8" t="str">
        <f t="shared" si="23"/>
        <v>SpoilMean515</v>
      </c>
      <c r="J188" s="8" t="s">
        <v>550</v>
      </c>
      <c r="K188" s="8" t="str">
        <f>_xlfn.XLOOKUP($B188,中转!$D$9:$D$10000,中转!$X$9:$X$10000,"[]",0)</f>
        <v>[{"Method":2,"Paramas":{"SkillId":5000515,"TargetType":1}}]</v>
      </c>
    </row>
    <row r="189" spans="1:11">
      <c r="A189" s="8">
        <f t="shared" si="26"/>
        <v>516</v>
      </c>
      <c r="B189" s="8">
        <v>516</v>
      </c>
      <c r="C189" s="1" t="s">
        <v>571</v>
      </c>
      <c r="D189" s="8">
        <v>2</v>
      </c>
      <c r="E189" s="8" t="s">
        <v>66</v>
      </c>
      <c r="F189" s="1">
        <v>5</v>
      </c>
      <c r="G189" s="16">
        <f t="shared" si="27"/>
        <v>0.225</v>
      </c>
      <c r="H189" s="8" t="str">
        <f t="shared" si="22"/>
        <v>Spoil516</v>
      </c>
      <c r="I189" s="8" t="str">
        <f t="shared" si="23"/>
        <v>SpoilMean516</v>
      </c>
      <c r="J189" s="8" t="s">
        <v>572</v>
      </c>
      <c r="K189" s="8" t="str">
        <f>_xlfn.XLOOKUP($B189,中转!$D$9:$D$10000,中转!$X$9:$X$10000,"[]",0)</f>
        <v>[{"Method":2,"Paramas":{"SkillId":5000516,"TargetType":1}}]</v>
      </c>
    </row>
    <row r="190" spans="1:11">
      <c r="A190" s="8">
        <f t="shared" si="26"/>
        <v>517</v>
      </c>
      <c r="B190" s="8">
        <v>517</v>
      </c>
      <c r="C190" s="1" t="s">
        <v>573</v>
      </c>
      <c r="D190" s="8">
        <v>2</v>
      </c>
      <c r="E190" s="8" t="s">
        <v>66</v>
      </c>
      <c r="F190" s="1">
        <v>5</v>
      </c>
      <c r="G190" s="16">
        <f t="shared" si="27"/>
        <v>0.225</v>
      </c>
      <c r="H190" s="8" t="str">
        <f t="shared" si="22"/>
        <v>Spoil517</v>
      </c>
      <c r="I190" s="8" t="str">
        <f t="shared" si="23"/>
        <v>SpoilMean517</v>
      </c>
      <c r="J190" s="8" t="s">
        <v>569</v>
      </c>
      <c r="K190" s="8" t="str">
        <f>_xlfn.XLOOKUP($B190,中转!$D$9:$D$10000,中转!$X$9:$X$10000,"[]",0)</f>
        <v>[{"Method":2,"Paramas":{"SkillId":5000517,"TargetType":1}}]</v>
      </c>
    </row>
    <row r="191" spans="1:11">
      <c r="A191" s="8">
        <f t="shared" si="26"/>
        <v>518</v>
      </c>
      <c r="B191" s="8">
        <v>518</v>
      </c>
      <c r="C191" s="1" t="s">
        <v>574</v>
      </c>
      <c r="D191" s="8">
        <v>2</v>
      </c>
      <c r="E191" s="8" t="s">
        <v>66</v>
      </c>
      <c r="F191" s="1">
        <v>5</v>
      </c>
      <c r="G191" s="16">
        <f t="shared" si="27"/>
        <v>0.225</v>
      </c>
      <c r="H191" s="8" t="str">
        <f t="shared" si="22"/>
        <v>Spoil518</v>
      </c>
      <c r="I191" s="8" t="str">
        <f t="shared" si="23"/>
        <v>SpoilMean518</v>
      </c>
      <c r="J191" s="8" t="s">
        <v>550</v>
      </c>
      <c r="K191" s="8" t="str">
        <f>_xlfn.XLOOKUP($B191,中转!$D$9:$D$10000,中转!$X$9:$X$10000,"[]",0)</f>
        <v>[{"Method":2,"Paramas":{"SkillId":5000518,"TargetType":1}}]</v>
      </c>
    </row>
    <row r="192" spans="1:11">
      <c r="A192" s="8">
        <f t="shared" si="26"/>
        <v>519</v>
      </c>
      <c r="B192" s="8">
        <v>519</v>
      </c>
      <c r="C192" s="1" t="s">
        <v>575</v>
      </c>
      <c r="D192" s="8">
        <v>2</v>
      </c>
      <c r="E192" s="8" t="s">
        <v>66</v>
      </c>
      <c r="F192" s="1">
        <v>5</v>
      </c>
      <c r="G192" s="16">
        <f t="shared" si="27"/>
        <v>0.225</v>
      </c>
      <c r="H192" s="8" t="str">
        <f t="shared" si="22"/>
        <v>Spoil519</v>
      </c>
      <c r="I192" s="8" t="str">
        <f t="shared" si="23"/>
        <v>SpoilMean519</v>
      </c>
      <c r="J192" s="8" t="s">
        <v>572</v>
      </c>
      <c r="K192" s="8" t="str">
        <f>_xlfn.XLOOKUP($B192,中转!$D$9:$D$10000,中转!$X$9:$X$10000,"[]",0)</f>
        <v>[{"Method":2,"Paramas":{"SkillId":5000519,"TargetType":1}}]</v>
      </c>
    </row>
    <row r="193" spans="1:11">
      <c r="A193" s="8">
        <f t="shared" si="26"/>
        <v>520</v>
      </c>
      <c r="B193" s="8">
        <v>520</v>
      </c>
      <c r="C193" s="1" t="s">
        <v>576</v>
      </c>
      <c r="D193" s="8">
        <v>2</v>
      </c>
      <c r="E193" s="8" t="s">
        <v>66</v>
      </c>
      <c r="F193" s="1">
        <v>5</v>
      </c>
      <c r="G193" s="16">
        <f t="shared" si="27"/>
        <v>0.225</v>
      </c>
      <c r="H193" s="8" t="str">
        <f t="shared" si="22"/>
        <v>Spoil520</v>
      </c>
      <c r="I193" s="8" t="str">
        <f t="shared" si="23"/>
        <v>SpoilMean520</v>
      </c>
      <c r="J193" s="8" t="s">
        <v>569</v>
      </c>
      <c r="K193" s="8" t="str">
        <f>_xlfn.XLOOKUP($B193,中转!$D$9:$D$10000,中转!$X$9:$X$10000,"[]",0)</f>
        <v>[{"Method":2,"Paramas":{"SkillId":5000520,"TargetType":1}}]</v>
      </c>
    </row>
    <row r="194" spans="1:11">
      <c r="A194" s="8">
        <f t="shared" si="26"/>
        <v>521</v>
      </c>
      <c r="B194" s="8">
        <v>521</v>
      </c>
      <c r="C194" s="1" t="s">
        <v>577</v>
      </c>
      <c r="D194" s="8">
        <v>2</v>
      </c>
      <c r="E194" s="8" t="s">
        <v>66</v>
      </c>
      <c r="F194" s="1">
        <v>5</v>
      </c>
      <c r="G194" s="16">
        <f t="shared" si="27"/>
        <v>0.225</v>
      </c>
      <c r="H194" s="8" t="str">
        <f t="shared" si="22"/>
        <v>Spoil521</v>
      </c>
      <c r="I194" s="8" t="str">
        <f t="shared" si="23"/>
        <v>SpoilMean521</v>
      </c>
      <c r="J194" s="8" t="s">
        <v>550</v>
      </c>
      <c r="K194" s="8" t="str">
        <f>_xlfn.XLOOKUP($B194,中转!$D$9:$D$10000,中转!$X$9:$X$10000,"[]",0)</f>
        <v>[{"Method":2,"Paramas":{"SkillId":5000521,"TargetType":1}}]</v>
      </c>
    </row>
    <row r="195" spans="1:11">
      <c r="A195" s="8">
        <f t="shared" si="26"/>
        <v>522</v>
      </c>
      <c r="B195" s="8">
        <v>522</v>
      </c>
      <c r="C195" s="1" t="s">
        <v>578</v>
      </c>
      <c r="D195" s="8">
        <v>2</v>
      </c>
      <c r="E195" s="8" t="s">
        <v>66</v>
      </c>
      <c r="F195" s="1">
        <v>5</v>
      </c>
      <c r="G195" s="16">
        <f t="shared" si="27"/>
        <v>0.225</v>
      </c>
      <c r="H195" s="8" t="str">
        <f t="shared" si="22"/>
        <v>Spoil522</v>
      </c>
      <c r="I195" s="8" t="str">
        <f t="shared" si="23"/>
        <v>SpoilMean522</v>
      </c>
      <c r="J195" s="8" t="s">
        <v>572</v>
      </c>
      <c r="K195" s="8" t="str">
        <f>_xlfn.XLOOKUP($B195,中转!$D$9:$D$10000,中转!$X$9:$X$10000,"[]",0)</f>
        <v>[{"Method":2,"Paramas":{"SkillId":5000522,"TargetType":1}}]</v>
      </c>
    </row>
    <row r="196" spans="1:11">
      <c r="A196" s="8">
        <f t="shared" si="26"/>
        <v>523</v>
      </c>
      <c r="B196" s="8">
        <v>523</v>
      </c>
      <c r="C196" s="1" t="s">
        <v>579</v>
      </c>
      <c r="D196" s="8">
        <v>2</v>
      </c>
      <c r="E196" s="8" t="s">
        <v>66</v>
      </c>
      <c r="F196" s="1">
        <v>5</v>
      </c>
      <c r="G196" s="16">
        <f t="shared" si="27"/>
        <v>0.225</v>
      </c>
      <c r="H196" s="8" t="str">
        <f t="shared" si="22"/>
        <v>Spoil523</v>
      </c>
      <c r="I196" s="8" t="str">
        <f t="shared" si="23"/>
        <v>SpoilMean523</v>
      </c>
      <c r="J196" s="8" t="s">
        <v>569</v>
      </c>
      <c r="K196" s="8" t="str">
        <f>_xlfn.XLOOKUP($B196,中转!$D$9:$D$10000,中转!$X$9:$X$10000,"[]",0)</f>
        <v>[{"Method":2,"Paramas":{"SkillId":5000523,"TargetType":1}}]</v>
      </c>
    </row>
    <row r="197" spans="1:11">
      <c r="A197" s="8">
        <f t="shared" si="26"/>
        <v>524</v>
      </c>
      <c r="B197" s="8">
        <v>524</v>
      </c>
      <c r="C197" s="1" t="s">
        <v>580</v>
      </c>
      <c r="D197" s="8">
        <v>2</v>
      </c>
      <c r="E197" s="8" t="s">
        <v>66</v>
      </c>
      <c r="F197" s="1">
        <v>5</v>
      </c>
      <c r="G197" s="16">
        <f t="shared" si="27"/>
        <v>0.225</v>
      </c>
      <c r="H197" s="8" t="str">
        <f t="shared" si="22"/>
        <v>Spoil524</v>
      </c>
      <c r="I197" s="8" t="str">
        <f t="shared" si="23"/>
        <v>SpoilMean524</v>
      </c>
      <c r="J197" s="8" t="s">
        <v>550</v>
      </c>
      <c r="K197" s="8" t="str">
        <f>_xlfn.XLOOKUP($B197,中转!$D$9:$D$10000,中转!$X$9:$X$10000,"[]",0)</f>
        <v>[{"Method":2,"Paramas":{"SkillId":5000524,"TargetType":1}}]</v>
      </c>
    </row>
    <row r="198" spans="1:11">
      <c r="A198" s="8">
        <f t="shared" si="26"/>
        <v>525</v>
      </c>
      <c r="B198" s="8">
        <v>525</v>
      </c>
      <c r="C198" s="1" t="s">
        <v>581</v>
      </c>
      <c r="D198" s="8">
        <v>2</v>
      </c>
      <c r="E198" s="8" t="s">
        <v>66</v>
      </c>
      <c r="F198" s="1">
        <v>5</v>
      </c>
      <c r="G198" s="16">
        <f t="shared" si="27"/>
        <v>0.225</v>
      </c>
      <c r="H198" s="8" t="str">
        <f t="shared" si="22"/>
        <v>Spoil525</v>
      </c>
      <c r="I198" s="8" t="str">
        <f t="shared" si="23"/>
        <v>SpoilMean525</v>
      </c>
      <c r="J198" s="8" t="s">
        <v>572</v>
      </c>
      <c r="K198" s="8" t="str">
        <f>_xlfn.XLOOKUP($B198,中转!$D$9:$D$10000,中转!$X$9:$X$10000,"[]",0)</f>
        <v>[{"Method":2,"Paramas":{"SkillId":5000525,"TargetType":1}}]</v>
      </c>
    </row>
    <row r="199" spans="1:11">
      <c r="A199" s="8">
        <f t="shared" si="26"/>
        <v>526</v>
      </c>
      <c r="B199" s="8">
        <v>526</v>
      </c>
      <c r="C199" s="1" t="s">
        <v>582</v>
      </c>
      <c r="D199" s="8">
        <v>2</v>
      </c>
      <c r="E199" s="8" t="s">
        <v>66</v>
      </c>
      <c r="F199" s="1">
        <v>5</v>
      </c>
      <c r="G199" s="16">
        <f t="shared" si="27"/>
        <v>0.225</v>
      </c>
      <c r="H199" s="8" t="str">
        <f t="shared" si="22"/>
        <v>Spoil526</v>
      </c>
      <c r="I199" s="8" t="str">
        <f t="shared" si="23"/>
        <v>SpoilMean526</v>
      </c>
      <c r="J199" s="8" t="s">
        <v>382</v>
      </c>
      <c r="K199" s="8" t="str">
        <f>_xlfn.XLOOKUP($B199,中转!$D$9:$D$10000,中转!$X$9:$X$10000,"[]",0)</f>
        <v>[{"Method":2,"Paramas":{"SkillId":5000526,"TargetType":1}}]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1"/>
  <sheetViews>
    <sheetView topLeftCell="X1" workbookViewId="0">
      <pane ySplit="8" topLeftCell="A112" activePane="bottomLeft" state="frozen"/>
      <selection/>
      <selection pane="bottomLeft" activeCell="X124" sqref="X124"/>
    </sheetView>
  </sheetViews>
  <sheetFormatPr defaultColWidth="9" defaultRowHeight="13.5"/>
  <cols>
    <col min="1" max="5" width="9" style="3"/>
    <col min="6" max="6" width="12.625" style="3" customWidth="1"/>
    <col min="7" max="7" width="10.375" style="3"/>
    <col min="8" max="8" width="11.5" style="3" customWidth="1"/>
    <col min="9" max="9" width="9" style="3"/>
    <col min="10" max="10" width="12.625" style="3" customWidth="1"/>
    <col min="11" max="13" width="9" style="3"/>
    <col min="14" max="14" width="11.5" style="3" customWidth="1"/>
    <col min="15" max="15" width="12.625" style="3" customWidth="1"/>
    <col min="16" max="16" width="16" style="3" customWidth="1"/>
    <col min="17" max="17" width="20.375" style="3" customWidth="1"/>
    <col min="18" max="18" width="16" style="3" customWidth="1"/>
    <col min="19" max="19" width="18.25" style="3" customWidth="1"/>
    <col min="20" max="20" width="12.625" style="3" customWidth="1"/>
    <col min="21" max="21" width="27.125" style="3" customWidth="1"/>
    <col min="22" max="22" width="66.75" style="3" customWidth="1"/>
    <col min="23" max="23" width="96.875" style="3" customWidth="1"/>
    <col min="24" max="24" width="114.125" style="3" customWidth="1"/>
    <col min="25" max="16384" width="9" style="3"/>
  </cols>
  <sheetData>
    <row r="1" spans="1:3">
      <c r="A1" s="3" t="s">
        <v>583</v>
      </c>
      <c r="B1" s="3" t="s">
        <v>584</v>
      </c>
      <c r="C1" s="3" t="s">
        <v>585</v>
      </c>
    </row>
    <row r="2" spans="1:2">
      <c r="A2" s="3" t="s">
        <v>586</v>
      </c>
      <c r="B2" s="3" t="s">
        <v>587</v>
      </c>
    </row>
    <row r="3" spans="1:1">
      <c r="A3" s="3" t="s">
        <v>588</v>
      </c>
    </row>
    <row r="4" spans="1:1">
      <c r="A4" s="3" t="s">
        <v>589</v>
      </c>
    </row>
    <row r="7" spans="4:21">
      <c r="D7" s="5">
        <v>500020301</v>
      </c>
      <c r="E7" s="5"/>
      <c r="F7" s="5" t="s">
        <v>590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4:21">
      <c r="D8" s="5" t="s">
        <v>591</v>
      </c>
      <c r="E8" s="5" t="s">
        <v>592</v>
      </c>
      <c r="F8" s="6" t="s">
        <v>593</v>
      </c>
      <c r="G8" s="6" t="s">
        <v>594</v>
      </c>
      <c r="H8" s="7" t="s">
        <v>595</v>
      </c>
      <c r="I8" s="7" t="s">
        <v>594</v>
      </c>
      <c r="J8" s="6" t="s">
        <v>596</v>
      </c>
      <c r="K8" s="6" t="s">
        <v>594</v>
      </c>
      <c r="L8" s="7" t="s">
        <v>597</v>
      </c>
      <c r="M8" s="7" t="s">
        <v>594</v>
      </c>
      <c r="N8" s="6" t="s">
        <v>598</v>
      </c>
      <c r="O8" s="6" t="s">
        <v>594</v>
      </c>
      <c r="P8" s="5"/>
      <c r="Q8" s="5"/>
      <c r="R8" s="5"/>
      <c r="S8" s="5"/>
      <c r="T8" s="5"/>
      <c r="U8" s="5"/>
    </row>
    <row r="9" spans="4:24">
      <c r="D9" s="8">
        <v>1</v>
      </c>
      <c r="E9" s="8">
        <v>1</v>
      </c>
      <c r="F9" s="8" t="s">
        <v>599</v>
      </c>
      <c r="G9" s="8">
        <v>0.05</v>
      </c>
      <c r="H9" s="8"/>
      <c r="I9" s="8"/>
      <c r="J9" s="8"/>
      <c r="K9" s="8"/>
      <c r="L9" s="8"/>
      <c r="M9" s="8"/>
      <c r="N9" s="8"/>
      <c r="O9" s="8"/>
      <c r="P9" s="8" t="str">
        <f t="shared" ref="P9:P20" si="0">IF(E9="","",$B$2&amp;$E$8&amp;$B$2&amp;$B$1&amp;E9)</f>
        <v>"Method":1</v>
      </c>
      <c r="Q9" s="8" t="str">
        <f>IF(F9="","",$B$2&amp;F9&amp;$B$2&amp;$B$1&amp;G9)</f>
        <v>"AtkRate":0.05</v>
      </c>
      <c r="R9" s="8" t="str">
        <f t="shared" ref="R9:R26" si="1">IF(H9="","",$B$2&amp;H9&amp;$B$2&amp;$B$1&amp;I9)</f>
        <v/>
      </c>
      <c r="S9" s="8" t="str">
        <f t="shared" ref="S9:S26" si="2">IF(J9="","",$B$2&amp;J9&amp;$B$2&amp;$B$1&amp;K9)</f>
        <v/>
      </c>
      <c r="T9" s="8" t="str">
        <f>IF(L9="","",$B$2&amp;L9&amp;$B$2&amp;$B$1&amp;M9)</f>
        <v/>
      </c>
      <c r="U9" s="8" t="str">
        <f>IF(N9="","",$B$2&amp;N9&amp;$B$2&amp;$B$1&amp;O9)</f>
        <v/>
      </c>
      <c r="V9" s="3" t="str">
        <f>IF(F9="","",$B$2&amp;$F$7&amp;$B$2&amp;$B$1&amp;$A$3&amp;_xlfn.TEXTJOIN($C$1,1,Q9:U9)&amp;$A$4)</f>
        <v>"Paramas":{"AtkRate":0.05}</v>
      </c>
      <c r="W9" s="3" t="str">
        <f>IF(P9="","",$A$3&amp;_xlfn.TEXTJOIN($C$1,1,P9,V9)&amp;$A$4)</f>
        <v>{"Method":1,"Paramas":{"AtkRate":0.05}}</v>
      </c>
      <c r="X9" s="3" t="str">
        <f>$A$1&amp;_xlfn.TEXTJOIN($C$1,1,W9)&amp;$A$2</f>
        <v>[{"Method":1,"Paramas":{"AtkRate":0.05}}]</v>
      </c>
    </row>
    <row r="10" spans="4:24">
      <c r="D10" s="8">
        <v>2</v>
      </c>
      <c r="E10" s="8">
        <v>1</v>
      </c>
      <c r="F10" s="8" t="s">
        <v>600</v>
      </c>
      <c r="G10" s="8">
        <v>0.05</v>
      </c>
      <c r="H10" s="8"/>
      <c r="I10" s="8"/>
      <c r="J10" s="8"/>
      <c r="K10" s="8"/>
      <c r="L10" s="8"/>
      <c r="M10" s="8"/>
      <c r="N10" s="8"/>
      <c r="O10" s="8"/>
      <c r="P10" s="8" t="str">
        <f t="shared" si="0"/>
        <v>"Method":1</v>
      </c>
      <c r="Q10" s="8" t="str">
        <f t="shared" ref="Q10:Q19" si="3">IF(F10="","",$B$2&amp;F10&amp;$B$2&amp;$B$1&amp;G10)</f>
        <v>"HpRate":0.05</v>
      </c>
      <c r="R10" s="8" t="str">
        <f t="shared" si="1"/>
        <v/>
      </c>
      <c r="S10" s="8" t="str">
        <f t="shared" si="2"/>
        <v/>
      </c>
      <c r="T10" s="8"/>
      <c r="U10" s="8"/>
      <c r="V10" s="3" t="str">
        <f t="shared" ref="V10:V44" si="4">IF(F10="","",$B$2&amp;$F$7&amp;$B$2&amp;$B$1&amp;$A$3&amp;_xlfn.TEXTJOIN($C$1,1,Q10:U10)&amp;$A$4)</f>
        <v>"Paramas":{"HpRate":0.05}</v>
      </c>
      <c r="W10" s="3" t="str">
        <f t="shared" ref="W10:W44" si="5">IF(P10="","",$A$3&amp;_xlfn.TEXTJOIN($C$1,1,P10,V10)&amp;$A$4)</f>
        <v>{"Method":1,"Paramas":{"HpRate":0.05}}</v>
      </c>
      <c r="X10" s="3" t="str">
        <f t="shared" ref="X10:X19" si="6">$A$1&amp;_xlfn.TEXTJOIN($C$1,1,W10)&amp;$A$2</f>
        <v>[{"Method":1,"Paramas":{"HpRate":0.05}}]</v>
      </c>
    </row>
    <row r="11" spans="4:24">
      <c r="D11" s="8">
        <v>3</v>
      </c>
      <c r="E11" s="8">
        <v>1</v>
      </c>
      <c r="F11" s="8" t="s">
        <v>601</v>
      </c>
      <c r="G11" s="8">
        <v>0.03</v>
      </c>
      <c r="H11" s="8"/>
      <c r="I11" s="8"/>
      <c r="J11" s="8"/>
      <c r="K11" s="8"/>
      <c r="L11" s="8"/>
      <c r="M11" s="8"/>
      <c r="N11" s="8"/>
      <c r="O11" s="8"/>
      <c r="P11" s="8" t="str">
        <f t="shared" si="0"/>
        <v>"Method":1</v>
      </c>
      <c r="Q11" s="8" t="str">
        <f t="shared" si="3"/>
        <v>"Dod":0.03</v>
      </c>
      <c r="R11" s="8" t="str">
        <f t="shared" si="1"/>
        <v/>
      </c>
      <c r="S11" s="8" t="str">
        <f t="shared" si="2"/>
        <v/>
      </c>
      <c r="T11" s="8"/>
      <c r="U11" s="8"/>
      <c r="V11" s="3" t="str">
        <f t="shared" si="4"/>
        <v>"Paramas":{"Dod":0.03}</v>
      </c>
      <c r="W11" s="3" t="str">
        <f t="shared" si="5"/>
        <v>{"Method":1,"Paramas":{"Dod":0.03}}</v>
      </c>
      <c r="X11" s="3" t="str">
        <f t="shared" si="6"/>
        <v>[{"Method":1,"Paramas":{"Dod":0.03}}]</v>
      </c>
    </row>
    <row r="12" spans="4:24">
      <c r="D12" s="8">
        <v>4</v>
      </c>
      <c r="E12" s="8">
        <v>1</v>
      </c>
      <c r="F12" s="8" t="s">
        <v>602</v>
      </c>
      <c r="G12" s="8">
        <v>0.1</v>
      </c>
      <c r="H12" s="8"/>
      <c r="I12" s="8"/>
      <c r="J12" s="8"/>
      <c r="K12" s="8"/>
      <c r="L12" s="8"/>
      <c r="M12" s="8"/>
      <c r="N12" s="8"/>
      <c r="O12" s="8"/>
      <c r="P12" s="8" t="str">
        <f t="shared" si="0"/>
        <v>"Method":1</v>
      </c>
      <c r="Q12" s="8" t="str">
        <f t="shared" si="3"/>
        <v>"AtkSpeed":0.1</v>
      </c>
      <c r="R12" s="8" t="str">
        <f t="shared" si="1"/>
        <v/>
      </c>
      <c r="S12" s="8" t="str">
        <f t="shared" si="2"/>
        <v/>
      </c>
      <c r="T12" s="8"/>
      <c r="U12" s="8"/>
      <c r="V12" s="3" t="str">
        <f t="shared" si="4"/>
        <v>"Paramas":{"AtkSpeed":0.1}</v>
      </c>
      <c r="W12" s="3" t="str">
        <f t="shared" si="5"/>
        <v>{"Method":1,"Paramas":{"AtkSpeed":0.1}}</v>
      </c>
      <c r="X12" s="3" t="str">
        <f t="shared" si="6"/>
        <v>[{"Method":1,"Paramas":{"AtkSpeed":0.1}}]</v>
      </c>
    </row>
    <row r="13" spans="4:24">
      <c r="D13" s="8">
        <v>5</v>
      </c>
      <c r="E13" s="8">
        <v>1</v>
      </c>
      <c r="F13" s="8" t="s">
        <v>603</v>
      </c>
      <c r="G13" s="8">
        <v>0.1</v>
      </c>
      <c r="H13" s="8"/>
      <c r="I13" s="8"/>
      <c r="J13" s="8"/>
      <c r="K13" s="8"/>
      <c r="L13" s="8"/>
      <c r="M13" s="8"/>
      <c r="N13" s="8"/>
      <c r="O13" s="8"/>
      <c r="P13" s="8" t="str">
        <f t="shared" si="0"/>
        <v>"Method":1</v>
      </c>
      <c r="Q13" s="8" t="str">
        <f t="shared" si="3"/>
        <v>"AtkDmgInc":0.1</v>
      </c>
      <c r="R13" s="8" t="str">
        <f t="shared" si="1"/>
        <v/>
      </c>
      <c r="S13" s="8" t="str">
        <f t="shared" si="2"/>
        <v/>
      </c>
      <c r="T13" s="8"/>
      <c r="U13" s="8"/>
      <c r="V13" s="3" t="str">
        <f t="shared" si="4"/>
        <v>"Paramas":{"AtkDmgInc":0.1}</v>
      </c>
      <c r="W13" s="3" t="str">
        <f t="shared" si="5"/>
        <v>{"Method":1,"Paramas":{"AtkDmgInc":0.1}}</v>
      </c>
      <c r="X13" s="3" t="str">
        <f t="shared" si="6"/>
        <v>[{"Method":1,"Paramas":{"AtkDmgInc":0.1}}]</v>
      </c>
    </row>
    <row r="14" spans="4:24">
      <c r="D14" s="8">
        <v>6</v>
      </c>
      <c r="E14" s="8">
        <v>1</v>
      </c>
      <c r="F14" s="8" t="s">
        <v>604</v>
      </c>
      <c r="G14" s="8">
        <v>0.1</v>
      </c>
      <c r="H14" s="8"/>
      <c r="I14" s="8"/>
      <c r="J14" s="8"/>
      <c r="K14" s="8"/>
      <c r="L14" s="8"/>
      <c r="M14" s="8"/>
      <c r="N14" s="8"/>
      <c r="O14" s="8"/>
      <c r="P14" s="8" t="str">
        <f t="shared" si="0"/>
        <v>"Method":1</v>
      </c>
      <c r="Q14" s="8" t="str">
        <f t="shared" si="3"/>
        <v>"OnHealInc":0.1</v>
      </c>
      <c r="R14" s="8" t="str">
        <f t="shared" si="1"/>
        <v/>
      </c>
      <c r="S14" s="8" t="str">
        <f t="shared" si="2"/>
        <v/>
      </c>
      <c r="T14" s="8"/>
      <c r="U14" s="8"/>
      <c r="V14" s="3" t="str">
        <f t="shared" si="4"/>
        <v>"Paramas":{"OnHealInc":0.1}</v>
      </c>
      <c r="W14" s="3" t="str">
        <f t="shared" si="5"/>
        <v>{"Method":1,"Paramas":{"OnHealInc":0.1}}</v>
      </c>
      <c r="X14" s="3" t="str">
        <f t="shared" si="6"/>
        <v>[{"Method":1,"Paramas":{"OnHealInc":0.1}}]</v>
      </c>
    </row>
    <row r="15" spans="4:24">
      <c r="D15" s="8">
        <v>7</v>
      </c>
      <c r="E15" s="8">
        <v>2</v>
      </c>
      <c r="F15" s="8" t="s">
        <v>605</v>
      </c>
      <c r="G15" s="8">
        <v>5000007</v>
      </c>
      <c r="H15" s="8" t="s">
        <v>606</v>
      </c>
      <c r="I15" s="8">
        <v>1</v>
      </c>
      <c r="J15" s="8"/>
      <c r="K15" s="8"/>
      <c r="L15" s="8"/>
      <c r="M15" s="8"/>
      <c r="N15" s="8"/>
      <c r="O15" s="8"/>
      <c r="P15" s="8" t="str">
        <f t="shared" si="0"/>
        <v>"Method":2</v>
      </c>
      <c r="Q15" s="8" t="str">
        <f t="shared" si="3"/>
        <v>"SkillId":5000007</v>
      </c>
      <c r="R15" s="8" t="str">
        <f t="shared" si="1"/>
        <v>"TargetType":1</v>
      </c>
      <c r="S15" s="8" t="str">
        <f t="shared" si="2"/>
        <v/>
      </c>
      <c r="T15" s="8"/>
      <c r="U15" s="8"/>
      <c r="V15" s="3" t="str">
        <f t="shared" si="4"/>
        <v>"Paramas":{"SkillId":5000007,"TargetType":1}</v>
      </c>
      <c r="W15" s="3" t="str">
        <f t="shared" si="5"/>
        <v>{"Method":2,"Paramas":{"SkillId":5000007,"TargetType":1}}</v>
      </c>
      <c r="X15" s="3" t="str">
        <f t="shared" si="6"/>
        <v>[{"Method":2,"Paramas":{"SkillId":5000007,"TargetType":1}}]</v>
      </c>
    </row>
    <row r="16" spans="4:24">
      <c r="D16" s="8">
        <v>8</v>
      </c>
      <c r="E16" s="8">
        <v>1</v>
      </c>
      <c r="F16" s="8" t="s">
        <v>607</v>
      </c>
      <c r="G16" s="8">
        <v>0.03</v>
      </c>
      <c r="H16" s="8"/>
      <c r="I16" s="8"/>
      <c r="J16" s="8"/>
      <c r="K16" s="8"/>
      <c r="L16" s="8"/>
      <c r="M16" s="8"/>
      <c r="N16" s="8"/>
      <c r="O16" s="8"/>
      <c r="P16" s="8" t="str">
        <f t="shared" si="0"/>
        <v>"Method":1</v>
      </c>
      <c r="Q16" s="8" t="str">
        <f t="shared" si="3"/>
        <v>"Hit":0.03</v>
      </c>
      <c r="R16" s="8" t="str">
        <f t="shared" si="1"/>
        <v/>
      </c>
      <c r="S16" s="8" t="str">
        <f t="shared" si="2"/>
        <v/>
      </c>
      <c r="T16" s="8"/>
      <c r="U16" s="8"/>
      <c r="V16" s="3" t="str">
        <f t="shared" si="4"/>
        <v>"Paramas":{"Hit":0.03}</v>
      </c>
      <c r="W16" s="3" t="str">
        <f t="shared" si="5"/>
        <v>{"Method":1,"Paramas":{"Hit":0.03}}</v>
      </c>
      <c r="X16" s="3" t="str">
        <f t="shared" si="6"/>
        <v>[{"Method":1,"Paramas":{"Hit":0.03}}]</v>
      </c>
    </row>
    <row r="17" spans="4:24">
      <c r="D17" s="8">
        <v>101</v>
      </c>
      <c r="E17" s="8">
        <v>2</v>
      </c>
      <c r="F17" s="8" t="s">
        <v>605</v>
      </c>
      <c r="G17" s="8">
        <v>5000101</v>
      </c>
      <c r="H17" s="8" t="s">
        <v>606</v>
      </c>
      <c r="I17" s="8">
        <v>1</v>
      </c>
      <c r="J17" s="8"/>
      <c r="K17" s="8"/>
      <c r="L17" s="8"/>
      <c r="M17" s="8"/>
      <c r="N17" s="8"/>
      <c r="O17" s="8"/>
      <c r="P17" s="8" t="str">
        <f t="shared" si="0"/>
        <v>"Method":2</v>
      </c>
      <c r="Q17" s="8" t="str">
        <f t="shared" si="3"/>
        <v>"SkillId":5000101</v>
      </c>
      <c r="R17" s="8" t="str">
        <f t="shared" si="1"/>
        <v>"TargetType":1</v>
      </c>
      <c r="S17" s="8" t="str">
        <f t="shared" si="2"/>
        <v/>
      </c>
      <c r="T17" s="8"/>
      <c r="U17" s="8"/>
      <c r="V17" s="3" t="str">
        <f t="shared" si="4"/>
        <v>"Paramas":{"SkillId":5000101,"TargetType":1}</v>
      </c>
      <c r="W17" s="3" t="str">
        <f t="shared" si="5"/>
        <v>{"Method":2,"Paramas":{"SkillId":5000101,"TargetType":1}}</v>
      </c>
      <c r="X17" s="3" t="str">
        <f t="shared" si="6"/>
        <v>[{"Method":2,"Paramas":{"SkillId":5000101,"TargetType":1}}]</v>
      </c>
    </row>
    <row r="18" spans="4:24">
      <c r="D18" s="8">
        <v>102</v>
      </c>
      <c r="E18" s="8">
        <v>2</v>
      </c>
      <c r="F18" s="8" t="s">
        <v>605</v>
      </c>
      <c r="G18" s="8">
        <v>5000102</v>
      </c>
      <c r="H18" s="8" t="s">
        <v>606</v>
      </c>
      <c r="I18" s="8">
        <v>1</v>
      </c>
      <c r="J18" s="8"/>
      <c r="K18" s="8"/>
      <c r="L18" s="8"/>
      <c r="M18" s="8"/>
      <c r="N18" s="8"/>
      <c r="O18" s="8"/>
      <c r="P18" s="8" t="str">
        <f t="shared" si="0"/>
        <v>"Method":2</v>
      </c>
      <c r="Q18" s="8" t="str">
        <f t="shared" si="3"/>
        <v>"SkillId":5000102</v>
      </c>
      <c r="R18" s="8" t="str">
        <f t="shared" si="1"/>
        <v>"TargetType":1</v>
      </c>
      <c r="S18" s="8" t="str">
        <f t="shared" si="2"/>
        <v/>
      </c>
      <c r="T18" s="8"/>
      <c r="U18" s="8"/>
      <c r="V18" s="3" t="str">
        <f t="shared" si="4"/>
        <v>"Paramas":{"SkillId":5000102,"TargetType":1}</v>
      </c>
      <c r="W18" s="3" t="str">
        <f t="shared" si="5"/>
        <v>{"Method":2,"Paramas":{"SkillId":5000102,"TargetType":1}}</v>
      </c>
      <c r="X18" s="3" t="str">
        <f t="shared" si="6"/>
        <v>[{"Method":2,"Paramas":{"SkillId":5000102,"TargetType":1}}]</v>
      </c>
    </row>
    <row r="19" spans="4:24">
      <c r="D19" s="8">
        <v>103</v>
      </c>
      <c r="E19" s="8">
        <v>2</v>
      </c>
      <c r="F19" s="8" t="s">
        <v>605</v>
      </c>
      <c r="G19" s="8">
        <v>5000103</v>
      </c>
      <c r="H19" s="8" t="s">
        <v>606</v>
      </c>
      <c r="I19" s="8">
        <v>1</v>
      </c>
      <c r="J19" s="8"/>
      <c r="K19" s="8"/>
      <c r="L19" s="8"/>
      <c r="M19" s="8"/>
      <c r="N19" s="8"/>
      <c r="O19" s="8"/>
      <c r="P19" s="8" t="str">
        <f t="shared" si="0"/>
        <v>"Method":2</v>
      </c>
      <c r="Q19" s="8" t="str">
        <f t="shared" si="3"/>
        <v>"SkillId":5000103</v>
      </c>
      <c r="R19" s="8" t="str">
        <f t="shared" si="1"/>
        <v>"TargetType":1</v>
      </c>
      <c r="S19" s="8" t="str">
        <f t="shared" si="2"/>
        <v/>
      </c>
      <c r="T19" s="8"/>
      <c r="U19" s="8"/>
      <c r="V19" s="3" t="str">
        <f t="shared" si="4"/>
        <v>"Paramas":{"SkillId":5000103,"TargetType":1}</v>
      </c>
      <c r="W19" s="3" t="str">
        <f t="shared" si="5"/>
        <v>{"Method":2,"Paramas":{"SkillId":5000103,"TargetType":1}}</v>
      </c>
      <c r="X19" s="3" t="str">
        <f t="shared" si="6"/>
        <v>[{"Method":2,"Paramas":{"SkillId":5000103,"TargetType":1}}]</v>
      </c>
    </row>
    <row r="20" spans="4:24">
      <c r="D20" s="8">
        <v>104</v>
      </c>
      <c r="E20" s="8">
        <v>2</v>
      </c>
      <c r="F20" s="8" t="s">
        <v>605</v>
      </c>
      <c r="G20" s="8">
        <v>5000104</v>
      </c>
      <c r="H20" s="8" t="s">
        <v>606</v>
      </c>
      <c r="I20" s="8">
        <v>1</v>
      </c>
      <c r="J20" s="8"/>
      <c r="K20" s="8"/>
      <c r="L20" s="8"/>
      <c r="M20" s="8"/>
      <c r="N20" s="8"/>
      <c r="O20" s="8"/>
      <c r="P20" s="8" t="str">
        <f t="shared" si="0"/>
        <v>"Method":2</v>
      </c>
      <c r="Q20" s="8" t="str">
        <f t="shared" ref="Q20:Q26" si="7">IF(F20="","",$B$2&amp;F20&amp;$B$2&amp;$B$1&amp;G20)</f>
        <v>"SkillId":5000104</v>
      </c>
      <c r="R20" s="8" t="str">
        <f t="shared" si="1"/>
        <v>"TargetType":1</v>
      </c>
      <c r="S20" s="8" t="str">
        <f t="shared" si="2"/>
        <v/>
      </c>
      <c r="T20" s="8"/>
      <c r="U20" s="8"/>
      <c r="V20" s="3" t="str">
        <f t="shared" si="4"/>
        <v>"Paramas":{"SkillId":5000104,"TargetType":1}</v>
      </c>
      <c r="W20" s="3" t="str">
        <f t="shared" si="5"/>
        <v>{"Method":2,"Paramas":{"SkillId":5000104,"TargetType":1}}</v>
      </c>
      <c r="X20" s="3" t="str">
        <f t="shared" ref="X20:X26" si="8">$A$1&amp;_xlfn.TEXTJOIN($C$1,1,W20)&amp;$A$2</f>
        <v>[{"Method":2,"Paramas":{"SkillId":5000104,"TargetType":1}}]</v>
      </c>
    </row>
    <row r="21" spans="4:24">
      <c r="D21" s="8">
        <v>105</v>
      </c>
      <c r="E21" s="8">
        <v>2</v>
      </c>
      <c r="F21" s="8" t="s">
        <v>605</v>
      </c>
      <c r="G21" s="8">
        <v>5000105</v>
      </c>
      <c r="H21" s="8" t="s">
        <v>606</v>
      </c>
      <c r="I21" s="8">
        <v>1</v>
      </c>
      <c r="J21" s="8"/>
      <c r="K21" s="8"/>
      <c r="L21" s="8"/>
      <c r="M21" s="8"/>
      <c r="N21" s="8"/>
      <c r="O21" s="8"/>
      <c r="P21" s="8" t="str">
        <f>IF(E21="","",$B$2&amp;$E$8&amp;$B$2&amp;$B$1&amp;E21)</f>
        <v>"Method":2</v>
      </c>
      <c r="Q21" s="8" t="str">
        <f t="shared" si="7"/>
        <v>"SkillId":5000105</v>
      </c>
      <c r="R21" s="8" t="str">
        <f t="shared" si="1"/>
        <v>"TargetType":1</v>
      </c>
      <c r="S21" s="8" t="str">
        <f t="shared" si="2"/>
        <v/>
      </c>
      <c r="T21" s="8"/>
      <c r="U21" s="8"/>
      <c r="V21" s="3" t="str">
        <f t="shared" si="4"/>
        <v>"Paramas":{"SkillId":5000105,"TargetType":1}</v>
      </c>
      <c r="W21" s="3" t="str">
        <f t="shared" si="5"/>
        <v>{"Method":2,"Paramas":{"SkillId":5000105,"TargetType":1}}</v>
      </c>
      <c r="X21" s="3" t="str">
        <f t="shared" si="8"/>
        <v>[{"Method":2,"Paramas":{"SkillId":5000105,"TargetType":1}}]</v>
      </c>
    </row>
    <row r="22" spans="4:24">
      <c r="D22" s="8">
        <v>106</v>
      </c>
      <c r="E22" s="8">
        <v>2</v>
      </c>
      <c r="F22" s="8" t="s">
        <v>605</v>
      </c>
      <c r="G22" s="8">
        <v>5000106</v>
      </c>
      <c r="H22" s="8" t="s">
        <v>606</v>
      </c>
      <c r="I22" s="8">
        <v>1</v>
      </c>
      <c r="J22" s="8"/>
      <c r="K22" s="8"/>
      <c r="L22" s="8"/>
      <c r="M22" s="8"/>
      <c r="N22" s="8"/>
      <c r="O22" s="8"/>
      <c r="P22" s="8" t="str">
        <f t="shared" ref="P22:P44" si="9">IF(E22="","",$B$2&amp;$E$8&amp;$B$2&amp;$B$1&amp;E22)</f>
        <v>"Method":2</v>
      </c>
      <c r="Q22" s="8" t="str">
        <f t="shared" si="7"/>
        <v>"SkillId":5000106</v>
      </c>
      <c r="R22" s="8" t="str">
        <f t="shared" si="1"/>
        <v>"TargetType":1</v>
      </c>
      <c r="S22" s="8" t="str">
        <f t="shared" si="2"/>
        <v/>
      </c>
      <c r="T22" s="8"/>
      <c r="U22" s="8"/>
      <c r="V22" s="3" t="str">
        <f t="shared" si="4"/>
        <v>"Paramas":{"SkillId":5000106,"TargetType":1}</v>
      </c>
      <c r="W22" s="3" t="str">
        <f t="shared" si="5"/>
        <v>{"Method":2,"Paramas":{"SkillId":5000106,"TargetType":1}}</v>
      </c>
      <c r="X22" s="3" t="str">
        <f t="shared" si="8"/>
        <v>[{"Method":2,"Paramas":{"SkillId":5000106,"TargetType":1}}]</v>
      </c>
    </row>
    <row r="23" spans="4:24">
      <c r="D23" s="8">
        <v>107</v>
      </c>
      <c r="E23" s="8">
        <v>6</v>
      </c>
      <c r="F23" s="8" t="s">
        <v>608</v>
      </c>
      <c r="G23" s="8">
        <v>500010701</v>
      </c>
      <c r="H23" s="8"/>
      <c r="I23" s="8"/>
      <c r="J23" s="8"/>
      <c r="K23" s="8"/>
      <c r="L23" s="8"/>
      <c r="M23" s="8"/>
      <c r="N23" s="8"/>
      <c r="O23" s="8"/>
      <c r="P23" s="8" t="str">
        <f t="shared" si="9"/>
        <v>"Method":6</v>
      </c>
      <c r="Q23" s="8" t="str">
        <f t="shared" si="7"/>
        <v>"BuffId":500010701</v>
      </c>
      <c r="R23" s="8" t="str">
        <f t="shared" si="1"/>
        <v/>
      </c>
      <c r="S23" s="8" t="str">
        <f t="shared" si="2"/>
        <v/>
      </c>
      <c r="T23" s="8"/>
      <c r="U23" s="8"/>
      <c r="V23" s="3" t="str">
        <f t="shared" si="4"/>
        <v>"Paramas":{"BuffId":500010701}</v>
      </c>
      <c r="W23" s="3" t="str">
        <f t="shared" si="5"/>
        <v>{"Method":6,"Paramas":{"BuffId":500010701}}</v>
      </c>
      <c r="X23" s="3" t="str">
        <f t="shared" si="8"/>
        <v>[{"Method":6,"Paramas":{"BuffId":500010701}}]</v>
      </c>
    </row>
    <row r="24" spans="4:24">
      <c r="D24" s="8">
        <v>108</v>
      </c>
      <c r="E24" s="8">
        <v>2</v>
      </c>
      <c r="F24" s="8" t="s">
        <v>605</v>
      </c>
      <c r="G24" s="8">
        <v>5000108</v>
      </c>
      <c r="H24" s="8" t="s">
        <v>606</v>
      </c>
      <c r="I24" s="8">
        <v>2</v>
      </c>
      <c r="J24" s="8"/>
      <c r="K24" s="8"/>
      <c r="L24" s="8"/>
      <c r="M24" s="8"/>
      <c r="N24" s="8"/>
      <c r="O24" s="8"/>
      <c r="P24" s="8" t="str">
        <f t="shared" si="9"/>
        <v>"Method":2</v>
      </c>
      <c r="Q24" s="8" t="str">
        <f t="shared" si="7"/>
        <v>"SkillId":5000108</v>
      </c>
      <c r="R24" s="8" t="str">
        <f t="shared" si="1"/>
        <v>"TargetType":2</v>
      </c>
      <c r="S24" s="8" t="str">
        <f t="shared" si="2"/>
        <v/>
      </c>
      <c r="T24" s="8"/>
      <c r="U24" s="8"/>
      <c r="V24" s="3" t="str">
        <f t="shared" si="4"/>
        <v>"Paramas":{"SkillId":5000108,"TargetType":2}</v>
      </c>
      <c r="W24" s="3" t="str">
        <f t="shared" si="5"/>
        <v>{"Method":2,"Paramas":{"SkillId":5000108,"TargetType":2}}</v>
      </c>
      <c r="X24" s="3" t="str">
        <f t="shared" si="8"/>
        <v>[{"Method":2,"Paramas":{"SkillId":5000108,"TargetType":2}}]</v>
      </c>
    </row>
    <row r="25" spans="4:24">
      <c r="D25" s="8">
        <v>109</v>
      </c>
      <c r="E25" s="8">
        <v>2</v>
      </c>
      <c r="F25" s="8" t="s">
        <v>605</v>
      </c>
      <c r="G25" s="8">
        <v>5000109</v>
      </c>
      <c r="H25" s="8" t="s">
        <v>606</v>
      </c>
      <c r="I25" s="8">
        <v>1</v>
      </c>
      <c r="J25" s="8"/>
      <c r="K25" s="8"/>
      <c r="L25" s="8"/>
      <c r="M25" s="8"/>
      <c r="N25" s="8"/>
      <c r="O25" s="8"/>
      <c r="P25" s="8" t="str">
        <f t="shared" si="9"/>
        <v>"Method":2</v>
      </c>
      <c r="Q25" s="8" t="str">
        <f t="shared" si="7"/>
        <v>"SkillId":5000109</v>
      </c>
      <c r="R25" s="8" t="str">
        <f t="shared" si="1"/>
        <v>"TargetType":1</v>
      </c>
      <c r="S25" s="8" t="str">
        <f t="shared" si="2"/>
        <v/>
      </c>
      <c r="T25" s="8"/>
      <c r="U25" s="8"/>
      <c r="V25" s="3" t="str">
        <f t="shared" si="4"/>
        <v>"Paramas":{"SkillId":5000109,"TargetType":1}</v>
      </c>
      <c r="W25" s="3" t="str">
        <f t="shared" si="5"/>
        <v>{"Method":2,"Paramas":{"SkillId":5000109,"TargetType":1}}</v>
      </c>
      <c r="X25" s="3" t="str">
        <f t="shared" si="8"/>
        <v>[{"Method":2,"Paramas":{"SkillId":5000109,"TargetType":1}}]</v>
      </c>
    </row>
    <row r="26" spans="4:24">
      <c r="D26" s="8">
        <v>110</v>
      </c>
      <c r="E26" s="8">
        <v>2</v>
      </c>
      <c r="F26" s="8" t="s">
        <v>605</v>
      </c>
      <c r="G26" s="8">
        <v>5000110</v>
      </c>
      <c r="H26" s="8" t="s">
        <v>606</v>
      </c>
      <c r="I26" s="8">
        <v>2</v>
      </c>
      <c r="J26" s="8"/>
      <c r="K26" s="8"/>
      <c r="L26" s="8"/>
      <c r="M26" s="8"/>
      <c r="N26" s="8"/>
      <c r="O26" s="8"/>
      <c r="P26" s="8" t="str">
        <f t="shared" si="9"/>
        <v>"Method":2</v>
      </c>
      <c r="Q26" s="8" t="str">
        <f>IF(F26="","",$B$2&amp;F26&amp;$B$2&amp;$B$1&amp;G26)</f>
        <v>"SkillId":5000110</v>
      </c>
      <c r="R26" s="8" t="str">
        <f t="shared" si="1"/>
        <v>"TargetType":2</v>
      </c>
      <c r="S26" s="8" t="str">
        <f t="shared" si="2"/>
        <v/>
      </c>
      <c r="T26" s="8"/>
      <c r="U26" s="8"/>
      <c r="V26" s="3" t="str">
        <f t="shared" si="4"/>
        <v>"Paramas":{"SkillId":5000110,"TargetType":2}</v>
      </c>
      <c r="W26" s="3" t="str">
        <f t="shared" si="5"/>
        <v>{"Method":2,"Paramas":{"SkillId":5000110,"TargetType":2}}</v>
      </c>
      <c r="X26" s="3" t="str">
        <f t="shared" si="8"/>
        <v>[{"Method":2,"Paramas":{"SkillId":5000110,"TargetType":2}}]</v>
      </c>
    </row>
    <row r="27" spans="4:24">
      <c r="D27" s="8">
        <v>111</v>
      </c>
      <c r="E27" s="8">
        <v>2</v>
      </c>
      <c r="F27" s="8" t="s">
        <v>605</v>
      </c>
      <c r="G27" s="8">
        <v>5000111</v>
      </c>
      <c r="H27" s="8" t="s">
        <v>606</v>
      </c>
      <c r="I27" s="8">
        <v>1</v>
      </c>
      <c r="J27" s="8"/>
      <c r="K27" s="8"/>
      <c r="L27" s="8"/>
      <c r="M27" s="8"/>
      <c r="N27" s="8"/>
      <c r="O27" s="8"/>
      <c r="P27" s="8" t="str">
        <f t="shared" si="9"/>
        <v>"Method":2</v>
      </c>
      <c r="Q27" s="8" t="str">
        <f t="shared" ref="Q27:Q42" si="10">IF(F27="","",$B$2&amp;F27&amp;$B$2&amp;$B$1&amp;G27)</f>
        <v>"SkillId":5000111</v>
      </c>
      <c r="R27" s="8" t="str">
        <f t="shared" ref="R27:R42" si="11">IF(H27="","",$B$2&amp;H27&amp;$B$2&amp;$B$1&amp;I27)</f>
        <v>"TargetType":1</v>
      </c>
      <c r="S27" s="8" t="str">
        <f t="shared" ref="S27:S42" si="12">IF(J27="","",$B$2&amp;J27&amp;$B$2&amp;$B$1&amp;K27)</f>
        <v/>
      </c>
      <c r="T27" s="8"/>
      <c r="U27" s="8"/>
      <c r="V27" s="3" t="str">
        <f t="shared" si="4"/>
        <v>"Paramas":{"SkillId":5000111,"TargetType":1}</v>
      </c>
      <c r="W27" s="3" t="str">
        <f t="shared" si="5"/>
        <v>{"Method":2,"Paramas":{"SkillId":5000111,"TargetType":1}}</v>
      </c>
      <c r="X27" s="3" t="str">
        <f t="shared" ref="X27:X42" si="13">$A$1&amp;_xlfn.TEXTJOIN($C$1,1,W27)&amp;$A$2</f>
        <v>[{"Method":2,"Paramas":{"SkillId":5000111,"TargetType":1}}]</v>
      </c>
    </row>
    <row r="28" spans="4:24">
      <c r="D28" s="8">
        <v>112</v>
      </c>
      <c r="E28" s="8">
        <v>2</v>
      </c>
      <c r="F28" s="8" t="s">
        <v>605</v>
      </c>
      <c r="G28" s="8">
        <v>5000112</v>
      </c>
      <c r="H28" s="8" t="s">
        <v>606</v>
      </c>
      <c r="I28" s="8">
        <v>1</v>
      </c>
      <c r="J28" s="8"/>
      <c r="K28" s="8"/>
      <c r="L28" s="8"/>
      <c r="M28" s="8"/>
      <c r="N28" s="8"/>
      <c r="O28" s="8"/>
      <c r="P28" s="8" t="str">
        <f t="shared" si="9"/>
        <v>"Method":2</v>
      </c>
      <c r="Q28" s="8" t="str">
        <f t="shared" si="10"/>
        <v>"SkillId":5000112</v>
      </c>
      <c r="R28" s="8" t="str">
        <f t="shared" si="11"/>
        <v>"TargetType":1</v>
      </c>
      <c r="S28" s="8" t="str">
        <f t="shared" si="12"/>
        <v/>
      </c>
      <c r="T28" s="8"/>
      <c r="U28" s="8"/>
      <c r="V28" s="3" t="str">
        <f t="shared" si="4"/>
        <v>"Paramas":{"SkillId":5000112,"TargetType":1}</v>
      </c>
      <c r="W28" s="3" t="str">
        <f t="shared" si="5"/>
        <v>{"Method":2,"Paramas":{"SkillId":5000112,"TargetType":1}}</v>
      </c>
      <c r="X28" s="3" t="str">
        <f t="shared" si="13"/>
        <v>[{"Method":2,"Paramas":{"SkillId":5000112,"TargetType":1}}]</v>
      </c>
    </row>
    <row r="29" spans="4:24">
      <c r="D29" s="8">
        <v>113</v>
      </c>
      <c r="E29" s="8">
        <v>2</v>
      </c>
      <c r="F29" s="8" t="s">
        <v>605</v>
      </c>
      <c r="G29" s="8">
        <v>5000113</v>
      </c>
      <c r="H29" s="8" t="s">
        <v>606</v>
      </c>
      <c r="I29" s="8">
        <v>1</v>
      </c>
      <c r="J29" s="8"/>
      <c r="K29" s="8"/>
      <c r="L29" s="8"/>
      <c r="M29" s="8"/>
      <c r="N29" s="8"/>
      <c r="O29" s="8"/>
      <c r="P29" s="8" t="str">
        <f t="shared" si="9"/>
        <v>"Method":2</v>
      </c>
      <c r="Q29" s="8" t="str">
        <f t="shared" si="10"/>
        <v>"SkillId":5000113</v>
      </c>
      <c r="R29" s="8" t="str">
        <f t="shared" si="11"/>
        <v>"TargetType":1</v>
      </c>
      <c r="S29" s="8" t="str">
        <f t="shared" si="12"/>
        <v/>
      </c>
      <c r="T29" s="8"/>
      <c r="U29" s="8"/>
      <c r="V29" s="3" t="str">
        <f t="shared" si="4"/>
        <v>"Paramas":{"SkillId":5000113,"TargetType":1}</v>
      </c>
      <c r="W29" s="3" t="str">
        <f t="shared" si="5"/>
        <v>{"Method":2,"Paramas":{"SkillId":5000113,"TargetType":1}}</v>
      </c>
      <c r="X29" s="3" t="str">
        <f t="shared" si="13"/>
        <v>[{"Method":2,"Paramas":{"SkillId":5000113,"TargetType":1}}]</v>
      </c>
    </row>
    <row r="30" spans="4:24">
      <c r="D30" s="8">
        <v>114</v>
      </c>
      <c r="E30" s="8">
        <v>2</v>
      </c>
      <c r="F30" s="8" t="s">
        <v>605</v>
      </c>
      <c r="G30" s="8">
        <v>5000114</v>
      </c>
      <c r="H30" s="8" t="s">
        <v>606</v>
      </c>
      <c r="I30" s="8">
        <v>1</v>
      </c>
      <c r="J30" s="8"/>
      <c r="K30" s="8"/>
      <c r="L30" s="8"/>
      <c r="M30" s="8"/>
      <c r="N30" s="8"/>
      <c r="O30" s="8"/>
      <c r="P30" s="8" t="str">
        <f t="shared" si="9"/>
        <v>"Method":2</v>
      </c>
      <c r="Q30" s="8" t="str">
        <f t="shared" si="10"/>
        <v>"SkillId":5000114</v>
      </c>
      <c r="R30" s="8" t="str">
        <f t="shared" si="11"/>
        <v>"TargetType":1</v>
      </c>
      <c r="S30" s="8" t="str">
        <f t="shared" si="12"/>
        <v/>
      </c>
      <c r="T30" s="8"/>
      <c r="U30" s="8"/>
      <c r="V30" s="3" t="str">
        <f t="shared" si="4"/>
        <v>"Paramas":{"SkillId":5000114,"TargetType":1}</v>
      </c>
      <c r="W30" s="3" t="str">
        <f t="shared" si="5"/>
        <v>{"Method":2,"Paramas":{"SkillId":5000114,"TargetType":1}}</v>
      </c>
      <c r="X30" s="3" t="str">
        <f t="shared" si="13"/>
        <v>[{"Method":2,"Paramas":{"SkillId":5000114,"TargetType":1}}]</v>
      </c>
    </row>
    <row r="31" spans="4:24">
      <c r="D31" s="8">
        <v>115</v>
      </c>
      <c r="E31" s="8">
        <v>2</v>
      </c>
      <c r="F31" s="8" t="s">
        <v>605</v>
      </c>
      <c r="G31" s="8">
        <v>5000115</v>
      </c>
      <c r="H31" s="8" t="s">
        <v>606</v>
      </c>
      <c r="I31" s="8">
        <v>2</v>
      </c>
      <c r="J31" s="8"/>
      <c r="K31" s="8"/>
      <c r="L31" s="8"/>
      <c r="M31" s="8"/>
      <c r="N31" s="8"/>
      <c r="O31" s="8"/>
      <c r="P31" s="8" t="str">
        <f t="shared" si="9"/>
        <v>"Method":2</v>
      </c>
      <c r="Q31" s="8" t="str">
        <f t="shared" si="10"/>
        <v>"SkillId":5000115</v>
      </c>
      <c r="R31" s="8" t="str">
        <f t="shared" si="11"/>
        <v>"TargetType":2</v>
      </c>
      <c r="S31" s="8" t="str">
        <f t="shared" si="12"/>
        <v/>
      </c>
      <c r="T31" s="8"/>
      <c r="U31" s="8"/>
      <c r="V31" s="3" t="str">
        <f t="shared" si="4"/>
        <v>"Paramas":{"SkillId":5000115,"TargetType":2}</v>
      </c>
      <c r="W31" s="3" t="str">
        <f t="shared" si="5"/>
        <v>{"Method":2,"Paramas":{"SkillId":5000115,"TargetType":2}}</v>
      </c>
      <c r="X31" s="3" t="str">
        <f t="shared" si="13"/>
        <v>[{"Method":2,"Paramas":{"SkillId":5000115,"TargetType":2}}]</v>
      </c>
    </row>
    <row r="32" spans="4:24">
      <c r="D32" s="8">
        <v>116</v>
      </c>
      <c r="E32" s="8">
        <v>2</v>
      </c>
      <c r="F32" s="8" t="s">
        <v>605</v>
      </c>
      <c r="G32" s="8">
        <v>5000116</v>
      </c>
      <c r="H32" s="8" t="s">
        <v>606</v>
      </c>
      <c r="I32" s="8">
        <v>2</v>
      </c>
      <c r="J32" s="8"/>
      <c r="K32" s="8"/>
      <c r="L32" s="8"/>
      <c r="M32" s="8"/>
      <c r="N32" s="8"/>
      <c r="O32" s="8"/>
      <c r="P32" s="8" t="str">
        <f t="shared" si="9"/>
        <v>"Method":2</v>
      </c>
      <c r="Q32" s="8" t="str">
        <f t="shared" si="10"/>
        <v>"SkillId":5000116</v>
      </c>
      <c r="R32" s="8" t="str">
        <f t="shared" si="11"/>
        <v>"TargetType":2</v>
      </c>
      <c r="S32" s="8" t="str">
        <f t="shared" si="12"/>
        <v/>
      </c>
      <c r="T32" s="8"/>
      <c r="U32" s="8"/>
      <c r="V32" s="3" t="str">
        <f t="shared" si="4"/>
        <v>"Paramas":{"SkillId":5000116,"TargetType":2}</v>
      </c>
      <c r="W32" s="3" t="str">
        <f t="shared" si="5"/>
        <v>{"Method":2,"Paramas":{"SkillId":5000116,"TargetType":2}}</v>
      </c>
      <c r="X32" s="3" t="str">
        <f t="shared" si="13"/>
        <v>[{"Method":2,"Paramas":{"SkillId":5000116,"TargetType":2}}]</v>
      </c>
    </row>
    <row r="33" spans="4:24">
      <c r="D33" s="8">
        <v>117</v>
      </c>
      <c r="E33" s="8">
        <v>2</v>
      </c>
      <c r="F33" s="8" t="s">
        <v>605</v>
      </c>
      <c r="G33" s="8">
        <v>5000117</v>
      </c>
      <c r="H33" s="8" t="s">
        <v>606</v>
      </c>
      <c r="I33" s="8">
        <v>1</v>
      </c>
      <c r="J33" s="8"/>
      <c r="K33" s="8"/>
      <c r="L33" s="8"/>
      <c r="M33" s="8"/>
      <c r="N33" s="8"/>
      <c r="O33" s="8"/>
      <c r="P33" s="8" t="str">
        <f t="shared" si="9"/>
        <v>"Method":2</v>
      </c>
      <c r="Q33" s="8" t="str">
        <f t="shared" si="10"/>
        <v>"SkillId":5000117</v>
      </c>
      <c r="R33" s="8" t="str">
        <f t="shared" si="11"/>
        <v>"TargetType":1</v>
      </c>
      <c r="S33" s="8" t="str">
        <f t="shared" si="12"/>
        <v/>
      </c>
      <c r="T33" s="8"/>
      <c r="U33" s="8"/>
      <c r="V33" s="3" t="str">
        <f t="shared" si="4"/>
        <v>"Paramas":{"SkillId":5000117,"TargetType":1}</v>
      </c>
      <c r="W33" s="3" t="str">
        <f t="shared" si="5"/>
        <v>{"Method":2,"Paramas":{"SkillId":5000117,"TargetType":1}}</v>
      </c>
      <c r="X33" s="3" t="str">
        <f t="shared" si="13"/>
        <v>[{"Method":2,"Paramas":{"SkillId":5000117,"TargetType":1}}]</v>
      </c>
    </row>
    <row r="34" spans="4:24">
      <c r="D34" s="8">
        <v>118</v>
      </c>
      <c r="E34" s="8">
        <v>2</v>
      </c>
      <c r="F34" s="8" t="s">
        <v>605</v>
      </c>
      <c r="G34" s="8">
        <v>5000118</v>
      </c>
      <c r="H34" s="8" t="s">
        <v>606</v>
      </c>
      <c r="I34" s="8">
        <v>2</v>
      </c>
      <c r="J34" s="8"/>
      <c r="K34" s="8"/>
      <c r="L34" s="8"/>
      <c r="M34" s="8"/>
      <c r="N34" s="8"/>
      <c r="O34" s="8"/>
      <c r="P34" s="8" t="str">
        <f t="shared" si="9"/>
        <v>"Method":2</v>
      </c>
      <c r="Q34" s="8" t="str">
        <f t="shared" si="10"/>
        <v>"SkillId":5000118</v>
      </c>
      <c r="R34" s="8" t="str">
        <f t="shared" si="11"/>
        <v>"TargetType":2</v>
      </c>
      <c r="S34" s="8" t="str">
        <f t="shared" si="12"/>
        <v/>
      </c>
      <c r="T34" s="8"/>
      <c r="U34" s="8"/>
      <c r="V34" s="3" t="str">
        <f t="shared" si="4"/>
        <v>"Paramas":{"SkillId":5000118,"TargetType":2}</v>
      </c>
      <c r="W34" s="3" t="str">
        <f t="shared" si="5"/>
        <v>{"Method":2,"Paramas":{"SkillId":5000118,"TargetType":2}}</v>
      </c>
      <c r="X34" s="3" t="str">
        <f t="shared" si="13"/>
        <v>[{"Method":2,"Paramas":{"SkillId":5000118,"TargetType":2}}]</v>
      </c>
    </row>
    <row r="35" spans="4:24">
      <c r="D35" s="8">
        <v>119</v>
      </c>
      <c r="E35" s="8">
        <v>2</v>
      </c>
      <c r="F35" s="8" t="s">
        <v>605</v>
      </c>
      <c r="G35" s="8">
        <v>5000119</v>
      </c>
      <c r="H35" s="8" t="s">
        <v>606</v>
      </c>
      <c r="I35" s="8">
        <v>1</v>
      </c>
      <c r="J35" s="8"/>
      <c r="K35" s="8"/>
      <c r="L35" s="8"/>
      <c r="M35" s="8"/>
      <c r="N35" s="8"/>
      <c r="O35" s="8"/>
      <c r="P35" s="8" t="str">
        <f t="shared" si="9"/>
        <v>"Method":2</v>
      </c>
      <c r="Q35" s="8" t="str">
        <f t="shared" si="10"/>
        <v>"SkillId":5000119</v>
      </c>
      <c r="R35" s="8" t="str">
        <f t="shared" si="11"/>
        <v>"TargetType":1</v>
      </c>
      <c r="S35" s="8" t="str">
        <f t="shared" si="12"/>
        <v/>
      </c>
      <c r="T35" s="8"/>
      <c r="U35" s="8"/>
      <c r="V35" s="3" t="str">
        <f t="shared" si="4"/>
        <v>"Paramas":{"SkillId":5000119,"TargetType":1}</v>
      </c>
      <c r="W35" s="3" t="str">
        <f t="shared" si="5"/>
        <v>{"Method":2,"Paramas":{"SkillId":5000119,"TargetType":1}}</v>
      </c>
      <c r="X35" s="3" t="str">
        <f t="shared" si="13"/>
        <v>[{"Method":2,"Paramas":{"SkillId":5000119,"TargetType":1}}]</v>
      </c>
    </row>
    <row r="36" spans="4:24">
      <c r="D36" s="8">
        <v>120</v>
      </c>
      <c r="E36" s="8">
        <v>2</v>
      </c>
      <c r="F36" s="8" t="s">
        <v>605</v>
      </c>
      <c r="G36" s="8">
        <v>5000120</v>
      </c>
      <c r="H36" s="8" t="s">
        <v>606</v>
      </c>
      <c r="I36" s="8">
        <v>1</v>
      </c>
      <c r="J36" s="8"/>
      <c r="K36" s="8"/>
      <c r="L36" s="8"/>
      <c r="M36" s="8"/>
      <c r="N36" s="8"/>
      <c r="O36" s="8"/>
      <c r="P36" s="8" t="str">
        <f t="shared" si="9"/>
        <v>"Method":2</v>
      </c>
      <c r="Q36" s="8" t="str">
        <f t="shared" si="10"/>
        <v>"SkillId":5000120</v>
      </c>
      <c r="R36" s="8" t="str">
        <f t="shared" si="11"/>
        <v>"TargetType":1</v>
      </c>
      <c r="S36" s="8" t="str">
        <f t="shared" si="12"/>
        <v/>
      </c>
      <c r="T36" s="8"/>
      <c r="U36" s="8"/>
      <c r="V36" s="3" t="str">
        <f t="shared" si="4"/>
        <v>"Paramas":{"SkillId":5000120,"TargetType":1}</v>
      </c>
      <c r="W36" s="3" t="str">
        <f t="shared" si="5"/>
        <v>{"Method":2,"Paramas":{"SkillId":5000120,"TargetType":1}}</v>
      </c>
      <c r="X36" s="3" t="str">
        <f t="shared" si="13"/>
        <v>[{"Method":2,"Paramas":{"SkillId":5000120,"TargetType":1}}]</v>
      </c>
    </row>
    <row r="37" spans="4:24">
      <c r="D37" s="8">
        <v>121</v>
      </c>
      <c r="E37" s="8">
        <v>2</v>
      </c>
      <c r="F37" s="8" t="s">
        <v>605</v>
      </c>
      <c r="G37" s="8">
        <v>5000121</v>
      </c>
      <c r="H37" s="8" t="s">
        <v>606</v>
      </c>
      <c r="I37" s="8">
        <v>1</v>
      </c>
      <c r="J37" s="8"/>
      <c r="K37" s="8"/>
      <c r="L37" s="8"/>
      <c r="M37" s="8"/>
      <c r="N37" s="8"/>
      <c r="O37" s="8"/>
      <c r="P37" s="8" t="str">
        <f t="shared" si="9"/>
        <v>"Method":2</v>
      </c>
      <c r="Q37" s="8" t="str">
        <f t="shared" si="10"/>
        <v>"SkillId":5000121</v>
      </c>
      <c r="R37" s="8" t="str">
        <f t="shared" si="11"/>
        <v>"TargetType":1</v>
      </c>
      <c r="S37" s="8" t="str">
        <f t="shared" si="12"/>
        <v/>
      </c>
      <c r="T37" s="8"/>
      <c r="U37" s="8"/>
      <c r="V37" s="3" t="str">
        <f t="shared" si="4"/>
        <v>"Paramas":{"SkillId":5000121,"TargetType":1}</v>
      </c>
      <c r="W37" s="3" t="str">
        <f t="shared" si="5"/>
        <v>{"Method":2,"Paramas":{"SkillId":5000121,"TargetType":1}}</v>
      </c>
      <c r="X37" s="3" t="str">
        <f t="shared" si="13"/>
        <v>[{"Method":2,"Paramas":{"SkillId":5000121,"TargetType":1}}]</v>
      </c>
    </row>
    <row r="38" spans="4:24">
      <c r="D38" s="8">
        <v>122</v>
      </c>
      <c r="E38" s="8">
        <v>2</v>
      </c>
      <c r="F38" s="8" t="s">
        <v>605</v>
      </c>
      <c r="G38" s="8">
        <v>5000122</v>
      </c>
      <c r="H38" s="8" t="s">
        <v>606</v>
      </c>
      <c r="I38" s="8">
        <v>1</v>
      </c>
      <c r="J38" s="8"/>
      <c r="K38" s="8"/>
      <c r="L38" s="8"/>
      <c r="M38" s="8"/>
      <c r="N38" s="8"/>
      <c r="O38" s="8"/>
      <c r="P38" s="8" t="str">
        <f t="shared" si="9"/>
        <v>"Method":2</v>
      </c>
      <c r="Q38" s="8" t="str">
        <f t="shared" si="10"/>
        <v>"SkillId":5000122</v>
      </c>
      <c r="R38" s="8" t="str">
        <f t="shared" si="11"/>
        <v>"TargetType":1</v>
      </c>
      <c r="S38" s="8" t="str">
        <f t="shared" si="12"/>
        <v/>
      </c>
      <c r="T38" s="8"/>
      <c r="U38" s="8"/>
      <c r="V38" s="3" t="str">
        <f t="shared" si="4"/>
        <v>"Paramas":{"SkillId":5000122,"TargetType":1}</v>
      </c>
      <c r="W38" s="3" t="str">
        <f t="shared" si="5"/>
        <v>{"Method":2,"Paramas":{"SkillId":5000122,"TargetType":1}}</v>
      </c>
      <c r="X38" s="3" t="str">
        <f t="shared" si="13"/>
        <v>[{"Method":2,"Paramas":{"SkillId":5000122,"TargetType":1}}]</v>
      </c>
    </row>
    <row r="39" spans="4:24">
      <c r="D39" s="8">
        <v>123</v>
      </c>
      <c r="E39" s="8">
        <v>2</v>
      </c>
      <c r="F39" s="8" t="s">
        <v>605</v>
      </c>
      <c r="G39" s="8">
        <v>5000123</v>
      </c>
      <c r="H39" s="8" t="s">
        <v>606</v>
      </c>
      <c r="I39" s="8">
        <v>1</v>
      </c>
      <c r="J39" s="8"/>
      <c r="K39" s="8"/>
      <c r="L39" s="8"/>
      <c r="M39" s="8"/>
      <c r="N39" s="8"/>
      <c r="O39" s="8"/>
      <c r="P39" s="8" t="str">
        <f t="shared" si="9"/>
        <v>"Method":2</v>
      </c>
      <c r="Q39" s="8" t="str">
        <f t="shared" si="10"/>
        <v>"SkillId":5000123</v>
      </c>
      <c r="R39" s="8" t="str">
        <f t="shared" si="11"/>
        <v>"TargetType":1</v>
      </c>
      <c r="S39" s="8" t="str">
        <f t="shared" si="12"/>
        <v/>
      </c>
      <c r="T39" s="8"/>
      <c r="U39" s="8"/>
      <c r="V39" s="3" t="str">
        <f t="shared" si="4"/>
        <v>"Paramas":{"SkillId":5000123,"TargetType":1}</v>
      </c>
      <c r="W39" s="3" t="str">
        <f t="shared" si="5"/>
        <v>{"Method":2,"Paramas":{"SkillId":5000123,"TargetType":1}}</v>
      </c>
      <c r="X39" s="3" t="str">
        <f t="shared" si="13"/>
        <v>[{"Method":2,"Paramas":{"SkillId":5000123,"TargetType":1}}]</v>
      </c>
    </row>
    <row r="40" spans="4:24">
      <c r="D40" s="8">
        <v>124</v>
      </c>
      <c r="E40" s="8">
        <v>2</v>
      </c>
      <c r="F40" s="8" t="s">
        <v>605</v>
      </c>
      <c r="G40" s="8">
        <v>5000124</v>
      </c>
      <c r="H40" s="8" t="s">
        <v>606</v>
      </c>
      <c r="I40" s="8">
        <v>1</v>
      </c>
      <c r="J40" s="8"/>
      <c r="K40" s="8"/>
      <c r="L40" s="8"/>
      <c r="M40" s="8"/>
      <c r="N40" s="8"/>
      <c r="O40" s="8"/>
      <c r="P40" s="8" t="str">
        <f>IF(E40="","",$B$2&amp;$E$8&amp;$B$2&amp;$B$1&amp;E40)</f>
        <v>"Method":2</v>
      </c>
      <c r="Q40" s="8" t="str">
        <f t="shared" si="10"/>
        <v>"SkillId":5000124</v>
      </c>
      <c r="R40" s="8" t="str">
        <f t="shared" si="11"/>
        <v>"TargetType":1</v>
      </c>
      <c r="S40" s="8" t="str">
        <f t="shared" si="12"/>
        <v/>
      </c>
      <c r="T40" s="8"/>
      <c r="U40" s="8"/>
      <c r="V40" s="3" t="str">
        <f t="shared" si="4"/>
        <v>"Paramas":{"SkillId":5000124,"TargetType":1}</v>
      </c>
      <c r="W40" s="3" t="str">
        <f t="shared" si="5"/>
        <v>{"Method":2,"Paramas":{"SkillId":5000124,"TargetType":1}}</v>
      </c>
      <c r="X40" s="3" t="str">
        <f t="shared" si="13"/>
        <v>[{"Method":2,"Paramas":{"SkillId":5000124,"TargetType":1}}]</v>
      </c>
    </row>
    <row r="41" spans="4:24">
      <c r="D41" s="8">
        <v>125</v>
      </c>
      <c r="E41" s="8">
        <v>2</v>
      </c>
      <c r="F41" s="8" t="s">
        <v>605</v>
      </c>
      <c r="G41" s="8">
        <v>5000125</v>
      </c>
      <c r="H41" s="8" t="s">
        <v>606</v>
      </c>
      <c r="I41" s="8">
        <v>1</v>
      </c>
      <c r="J41" s="8"/>
      <c r="K41" s="8"/>
      <c r="L41" s="8"/>
      <c r="M41" s="8"/>
      <c r="N41" s="8"/>
      <c r="O41" s="8"/>
      <c r="P41" s="8" t="str">
        <f>IF(E41="","",$B$2&amp;$E$8&amp;$B$2&amp;$B$1&amp;E41)</f>
        <v>"Method":2</v>
      </c>
      <c r="Q41" s="8" t="str">
        <f t="shared" si="10"/>
        <v>"SkillId":5000125</v>
      </c>
      <c r="R41" s="8" t="str">
        <f t="shared" si="11"/>
        <v>"TargetType":1</v>
      </c>
      <c r="S41" s="8" t="str">
        <f t="shared" si="12"/>
        <v/>
      </c>
      <c r="T41" s="8"/>
      <c r="U41" s="8"/>
      <c r="V41" s="3" t="str">
        <f t="shared" si="4"/>
        <v>"Paramas":{"SkillId":5000125,"TargetType":1}</v>
      </c>
      <c r="W41" s="3" t="str">
        <f t="shared" si="5"/>
        <v>{"Method":2,"Paramas":{"SkillId":5000125,"TargetType":1}}</v>
      </c>
      <c r="X41" s="3" t="str">
        <f t="shared" si="13"/>
        <v>[{"Method":2,"Paramas":{"SkillId":5000125,"TargetType":1}}]</v>
      </c>
    </row>
    <row r="42" spans="4:24">
      <c r="D42" s="8">
        <v>126</v>
      </c>
      <c r="E42" s="8">
        <v>2</v>
      </c>
      <c r="F42" s="8" t="s">
        <v>605</v>
      </c>
      <c r="G42" s="8">
        <v>5000126</v>
      </c>
      <c r="H42" s="8" t="s">
        <v>606</v>
      </c>
      <c r="I42" s="8">
        <v>1</v>
      </c>
      <c r="J42" s="8"/>
      <c r="K42" s="8"/>
      <c r="L42" s="8"/>
      <c r="M42" s="8"/>
      <c r="N42" s="8"/>
      <c r="O42" s="8"/>
      <c r="P42" s="8" t="str">
        <f t="shared" si="9"/>
        <v>"Method":2</v>
      </c>
      <c r="Q42" s="8" t="str">
        <f t="shared" si="10"/>
        <v>"SkillId":5000126</v>
      </c>
      <c r="R42" s="8" t="str">
        <f t="shared" si="11"/>
        <v>"TargetType":1</v>
      </c>
      <c r="S42" s="8" t="str">
        <f t="shared" si="12"/>
        <v/>
      </c>
      <c r="T42" s="8"/>
      <c r="U42" s="8"/>
      <c r="V42" s="3" t="str">
        <f t="shared" si="4"/>
        <v>"Paramas":{"SkillId":5000126,"TargetType":1}</v>
      </c>
      <c r="W42" s="3" t="str">
        <f t="shared" si="5"/>
        <v>{"Method":2,"Paramas":{"SkillId":5000126,"TargetType":1}}</v>
      </c>
      <c r="X42" s="3" t="str">
        <f t="shared" si="13"/>
        <v>[{"Method":2,"Paramas":{"SkillId":5000126,"TargetType":1}}]</v>
      </c>
    </row>
    <row r="43" spans="4:24">
      <c r="D43" s="8">
        <v>127</v>
      </c>
      <c r="E43" s="8">
        <v>3</v>
      </c>
      <c r="F43" s="8" t="s">
        <v>1</v>
      </c>
      <c r="G43" s="8">
        <v>1</v>
      </c>
      <c r="H43" s="8"/>
      <c r="I43" s="8"/>
      <c r="J43" s="8"/>
      <c r="K43" s="8"/>
      <c r="L43" s="8"/>
      <c r="M43" s="8"/>
      <c r="N43" s="8"/>
      <c r="O43" s="8"/>
      <c r="P43" s="8" t="str">
        <f t="shared" si="9"/>
        <v>"Method":3</v>
      </c>
      <c r="Q43" s="8" t="str">
        <f>IF(F43="","",$B$2&amp;F43&amp;$B$2&amp;$B$1&amp;G43)</f>
        <v>"RogueItemId":1</v>
      </c>
      <c r="R43" s="8" t="str">
        <f>IF(H43="","",$B$2&amp;H43&amp;$B$2&amp;$B$1&amp;I43)</f>
        <v/>
      </c>
      <c r="S43" s="8"/>
      <c r="T43" s="8"/>
      <c r="U43" s="8"/>
      <c r="V43" s="3" t="str">
        <f t="shared" si="4"/>
        <v>"Paramas":{"RogueItemId":1}</v>
      </c>
      <c r="W43" s="3" t="str">
        <f t="shared" si="5"/>
        <v>{"Method":3,"Paramas":{"RogueItemId":1}}</v>
      </c>
      <c r="X43" s="3" t="str">
        <f>$A$1&amp;_xlfn.TEXTJOIN($C$1,1,W43)&amp;$A$2</f>
        <v>[{"Method":3,"Paramas":{"RogueItemId":1}}]</v>
      </c>
    </row>
    <row r="44" spans="4:24">
      <c r="D44" s="8">
        <v>128</v>
      </c>
      <c r="E44" s="8">
        <v>5</v>
      </c>
      <c r="F44" s="8" t="s">
        <v>599</v>
      </c>
      <c r="G44" s="8">
        <v>0.05</v>
      </c>
      <c r="H44" s="8" t="s">
        <v>609</v>
      </c>
      <c r="I44" s="8">
        <v>10</v>
      </c>
      <c r="J44" s="8"/>
      <c r="K44" s="8"/>
      <c r="L44" s="8"/>
      <c r="M44" s="8"/>
      <c r="N44" s="8"/>
      <c r="O44" s="8"/>
      <c r="P44" s="8" t="str">
        <f t="shared" si="9"/>
        <v>"Method":5</v>
      </c>
      <c r="Q44" s="8" t="str">
        <f>IF(F44="","",$B$2&amp;F44&amp;$B$2&amp;$B$1&amp;G44)</f>
        <v>"AtkRate":0.05</v>
      </c>
      <c r="R44" s="8" t="str">
        <f>IF(H44="","",$B$2&amp;H44&amp;$B$2&amp;$B$1&amp;I44)</f>
        <v>"MaxCount":10</v>
      </c>
      <c r="S44" s="8"/>
      <c r="T44" s="8"/>
      <c r="U44" s="8"/>
      <c r="V44" s="3" t="str">
        <f t="shared" si="4"/>
        <v>"Paramas":{"AtkRate":0.05,"MaxCount":10}</v>
      </c>
      <c r="W44" s="3" t="str">
        <f t="shared" si="5"/>
        <v>{"Method":5,"Paramas":{"AtkRate":0.05,"MaxCount":10}}</v>
      </c>
      <c r="X44" s="3" t="str">
        <f>$A$1&amp;_xlfn.TEXTJOIN($C$1,1,W44)&amp;$A$2</f>
        <v>[{"Method":5,"Paramas":{"AtkRate":0.05,"MaxCount":10}}]</v>
      </c>
    </row>
    <row r="45" spans="4:24">
      <c r="D45" s="8">
        <v>129</v>
      </c>
      <c r="E45" s="8">
        <v>3</v>
      </c>
      <c r="F45" s="8" t="s">
        <v>1</v>
      </c>
      <c r="G45" s="8">
        <v>2</v>
      </c>
      <c r="H45" s="8"/>
      <c r="I45" s="8"/>
      <c r="J45" s="8"/>
      <c r="K45" s="8"/>
      <c r="L45" s="8"/>
      <c r="M45" s="8"/>
      <c r="N45" s="8"/>
      <c r="O45" s="8"/>
      <c r="P45" s="8" t="str">
        <f t="shared" ref="P45:P83" si="14">IF(E45="","",$B$2&amp;$E$8&amp;$B$2&amp;$B$1&amp;E45)</f>
        <v>"Method":3</v>
      </c>
      <c r="Q45" s="8" t="str">
        <f t="shared" ref="Q45:Q83" si="15">IF(F45="","",$B$2&amp;F45&amp;$B$2&amp;$B$1&amp;G45)</f>
        <v>"RogueItemId":2</v>
      </c>
      <c r="R45" s="8" t="str">
        <f t="shared" ref="R45:R83" si="16">IF(H45="","",$B$2&amp;H45&amp;$B$2&amp;$B$1&amp;I45)</f>
        <v/>
      </c>
      <c r="S45" s="8"/>
      <c r="T45" s="8"/>
      <c r="U45" s="8"/>
      <c r="V45" s="3" t="str">
        <f t="shared" ref="V45:V83" si="17">IF(F45="","",$B$2&amp;$F$7&amp;$B$2&amp;$B$1&amp;$A$3&amp;_xlfn.TEXTJOIN($C$1,1,Q45:U45)&amp;$A$4)</f>
        <v>"Paramas":{"RogueItemId":2}</v>
      </c>
      <c r="W45" s="3" t="str">
        <f t="shared" ref="W45:W83" si="18">IF(P45="","",$A$3&amp;_xlfn.TEXTJOIN($C$1,1,P45,V45)&amp;$A$4)</f>
        <v>{"Method":3,"Paramas":{"RogueItemId":2}}</v>
      </c>
      <c r="X45" s="3" t="str">
        <f t="shared" ref="X45:X83" si="19">$A$1&amp;_xlfn.TEXTJOIN($C$1,1,W45)&amp;$A$2</f>
        <v>[{"Method":3,"Paramas":{"RogueItemId":2}}]</v>
      </c>
    </row>
    <row r="46" spans="4:24">
      <c r="D46" s="8">
        <v>130</v>
      </c>
      <c r="E46" s="8">
        <v>2</v>
      </c>
      <c r="F46" s="8" t="s">
        <v>605</v>
      </c>
      <c r="G46" s="8">
        <v>5000130</v>
      </c>
      <c r="H46" s="8" t="s">
        <v>606</v>
      </c>
      <c r="I46" s="8">
        <v>1</v>
      </c>
      <c r="J46" s="8"/>
      <c r="K46" s="8"/>
      <c r="L46" s="8"/>
      <c r="M46" s="8"/>
      <c r="N46" s="8"/>
      <c r="O46" s="8"/>
      <c r="P46" s="8" t="str">
        <f t="shared" si="14"/>
        <v>"Method":2</v>
      </c>
      <c r="Q46" s="8" t="str">
        <f t="shared" si="15"/>
        <v>"SkillId":5000130</v>
      </c>
      <c r="R46" s="8" t="str">
        <f t="shared" si="16"/>
        <v>"TargetType":1</v>
      </c>
      <c r="S46" s="8"/>
      <c r="T46" s="8"/>
      <c r="U46" s="8"/>
      <c r="V46" s="3" t="str">
        <f t="shared" si="17"/>
        <v>"Paramas":{"SkillId":5000130,"TargetType":1}</v>
      </c>
      <c r="W46" s="3" t="str">
        <f t="shared" si="18"/>
        <v>{"Method":2,"Paramas":{"SkillId":5000130,"TargetType":1}}</v>
      </c>
      <c r="X46" s="3" t="str">
        <f t="shared" si="19"/>
        <v>[{"Method":2,"Paramas":{"SkillId":5000130,"TargetType":1}}]</v>
      </c>
    </row>
    <row r="47" spans="4:24">
      <c r="D47" s="8">
        <v>131</v>
      </c>
      <c r="E47" s="8">
        <v>2</v>
      </c>
      <c r="F47" s="8" t="s">
        <v>605</v>
      </c>
      <c r="G47" s="8">
        <v>5000131</v>
      </c>
      <c r="H47" s="8" t="s">
        <v>606</v>
      </c>
      <c r="I47" s="8">
        <v>1</v>
      </c>
      <c r="J47" s="8"/>
      <c r="K47" s="8"/>
      <c r="L47" s="8"/>
      <c r="M47" s="8"/>
      <c r="N47" s="8"/>
      <c r="O47" s="8"/>
      <c r="P47" s="8" t="str">
        <f t="shared" si="14"/>
        <v>"Method":2</v>
      </c>
      <c r="Q47" s="8" t="str">
        <f t="shared" si="15"/>
        <v>"SkillId":5000131</v>
      </c>
      <c r="R47" s="8" t="str">
        <f t="shared" si="16"/>
        <v>"TargetType":1</v>
      </c>
      <c r="S47" s="8"/>
      <c r="T47" s="8"/>
      <c r="U47" s="8"/>
      <c r="V47" s="3" t="str">
        <f t="shared" si="17"/>
        <v>"Paramas":{"SkillId":5000131,"TargetType":1}</v>
      </c>
      <c r="W47" s="3" t="str">
        <f t="shared" si="18"/>
        <v>{"Method":2,"Paramas":{"SkillId":5000131,"TargetType":1}}</v>
      </c>
      <c r="X47" s="3" t="str">
        <f t="shared" si="19"/>
        <v>[{"Method":2,"Paramas":{"SkillId":5000131,"TargetType":1}}]</v>
      </c>
    </row>
    <row r="48" spans="4:24">
      <c r="D48" s="8">
        <v>132</v>
      </c>
      <c r="E48" s="8">
        <v>2</v>
      </c>
      <c r="F48" s="8" t="s">
        <v>605</v>
      </c>
      <c r="G48" s="8">
        <v>5000132</v>
      </c>
      <c r="H48" s="8" t="s">
        <v>606</v>
      </c>
      <c r="I48" s="8">
        <v>1</v>
      </c>
      <c r="J48" s="8"/>
      <c r="K48" s="8"/>
      <c r="L48" s="8"/>
      <c r="M48" s="8"/>
      <c r="N48" s="8"/>
      <c r="O48" s="8"/>
      <c r="P48" s="8" t="str">
        <f t="shared" si="14"/>
        <v>"Method":2</v>
      </c>
      <c r="Q48" s="8" t="str">
        <f t="shared" si="15"/>
        <v>"SkillId":5000132</v>
      </c>
      <c r="R48" s="8" t="str">
        <f t="shared" si="16"/>
        <v>"TargetType":1</v>
      </c>
      <c r="S48" s="8"/>
      <c r="T48" s="8"/>
      <c r="U48" s="8"/>
      <c r="V48" s="3" t="str">
        <f t="shared" si="17"/>
        <v>"Paramas":{"SkillId":5000132,"TargetType":1}</v>
      </c>
      <c r="W48" s="3" t="str">
        <f t="shared" si="18"/>
        <v>{"Method":2,"Paramas":{"SkillId":5000132,"TargetType":1}}</v>
      </c>
      <c r="X48" s="3" t="str">
        <f t="shared" si="19"/>
        <v>[{"Method":2,"Paramas":{"SkillId":5000132,"TargetType":1}}]</v>
      </c>
    </row>
    <row r="49" spans="4:24">
      <c r="D49" s="8">
        <v>133</v>
      </c>
      <c r="E49" s="8">
        <v>2</v>
      </c>
      <c r="F49" s="8" t="s">
        <v>605</v>
      </c>
      <c r="G49" s="8">
        <v>5000133</v>
      </c>
      <c r="H49" s="8" t="s">
        <v>606</v>
      </c>
      <c r="I49" s="8">
        <v>2</v>
      </c>
      <c r="J49" s="8"/>
      <c r="K49" s="8"/>
      <c r="L49" s="8"/>
      <c r="M49" s="8"/>
      <c r="N49" s="8"/>
      <c r="O49" s="8"/>
      <c r="P49" s="8" t="str">
        <f t="shared" si="14"/>
        <v>"Method":2</v>
      </c>
      <c r="Q49" s="8" t="str">
        <f t="shared" si="15"/>
        <v>"SkillId":5000133</v>
      </c>
      <c r="R49" s="8" t="str">
        <f t="shared" si="16"/>
        <v>"TargetType":2</v>
      </c>
      <c r="S49" s="8"/>
      <c r="T49" s="8"/>
      <c r="U49" s="8"/>
      <c r="V49" s="3" t="str">
        <f t="shared" si="17"/>
        <v>"Paramas":{"SkillId":5000133,"TargetType":2}</v>
      </c>
      <c r="W49" s="3" t="str">
        <f t="shared" si="18"/>
        <v>{"Method":2,"Paramas":{"SkillId":5000133,"TargetType":2}}</v>
      </c>
      <c r="X49" s="3" t="str">
        <f t="shared" si="19"/>
        <v>[{"Method":2,"Paramas":{"SkillId":5000133,"TargetType":2}}]</v>
      </c>
    </row>
    <row r="50" spans="4:24">
      <c r="D50" s="8">
        <v>134</v>
      </c>
      <c r="E50" s="8">
        <v>2</v>
      </c>
      <c r="F50" s="8" t="s">
        <v>605</v>
      </c>
      <c r="G50" s="8">
        <v>5000134</v>
      </c>
      <c r="H50" s="8" t="s">
        <v>606</v>
      </c>
      <c r="I50" s="8">
        <v>1</v>
      </c>
      <c r="J50" s="8"/>
      <c r="K50" s="8"/>
      <c r="L50" s="8"/>
      <c r="M50" s="8"/>
      <c r="N50" s="8"/>
      <c r="O50" s="8"/>
      <c r="P50" s="8" t="str">
        <f>IF(E50="","",$B$2&amp;$E$8&amp;$B$2&amp;$B$1&amp;E50)</f>
        <v>"Method":2</v>
      </c>
      <c r="Q50" s="8" t="str">
        <f t="shared" si="15"/>
        <v>"SkillId":5000134</v>
      </c>
      <c r="R50" s="8" t="str">
        <f t="shared" si="16"/>
        <v>"TargetType":1</v>
      </c>
      <c r="S50" s="8"/>
      <c r="T50" s="8"/>
      <c r="U50" s="8"/>
      <c r="V50" s="3" t="str">
        <f t="shared" si="17"/>
        <v>"Paramas":{"SkillId":5000134,"TargetType":1}</v>
      </c>
      <c r="W50" s="3" t="str">
        <f t="shared" si="18"/>
        <v>{"Method":2,"Paramas":{"SkillId":5000134,"TargetType":1}}</v>
      </c>
      <c r="X50" s="3" t="str">
        <f t="shared" si="19"/>
        <v>[{"Method":2,"Paramas":{"SkillId":5000134,"TargetType":1}}]</v>
      </c>
    </row>
    <row r="51" spans="4:24">
      <c r="D51" s="8">
        <v>135</v>
      </c>
      <c r="E51" s="8">
        <v>2</v>
      </c>
      <c r="F51" s="8" t="s">
        <v>605</v>
      </c>
      <c r="G51" s="8">
        <v>5000135</v>
      </c>
      <c r="H51" s="8" t="s">
        <v>606</v>
      </c>
      <c r="I51" s="8">
        <v>1</v>
      </c>
      <c r="J51" s="8"/>
      <c r="K51" s="8"/>
      <c r="L51" s="8"/>
      <c r="M51" s="8"/>
      <c r="N51" s="8"/>
      <c r="O51" s="8"/>
      <c r="P51" s="8" t="str">
        <f t="shared" si="14"/>
        <v>"Method":2</v>
      </c>
      <c r="Q51" s="8" t="str">
        <f t="shared" si="15"/>
        <v>"SkillId":5000135</v>
      </c>
      <c r="R51" s="8" t="str">
        <f t="shared" si="16"/>
        <v>"TargetType":1</v>
      </c>
      <c r="S51" s="8"/>
      <c r="T51" s="8"/>
      <c r="U51" s="8"/>
      <c r="V51" s="3" t="str">
        <f t="shared" si="17"/>
        <v>"Paramas":{"SkillId":5000135,"TargetType":1}</v>
      </c>
      <c r="W51" s="3" t="str">
        <f t="shared" si="18"/>
        <v>{"Method":2,"Paramas":{"SkillId":5000135,"TargetType":1}}</v>
      </c>
      <c r="X51" s="3" t="str">
        <f t="shared" si="19"/>
        <v>[{"Method":2,"Paramas":{"SkillId":5000135,"TargetType":1}}]</v>
      </c>
    </row>
    <row r="52" spans="4:24">
      <c r="D52" s="8">
        <v>136</v>
      </c>
      <c r="E52" s="8">
        <v>2</v>
      </c>
      <c r="F52" s="8" t="s">
        <v>605</v>
      </c>
      <c r="G52" s="8">
        <v>5000136</v>
      </c>
      <c r="H52" s="8" t="s">
        <v>606</v>
      </c>
      <c r="I52" s="8">
        <v>1</v>
      </c>
      <c r="J52" s="8"/>
      <c r="K52" s="8"/>
      <c r="L52" s="8"/>
      <c r="M52" s="8"/>
      <c r="N52" s="8"/>
      <c r="O52" s="8"/>
      <c r="P52" s="8" t="str">
        <f t="shared" si="14"/>
        <v>"Method":2</v>
      </c>
      <c r="Q52" s="8" t="str">
        <f t="shared" si="15"/>
        <v>"SkillId":5000136</v>
      </c>
      <c r="R52" s="8" t="str">
        <f t="shared" si="16"/>
        <v>"TargetType":1</v>
      </c>
      <c r="S52" s="8"/>
      <c r="T52" s="8"/>
      <c r="U52" s="8"/>
      <c r="V52" s="3" t="str">
        <f t="shared" si="17"/>
        <v>"Paramas":{"SkillId":5000136,"TargetType":1}</v>
      </c>
      <c r="W52" s="3" t="str">
        <f t="shared" si="18"/>
        <v>{"Method":2,"Paramas":{"SkillId":5000136,"TargetType":1}}</v>
      </c>
      <c r="X52" s="3" t="str">
        <f t="shared" si="19"/>
        <v>[{"Method":2,"Paramas":{"SkillId":5000136,"TargetType":1}}]</v>
      </c>
    </row>
    <row r="53" spans="4:24">
      <c r="D53" s="8">
        <v>137</v>
      </c>
      <c r="E53" s="8">
        <v>2</v>
      </c>
      <c r="F53" s="8" t="s">
        <v>605</v>
      </c>
      <c r="G53" s="8">
        <v>5000137</v>
      </c>
      <c r="H53" s="8" t="s">
        <v>606</v>
      </c>
      <c r="I53" s="8">
        <v>1</v>
      </c>
      <c r="J53" s="8"/>
      <c r="K53" s="8"/>
      <c r="L53" s="8"/>
      <c r="M53" s="8"/>
      <c r="N53" s="8"/>
      <c r="O53" s="8"/>
      <c r="P53" s="8" t="str">
        <f t="shared" si="14"/>
        <v>"Method":2</v>
      </c>
      <c r="Q53" s="8" t="str">
        <f t="shared" si="15"/>
        <v>"SkillId":5000137</v>
      </c>
      <c r="R53" s="8" t="str">
        <f t="shared" si="16"/>
        <v>"TargetType":1</v>
      </c>
      <c r="S53" s="8"/>
      <c r="T53" s="8"/>
      <c r="U53" s="8"/>
      <c r="V53" s="3" t="str">
        <f t="shared" si="17"/>
        <v>"Paramas":{"SkillId":5000137,"TargetType":1}</v>
      </c>
      <c r="W53" s="3" t="str">
        <f t="shared" si="18"/>
        <v>{"Method":2,"Paramas":{"SkillId":5000137,"TargetType":1}}</v>
      </c>
      <c r="X53" s="3" t="str">
        <f t="shared" si="19"/>
        <v>[{"Method":2,"Paramas":{"SkillId":5000137,"TargetType":1}}]</v>
      </c>
    </row>
    <row r="54" spans="4:24">
      <c r="D54" s="8">
        <v>138</v>
      </c>
      <c r="E54" s="8">
        <v>3</v>
      </c>
      <c r="F54" s="8" t="s">
        <v>1</v>
      </c>
      <c r="G54" s="8">
        <v>3</v>
      </c>
      <c r="H54" s="8"/>
      <c r="I54" s="8"/>
      <c r="J54" s="8"/>
      <c r="K54" s="8"/>
      <c r="L54" s="8"/>
      <c r="M54" s="8"/>
      <c r="N54" s="8"/>
      <c r="O54" s="8"/>
      <c r="P54" s="8" t="str">
        <f t="shared" si="14"/>
        <v>"Method":3</v>
      </c>
      <c r="Q54" s="8" t="str">
        <f t="shared" si="15"/>
        <v>"RogueItemId":3</v>
      </c>
      <c r="R54" s="8" t="str">
        <f t="shared" si="16"/>
        <v/>
      </c>
      <c r="S54" s="8"/>
      <c r="T54" s="8"/>
      <c r="U54" s="8"/>
      <c r="V54" s="3" t="str">
        <f t="shared" si="17"/>
        <v>"Paramas":{"RogueItemId":3}</v>
      </c>
      <c r="W54" s="3" t="str">
        <f t="shared" si="18"/>
        <v>{"Method":3,"Paramas":{"RogueItemId":3}}</v>
      </c>
      <c r="X54" s="3" t="str">
        <f t="shared" si="19"/>
        <v>[{"Method":3,"Paramas":{"RogueItemId":3}}]</v>
      </c>
    </row>
    <row r="55" spans="4:24">
      <c r="D55" s="8">
        <v>139</v>
      </c>
      <c r="E55" s="8">
        <v>2</v>
      </c>
      <c r="F55" s="8" t="s">
        <v>605</v>
      </c>
      <c r="G55" s="8">
        <v>5000139</v>
      </c>
      <c r="H55" s="8" t="s">
        <v>606</v>
      </c>
      <c r="I55" s="8">
        <v>1</v>
      </c>
      <c r="J55" s="8"/>
      <c r="K55" s="8"/>
      <c r="L55" s="8"/>
      <c r="M55" s="8"/>
      <c r="N55" s="8"/>
      <c r="O55" s="8"/>
      <c r="P55" s="8" t="str">
        <f t="shared" si="14"/>
        <v>"Method":2</v>
      </c>
      <c r="Q55" s="8" t="str">
        <f t="shared" si="15"/>
        <v>"SkillId":5000139</v>
      </c>
      <c r="R55" s="8" t="str">
        <f t="shared" si="16"/>
        <v>"TargetType":1</v>
      </c>
      <c r="S55" s="8"/>
      <c r="T55" s="8"/>
      <c r="U55" s="8"/>
      <c r="V55" s="3" t="str">
        <f t="shared" si="17"/>
        <v>"Paramas":{"SkillId":5000139,"TargetType":1}</v>
      </c>
      <c r="W55" s="3" t="str">
        <f t="shared" si="18"/>
        <v>{"Method":2,"Paramas":{"SkillId":5000139,"TargetType":1}}</v>
      </c>
      <c r="X55" s="3" t="str">
        <f t="shared" si="19"/>
        <v>[{"Method":2,"Paramas":{"SkillId":5000139,"TargetType":1}}]</v>
      </c>
    </row>
    <row r="56" spans="4:24">
      <c r="D56" s="8">
        <v>140</v>
      </c>
      <c r="E56" s="8">
        <v>3</v>
      </c>
      <c r="F56" s="8" t="s">
        <v>1</v>
      </c>
      <c r="G56" s="8">
        <v>4</v>
      </c>
      <c r="H56" s="8"/>
      <c r="I56" s="8"/>
      <c r="J56" s="8"/>
      <c r="K56" s="8"/>
      <c r="L56" s="8"/>
      <c r="M56" s="8"/>
      <c r="N56" s="8"/>
      <c r="O56" s="8"/>
      <c r="P56" s="8" t="str">
        <f t="shared" si="14"/>
        <v>"Method":3</v>
      </c>
      <c r="Q56" s="8" t="str">
        <f>IF(F56="","",$B$2&amp;F56&amp;$B$2&amp;$B$1&amp;G56)</f>
        <v>"RogueItemId":4</v>
      </c>
      <c r="R56" s="8" t="str">
        <f>IF(H56="","",$B$2&amp;H56&amp;$B$2&amp;$B$1&amp;I56)</f>
        <v/>
      </c>
      <c r="S56" s="8"/>
      <c r="T56" s="8"/>
      <c r="U56" s="8"/>
      <c r="V56" s="3" t="str">
        <f t="shared" si="17"/>
        <v>"Paramas":{"RogueItemId":4}</v>
      </c>
      <c r="W56" s="3" t="str">
        <f t="shared" si="18"/>
        <v>{"Method":3,"Paramas":{"RogueItemId":4}}</v>
      </c>
      <c r="X56" s="3" t="str">
        <f t="shared" si="19"/>
        <v>[{"Method":3,"Paramas":{"RogueItemId":4}}]</v>
      </c>
    </row>
    <row r="57" spans="4:24">
      <c r="D57" s="8">
        <v>141</v>
      </c>
      <c r="E57" s="8">
        <v>2</v>
      </c>
      <c r="F57" s="8" t="s">
        <v>605</v>
      </c>
      <c r="G57" s="8">
        <v>5000141</v>
      </c>
      <c r="H57" s="8" t="s">
        <v>606</v>
      </c>
      <c r="I57" s="8">
        <v>1</v>
      </c>
      <c r="J57" s="8"/>
      <c r="K57" s="8"/>
      <c r="L57" s="8"/>
      <c r="M57" s="8"/>
      <c r="N57" s="8"/>
      <c r="O57" s="8"/>
      <c r="P57" s="8" t="str">
        <f t="shared" si="14"/>
        <v>"Method":2</v>
      </c>
      <c r="Q57" s="8" t="str">
        <f t="shared" si="15"/>
        <v>"SkillId":5000141</v>
      </c>
      <c r="R57" s="8" t="str">
        <f t="shared" si="16"/>
        <v>"TargetType":1</v>
      </c>
      <c r="S57" s="8"/>
      <c r="T57" s="8"/>
      <c r="U57" s="8"/>
      <c r="V57" s="3" t="str">
        <f t="shared" si="17"/>
        <v>"Paramas":{"SkillId":5000141,"TargetType":1}</v>
      </c>
      <c r="W57" s="3" t="str">
        <f t="shared" si="18"/>
        <v>{"Method":2,"Paramas":{"SkillId":5000141,"TargetType":1}}</v>
      </c>
      <c r="X57" s="3" t="str">
        <f t="shared" si="19"/>
        <v>[{"Method":2,"Paramas":{"SkillId":5000141,"TargetType":1}}]</v>
      </c>
    </row>
    <row r="58" spans="4:24">
      <c r="D58" s="8">
        <v>142</v>
      </c>
      <c r="E58" s="8">
        <v>2</v>
      </c>
      <c r="F58" s="8" t="s">
        <v>605</v>
      </c>
      <c r="G58" s="8">
        <v>5000142</v>
      </c>
      <c r="H58" s="8" t="s">
        <v>606</v>
      </c>
      <c r="I58" s="8">
        <v>1</v>
      </c>
      <c r="J58" s="8"/>
      <c r="K58" s="8"/>
      <c r="L58" s="8"/>
      <c r="M58" s="8"/>
      <c r="N58" s="8"/>
      <c r="O58" s="8"/>
      <c r="P58" s="8" t="str">
        <f t="shared" si="14"/>
        <v>"Method":2</v>
      </c>
      <c r="Q58" s="8" t="str">
        <f t="shared" si="15"/>
        <v>"SkillId":5000142</v>
      </c>
      <c r="R58" s="8" t="str">
        <f t="shared" si="16"/>
        <v>"TargetType":1</v>
      </c>
      <c r="S58" s="8"/>
      <c r="T58" s="8"/>
      <c r="U58" s="8"/>
      <c r="V58" s="3" t="str">
        <f t="shared" si="17"/>
        <v>"Paramas":{"SkillId":5000142,"TargetType":1}</v>
      </c>
      <c r="W58" s="3" t="str">
        <f t="shared" si="18"/>
        <v>{"Method":2,"Paramas":{"SkillId":5000142,"TargetType":1}}</v>
      </c>
      <c r="X58" s="3" t="str">
        <f t="shared" si="19"/>
        <v>[{"Method":2,"Paramas":{"SkillId":5000142,"TargetType":1}}]</v>
      </c>
    </row>
    <row r="59" spans="4:24">
      <c r="D59" s="8">
        <v>143</v>
      </c>
      <c r="E59" s="8">
        <v>2</v>
      </c>
      <c r="F59" s="8" t="s">
        <v>605</v>
      </c>
      <c r="G59" s="8">
        <v>5000143</v>
      </c>
      <c r="H59" s="8" t="s">
        <v>606</v>
      </c>
      <c r="I59" s="8">
        <v>1</v>
      </c>
      <c r="J59" s="8"/>
      <c r="K59" s="8"/>
      <c r="L59" s="8"/>
      <c r="M59" s="8"/>
      <c r="N59" s="8"/>
      <c r="O59" s="8"/>
      <c r="P59" s="8" t="str">
        <f t="shared" si="14"/>
        <v>"Method":2</v>
      </c>
      <c r="Q59" s="8" t="str">
        <f t="shared" si="15"/>
        <v>"SkillId":5000143</v>
      </c>
      <c r="R59" s="8" t="str">
        <f t="shared" si="16"/>
        <v>"TargetType":1</v>
      </c>
      <c r="S59" s="8"/>
      <c r="T59" s="8"/>
      <c r="U59" s="8"/>
      <c r="V59" s="3" t="str">
        <f t="shared" si="17"/>
        <v>"Paramas":{"SkillId":5000143,"TargetType":1}</v>
      </c>
      <c r="W59" s="3" t="str">
        <f t="shared" si="18"/>
        <v>{"Method":2,"Paramas":{"SkillId":5000143,"TargetType":1}}</v>
      </c>
      <c r="X59" s="3" t="str">
        <f t="shared" si="19"/>
        <v>[{"Method":2,"Paramas":{"SkillId":5000143,"TargetType":1}}]</v>
      </c>
    </row>
    <row r="60" spans="4:24">
      <c r="D60" s="8">
        <v>144</v>
      </c>
      <c r="E60" s="8">
        <v>3</v>
      </c>
      <c r="F60" s="8" t="s">
        <v>1</v>
      </c>
      <c r="G60" s="8">
        <v>5</v>
      </c>
      <c r="H60" s="8"/>
      <c r="I60" s="8"/>
      <c r="J60" s="8"/>
      <c r="K60" s="8"/>
      <c r="L60" s="8"/>
      <c r="M60" s="8"/>
      <c r="N60" s="8"/>
      <c r="O60" s="8"/>
      <c r="P60" s="8" t="str">
        <f t="shared" si="14"/>
        <v>"Method":3</v>
      </c>
      <c r="Q60" s="8" t="str">
        <f t="shared" si="15"/>
        <v>"RogueItemId":5</v>
      </c>
      <c r="R60" s="8" t="str">
        <f t="shared" si="16"/>
        <v/>
      </c>
      <c r="S60" s="8"/>
      <c r="T60" s="8"/>
      <c r="U60" s="8"/>
      <c r="V60" s="3" t="str">
        <f t="shared" si="17"/>
        <v>"Paramas":{"RogueItemId":5}</v>
      </c>
      <c r="W60" s="3" t="str">
        <f t="shared" si="18"/>
        <v>{"Method":3,"Paramas":{"RogueItemId":5}}</v>
      </c>
      <c r="X60" s="3" t="str">
        <f t="shared" si="19"/>
        <v>[{"Method":3,"Paramas":{"RogueItemId":5}}]</v>
      </c>
    </row>
    <row r="61" spans="4:24">
      <c r="D61" s="8">
        <v>145</v>
      </c>
      <c r="E61" s="8">
        <v>2</v>
      </c>
      <c r="F61" s="8" t="s">
        <v>605</v>
      </c>
      <c r="G61" s="8">
        <v>5000145</v>
      </c>
      <c r="H61" s="8" t="s">
        <v>606</v>
      </c>
      <c r="I61" s="8">
        <v>1</v>
      </c>
      <c r="J61" s="8"/>
      <c r="K61" s="8"/>
      <c r="L61" s="8"/>
      <c r="M61" s="8"/>
      <c r="N61" s="8"/>
      <c r="O61" s="8"/>
      <c r="P61" s="8" t="str">
        <f t="shared" si="14"/>
        <v>"Method":2</v>
      </c>
      <c r="Q61" s="8" t="str">
        <f t="shared" si="15"/>
        <v>"SkillId":5000145</v>
      </c>
      <c r="R61" s="8" t="str">
        <f t="shared" si="16"/>
        <v>"TargetType":1</v>
      </c>
      <c r="S61" s="8"/>
      <c r="T61" s="8"/>
      <c r="U61" s="8"/>
      <c r="V61" s="3" t="str">
        <f t="shared" si="17"/>
        <v>"Paramas":{"SkillId":5000145,"TargetType":1}</v>
      </c>
      <c r="W61" s="3" t="str">
        <f t="shared" si="18"/>
        <v>{"Method":2,"Paramas":{"SkillId":5000145,"TargetType":1}}</v>
      </c>
      <c r="X61" s="3" t="str">
        <f t="shared" si="19"/>
        <v>[{"Method":2,"Paramas":{"SkillId":5000145,"TargetType":1}}]</v>
      </c>
    </row>
    <row r="62" spans="4:24">
      <c r="D62" s="8">
        <v>146</v>
      </c>
      <c r="E62" s="8">
        <v>2</v>
      </c>
      <c r="F62" s="8" t="s">
        <v>605</v>
      </c>
      <c r="G62" s="8">
        <v>5000146</v>
      </c>
      <c r="H62" s="8" t="s">
        <v>606</v>
      </c>
      <c r="I62" s="8">
        <v>1</v>
      </c>
      <c r="J62" s="8"/>
      <c r="K62" s="8"/>
      <c r="L62" s="8"/>
      <c r="M62" s="8"/>
      <c r="N62" s="8"/>
      <c r="O62" s="8"/>
      <c r="P62" s="8" t="str">
        <f t="shared" si="14"/>
        <v>"Method":2</v>
      </c>
      <c r="Q62" s="8" t="str">
        <f t="shared" si="15"/>
        <v>"SkillId":5000146</v>
      </c>
      <c r="R62" s="8" t="str">
        <f t="shared" si="16"/>
        <v>"TargetType":1</v>
      </c>
      <c r="S62" s="8"/>
      <c r="T62" s="8"/>
      <c r="U62" s="8"/>
      <c r="V62" s="3" t="str">
        <f t="shared" si="17"/>
        <v>"Paramas":{"SkillId":5000146,"TargetType":1}</v>
      </c>
      <c r="W62" s="3" t="str">
        <f t="shared" si="18"/>
        <v>{"Method":2,"Paramas":{"SkillId":5000146,"TargetType":1}}</v>
      </c>
      <c r="X62" s="3" t="str">
        <f t="shared" si="19"/>
        <v>[{"Method":2,"Paramas":{"SkillId":5000146,"TargetType":1}}]</v>
      </c>
    </row>
    <row r="63" spans="4:24">
      <c r="D63" s="8">
        <v>147</v>
      </c>
      <c r="E63" s="8">
        <v>2</v>
      </c>
      <c r="F63" s="8" t="s">
        <v>605</v>
      </c>
      <c r="G63" s="8">
        <v>5000147</v>
      </c>
      <c r="H63" s="8" t="s">
        <v>606</v>
      </c>
      <c r="I63" s="8">
        <v>1</v>
      </c>
      <c r="J63" s="8"/>
      <c r="K63" s="8"/>
      <c r="L63" s="8"/>
      <c r="M63" s="8"/>
      <c r="N63" s="8"/>
      <c r="O63" s="8"/>
      <c r="P63" s="8" t="str">
        <f t="shared" si="14"/>
        <v>"Method":2</v>
      </c>
      <c r="Q63" s="8" t="str">
        <f t="shared" si="15"/>
        <v>"SkillId":5000147</v>
      </c>
      <c r="R63" s="8" t="str">
        <f t="shared" si="16"/>
        <v>"TargetType":1</v>
      </c>
      <c r="S63" s="8"/>
      <c r="T63" s="8"/>
      <c r="U63" s="8"/>
      <c r="V63" s="3" t="str">
        <f t="shared" si="17"/>
        <v>"Paramas":{"SkillId":5000147,"TargetType":1}</v>
      </c>
      <c r="W63" s="3" t="str">
        <f t="shared" si="18"/>
        <v>{"Method":2,"Paramas":{"SkillId":5000147,"TargetType":1}}</v>
      </c>
      <c r="X63" s="3" t="str">
        <f t="shared" si="19"/>
        <v>[{"Method":2,"Paramas":{"SkillId":5000147,"TargetType":1}}]</v>
      </c>
    </row>
    <row r="64" spans="4:24">
      <c r="D64" s="8">
        <v>148</v>
      </c>
      <c r="E64" s="8">
        <v>2</v>
      </c>
      <c r="F64" s="8" t="s">
        <v>605</v>
      </c>
      <c r="G64" s="8">
        <v>5000148</v>
      </c>
      <c r="H64" s="8" t="s">
        <v>606</v>
      </c>
      <c r="I64" s="8">
        <v>1</v>
      </c>
      <c r="J64" s="8"/>
      <c r="K64" s="8"/>
      <c r="L64" s="8"/>
      <c r="M64" s="8"/>
      <c r="N64" s="8"/>
      <c r="O64" s="8"/>
      <c r="P64" s="8" t="str">
        <f t="shared" si="14"/>
        <v>"Method":2</v>
      </c>
      <c r="Q64" s="8" t="str">
        <f t="shared" si="15"/>
        <v>"SkillId":5000148</v>
      </c>
      <c r="R64" s="8" t="str">
        <f t="shared" si="16"/>
        <v>"TargetType":1</v>
      </c>
      <c r="S64" s="8"/>
      <c r="T64" s="8"/>
      <c r="U64" s="8"/>
      <c r="V64" s="3" t="str">
        <f t="shared" si="17"/>
        <v>"Paramas":{"SkillId":5000148,"TargetType":1}</v>
      </c>
      <c r="W64" s="3" t="str">
        <f t="shared" si="18"/>
        <v>{"Method":2,"Paramas":{"SkillId":5000148,"TargetType":1}}</v>
      </c>
      <c r="X64" s="3" t="str">
        <f t="shared" si="19"/>
        <v>[{"Method":2,"Paramas":{"SkillId":5000148,"TargetType":1}}]</v>
      </c>
    </row>
    <row r="65" spans="4:24">
      <c r="D65" s="8">
        <v>149</v>
      </c>
      <c r="E65" s="8">
        <v>2</v>
      </c>
      <c r="F65" s="8" t="s">
        <v>605</v>
      </c>
      <c r="G65" s="8">
        <v>5000149</v>
      </c>
      <c r="H65" s="8" t="s">
        <v>606</v>
      </c>
      <c r="I65" s="8">
        <v>1</v>
      </c>
      <c r="J65" s="8"/>
      <c r="K65" s="8"/>
      <c r="L65" s="8"/>
      <c r="M65" s="8"/>
      <c r="N65" s="8"/>
      <c r="O65" s="8"/>
      <c r="P65" s="8" t="str">
        <f t="shared" si="14"/>
        <v>"Method":2</v>
      </c>
      <c r="Q65" s="8" t="str">
        <f t="shared" si="15"/>
        <v>"SkillId":5000149</v>
      </c>
      <c r="R65" s="8" t="str">
        <f t="shared" si="16"/>
        <v>"TargetType":1</v>
      </c>
      <c r="S65" s="8"/>
      <c r="T65" s="8"/>
      <c r="U65" s="8"/>
      <c r="V65" s="3" t="str">
        <f t="shared" si="17"/>
        <v>"Paramas":{"SkillId":5000149,"TargetType":1}</v>
      </c>
      <c r="W65" s="3" t="str">
        <f t="shared" si="18"/>
        <v>{"Method":2,"Paramas":{"SkillId":5000149,"TargetType":1}}</v>
      </c>
      <c r="X65" s="3" t="str">
        <f t="shared" si="19"/>
        <v>[{"Method":2,"Paramas":{"SkillId":5000149,"TargetType":1}}]</v>
      </c>
    </row>
    <row r="66" spans="4:24">
      <c r="D66" s="8">
        <v>150</v>
      </c>
      <c r="E66" s="8">
        <v>2</v>
      </c>
      <c r="F66" s="8" t="s">
        <v>605</v>
      </c>
      <c r="G66" s="8">
        <v>5000150</v>
      </c>
      <c r="H66" s="8" t="s">
        <v>606</v>
      </c>
      <c r="I66" s="8">
        <v>1</v>
      </c>
      <c r="J66" s="8"/>
      <c r="K66" s="8"/>
      <c r="L66" s="8"/>
      <c r="M66" s="8"/>
      <c r="N66" s="8"/>
      <c r="O66" s="8"/>
      <c r="P66" s="8" t="str">
        <f t="shared" si="14"/>
        <v>"Method":2</v>
      </c>
      <c r="Q66" s="8" t="str">
        <f t="shared" si="15"/>
        <v>"SkillId":5000150</v>
      </c>
      <c r="R66" s="8" t="str">
        <f t="shared" si="16"/>
        <v>"TargetType":1</v>
      </c>
      <c r="S66" s="8"/>
      <c r="T66" s="8"/>
      <c r="U66" s="8"/>
      <c r="V66" s="3" t="str">
        <f t="shared" si="17"/>
        <v>"Paramas":{"SkillId":5000150,"TargetType":1}</v>
      </c>
      <c r="W66" s="3" t="str">
        <f t="shared" si="18"/>
        <v>{"Method":2,"Paramas":{"SkillId":5000150,"TargetType":1}}</v>
      </c>
      <c r="X66" s="3" t="str">
        <f t="shared" si="19"/>
        <v>[{"Method":2,"Paramas":{"SkillId":5000150,"TargetType":1}}]</v>
      </c>
    </row>
    <row r="67" spans="4:24">
      <c r="D67" s="8">
        <v>151</v>
      </c>
      <c r="E67" s="8">
        <v>2</v>
      </c>
      <c r="F67" s="8" t="s">
        <v>605</v>
      </c>
      <c r="G67" s="8">
        <v>5000151</v>
      </c>
      <c r="H67" s="8" t="s">
        <v>606</v>
      </c>
      <c r="I67" s="8">
        <v>1</v>
      </c>
      <c r="J67" s="8"/>
      <c r="K67" s="8"/>
      <c r="L67" s="8"/>
      <c r="M67" s="8"/>
      <c r="N67" s="8"/>
      <c r="O67" s="8"/>
      <c r="P67" s="8" t="str">
        <f t="shared" si="14"/>
        <v>"Method":2</v>
      </c>
      <c r="Q67" s="8" t="str">
        <f t="shared" si="15"/>
        <v>"SkillId":5000151</v>
      </c>
      <c r="R67" s="8" t="str">
        <f t="shared" si="16"/>
        <v>"TargetType":1</v>
      </c>
      <c r="S67" s="8"/>
      <c r="T67" s="8"/>
      <c r="U67" s="8"/>
      <c r="V67" s="3" t="str">
        <f t="shared" si="17"/>
        <v>"Paramas":{"SkillId":5000151,"TargetType":1}</v>
      </c>
      <c r="W67" s="3" t="str">
        <f t="shared" si="18"/>
        <v>{"Method":2,"Paramas":{"SkillId":5000151,"TargetType":1}}</v>
      </c>
      <c r="X67" s="3" t="str">
        <f t="shared" si="19"/>
        <v>[{"Method":2,"Paramas":{"SkillId":5000151,"TargetType":1}}]</v>
      </c>
    </row>
    <row r="68" spans="4:24">
      <c r="D68" s="8">
        <v>152</v>
      </c>
      <c r="E68" s="8">
        <v>2</v>
      </c>
      <c r="F68" s="8" t="s">
        <v>605</v>
      </c>
      <c r="G68" s="8">
        <v>5000152</v>
      </c>
      <c r="H68" s="8" t="s">
        <v>606</v>
      </c>
      <c r="I68" s="8">
        <v>2</v>
      </c>
      <c r="J68" s="8"/>
      <c r="K68" s="8"/>
      <c r="L68" s="8"/>
      <c r="M68" s="8"/>
      <c r="N68" s="8"/>
      <c r="O68" s="8"/>
      <c r="P68" s="8" t="str">
        <f t="shared" si="14"/>
        <v>"Method":2</v>
      </c>
      <c r="Q68" s="8" t="str">
        <f t="shared" si="15"/>
        <v>"SkillId":5000152</v>
      </c>
      <c r="R68" s="8" t="str">
        <f t="shared" si="16"/>
        <v>"TargetType":2</v>
      </c>
      <c r="S68" s="8"/>
      <c r="T68" s="8"/>
      <c r="U68" s="8"/>
      <c r="V68" s="3" t="str">
        <f t="shared" si="17"/>
        <v>"Paramas":{"SkillId":5000152,"TargetType":2}</v>
      </c>
      <c r="W68" s="3" t="str">
        <f t="shared" si="18"/>
        <v>{"Method":2,"Paramas":{"SkillId":5000152,"TargetType":2}}</v>
      </c>
      <c r="X68" s="3" t="str">
        <f t="shared" si="19"/>
        <v>[{"Method":2,"Paramas":{"SkillId":5000152,"TargetType":2}}]</v>
      </c>
    </row>
    <row r="69" spans="4:24">
      <c r="D69" s="8">
        <v>153</v>
      </c>
      <c r="E69" s="8">
        <v>3</v>
      </c>
      <c r="F69" s="8" t="s">
        <v>1</v>
      </c>
      <c r="G69" s="8">
        <v>6</v>
      </c>
      <c r="H69" s="8"/>
      <c r="I69" s="8"/>
      <c r="J69" s="8"/>
      <c r="K69" s="8"/>
      <c r="L69" s="8"/>
      <c r="M69" s="8"/>
      <c r="N69" s="8"/>
      <c r="O69" s="8"/>
      <c r="P69" s="8" t="str">
        <f t="shared" si="14"/>
        <v>"Method":3</v>
      </c>
      <c r="Q69" s="8" t="str">
        <f t="shared" si="15"/>
        <v>"RogueItemId":6</v>
      </c>
      <c r="R69" s="8" t="str">
        <f t="shared" si="16"/>
        <v/>
      </c>
      <c r="S69" s="8"/>
      <c r="T69" s="8"/>
      <c r="U69" s="8"/>
      <c r="V69" s="3" t="str">
        <f t="shared" si="17"/>
        <v>"Paramas":{"RogueItemId":6}</v>
      </c>
      <c r="W69" s="3" t="str">
        <f t="shared" si="18"/>
        <v>{"Method":3,"Paramas":{"RogueItemId":6}}</v>
      </c>
      <c r="X69" s="3" t="str">
        <f t="shared" si="19"/>
        <v>[{"Method":3,"Paramas":{"RogueItemId":6}}]</v>
      </c>
    </row>
    <row r="70" spans="4:24">
      <c r="D70" s="8">
        <v>154</v>
      </c>
      <c r="E70" s="8">
        <v>7</v>
      </c>
      <c r="F70" s="8" t="s">
        <v>1</v>
      </c>
      <c r="G70" s="8">
        <v>7</v>
      </c>
      <c r="H70" s="8"/>
      <c r="I70" s="8"/>
      <c r="J70" s="8"/>
      <c r="K70" s="8"/>
      <c r="L70" s="8"/>
      <c r="M70" s="8"/>
      <c r="N70" s="8"/>
      <c r="O70" s="8"/>
      <c r="P70" s="8" t="str">
        <f t="shared" si="14"/>
        <v>"Method":7</v>
      </c>
      <c r="Q70" s="8" t="str">
        <f t="shared" si="15"/>
        <v>"RogueItemId":7</v>
      </c>
      <c r="R70" s="8" t="str">
        <f t="shared" si="16"/>
        <v/>
      </c>
      <c r="S70" s="8"/>
      <c r="T70" s="8"/>
      <c r="U70" s="8"/>
      <c r="V70" s="3" t="str">
        <f t="shared" si="17"/>
        <v>"Paramas":{"RogueItemId":7}</v>
      </c>
      <c r="W70" s="3" t="str">
        <f t="shared" si="18"/>
        <v>{"Method":7,"Paramas":{"RogueItemId":7}}</v>
      </c>
      <c r="X70" s="3" t="str">
        <f t="shared" si="19"/>
        <v>[{"Method":7,"Paramas":{"RogueItemId":7}}]</v>
      </c>
    </row>
    <row r="71" spans="4:24">
      <c r="D71" s="8">
        <v>155</v>
      </c>
      <c r="E71" s="8">
        <v>2</v>
      </c>
      <c r="F71" s="8" t="s">
        <v>605</v>
      </c>
      <c r="G71" s="8">
        <v>5000155</v>
      </c>
      <c r="H71" s="8" t="s">
        <v>606</v>
      </c>
      <c r="I71" s="8">
        <v>1</v>
      </c>
      <c r="J71" s="8"/>
      <c r="K71" s="8"/>
      <c r="L71" s="8"/>
      <c r="M71" s="8"/>
      <c r="N71" s="8"/>
      <c r="O71" s="8"/>
      <c r="P71" s="8" t="str">
        <f t="shared" si="14"/>
        <v>"Method":2</v>
      </c>
      <c r="Q71" s="8" t="str">
        <f t="shared" si="15"/>
        <v>"SkillId":5000155</v>
      </c>
      <c r="R71" s="8" t="str">
        <f t="shared" si="16"/>
        <v>"TargetType":1</v>
      </c>
      <c r="S71" s="8"/>
      <c r="T71" s="8"/>
      <c r="U71" s="8"/>
      <c r="V71" s="3" t="str">
        <f t="shared" si="17"/>
        <v>"Paramas":{"SkillId":5000155,"TargetType":1}</v>
      </c>
      <c r="W71" s="3" t="str">
        <f t="shared" si="18"/>
        <v>{"Method":2,"Paramas":{"SkillId":5000155,"TargetType":1}}</v>
      </c>
      <c r="X71" s="3" t="str">
        <f t="shared" si="19"/>
        <v>[{"Method":2,"Paramas":{"SkillId":5000155,"TargetType":1}}]</v>
      </c>
    </row>
    <row r="72" spans="4:24">
      <c r="D72" s="8">
        <v>156</v>
      </c>
      <c r="E72" s="8">
        <v>2</v>
      </c>
      <c r="F72" s="8" t="s">
        <v>605</v>
      </c>
      <c r="G72" s="8">
        <v>5000156</v>
      </c>
      <c r="H72" s="8" t="s">
        <v>606</v>
      </c>
      <c r="I72" s="8">
        <v>1</v>
      </c>
      <c r="J72" s="8"/>
      <c r="K72" s="8"/>
      <c r="L72" s="8"/>
      <c r="M72" s="8"/>
      <c r="N72" s="8"/>
      <c r="O72" s="8"/>
      <c r="P72" s="8" t="str">
        <f t="shared" si="14"/>
        <v>"Method":2</v>
      </c>
      <c r="Q72" s="8" t="str">
        <f t="shared" si="15"/>
        <v>"SkillId":5000156</v>
      </c>
      <c r="R72" s="8" t="str">
        <f t="shared" si="16"/>
        <v>"TargetType":1</v>
      </c>
      <c r="S72" s="8"/>
      <c r="T72" s="8"/>
      <c r="U72" s="8"/>
      <c r="V72" s="3" t="str">
        <f t="shared" si="17"/>
        <v>"Paramas":{"SkillId":5000156,"TargetType":1}</v>
      </c>
      <c r="W72" s="3" t="str">
        <f t="shared" si="18"/>
        <v>{"Method":2,"Paramas":{"SkillId":5000156,"TargetType":1}}</v>
      </c>
      <c r="X72" s="3" t="str">
        <f t="shared" si="19"/>
        <v>[{"Method":2,"Paramas":{"SkillId":5000156,"TargetType":1}}]</v>
      </c>
    </row>
    <row r="73" spans="4:24">
      <c r="D73" s="8">
        <v>157</v>
      </c>
      <c r="E73" s="8">
        <v>2</v>
      </c>
      <c r="F73" s="8" t="s">
        <v>605</v>
      </c>
      <c r="G73" s="8">
        <v>5000157</v>
      </c>
      <c r="H73" s="8" t="s">
        <v>606</v>
      </c>
      <c r="I73" s="8">
        <v>1</v>
      </c>
      <c r="J73" s="8"/>
      <c r="K73" s="8"/>
      <c r="L73" s="8"/>
      <c r="M73" s="8"/>
      <c r="N73" s="8"/>
      <c r="O73" s="8"/>
      <c r="P73" s="8" t="str">
        <f t="shared" si="14"/>
        <v>"Method":2</v>
      </c>
      <c r="Q73" s="8" t="str">
        <f t="shared" si="15"/>
        <v>"SkillId":5000157</v>
      </c>
      <c r="R73" s="8" t="str">
        <f t="shared" si="16"/>
        <v>"TargetType":1</v>
      </c>
      <c r="S73" s="8"/>
      <c r="T73" s="8"/>
      <c r="U73" s="8"/>
      <c r="V73" s="3" t="str">
        <f t="shared" si="17"/>
        <v>"Paramas":{"SkillId":5000157,"TargetType":1}</v>
      </c>
      <c r="W73" s="3" t="str">
        <f t="shared" si="18"/>
        <v>{"Method":2,"Paramas":{"SkillId":5000157,"TargetType":1}}</v>
      </c>
      <c r="X73" s="3" t="str">
        <f t="shared" si="19"/>
        <v>[{"Method":2,"Paramas":{"SkillId":5000157,"TargetType":1}}]</v>
      </c>
    </row>
    <row r="74" spans="4:24">
      <c r="D74" s="8">
        <v>158</v>
      </c>
      <c r="E74" s="8">
        <v>2</v>
      </c>
      <c r="F74" s="8" t="s">
        <v>605</v>
      </c>
      <c r="G74" s="8">
        <v>5000158</v>
      </c>
      <c r="H74" s="8" t="s">
        <v>606</v>
      </c>
      <c r="I74" s="8">
        <v>1</v>
      </c>
      <c r="J74" s="8"/>
      <c r="K74" s="8"/>
      <c r="L74" s="8"/>
      <c r="M74" s="8"/>
      <c r="N74" s="8"/>
      <c r="O74" s="8"/>
      <c r="P74" s="8" t="str">
        <f t="shared" si="14"/>
        <v>"Method":2</v>
      </c>
      <c r="Q74" s="8" t="str">
        <f t="shared" si="15"/>
        <v>"SkillId":5000158</v>
      </c>
      <c r="R74" s="8" t="str">
        <f t="shared" si="16"/>
        <v>"TargetType":1</v>
      </c>
      <c r="S74" s="8"/>
      <c r="T74" s="8"/>
      <c r="U74" s="8"/>
      <c r="V74" s="3" t="str">
        <f t="shared" si="17"/>
        <v>"Paramas":{"SkillId":5000158,"TargetType":1}</v>
      </c>
      <c r="W74" s="3" t="str">
        <f t="shared" si="18"/>
        <v>{"Method":2,"Paramas":{"SkillId":5000158,"TargetType":1}}</v>
      </c>
      <c r="X74" s="3" t="str">
        <f t="shared" si="19"/>
        <v>[{"Method":2,"Paramas":{"SkillId":5000158,"TargetType":1}}]</v>
      </c>
    </row>
    <row r="75" spans="4:24">
      <c r="D75" s="8">
        <v>159</v>
      </c>
      <c r="E75" s="8">
        <v>2</v>
      </c>
      <c r="F75" s="8" t="s">
        <v>605</v>
      </c>
      <c r="G75" s="8">
        <v>5000159</v>
      </c>
      <c r="H75" s="8" t="s">
        <v>606</v>
      </c>
      <c r="I75" s="8">
        <v>1</v>
      </c>
      <c r="J75" s="8"/>
      <c r="K75" s="8"/>
      <c r="L75" s="8"/>
      <c r="M75" s="8"/>
      <c r="N75" s="8"/>
      <c r="O75" s="8"/>
      <c r="P75" s="8" t="str">
        <f t="shared" si="14"/>
        <v>"Method":2</v>
      </c>
      <c r="Q75" s="8" t="str">
        <f t="shared" si="15"/>
        <v>"SkillId":5000159</v>
      </c>
      <c r="R75" s="8" t="str">
        <f t="shared" si="16"/>
        <v>"TargetType":1</v>
      </c>
      <c r="S75" s="8"/>
      <c r="T75" s="8"/>
      <c r="U75" s="8"/>
      <c r="V75" s="3" t="str">
        <f t="shared" si="17"/>
        <v>"Paramas":{"SkillId":5000159,"TargetType":1}</v>
      </c>
      <c r="W75" s="3" t="str">
        <f t="shared" si="18"/>
        <v>{"Method":2,"Paramas":{"SkillId":5000159,"TargetType":1}}</v>
      </c>
      <c r="X75" s="3" t="str">
        <f t="shared" si="19"/>
        <v>[{"Method":2,"Paramas":{"SkillId":5000159,"TargetType":1}}]</v>
      </c>
    </row>
    <row r="76" spans="4:24">
      <c r="D76" s="8">
        <v>160</v>
      </c>
      <c r="E76" s="8">
        <v>2</v>
      </c>
      <c r="F76" s="8" t="s">
        <v>605</v>
      </c>
      <c r="G76" s="8">
        <v>5000160</v>
      </c>
      <c r="H76" s="8" t="s">
        <v>606</v>
      </c>
      <c r="I76" s="8">
        <v>2</v>
      </c>
      <c r="J76" s="8"/>
      <c r="K76" s="8"/>
      <c r="L76" s="8"/>
      <c r="M76" s="8"/>
      <c r="N76" s="8"/>
      <c r="O76" s="8"/>
      <c r="P76" s="8" t="str">
        <f t="shared" si="14"/>
        <v>"Method":2</v>
      </c>
      <c r="Q76" s="8" t="str">
        <f t="shared" si="15"/>
        <v>"SkillId":5000160</v>
      </c>
      <c r="R76" s="8" t="str">
        <f t="shared" si="16"/>
        <v>"TargetType":2</v>
      </c>
      <c r="S76" s="8"/>
      <c r="T76" s="8"/>
      <c r="U76" s="8"/>
      <c r="V76" s="3" t="str">
        <f t="shared" si="17"/>
        <v>"Paramas":{"SkillId":5000160,"TargetType":2}</v>
      </c>
      <c r="W76" s="3" t="str">
        <f t="shared" si="18"/>
        <v>{"Method":2,"Paramas":{"SkillId":5000160,"TargetType":2}}</v>
      </c>
      <c r="X76" s="3" t="str">
        <f t="shared" si="19"/>
        <v>[{"Method":2,"Paramas":{"SkillId":5000160,"TargetType":2}}]</v>
      </c>
    </row>
    <row r="77" spans="4:24">
      <c r="D77" s="8">
        <v>161</v>
      </c>
      <c r="E77" s="8">
        <v>2</v>
      </c>
      <c r="F77" s="8" t="s">
        <v>605</v>
      </c>
      <c r="G77" s="8">
        <v>5000161</v>
      </c>
      <c r="H77" s="8" t="s">
        <v>606</v>
      </c>
      <c r="I77" s="8">
        <v>2</v>
      </c>
      <c r="J77" s="8"/>
      <c r="K77" s="8"/>
      <c r="L77" s="8"/>
      <c r="M77" s="8"/>
      <c r="N77" s="8"/>
      <c r="O77" s="8"/>
      <c r="P77" s="8" t="str">
        <f t="shared" si="14"/>
        <v>"Method":2</v>
      </c>
      <c r="Q77" s="8" t="str">
        <f t="shared" si="15"/>
        <v>"SkillId":5000161</v>
      </c>
      <c r="R77" s="8" t="str">
        <f t="shared" si="16"/>
        <v>"TargetType":2</v>
      </c>
      <c r="S77" s="8"/>
      <c r="T77" s="8"/>
      <c r="U77" s="8"/>
      <c r="V77" s="3" t="str">
        <f t="shared" si="17"/>
        <v>"Paramas":{"SkillId":5000161,"TargetType":2}</v>
      </c>
      <c r="W77" s="3" t="str">
        <f t="shared" si="18"/>
        <v>{"Method":2,"Paramas":{"SkillId":5000161,"TargetType":2}}</v>
      </c>
      <c r="X77" s="3" t="str">
        <f t="shared" si="19"/>
        <v>[{"Method":2,"Paramas":{"SkillId":5000161,"TargetType":2}}]</v>
      </c>
    </row>
    <row r="78" spans="4:24">
      <c r="D78" s="8">
        <v>162</v>
      </c>
      <c r="E78" s="8">
        <v>3</v>
      </c>
      <c r="F78" s="8" t="s">
        <v>1</v>
      </c>
      <c r="G78" s="8">
        <v>8</v>
      </c>
      <c r="H78" s="8"/>
      <c r="I78" s="8"/>
      <c r="J78" s="8"/>
      <c r="K78" s="8"/>
      <c r="L78" s="8"/>
      <c r="M78" s="8"/>
      <c r="N78" s="8"/>
      <c r="O78" s="8"/>
      <c r="P78" s="8" t="str">
        <f t="shared" si="14"/>
        <v>"Method":3</v>
      </c>
      <c r="Q78" s="8" t="str">
        <f t="shared" si="15"/>
        <v>"RogueItemId":8</v>
      </c>
      <c r="R78" s="8" t="str">
        <f t="shared" si="16"/>
        <v/>
      </c>
      <c r="S78" s="8"/>
      <c r="T78" s="8"/>
      <c r="U78" s="8"/>
      <c r="V78" s="3" t="str">
        <f t="shared" si="17"/>
        <v>"Paramas":{"RogueItemId":8}</v>
      </c>
      <c r="W78" s="3" t="str">
        <f t="shared" si="18"/>
        <v>{"Method":3,"Paramas":{"RogueItemId":8}}</v>
      </c>
      <c r="X78" s="3" t="str">
        <f t="shared" si="19"/>
        <v>[{"Method":3,"Paramas":{"RogueItemId":8}}]</v>
      </c>
    </row>
    <row r="79" spans="4:24">
      <c r="D79" s="8">
        <v>163</v>
      </c>
      <c r="E79" s="8">
        <v>2</v>
      </c>
      <c r="F79" s="8" t="s">
        <v>605</v>
      </c>
      <c r="G79" s="8">
        <v>5000163</v>
      </c>
      <c r="H79" s="8" t="s">
        <v>606</v>
      </c>
      <c r="I79" s="8">
        <v>1</v>
      </c>
      <c r="J79" s="8"/>
      <c r="K79" s="8"/>
      <c r="L79" s="8"/>
      <c r="M79" s="8"/>
      <c r="N79" s="8"/>
      <c r="O79" s="8"/>
      <c r="P79" s="8" t="str">
        <f t="shared" si="14"/>
        <v>"Method":2</v>
      </c>
      <c r="Q79" s="8" t="str">
        <f t="shared" si="15"/>
        <v>"SkillId":5000163</v>
      </c>
      <c r="R79" s="8" t="str">
        <f t="shared" si="16"/>
        <v>"TargetType":1</v>
      </c>
      <c r="S79" s="8"/>
      <c r="T79" s="8"/>
      <c r="U79" s="8"/>
      <c r="V79" s="3" t="str">
        <f t="shared" si="17"/>
        <v>"Paramas":{"SkillId":5000163,"TargetType":1}</v>
      </c>
      <c r="W79" s="3" t="str">
        <f t="shared" si="18"/>
        <v>{"Method":2,"Paramas":{"SkillId":5000163,"TargetType":1}}</v>
      </c>
      <c r="X79" s="3" t="str">
        <f t="shared" si="19"/>
        <v>[{"Method":2,"Paramas":{"SkillId":5000163,"TargetType":1}}]</v>
      </c>
    </row>
    <row r="80" spans="4:24">
      <c r="D80" s="8">
        <v>164</v>
      </c>
      <c r="E80" s="8">
        <v>2</v>
      </c>
      <c r="F80" s="8" t="s">
        <v>605</v>
      </c>
      <c r="G80" s="8">
        <v>5000164</v>
      </c>
      <c r="H80" s="8" t="s">
        <v>606</v>
      </c>
      <c r="I80" s="8">
        <v>1</v>
      </c>
      <c r="J80" s="8"/>
      <c r="K80" s="8"/>
      <c r="L80" s="8"/>
      <c r="M80" s="8"/>
      <c r="N80" s="8"/>
      <c r="O80" s="8"/>
      <c r="P80" s="8" t="str">
        <f t="shared" si="14"/>
        <v>"Method":2</v>
      </c>
      <c r="Q80" s="8" t="str">
        <f t="shared" si="15"/>
        <v>"SkillId":5000164</v>
      </c>
      <c r="R80" s="8" t="str">
        <f t="shared" si="16"/>
        <v>"TargetType":1</v>
      </c>
      <c r="S80" s="8"/>
      <c r="T80" s="8"/>
      <c r="U80" s="8"/>
      <c r="V80" s="3" t="str">
        <f t="shared" si="17"/>
        <v>"Paramas":{"SkillId":5000164,"TargetType":1}</v>
      </c>
      <c r="W80" s="3" t="str">
        <f t="shared" si="18"/>
        <v>{"Method":2,"Paramas":{"SkillId":5000164,"TargetType":1}}</v>
      </c>
      <c r="X80" s="3" t="str">
        <f t="shared" si="19"/>
        <v>[{"Method":2,"Paramas":{"SkillId":5000164,"TargetType":1}}]</v>
      </c>
    </row>
    <row r="81" spans="4:24">
      <c r="D81" s="8">
        <v>165</v>
      </c>
      <c r="E81" s="8">
        <v>2</v>
      </c>
      <c r="F81" s="8" t="s">
        <v>605</v>
      </c>
      <c r="G81" s="8">
        <v>5000165</v>
      </c>
      <c r="H81" s="8" t="s">
        <v>606</v>
      </c>
      <c r="I81" s="8">
        <v>1</v>
      </c>
      <c r="J81" s="8"/>
      <c r="K81" s="8"/>
      <c r="L81" s="8"/>
      <c r="M81" s="8"/>
      <c r="N81" s="8"/>
      <c r="O81" s="8"/>
      <c r="P81" s="8" t="str">
        <f t="shared" si="14"/>
        <v>"Method":2</v>
      </c>
      <c r="Q81" s="8" t="str">
        <f t="shared" si="15"/>
        <v>"SkillId":5000165</v>
      </c>
      <c r="R81" s="8" t="str">
        <f t="shared" si="16"/>
        <v>"TargetType":1</v>
      </c>
      <c r="S81" s="8"/>
      <c r="T81" s="8"/>
      <c r="U81" s="8"/>
      <c r="V81" s="3" t="str">
        <f t="shared" si="17"/>
        <v>"Paramas":{"SkillId":5000165,"TargetType":1}</v>
      </c>
      <c r="W81" s="3" t="str">
        <f t="shared" si="18"/>
        <v>{"Method":2,"Paramas":{"SkillId":5000165,"TargetType":1}}</v>
      </c>
      <c r="X81" s="3" t="str">
        <f t="shared" si="19"/>
        <v>[{"Method":2,"Paramas":{"SkillId":5000165,"TargetType":1}}]</v>
      </c>
    </row>
    <row r="82" spans="4:24">
      <c r="D82" s="8">
        <v>566</v>
      </c>
      <c r="E82" s="8">
        <v>4</v>
      </c>
      <c r="F82" s="8" t="s">
        <v>599</v>
      </c>
      <c r="G82" s="8">
        <v>0.05</v>
      </c>
      <c r="H82" s="8" t="s">
        <v>609</v>
      </c>
      <c r="I82" s="8">
        <v>10</v>
      </c>
      <c r="J82" s="8"/>
      <c r="K82" s="8"/>
      <c r="L82" s="8"/>
      <c r="M82" s="8"/>
      <c r="N82" s="8"/>
      <c r="O82" s="8"/>
      <c r="P82" s="8" t="str">
        <f t="shared" si="14"/>
        <v>"Method":4</v>
      </c>
      <c r="Q82" s="8" t="str">
        <f t="shared" si="15"/>
        <v>"AtkRate":0.05</v>
      </c>
      <c r="R82" s="8" t="str">
        <f t="shared" si="16"/>
        <v>"MaxCount":10</v>
      </c>
      <c r="S82" s="8"/>
      <c r="T82" s="8"/>
      <c r="U82" s="8"/>
      <c r="V82" s="3" t="str">
        <f t="shared" si="17"/>
        <v>"Paramas":{"AtkRate":0.05,"MaxCount":10}</v>
      </c>
      <c r="W82" s="3" t="str">
        <f t="shared" si="18"/>
        <v>{"Method":4,"Paramas":{"AtkRate":0.05,"MaxCount":10}}</v>
      </c>
      <c r="X82" s="3" t="str">
        <f t="shared" si="19"/>
        <v>[{"Method":4,"Paramas":{"AtkRate":0.05,"MaxCount":10}}]</v>
      </c>
    </row>
    <row r="83" spans="4:24">
      <c r="D83" s="8">
        <v>166</v>
      </c>
      <c r="E83" s="8">
        <v>2</v>
      </c>
      <c r="F83" s="8" t="s">
        <v>605</v>
      </c>
      <c r="G83" s="8">
        <v>5000126</v>
      </c>
      <c r="H83" s="8" t="s">
        <v>606</v>
      </c>
      <c r="I83" s="8">
        <v>1</v>
      </c>
      <c r="J83" s="8"/>
      <c r="K83" s="8"/>
      <c r="L83" s="8"/>
      <c r="M83" s="8"/>
      <c r="N83" s="8"/>
      <c r="O83" s="8"/>
      <c r="P83" s="8" t="str">
        <f t="shared" si="14"/>
        <v>"Method":2</v>
      </c>
      <c r="Q83" s="8" t="str">
        <f t="shared" si="15"/>
        <v>"SkillId":5000126</v>
      </c>
      <c r="R83" s="8" t="str">
        <f t="shared" si="16"/>
        <v>"TargetType":1</v>
      </c>
      <c r="S83" s="8"/>
      <c r="T83" s="8"/>
      <c r="U83" s="8"/>
      <c r="V83" s="3" t="str">
        <f t="shared" si="17"/>
        <v>"Paramas":{"SkillId":5000126,"TargetType":1}</v>
      </c>
      <c r="W83" s="3" t="str">
        <f t="shared" si="18"/>
        <v>{"Method":2,"Paramas":{"SkillId":5000126,"TargetType":1}}</v>
      </c>
      <c r="X83" s="3" t="str">
        <f t="shared" si="19"/>
        <v>[{"Method":2,"Paramas":{"SkillId":5000126,"TargetType":1}}]</v>
      </c>
    </row>
    <row r="84" spans="4:24">
      <c r="D84" s="8">
        <v>167</v>
      </c>
      <c r="E84" s="8">
        <v>2</v>
      </c>
      <c r="F84" s="8" t="s">
        <v>605</v>
      </c>
      <c r="G84" s="8">
        <v>5000167</v>
      </c>
      <c r="H84" s="8" t="s">
        <v>606</v>
      </c>
      <c r="I84" s="8">
        <v>1</v>
      </c>
      <c r="J84" s="8"/>
      <c r="K84" s="8"/>
      <c r="L84" s="8"/>
      <c r="M84" s="8"/>
      <c r="N84" s="8"/>
      <c r="O84" s="8"/>
      <c r="P84" s="8" t="str">
        <f>IF(E84="","",$B$2&amp;$E$8&amp;$B$2&amp;$B$1&amp;E84)</f>
        <v>"Method":2</v>
      </c>
      <c r="Q84" s="8" t="str">
        <f>IF(F84="","",$B$2&amp;F84&amp;$B$2&amp;$B$1&amp;G84)</f>
        <v>"SkillId":5000167</v>
      </c>
      <c r="R84" s="8" t="str">
        <f>IF(H84="","",$B$2&amp;H84&amp;$B$2&amp;$B$1&amp;I84)</f>
        <v>"TargetType":1</v>
      </c>
      <c r="S84" s="8"/>
      <c r="T84" s="8"/>
      <c r="U84" s="8"/>
      <c r="V84" s="3" t="str">
        <f>IF(F84="","",$B$2&amp;$F$7&amp;$B$2&amp;$B$1&amp;$A$3&amp;_xlfn.TEXTJOIN($C$1,1,Q84:U84)&amp;$A$4)</f>
        <v>"Paramas":{"SkillId":5000167,"TargetType":1}</v>
      </c>
      <c r="W84" s="3" t="str">
        <f>IF(P84="","",$A$3&amp;_xlfn.TEXTJOIN($C$1,1,P84,V84)&amp;$A$4)</f>
        <v>{"Method":2,"Paramas":{"SkillId":5000167,"TargetType":1}}</v>
      </c>
      <c r="X84" s="3" t="str">
        <f>$A$1&amp;_xlfn.TEXTJOIN($C$1,1,W84)&amp;$A$2</f>
        <v>[{"Method":2,"Paramas":{"SkillId":5000167,"TargetType":1}}]</v>
      </c>
    </row>
    <row r="85" spans="4:24">
      <c r="D85" s="8">
        <v>168</v>
      </c>
      <c r="E85" s="8">
        <v>2</v>
      </c>
      <c r="F85" s="8" t="s">
        <v>605</v>
      </c>
      <c r="G85" s="8">
        <v>5000168</v>
      </c>
      <c r="H85" s="8" t="s">
        <v>606</v>
      </c>
      <c r="I85" s="8">
        <v>1</v>
      </c>
      <c r="J85" s="8"/>
      <c r="K85" s="8"/>
      <c r="L85" s="8"/>
      <c r="M85" s="8"/>
      <c r="N85" s="8"/>
      <c r="O85" s="8"/>
      <c r="P85" s="8" t="str">
        <f>IF(E85="","",$B$2&amp;$E$8&amp;$B$2&amp;$B$1&amp;E85)</f>
        <v>"Method":2</v>
      </c>
      <c r="Q85" s="8" t="str">
        <f>IF(F85="","",$B$2&amp;F85&amp;$B$2&amp;$B$1&amp;G85)</f>
        <v>"SkillId":5000168</v>
      </c>
      <c r="R85" s="8" t="str">
        <f>IF(H85="","",$B$2&amp;H85&amp;$B$2&amp;$B$1&amp;I85)</f>
        <v>"TargetType":1</v>
      </c>
      <c r="S85" s="8"/>
      <c r="T85" s="8"/>
      <c r="U85" s="8"/>
      <c r="V85" s="3" t="str">
        <f>IF(F85="","",$B$2&amp;$F$7&amp;$B$2&amp;$B$1&amp;$A$3&amp;_xlfn.TEXTJOIN($C$1,1,Q85:U85)&amp;$A$4)</f>
        <v>"Paramas":{"SkillId":5000168,"TargetType":1}</v>
      </c>
      <c r="W85" s="3" t="str">
        <f>IF(P85="","",$A$3&amp;_xlfn.TEXTJOIN($C$1,1,P85,V85)&amp;$A$4)</f>
        <v>{"Method":2,"Paramas":{"SkillId":5000168,"TargetType":1}}</v>
      </c>
      <c r="X85" s="3" t="str">
        <f>$A$1&amp;_xlfn.TEXTJOIN($C$1,1,W85)&amp;$A$2</f>
        <v>[{"Method":2,"Paramas":{"SkillId":5000168,"TargetType":1}}]</v>
      </c>
    </row>
    <row r="86" spans="4:24">
      <c r="D86" s="8">
        <v>169</v>
      </c>
      <c r="E86" s="8">
        <v>2</v>
      </c>
      <c r="F86" s="8" t="s">
        <v>605</v>
      </c>
      <c r="G86" s="8">
        <v>5000169</v>
      </c>
      <c r="H86" s="8" t="s">
        <v>606</v>
      </c>
      <c r="I86" s="8">
        <v>1</v>
      </c>
      <c r="J86" s="8"/>
      <c r="K86" s="8"/>
      <c r="L86" s="8"/>
      <c r="M86" s="8"/>
      <c r="N86" s="8"/>
      <c r="O86" s="8"/>
      <c r="P86" s="8" t="str">
        <f>IF(E86="","",$B$2&amp;$E$8&amp;$B$2&amp;$B$1&amp;E86)</f>
        <v>"Method":2</v>
      </c>
      <c r="Q86" s="8" t="str">
        <f>IF(F86="","",$B$2&amp;F86&amp;$B$2&amp;$B$1&amp;G86)</f>
        <v>"SkillId":5000169</v>
      </c>
      <c r="R86" s="8" t="str">
        <f>IF(H86="","",$B$2&amp;H86&amp;$B$2&amp;$B$1&amp;I86)</f>
        <v>"TargetType":1</v>
      </c>
      <c r="S86" s="8"/>
      <c r="T86" s="8"/>
      <c r="U86" s="8"/>
      <c r="V86" s="3" t="str">
        <f>IF(F86="","",$B$2&amp;$F$7&amp;$B$2&amp;$B$1&amp;$A$3&amp;_xlfn.TEXTJOIN($C$1,1,Q86:U86)&amp;$A$4)</f>
        <v>"Paramas":{"SkillId":5000169,"TargetType":1}</v>
      </c>
      <c r="W86" s="3" t="str">
        <f>IF(P86="","",$A$3&amp;_xlfn.TEXTJOIN($C$1,1,P86,V86)&amp;$A$4)</f>
        <v>{"Method":2,"Paramas":{"SkillId":5000169,"TargetType":1}}</v>
      </c>
      <c r="X86" s="3" t="str">
        <f>$A$1&amp;_xlfn.TEXTJOIN($C$1,1,W86)&amp;$A$2</f>
        <v>[{"Method":2,"Paramas":{"SkillId":5000169,"TargetType":1}}]</v>
      </c>
    </row>
    <row r="87" spans="4:24">
      <c r="D87" s="8">
        <v>170</v>
      </c>
      <c r="E87" s="8">
        <v>2</v>
      </c>
      <c r="F87" s="8" t="s">
        <v>605</v>
      </c>
      <c r="G87" s="8">
        <v>5000170</v>
      </c>
      <c r="H87" s="8" t="s">
        <v>606</v>
      </c>
      <c r="I87" s="8">
        <v>1</v>
      </c>
      <c r="J87" s="8"/>
      <c r="K87" s="8"/>
      <c r="L87" s="8"/>
      <c r="M87" s="8"/>
      <c r="N87" s="8"/>
      <c r="O87" s="8"/>
      <c r="P87" s="8" t="str">
        <f>IF(E87="","",$B$2&amp;$E$8&amp;$B$2&amp;$B$1&amp;E87)</f>
        <v>"Method":2</v>
      </c>
      <c r="Q87" s="8" t="str">
        <f>IF(F87="","",$B$2&amp;F87&amp;$B$2&amp;$B$1&amp;G87)</f>
        <v>"SkillId":5000170</v>
      </c>
      <c r="R87" s="8" t="str">
        <f>IF(H87="","",$B$2&amp;H87&amp;$B$2&amp;$B$1&amp;I87)</f>
        <v>"TargetType":1</v>
      </c>
      <c r="S87" s="8"/>
      <c r="T87" s="8"/>
      <c r="U87" s="8"/>
      <c r="V87" s="3" t="str">
        <f>IF(F87="","",$B$2&amp;$F$7&amp;$B$2&amp;$B$1&amp;$A$3&amp;_xlfn.TEXTJOIN($C$1,1,Q87:U87)&amp;$A$4)</f>
        <v>"Paramas":{"SkillId":5000170,"TargetType":1}</v>
      </c>
      <c r="W87" s="3" t="str">
        <f>IF(P87="","",$A$3&amp;_xlfn.TEXTJOIN($C$1,1,P87,V87)&amp;$A$4)</f>
        <v>{"Method":2,"Paramas":{"SkillId":5000170,"TargetType":1}}</v>
      </c>
      <c r="X87" s="3" t="str">
        <f>$A$1&amp;_xlfn.TEXTJOIN($C$1,1,W87)&amp;$A$2</f>
        <v>[{"Method":2,"Paramas":{"SkillId":5000170,"TargetType":1}}]</v>
      </c>
    </row>
    <row r="88" spans="4:24">
      <c r="D88" s="8">
        <v>171</v>
      </c>
      <c r="E88" s="8">
        <v>2</v>
      </c>
      <c r="F88" s="8" t="s">
        <v>605</v>
      </c>
      <c r="G88" s="8">
        <v>5000171</v>
      </c>
      <c r="H88" s="8" t="s">
        <v>606</v>
      </c>
      <c r="I88" s="8">
        <v>1</v>
      </c>
      <c r="J88" s="8"/>
      <c r="K88" s="8"/>
      <c r="L88" s="8"/>
      <c r="M88" s="8"/>
      <c r="N88" s="8"/>
      <c r="O88" s="8"/>
      <c r="P88" s="8" t="str">
        <f>IF(E88="","",$B$2&amp;$E$8&amp;$B$2&amp;$B$1&amp;E88)</f>
        <v>"Method":2</v>
      </c>
      <c r="Q88" s="8" t="str">
        <f>IF(F88="","",$B$2&amp;F88&amp;$B$2&amp;$B$1&amp;G88)</f>
        <v>"SkillId":5000171</v>
      </c>
      <c r="R88" s="8" t="str">
        <f>IF(H88="","",$B$2&amp;H88&amp;$B$2&amp;$B$1&amp;I88)</f>
        <v>"TargetType":1</v>
      </c>
      <c r="S88" s="8"/>
      <c r="T88" s="8"/>
      <c r="U88" s="8"/>
      <c r="V88" s="3" t="str">
        <f>IF(F88="","",$B$2&amp;$F$7&amp;$B$2&amp;$B$1&amp;$A$3&amp;_xlfn.TEXTJOIN($C$1,1,Q88:U88)&amp;$A$4)</f>
        <v>"Paramas":{"SkillId":5000171,"TargetType":1}</v>
      </c>
      <c r="W88" s="3" t="str">
        <f>IF(P88="","",$A$3&amp;_xlfn.TEXTJOIN($C$1,1,P88,V88)&amp;$A$4)</f>
        <v>{"Method":2,"Paramas":{"SkillId":5000171,"TargetType":1}}</v>
      </c>
      <c r="X88" s="3" t="str">
        <f>$A$1&amp;_xlfn.TEXTJOIN($C$1,1,W88)&amp;$A$2</f>
        <v>[{"Method":2,"Paramas":{"SkillId":5000171,"TargetType":1}}]</v>
      </c>
    </row>
    <row r="89" spans="4:24">
      <c r="D89" s="8">
        <v>172</v>
      </c>
      <c r="E89" s="8">
        <v>2</v>
      </c>
      <c r="F89" s="8" t="s">
        <v>605</v>
      </c>
      <c r="G89" s="8">
        <v>5000172</v>
      </c>
      <c r="H89" s="8" t="s">
        <v>606</v>
      </c>
      <c r="I89" s="8">
        <v>1</v>
      </c>
      <c r="J89" s="8"/>
      <c r="K89" s="8"/>
      <c r="L89" s="8"/>
      <c r="M89" s="8"/>
      <c r="N89" s="8"/>
      <c r="O89" s="8"/>
      <c r="P89" s="8" t="str">
        <f>IF(E89="","",$B$2&amp;$E$8&amp;$B$2&amp;$B$1&amp;E89)</f>
        <v>"Method":2</v>
      </c>
      <c r="Q89" s="8" t="str">
        <f>IF(F89="","",$B$2&amp;F89&amp;$B$2&amp;$B$1&amp;G89)</f>
        <v>"SkillId":5000172</v>
      </c>
      <c r="R89" s="8" t="str">
        <f>IF(H89="","",$B$2&amp;H89&amp;$B$2&amp;$B$1&amp;I89)</f>
        <v>"TargetType":1</v>
      </c>
      <c r="S89" s="8"/>
      <c r="T89" s="8"/>
      <c r="U89" s="8"/>
      <c r="V89" s="3" t="str">
        <f>IF(F89="","",$B$2&amp;$F$7&amp;$B$2&amp;$B$1&amp;$A$3&amp;_xlfn.TEXTJOIN($C$1,1,Q89:U89)&amp;$A$4)</f>
        <v>"Paramas":{"SkillId":5000172,"TargetType":1}</v>
      </c>
      <c r="W89" s="3" t="str">
        <f>IF(P89="","",$A$3&amp;_xlfn.TEXTJOIN($C$1,1,P89,V89)&amp;$A$4)</f>
        <v>{"Method":2,"Paramas":{"SkillId":5000172,"TargetType":1}}</v>
      </c>
      <c r="X89" s="3" t="str">
        <f>$A$1&amp;_xlfn.TEXTJOIN($C$1,1,W89)&amp;$A$2</f>
        <v>[{"Method":2,"Paramas":{"SkillId":5000172,"TargetType":1}}]</v>
      </c>
    </row>
    <row r="90" spans="4:24">
      <c r="D90" s="8">
        <v>173</v>
      </c>
      <c r="E90" s="8">
        <v>2</v>
      </c>
      <c r="F90" s="8" t="s">
        <v>605</v>
      </c>
      <c r="G90" s="8">
        <v>5000173</v>
      </c>
      <c r="H90" s="8" t="s">
        <v>606</v>
      </c>
      <c r="I90" s="8">
        <v>1</v>
      </c>
      <c r="J90" s="8"/>
      <c r="K90" s="8"/>
      <c r="L90" s="8"/>
      <c r="M90" s="8"/>
      <c r="N90" s="8"/>
      <c r="O90" s="8"/>
      <c r="P90" s="8" t="str">
        <f>IF(E90="","",$B$2&amp;$E$8&amp;$B$2&amp;$B$1&amp;E90)</f>
        <v>"Method":2</v>
      </c>
      <c r="Q90" s="8" t="str">
        <f>IF(F90="","",$B$2&amp;F90&amp;$B$2&amp;$B$1&amp;G90)</f>
        <v>"SkillId":5000173</v>
      </c>
      <c r="R90" s="8" t="str">
        <f>IF(H90="","",$B$2&amp;H90&amp;$B$2&amp;$B$1&amp;I90)</f>
        <v>"TargetType":1</v>
      </c>
      <c r="S90" s="8"/>
      <c r="T90" s="8"/>
      <c r="U90" s="8"/>
      <c r="V90" s="3" t="str">
        <f>IF(F90="","",$B$2&amp;$F$7&amp;$B$2&amp;$B$1&amp;$A$3&amp;_xlfn.TEXTJOIN($C$1,1,Q90:U90)&amp;$A$4)</f>
        <v>"Paramas":{"SkillId":5000173,"TargetType":1}</v>
      </c>
      <c r="W90" s="3" t="str">
        <f>IF(P90="","",$A$3&amp;_xlfn.TEXTJOIN($C$1,1,P90,V90)&amp;$A$4)</f>
        <v>{"Method":2,"Paramas":{"SkillId":5000173,"TargetType":1}}</v>
      </c>
      <c r="X90" s="3" t="str">
        <f>$A$1&amp;_xlfn.TEXTJOIN($C$1,1,W90)&amp;$A$2</f>
        <v>[{"Method":2,"Paramas":{"SkillId":5000173,"TargetType":1}}]</v>
      </c>
    </row>
    <row r="91" spans="4:24">
      <c r="D91" s="8">
        <v>174</v>
      </c>
      <c r="E91" s="8">
        <v>2</v>
      </c>
      <c r="F91" s="8" t="s">
        <v>605</v>
      </c>
      <c r="G91" s="8">
        <v>5000174</v>
      </c>
      <c r="H91" s="8" t="s">
        <v>606</v>
      </c>
      <c r="I91" s="8">
        <v>1</v>
      </c>
      <c r="J91" s="8"/>
      <c r="K91" s="8"/>
      <c r="L91" s="8"/>
      <c r="M91" s="8"/>
      <c r="N91" s="8"/>
      <c r="O91" s="8"/>
      <c r="P91" s="8" t="str">
        <f>IF(E91="","",$B$2&amp;$E$8&amp;$B$2&amp;$B$1&amp;E91)</f>
        <v>"Method":2</v>
      </c>
      <c r="Q91" s="8" t="str">
        <f>IF(F91="","",$B$2&amp;F91&amp;$B$2&amp;$B$1&amp;G91)</f>
        <v>"SkillId":5000174</v>
      </c>
      <c r="R91" s="8" t="str">
        <f>IF(H91="","",$B$2&amp;H91&amp;$B$2&amp;$B$1&amp;I91)</f>
        <v>"TargetType":1</v>
      </c>
      <c r="S91" s="8"/>
      <c r="T91" s="8"/>
      <c r="U91" s="8"/>
      <c r="V91" s="3" t="str">
        <f>IF(F91="","",$B$2&amp;$F$7&amp;$B$2&amp;$B$1&amp;$A$3&amp;_xlfn.TEXTJOIN($C$1,1,Q91:U91)&amp;$A$4)</f>
        <v>"Paramas":{"SkillId":5000174,"TargetType":1}</v>
      </c>
      <c r="W91" s="3" t="str">
        <f>IF(P91="","",$A$3&amp;_xlfn.TEXTJOIN($C$1,1,P91,V91)&amp;$A$4)</f>
        <v>{"Method":2,"Paramas":{"SkillId":5000174,"TargetType":1}}</v>
      </c>
      <c r="X91" s="3" t="str">
        <f>$A$1&amp;_xlfn.TEXTJOIN($C$1,1,W91)&amp;$A$2</f>
        <v>[{"Method":2,"Paramas":{"SkillId":5000174,"TargetType":1}}]</v>
      </c>
    </row>
    <row r="92" spans="4:24">
      <c r="D92" s="8">
        <v>175</v>
      </c>
      <c r="E92" s="8">
        <v>2</v>
      </c>
      <c r="F92" s="8" t="s">
        <v>605</v>
      </c>
      <c r="G92" s="8">
        <v>5000175</v>
      </c>
      <c r="H92" s="8" t="s">
        <v>606</v>
      </c>
      <c r="I92" s="8">
        <v>1</v>
      </c>
      <c r="J92" s="8"/>
      <c r="K92" s="8"/>
      <c r="L92" s="8"/>
      <c r="M92" s="8"/>
      <c r="N92" s="8"/>
      <c r="O92" s="8"/>
      <c r="P92" s="8" t="str">
        <f>IF(E92="","",$B$2&amp;$E$8&amp;$B$2&amp;$B$1&amp;E92)</f>
        <v>"Method":2</v>
      </c>
      <c r="Q92" s="8" t="str">
        <f>IF(F92="","",$B$2&amp;F92&amp;$B$2&amp;$B$1&amp;G92)</f>
        <v>"SkillId":5000175</v>
      </c>
      <c r="R92" s="8" t="str">
        <f>IF(H92="","",$B$2&amp;H92&amp;$B$2&amp;$B$1&amp;I92)</f>
        <v>"TargetType":1</v>
      </c>
      <c r="S92" s="8"/>
      <c r="T92" s="8"/>
      <c r="U92" s="8"/>
      <c r="V92" s="3" t="str">
        <f>IF(F92="","",$B$2&amp;$F$7&amp;$B$2&amp;$B$1&amp;$A$3&amp;_xlfn.TEXTJOIN($C$1,1,Q92:U92)&amp;$A$4)</f>
        <v>"Paramas":{"SkillId":5000175,"TargetType":1}</v>
      </c>
      <c r="W92" s="3" t="str">
        <f>IF(P92="","",$A$3&amp;_xlfn.TEXTJOIN($C$1,1,P92,V92)&amp;$A$4)</f>
        <v>{"Method":2,"Paramas":{"SkillId":5000175,"TargetType":1}}</v>
      </c>
      <c r="X92" s="3" t="str">
        <f>$A$1&amp;_xlfn.TEXTJOIN($C$1,1,W92)&amp;$A$2</f>
        <v>[{"Method":2,"Paramas":{"SkillId":5000175,"TargetType":1}}]</v>
      </c>
    </row>
    <row r="93" spans="4:24">
      <c r="D93" s="8">
        <v>176</v>
      </c>
      <c r="E93" s="8">
        <v>2</v>
      </c>
      <c r="F93" s="8" t="s">
        <v>605</v>
      </c>
      <c r="G93" s="8">
        <v>5000176</v>
      </c>
      <c r="H93" s="8" t="s">
        <v>606</v>
      </c>
      <c r="I93" s="8">
        <v>1</v>
      </c>
      <c r="J93" s="8"/>
      <c r="K93" s="8"/>
      <c r="L93" s="8"/>
      <c r="M93" s="8"/>
      <c r="N93" s="8"/>
      <c r="O93" s="8"/>
      <c r="P93" s="8" t="str">
        <f>IF(E93="","",$B$2&amp;$E$8&amp;$B$2&amp;$B$1&amp;E93)</f>
        <v>"Method":2</v>
      </c>
      <c r="Q93" s="8" t="str">
        <f>IF(F93="","",$B$2&amp;F93&amp;$B$2&amp;$B$1&amp;G93)</f>
        <v>"SkillId":5000176</v>
      </c>
      <c r="R93" s="8" t="str">
        <f>IF(H93="","",$B$2&amp;H93&amp;$B$2&amp;$B$1&amp;I93)</f>
        <v>"TargetType":1</v>
      </c>
      <c r="S93" s="8"/>
      <c r="T93" s="8"/>
      <c r="U93" s="8"/>
      <c r="V93" s="3" t="str">
        <f>IF(F93="","",$B$2&amp;$F$7&amp;$B$2&amp;$B$1&amp;$A$3&amp;_xlfn.TEXTJOIN($C$1,1,Q93:U93)&amp;$A$4)</f>
        <v>"Paramas":{"SkillId":5000176,"TargetType":1}</v>
      </c>
      <c r="W93" s="3" t="str">
        <f>IF(P93="","",$A$3&amp;_xlfn.TEXTJOIN($C$1,1,P93,V93)&amp;$A$4)</f>
        <v>{"Method":2,"Paramas":{"SkillId":5000176,"TargetType":1}}</v>
      </c>
      <c r="X93" s="3" t="str">
        <f>$A$1&amp;_xlfn.TEXTJOIN($C$1,1,W93)&amp;$A$2</f>
        <v>[{"Method":2,"Paramas":{"SkillId":5000176,"TargetType":1}}]</v>
      </c>
    </row>
    <row r="94" spans="4:24">
      <c r="D94" s="8">
        <v>177</v>
      </c>
      <c r="E94" s="8">
        <v>2</v>
      </c>
      <c r="F94" s="8" t="s">
        <v>605</v>
      </c>
      <c r="G94" s="8">
        <v>5000177</v>
      </c>
      <c r="H94" s="8" t="s">
        <v>606</v>
      </c>
      <c r="I94" s="8">
        <v>1</v>
      </c>
      <c r="J94" s="8"/>
      <c r="K94" s="8"/>
      <c r="L94" s="8"/>
      <c r="M94" s="8"/>
      <c r="N94" s="8"/>
      <c r="O94" s="8"/>
      <c r="P94" s="8" t="str">
        <f>IF(E94="","",$B$2&amp;$E$8&amp;$B$2&amp;$B$1&amp;E94)</f>
        <v>"Method":2</v>
      </c>
      <c r="Q94" s="8" t="str">
        <f>IF(F94="","",$B$2&amp;F94&amp;$B$2&amp;$B$1&amp;G94)</f>
        <v>"SkillId":5000177</v>
      </c>
      <c r="R94" s="8" t="str">
        <f>IF(H94="","",$B$2&amp;H94&amp;$B$2&amp;$B$1&amp;I94)</f>
        <v>"TargetType":1</v>
      </c>
      <c r="S94" s="8"/>
      <c r="T94" s="8"/>
      <c r="U94" s="8"/>
      <c r="V94" s="3" t="str">
        <f>IF(F94="","",$B$2&amp;$F$7&amp;$B$2&amp;$B$1&amp;$A$3&amp;_xlfn.TEXTJOIN($C$1,1,Q94:U94)&amp;$A$4)</f>
        <v>"Paramas":{"SkillId":5000177,"TargetType":1}</v>
      </c>
      <c r="W94" s="3" t="str">
        <f>IF(P94="","",$A$3&amp;_xlfn.TEXTJOIN($C$1,1,P94,V94)&amp;$A$4)</f>
        <v>{"Method":2,"Paramas":{"SkillId":5000177,"TargetType":1}}</v>
      </c>
      <c r="X94" s="3" t="str">
        <f>$A$1&amp;_xlfn.TEXTJOIN($C$1,1,W94)&amp;$A$2</f>
        <v>[{"Method":2,"Paramas":{"SkillId":5000177,"TargetType":1}}]</v>
      </c>
    </row>
    <row r="95" spans="4:24">
      <c r="D95" s="8">
        <v>178</v>
      </c>
      <c r="E95" s="8">
        <v>2</v>
      </c>
      <c r="F95" s="8" t="s">
        <v>605</v>
      </c>
      <c r="G95" s="8">
        <v>5000178</v>
      </c>
      <c r="H95" s="8" t="s">
        <v>606</v>
      </c>
      <c r="I95" s="8">
        <v>1</v>
      </c>
      <c r="J95" s="8"/>
      <c r="K95" s="8"/>
      <c r="L95" s="8"/>
      <c r="M95" s="8"/>
      <c r="N95" s="8"/>
      <c r="O95" s="8"/>
      <c r="P95" s="8" t="str">
        <f>IF(E95="","",$B$2&amp;$E$8&amp;$B$2&amp;$B$1&amp;E95)</f>
        <v>"Method":2</v>
      </c>
      <c r="Q95" s="8" t="str">
        <f>IF(F95="","",$B$2&amp;F95&amp;$B$2&amp;$B$1&amp;G95)</f>
        <v>"SkillId":5000178</v>
      </c>
      <c r="R95" s="8" t="str">
        <f>IF(H95="","",$B$2&amp;H95&amp;$B$2&amp;$B$1&amp;I95)</f>
        <v>"TargetType":1</v>
      </c>
      <c r="S95" s="8"/>
      <c r="T95" s="8"/>
      <c r="U95" s="8"/>
      <c r="V95" s="3" t="str">
        <f>IF(F95="","",$B$2&amp;$F$7&amp;$B$2&amp;$B$1&amp;$A$3&amp;_xlfn.TEXTJOIN($C$1,1,Q95:U95)&amp;$A$4)</f>
        <v>"Paramas":{"SkillId":5000178,"TargetType":1}</v>
      </c>
      <c r="W95" s="3" t="str">
        <f>IF(P95="","",$A$3&amp;_xlfn.TEXTJOIN($C$1,1,P95,V95)&amp;$A$4)</f>
        <v>{"Method":2,"Paramas":{"SkillId":5000178,"TargetType":1}}</v>
      </c>
      <c r="X95" s="3" t="str">
        <f>$A$1&amp;_xlfn.TEXTJOIN($C$1,1,W95)&amp;$A$2</f>
        <v>[{"Method":2,"Paramas":{"SkillId":5000178,"TargetType":1}}]</v>
      </c>
    </row>
    <row r="96" spans="4:24">
      <c r="D96" s="8">
        <v>179</v>
      </c>
      <c r="E96" s="8">
        <v>2</v>
      </c>
      <c r="F96" s="8" t="s">
        <v>605</v>
      </c>
      <c r="G96" s="8">
        <v>5000179</v>
      </c>
      <c r="H96" s="8" t="s">
        <v>606</v>
      </c>
      <c r="I96" s="8">
        <v>1</v>
      </c>
      <c r="J96" s="8"/>
      <c r="K96" s="8"/>
      <c r="L96" s="8"/>
      <c r="M96" s="8"/>
      <c r="N96" s="8"/>
      <c r="O96" s="8"/>
      <c r="P96" s="8" t="str">
        <f>IF(E96="","",$B$2&amp;$E$8&amp;$B$2&amp;$B$1&amp;E96)</f>
        <v>"Method":2</v>
      </c>
      <c r="Q96" s="8" t="str">
        <f>IF(F96="","",$B$2&amp;F96&amp;$B$2&amp;$B$1&amp;G96)</f>
        <v>"SkillId":5000179</v>
      </c>
      <c r="R96" s="8" t="str">
        <f>IF(H96="","",$B$2&amp;H96&amp;$B$2&amp;$B$1&amp;I96)</f>
        <v>"TargetType":1</v>
      </c>
      <c r="S96" s="8"/>
      <c r="T96" s="8"/>
      <c r="U96" s="8"/>
      <c r="V96" s="3" t="str">
        <f>IF(F96="","",$B$2&amp;$F$7&amp;$B$2&amp;$B$1&amp;$A$3&amp;_xlfn.TEXTJOIN($C$1,1,Q96:U96)&amp;$A$4)</f>
        <v>"Paramas":{"SkillId":5000179,"TargetType":1}</v>
      </c>
      <c r="W96" s="3" t="str">
        <f>IF(P96="","",$A$3&amp;_xlfn.TEXTJOIN($C$1,1,P96,V96)&amp;$A$4)</f>
        <v>{"Method":2,"Paramas":{"SkillId":5000179,"TargetType":1}}</v>
      </c>
      <c r="X96" s="3" t="str">
        <f>$A$1&amp;_xlfn.TEXTJOIN($C$1,1,W96)&amp;$A$2</f>
        <v>[{"Method":2,"Paramas":{"SkillId":5000179,"TargetType":1}}]</v>
      </c>
    </row>
    <row r="97" spans="4:24">
      <c r="D97" s="8">
        <v>180</v>
      </c>
      <c r="E97" s="8">
        <v>2</v>
      </c>
      <c r="F97" s="8" t="s">
        <v>605</v>
      </c>
      <c r="G97" s="8">
        <v>5000180</v>
      </c>
      <c r="H97" s="8" t="s">
        <v>606</v>
      </c>
      <c r="I97" s="8">
        <v>1</v>
      </c>
      <c r="J97" s="8"/>
      <c r="K97" s="8"/>
      <c r="L97" s="8"/>
      <c r="M97" s="8"/>
      <c r="N97" s="8"/>
      <c r="O97" s="8"/>
      <c r="P97" s="8" t="str">
        <f>IF(E97="","",$B$2&amp;$E$8&amp;$B$2&amp;$B$1&amp;E97)</f>
        <v>"Method":2</v>
      </c>
      <c r="Q97" s="8" t="str">
        <f>IF(F97="","",$B$2&amp;F97&amp;$B$2&amp;$B$1&amp;G97)</f>
        <v>"SkillId":5000180</v>
      </c>
      <c r="R97" s="8" t="str">
        <f>IF(H97="","",$B$2&amp;H97&amp;$B$2&amp;$B$1&amp;I97)</f>
        <v>"TargetType":1</v>
      </c>
      <c r="S97" s="8"/>
      <c r="T97" s="8"/>
      <c r="U97" s="8"/>
      <c r="V97" s="3" t="str">
        <f>IF(F97="","",$B$2&amp;$F$7&amp;$B$2&amp;$B$1&amp;$A$3&amp;_xlfn.TEXTJOIN($C$1,1,Q97:U97)&amp;$A$4)</f>
        <v>"Paramas":{"SkillId":5000180,"TargetType":1}</v>
      </c>
      <c r="W97" s="3" t="str">
        <f>IF(P97="","",$A$3&amp;_xlfn.TEXTJOIN($C$1,1,P97,V97)&amp;$A$4)</f>
        <v>{"Method":2,"Paramas":{"SkillId":5000180,"TargetType":1}}</v>
      </c>
      <c r="X97" s="3" t="str">
        <f>$A$1&amp;_xlfn.TEXTJOIN($C$1,1,W97)&amp;$A$2</f>
        <v>[{"Method":2,"Paramas":{"SkillId":5000180,"TargetType":1}}]</v>
      </c>
    </row>
    <row r="98" spans="4:24">
      <c r="D98" s="8">
        <v>181</v>
      </c>
      <c r="E98" s="8">
        <v>2</v>
      </c>
      <c r="F98" s="8" t="s">
        <v>605</v>
      </c>
      <c r="G98" s="8">
        <v>5000181</v>
      </c>
      <c r="H98" s="8" t="s">
        <v>606</v>
      </c>
      <c r="I98" s="8">
        <v>1</v>
      </c>
      <c r="J98" s="8"/>
      <c r="K98" s="8"/>
      <c r="L98" s="8"/>
      <c r="M98" s="8"/>
      <c r="N98" s="8"/>
      <c r="O98" s="8"/>
      <c r="P98" s="8" t="str">
        <f>IF(E98="","",$B$2&amp;$E$8&amp;$B$2&amp;$B$1&amp;E98)</f>
        <v>"Method":2</v>
      </c>
      <c r="Q98" s="8" t="str">
        <f>IF(F98="","",$B$2&amp;F98&amp;$B$2&amp;$B$1&amp;G98)</f>
        <v>"SkillId":5000181</v>
      </c>
      <c r="R98" s="8" t="str">
        <f>IF(H98="","",$B$2&amp;H98&amp;$B$2&amp;$B$1&amp;I98)</f>
        <v>"TargetType":1</v>
      </c>
      <c r="S98" s="8"/>
      <c r="T98" s="8"/>
      <c r="U98" s="8"/>
      <c r="V98" s="3" t="str">
        <f>IF(F98="","",$B$2&amp;$F$7&amp;$B$2&amp;$B$1&amp;$A$3&amp;_xlfn.TEXTJOIN($C$1,1,Q98:U98)&amp;$A$4)</f>
        <v>"Paramas":{"SkillId":5000181,"TargetType":1}</v>
      </c>
      <c r="W98" s="3" t="str">
        <f>IF(P98="","",$A$3&amp;_xlfn.TEXTJOIN($C$1,1,P98,V98)&amp;$A$4)</f>
        <v>{"Method":2,"Paramas":{"SkillId":5000181,"TargetType":1}}</v>
      </c>
      <c r="X98" s="3" t="str">
        <f>$A$1&amp;_xlfn.TEXTJOIN($C$1,1,W98)&amp;$A$2</f>
        <v>[{"Method":2,"Paramas":{"SkillId":5000181,"TargetType":1}}]</v>
      </c>
    </row>
    <row r="99" spans="4:24">
      <c r="D99" s="8">
        <v>182</v>
      </c>
      <c r="E99" s="8">
        <v>2</v>
      </c>
      <c r="F99" s="8" t="s">
        <v>605</v>
      </c>
      <c r="G99" s="8">
        <v>5000182</v>
      </c>
      <c r="H99" s="8" t="s">
        <v>606</v>
      </c>
      <c r="I99" s="8">
        <v>1</v>
      </c>
      <c r="J99" s="8"/>
      <c r="K99" s="8"/>
      <c r="L99" s="8"/>
      <c r="M99" s="8"/>
      <c r="N99" s="8"/>
      <c r="O99" s="8"/>
      <c r="P99" s="8" t="str">
        <f>IF(E99="","",$B$2&amp;$E$8&amp;$B$2&amp;$B$1&amp;E99)</f>
        <v>"Method":2</v>
      </c>
      <c r="Q99" s="8" t="str">
        <f>IF(F99="","",$B$2&amp;F99&amp;$B$2&amp;$B$1&amp;G99)</f>
        <v>"SkillId":5000182</v>
      </c>
      <c r="R99" s="8" t="str">
        <f>IF(H99="","",$B$2&amp;H99&amp;$B$2&amp;$B$1&amp;I99)</f>
        <v>"TargetType":1</v>
      </c>
      <c r="S99" s="8"/>
      <c r="T99" s="8"/>
      <c r="U99" s="8"/>
      <c r="V99" s="3" t="str">
        <f>IF(F99="","",$B$2&amp;$F$7&amp;$B$2&amp;$B$1&amp;$A$3&amp;_xlfn.TEXTJOIN($C$1,1,Q99:U99)&amp;$A$4)</f>
        <v>"Paramas":{"SkillId":5000182,"TargetType":1}</v>
      </c>
      <c r="W99" s="3" t="str">
        <f>IF(P99="","",$A$3&amp;_xlfn.TEXTJOIN($C$1,1,P99,V99)&amp;$A$4)</f>
        <v>{"Method":2,"Paramas":{"SkillId":5000182,"TargetType":1}}</v>
      </c>
      <c r="X99" s="3" t="str">
        <f>$A$1&amp;_xlfn.TEXTJOIN($C$1,1,W99)&amp;$A$2</f>
        <v>[{"Method":2,"Paramas":{"SkillId":5000182,"TargetType":1}}]</v>
      </c>
    </row>
    <row r="100" spans="4:24">
      <c r="D100" s="8">
        <v>183</v>
      </c>
      <c r="E100" s="8">
        <v>2</v>
      </c>
      <c r="F100" s="8" t="s">
        <v>605</v>
      </c>
      <c r="G100" s="8">
        <v>5000183</v>
      </c>
      <c r="H100" s="8" t="s">
        <v>606</v>
      </c>
      <c r="I100" s="8">
        <v>1</v>
      </c>
      <c r="J100" s="8"/>
      <c r="K100" s="8"/>
      <c r="L100" s="8"/>
      <c r="M100" s="8"/>
      <c r="N100" s="8"/>
      <c r="O100" s="8"/>
      <c r="P100" s="8" t="str">
        <f>IF(E100="","",$B$2&amp;$E$8&amp;$B$2&amp;$B$1&amp;E100)</f>
        <v>"Method":2</v>
      </c>
      <c r="Q100" s="8" t="str">
        <f>IF(F100="","",$B$2&amp;F100&amp;$B$2&amp;$B$1&amp;G100)</f>
        <v>"SkillId":5000183</v>
      </c>
      <c r="R100" s="8" t="str">
        <f>IF(H100="","",$B$2&amp;H100&amp;$B$2&amp;$B$1&amp;I100)</f>
        <v>"TargetType":1</v>
      </c>
      <c r="S100" s="8"/>
      <c r="T100" s="8"/>
      <c r="U100" s="8"/>
      <c r="V100" s="3" t="str">
        <f>IF(F100="","",$B$2&amp;$F$7&amp;$B$2&amp;$B$1&amp;$A$3&amp;_xlfn.TEXTJOIN($C$1,1,Q100:U100)&amp;$A$4)</f>
        <v>"Paramas":{"SkillId":5000183,"TargetType":1}</v>
      </c>
      <c r="W100" s="3" t="str">
        <f>IF(P100="","",$A$3&amp;_xlfn.TEXTJOIN($C$1,1,P100,V100)&amp;$A$4)</f>
        <v>{"Method":2,"Paramas":{"SkillId":5000183,"TargetType":1}}</v>
      </c>
      <c r="X100" s="3" t="str">
        <f>$A$1&amp;_xlfn.TEXTJOIN($C$1,1,W100)&amp;$A$2</f>
        <v>[{"Method":2,"Paramas":{"SkillId":5000183,"TargetType":1}}]</v>
      </c>
    </row>
    <row r="101" spans="4:24">
      <c r="D101" s="8">
        <v>184</v>
      </c>
      <c r="E101" s="8">
        <v>2</v>
      </c>
      <c r="F101" s="8" t="s">
        <v>605</v>
      </c>
      <c r="G101" s="8">
        <v>5000184</v>
      </c>
      <c r="H101" s="8" t="s">
        <v>606</v>
      </c>
      <c r="I101" s="8">
        <v>1</v>
      </c>
      <c r="J101" s="8"/>
      <c r="K101" s="8"/>
      <c r="L101" s="8"/>
      <c r="M101" s="8"/>
      <c r="N101" s="8"/>
      <c r="O101" s="8"/>
      <c r="P101" s="8" t="str">
        <f>IF(E101="","",$B$2&amp;$E$8&amp;$B$2&amp;$B$1&amp;E101)</f>
        <v>"Method":2</v>
      </c>
      <c r="Q101" s="8" t="str">
        <f>IF(F101="","",$B$2&amp;F101&amp;$B$2&amp;$B$1&amp;G101)</f>
        <v>"SkillId":5000184</v>
      </c>
      <c r="R101" s="8" t="str">
        <f>IF(H101="","",$B$2&amp;H101&amp;$B$2&amp;$B$1&amp;I101)</f>
        <v>"TargetType":1</v>
      </c>
      <c r="S101" s="8"/>
      <c r="T101" s="8"/>
      <c r="U101" s="8"/>
      <c r="V101" s="3" t="str">
        <f>IF(F101="","",$B$2&amp;$F$7&amp;$B$2&amp;$B$1&amp;$A$3&amp;_xlfn.TEXTJOIN($C$1,1,Q101:U101)&amp;$A$4)</f>
        <v>"Paramas":{"SkillId":5000184,"TargetType":1}</v>
      </c>
      <c r="W101" s="3" t="str">
        <f>IF(P101="","",$A$3&amp;_xlfn.TEXTJOIN($C$1,1,P101,V101)&amp;$A$4)</f>
        <v>{"Method":2,"Paramas":{"SkillId":5000184,"TargetType":1}}</v>
      </c>
      <c r="X101" s="3" t="str">
        <f>$A$1&amp;_xlfn.TEXTJOIN($C$1,1,W101)&amp;$A$2</f>
        <v>[{"Method":2,"Paramas":{"SkillId":5000184,"TargetType":1}}]</v>
      </c>
    </row>
    <row r="102" spans="4:24">
      <c r="D102" s="8">
        <v>185</v>
      </c>
      <c r="E102" s="8">
        <v>2</v>
      </c>
      <c r="F102" s="8" t="s">
        <v>605</v>
      </c>
      <c r="G102" s="8">
        <v>5000185</v>
      </c>
      <c r="H102" s="8" t="s">
        <v>606</v>
      </c>
      <c r="I102" s="8">
        <v>1</v>
      </c>
      <c r="J102" s="8"/>
      <c r="K102" s="8"/>
      <c r="L102" s="8"/>
      <c r="M102" s="8"/>
      <c r="N102" s="8"/>
      <c r="O102" s="8"/>
      <c r="P102" s="8" t="str">
        <f>IF(E102="","",$B$2&amp;$E$8&amp;$B$2&amp;$B$1&amp;E102)</f>
        <v>"Method":2</v>
      </c>
      <c r="Q102" s="8" t="str">
        <f>IF(F102="","",$B$2&amp;F102&amp;$B$2&amp;$B$1&amp;G102)</f>
        <v>"SkillId":5000185</v>
      </c>
      <c r="R102" s="8" t="str">
        <f>IF(H102="","",$B$2&amp;H102&amp;$B$2&amp;$B$1&amp;I102)</f>
        <v>"TargetType":1</v>
      </c>
      <c r="S102" s="8"/>
      <c r="T102" s="8"/>
      <c r="U102" s="8"/>
      <c r="V102" s="3" t="str">
        <f>IF(F102="","",$B$2&amp;$F$7&amp;$B$2&amp;$B$1&amp;$A$3&amp;_xlfn.TEXTJOIN($C$1,1,Q102:U102)&amp;$A$4)</f>
        <v>"Paramas":{"SkillId":5000185,"TargetType":1}</v>
      </c>
      <c r="W102" s="3" t="str">
        <f>IF(P102="","",$A$3&amp;_xlfn.TEXTJOIN($C$1,1,P102,V102)&amp;$A$4)</f>
        <v>{"Method":2,"Paramas":{"SkillId":5000185,"TargetType":1}}</v>
      </c>
      <c r="X102" s="3" t="str">
        <f>$A$1&amp;_xlfn.TEXTJOIN($C$1,1,W102)&amp;$A$2</f>
        <v>[{"Method":2,"Paramas":{"SkillId":5000185,"TargetType":1}}]</v>
      </c>
    </row>
    <row r="103" spans="4:24">
      <c r="D103" s="8">
        <v>186</v>
      </c>
      <c r="E103" s="8">
        <v>2</v>
      </c>
      <c r="F103" s="8" t="s">
        <v>605</v>
      </c>
      <c r="G103" s="8">
        <v>5000186</v>
      </c>
      <c r="H103" s="8" t="s">
        <v>606</v>
      </c>
      <c r="I103" s="8">
        <v>1</v>
      </c>
      <c r="J103" s="8"/>
      <c r="K103" s="8"/>
      <c r="L103" s="8"/>
      <c r="M103" s="8"/>
      <c r="N103" s="8"/>
      <c r="O103" s="8"/>
      <c r="P103" s="8" t="str">
        <f>IF(E103="","",$B$2&amp;$E$8&amp;$B$2&amp;$B$1&amp;E103)</f>
        <v>"Method":2</v>
      </c>
      <c r="Q103" s="8" t="str">
        <f>IF(F103="","",$B$2&amp;F103&amp;$B$2&amp;$B$1&amp;G103)</f>
        <v>"SkillId":5000186</v>
      </c>
      <c r="R103" s="8" t="str">
        <f>IF(H103="","",$B$2&amp;H103&amp;$B$2&amp;$B$1&amp;I103)</f>
        <v>"TargetType":1</v>
      </c>
      <c r="S103" s="8"/>
      <c r="T103" s="8"/>
      <c r="U103" s="8"/>
      <c r="V103" s="3" t="str">
        <f>IF(F103="","",$B$2&amp;$F$7&amp;$B$2&amp;$B$1&amp;$A$3&amp;_xlfn.TEXTJOIN($C$1,1,Q103:U103)&amp;$A$4)</f>
        <v>"Paramas":{"SkillId":5000186,"TargetType":1}</v>
      </c>
      <c r="W103" s="3" t="str">
        <f>IF(P103="","",$A$3&amp;_xlfn.TEXTJOIN($C$1,1,P103,V103)&amp;$A$4)</f>
        <v>{"Method":2,"Paramas":{"SkillId":5000186,"TargetType":1}}</v>
      </c>
      <c r="X103" s="3" t="str">
        <f>$A$1&amp;_xlfn.TEXTJOIN($C$1,1,W103)&amp;$A$2</f>
        <v>[{"Method":2,"Paramas":{"SkillId":5000186,"TargetType":1}}]</v>
      </c>
    </row>
    <row r="104" spans="4:24">
      <c r="D104" s="8">
        <v>187</v>
      </c>
      <c r="E104" s="8">
        <v>2</v>
      </c>
      <c r="F104" s="8" t="s">
        <v>605</v>
      </c>
      <c r="G104" s="8">
        <v>5000187</v>
      </c>
      <c r="H104" s="8" t="s">
        <v>606</v>
      </c>
      <c r="I104" s="8">
        <v>2</v>
      </c>
      <c r="J104" s="8"/>
      <c r="K104" s="8"/>
      <c r="L104" s="8"/>
      <c r="M104" s="8"/>
      <c r="N104" s="8"/>
      <c r="O104" s="8"/>
      <c r="P104" s="8" t="str">
        <f>IF(E104="","",$B$2&amp;$E$8&amp;$B$2&amp;$B$1&amp;E104)</f>
        <v>"Method":2</v>
      </c>
      <c r="Q104" s="8" t="str">
        <f>IF(F104="","",$B$2&amp;F104&amp;$B$2&amp;$B$1&amp;G104)</f>
        <v>"SkillId":5000187</v>
      </c>
      <c r="R104" s="8" t="str">
        <f>IF(H104="","",$B$2&amp;H104&amp;$B$2&amp;$B$1&amp;I104)</f>
        <v>"TargetType":2</v>
      </c>
      <c r="S104" s="8"/>
      <c r="T104" s="8"/>
      <c r="U104" s="8"/>
      <c r="V104" s="3" t="str">
        <f>IF(F104="","",$B$2&amp;$F$7&amp;$B$2&amp;$B$1&amp;$A$3&amp;_xlfn.TEXTJOIN($C$1,1,Q104:U104)&amp;$A$4)</f>
        <v>"Paramas":{"SkillId":5000187,"TargetType":2}</v>
      </c>
      <c r="W104" s="3" t="str">
        <f>IF(P104="","",$A$3&amp;_xlfn.TEXTJOIN($C$1,1,P104,V104)&amp;$A$4)</f>
        <v>{"Method":2,"Paramas":{"SkillId":5000187,"TargetType":2}}</v>
      </c>
      <c r="X104" s="3" t="str">
        <f>$A$1&amp;_xlfn.TEXTJOIN($C$1,1,W104)&amp;$A$2</f>
        <v>[{"Method":2,"Paramas":{"SkillId":5000187,"TargetType":2}}]</v>
      </c>
    </row>
    <row r="105" spans="4:24">
      <c r="D105" s="8">
        <v>201</v>
      </c>
      <c r="E105" s="8">
        <v>6</v>
      </c>
      <c r="F105" s="8" t="s">
        <v>608</v>
      </c>
      <c r="G105" s="8">
        <v>500020101</v>
      </c>
      <c r="H105" s="8"/>
      <c r="I105" s="8"/>
      <c r="J105" s="8"/>
      <c r="K105" s="8"/>
      <c r="L105" s="8"/>
      <c r="M105" s="8"/>
      <c r="N105" s="8"/>
      <c r="O105" s="8"/>
      <c r="P105" s="8" t="str">
        <f>IF(E105="","",$B$2&amp;$E$8&amp;$B$2&amp;$B$1&amp;E105)</f>
        <v>"Method":6</v>
      </c>
      <c r="Q105" s="8" t="str">
        <f>IF(F105="","",$B$2&amp;F105&amp;$B$2&amp;$B$1&amp;G105)</f>
        <v>"BuffId":500020101</v>
      </c>
      <c r="R105" s="8" t="str">
        <f>IF(H105="","",$B$2&amp;H105&amp;$B$2&amp;$B$1&amp;I105)</f>
        <v/>
      </c>
      <c r="S105" s="8"/>
      <c r="T105" s="8"/>
      <c r="U105" s="8"/>
      <c r="V105" s="3" t="str">
        <f>IF(F105="","",$B$2&amp;$F$7&amp;$B$2&amp;$B$1&amp;$A$3&amp;_xlfn.TEXTJOIN($C$1,1,Q105:U105)&amp;$A$4)</f>
        <v>"Paramas":{"BuffId":500020101}</v>
      </c>
      <c r="W105" s="3" t="str">
        <f>IF(P105="","",$A$3&amp;_xlfn.TEXTJOIN($C$1,1,P105,V105)&amp;$A$4)</f>
        <v>{"Method":6,"Paramas":{"BuffId":500020101}}</v>
      </c>
      <c r="X105" s="3" t="str">
        <f>$A$1&amp;_xlfn.TEXTJOIN($C$1,1,W105)&amp;$A$2</f>
        <v>[{"Method":6,"Paramas":{"BuffId":500020101}}]</v>
      </c>
    </row>
    <row r="106" spans="4:24">
      <c r="D106" s="8">
        <v>202</v>
      </c>
      <c r="E106" s="8">
        <v>6</v>
      </c>
      <c r="F106" s="8" t="s">
        <v>608</v>
      </c>
      <c r="G106" s="8">
        <v>500020201</v>
      </c>
      <c r="H106" s="8"/>
      <c r="I106" s="8"/>
      <c r="J106" s="8"/>
      <c r="K106" s="8"/>
      <c r="L106" s="8"/>
      <c r="M106" s="8"/>
      <c r="N106" s="8"/>
      <c r="O106" s="8"/>
      <c r="P106" s="8" t="str">
        <f>IF(E106="","",$B$2&amp;$E$8&amp;$B$2&amp;$B$1&amp;E106)</f>
        <v>"Method":6</v>
      </c>
      <c r="Q106" s="8" t="str">
        <f>IF(F106="","",$B$2&amp;F106&amp;$B$2&amp;$B$1&amp;G106)</f>
        <v>"BuffId":500020201</v>
      </c>
      <c r="R106" s="8" t="str">
        <f>IF(H106="","",$B$2&amp;H106&amp;$B$2&amp;$B$1&amp;I106)</f>
        <v/>
      </c>
      <c r="S106" s="8"/>
      <c r="T106" s="8"/>
      <c r="U106" s="8"/>
      <c r="V106" s="3" t="str">
        <f>IF(F106="","",$B$2&amp;$F$7&amp;$B$2&amp;$B$1&amp;$A$3&amp;_xlfn.TEXTJOIN($C$1,1,Q106:U106)&amp;$A$4)</f>
        <v>"Paramas":{"BuffId":500020201}</v>
      </c>
      <c r="W106" s="3" t="str">
        <f>IF(P106="","",$A$3&amp;_xlfn.TEXTJOIN($C$1,1,P106,V106)&amp;$A$4)</f>
        <v>{"Method":6,"Paramas":{"BuffId":500020201}}</v>
      </c>
      <c r="X106" s="3" t="str">
        <f>$A$1&amp;_xlfn.TEXTJOIN($C$1,1,W106)&amp;$A$2</f>
        <v>[{"Method":6,"Paramas":{"BuffId":500020201}}]</v>
      </c>
    </row>
    <row r="107" spans="4:24">
      <c r="D107" s="8">
        <v>203</v>
      </c>
      <c r="E107" s="8">
        <v>2</v>
      </c>
      <c r="F107" s="8" t="s">
        <v>605</v>
      </c>
      <c r="G107" s="8">
        <v>5000203</v>
      </c>
      <c r="H107" s="8" t="s">
        <v>606</v>
      </c>
      <c r="I107" s="8">
        <v>2</v>
      </c>
      <c r="J107" s="8"/>
      <c r="K107" s="8"/>
      <c r="L107" s="8"/>
      <c r="M107" s="8"/>
      <c r="N107" s="8"/>
      <c r="O107" s="8"/>
      <c r="P107" s="8" t="str">
        <f>IF(E107="","",$B$2&amp;$E$8&amp;$B$2&amp;$B$1&amp;E107)</f>
        <v>"Method":2</v>
      </c>
      <c r="Q107" s="8" t="str">
        <f>IF(F107="","",$B$2&amp;F107&amp;$B$2&amp;$B$1&amp;G107)</f>
        <v>"SkillId":5000203</v>
      </c>
      <c r="R107" s="8" t="str">
        <f>IF(H107="","",$B$2&amp;H107&amp;$B$2&amp;$B$1&amp;I107)</f>
        <v>"TargetType":2</v>
      </c>
      <c r="S107" s="8"/>
      <c r="T107" s="8"/>
      <c r="U107" s="8"/>
      <c r="V107" s="3" t="str">
        <f>IF(F107="","",$B$2&amp;$F$7&amp;$B$2&amp;$B$1&amp;$A$3&amp;_xlfn.TEXTJOIN($C$1,1,Q107:U107)&amp;$A$4)</f>
        <v>"Paramas":{"SkillId":5000203,"TargetType":2}</v>
      </c>
      <c r="W107" s="3" t="str">
        <f>IF(P107="","",$A$3&amp;_xlfn.TEXTJOIN($C$1,1,P107,V107)&amp;$A$4)</f>
        <v>{"Method":2,"Paramas":{"SkillId":5000203,"TargetType":2}}</v>
      </c>
      <c r="X107" s="3" t="str">
        <f>$A$1&amp;_xlfn.TEXTJOIN($C$1,1,W107)&amp;$A$2</f>
        <v>[{"Method":2,"Paramas":{"SkillId":5000203,"TargetType":2}}]</v>
      </c>
    </row>
    <row r="108" spans="4:24">
      <c r="D108" s="8">
        <v>204</v>
      </c>
      <c r="E108" s="8">
        <v>6</v>
      </c>
      <c r="F108" s="8" t="s">
        <v>608</v>
      </c>
      <c r="G108" s="8">
        <v>500020401</v>
      </c>
      <c r="H108" s="8"/>
      <c r="I108" s="8"/>
      <c r="J108" s="8"/>
      <c r="K108" s="8"/>
      <c r="L108" s="8"/>
      <c r="M108" s="8"/>
      <c r="N108" s="8"/>
      <c r="O108" s="8"/>
      <c r="P108" s="8" t="str">
        <f>IF(E108="","",$B$2&amp;$E$8&amp;$B$2&amp;$B$1&amp;E108)</f>
        <v>"Method":6</v>
      </c>
      <c r="Q108" s="8" t="str">
        <f>IF(F108="","",$B$2&amp;F108&amp;$B$2&amp;$B$1&amp;G108)</f>
        <v>"BuffId":500020401</v>
      </c>
      <c r="R108" s="8" t="str">
        <f>IF(H108="","",$B$2&amp;H108&amp;$B$2&amp;$B$1&amp;I108)</f>
        <v/>
      </c>
      <c r="S108" s="8"/>
      <c r="T108" s="8"/>
      <c r="U108" s="8"/>
      <c r="V108" s="3" t="str">
        <f>IF(F108="","",$B$2&amp;$F$7&amp;$B$2&amp;$B$1&amp;$A$3&amp;_xlfn.TEXTJOIN($C$1,1,Q108:U108)&amp;$A$4)</f>
        <v>"Paramas":{"BuffId":500020401}</v>
      </c>
      <c r="W108" s="3" t="str">
        <f>IF(P108="","",$A$3&amp;_xlfn.TEXTJOIN($C$1,1,P108,V108)&amp;$A$4)</f>
        <v>{"Method":6,"Paramas":{"BuffId":500020401}}</v>
      </c>
      <c r="X108" s="3" t="str">
        <f>$A$1&amp;_xlfn.TEXTJOIN($C$1,1,W108)&amp;$A$2</f>
        <v>[{"Method":6,"Paramas":{"BuffId":500020401}}]</v>
      </c>
    </row>
    <row r="109" spans="4:24">
      <c r="D109" s="8">
        <v>205</v>
      </c>
      <c r="E109" s="8">
        <v>6</v>
      </c>
      <c r="F109" s="8" t="s">
        <v>608</v>
      </c>
      <c r="G109" s="8">
        <v>500020501</v>
      </c>
      <c r="H109" s="8"/>
      <c r="I109" s="8"/>
      <c r="J109" s="8"/>
      <c r="K109" s="8"/>
      <c r="L109" s="8"/>
      <c r="M109" s="8"/>
      <c r="N109" s="8"/>
      <c r="O109" s="8"/>
      <c r="P109" s="8" t="str">
        <f>IF(E109="","",$B$2&amp;$E$8&amp;$B$2&amp;$B$1&amp;E109)</f>
        <v>"Method":6</v>
      </c>
      <c r="Q109" s="8" t="str">
        <f>IF(F109="","",$B$2&amp;F109&amp;$B$2&amp;$B$1&amp;G109)</f>
        <v>"BuffId":500020501</v>
      </c>
      <c r="R109" s="8" t="str">
        <f>IF(H109="","",$B$2&amp;H109&amp;$B$2&amp;$B$1&amp;I109)</f>
        <v/>
      </c>
      <c r="S109" s="8"/>
      <c r="T109" s="8"/>
      <c r="U109" s="8"/>
      <c r="V109" s="3" t="str">
        <f>IF(F109="","",$B$2&amp;$F$7&amp;$B$2&amp;$B$1&amp;$A$3&amp;_xlfn.TEXTJOIN($C$1,1,Q109:U109)&amp;$A$4)</f>
        <v>"Paramas":{"BuffId":500020501}</v>
      </c>
      <c r="W109" s="3" t="str">
        <f>IF(P109="","",$A$3&amp;_xlfn.TEXTJOIN($C$1,1,P109,V109)&amp;$A$4)</f>
        <v>{"Method":6,"Paramas":{"BuffId":500020501}}</v>
      </c>
      <c r="X109" s="3" t="str">
        <f>$A$1&amp;_xlfn.TEXTJOIN($C$1,1,W109)&amp;$A$2</f>
        <v>[{"Method":6,"Paramas":{"BuffId":500020501}}]</v>
      </c>
    </row>
    <row r="110" spans="4:24">
      <c r="D110" s="8">
        <v>206</v>
      </c>
      <c r="E110" s="8">
        <v>2</v>
      </c>
      <c r="F110" s="8" t="s">
        <v>605</v>
      </c>
      <c r="G110" s="8">
        <v>5000206</v>
      </c>
      <c r="H110" s="8" t="s">
        <v>606</v>
      </c>
      <c r="I110" s="8">
        <v>2</v>
      </c>
      <c r="J110" s="8"/>
      <c r="K110" s="8"/>
      <c r="L110" s="8"/>
      <c r="M110" s="8"/>
      <c r="N110" s="8"/>
      <c r="O110" s="8"/>
      <c r="P110" s="8" t="str">
        <f>IF(E110="","",$B$2&amp;$E$8&amp;$B$2&amp;$B$1&amp;E110)</f>
        <v>"Method":2</v>
      </c>
      <c r="Q110" s="8" t="str">
        <f>IF(F110="","",$B$2&amp;F110&amp;$B$2&amp;$B$1&amp;G110)</f>
        <v>"SkillId":5000206</v>
      </c>
      <c r="R110" s="8" t="str">
        <f>IF(H110="","",$B$2&amp;H110&amp;$B$2&amp;$B$1&amp;I110)</f>
        <v>"TargetType":2</v>
      </c>
      <c r="S110" s="8"/>
      <c r="T110" s="8"/>
      <c r="U110" s="8"/>
      <c r="V110" s="3" t="str">
        <f>IF(F110="","",$B$2&amp;$F$7&amp;$B$2&amp;$B$1&amp;$A$3&amp;_xlfn.TEXTJOIN($C$1,1,Q110:U110)&amp;$A$4)</f>
        <v>"Paramas":{"SkillId":5000206,"TargetType":2}</v>
      </c>
      <c r="W110" s="3" t="str">
        <f>IF(P110="","",$A$3&amp;_xlfn.TEXTJOIN($C$1,1,P110,V110)&amp;$A$4)</f>
        <v>{"Method":2,"Paramas":{"SkillId":5000206,"TargetType":2}}</v>
      </c>
      <c r="X110" s="3" t="str">
        <f>$A$1&amp;_xlfn.TEXTJOIN($C$1,1,W110)&amp;$A$2</f>
        <v>[{"Method":2,"Paramas":{"SkillId":5000206,"TargetType":2}}]</v>
      </c>
    </row>
    <row r="111" spans="4:24">
      <c r="D111" s="8">
        <v>207</v>
      </c>
      <c r="E111" s="8">
        <v>6</v>
      </c>
      <c r="F111" s="8" t="s">
        <v>608</v>
      </c>
      <c r="G111" s="8">
        <v>500020701</v>
      </c>
      <c r="H111" s="8"/>
      <c r="I111" s="8"/>
      <c r="J111" s="8"/>
      <c r="K111" s="8"/>
      <c r="L111" s="8"/>
      <c r="M111" s="8"/>
      <c r="N111" s="8"/>
      <c r="O111" s="8"/>
      <c r="P111" s="8" t="str">
        <f>IF(E111="","",$B$2&amp;$E$8&amp;$B$2&amp;$B$1&amp;E111)</f>
        <v>"Method":6</v>
      </c>
      <c r="Q111" s="8" t="str">
        <f>IF(F111="","",$B$2&amp;F111&amp;$B$2&amp;$B$1&amp;G111)</f>
        <v>"BuffId":500020701</v>
      </c>
      <c r="R111" s="8" t="str">
        <f>IF(H111="","",$B$2&amp;H111&amp;$B$2&amp;$B$1&amp;I111)</f>
        <v/>
      </c>
      <c r="S111" s="8"/>
      <c r="T111" s="8"/>
      <c r="U111" s="8"/>
      <c r="V111" s="3" t="str">
        <f>IF(F111="","",$B$2&amp;$F$7&amp;$B$2&amp;$B$1&amp;$A$3&amp;_xlfn.TEXTJOIN($C$1,1,Q111:U111)&amp;$A$4)</f>
        <v>"Paramas":{"BuffId":500020701}</v>
      </c>
      <c r="W111" s="3" t="str">
        <f>IF(P111="","",$A$3&amp;_xlfn.TEXTJOIN($C$1,1,P111,V111)&amp;$A$4)</f>
        <v>{"Method":6,"Paramas":{"BuffId":500020701}}</v>
      </c>
      <c r="X111" s="3" t="str">
        <f>$A$1&amp;_xlfn.TEXTJOIN($C$1,1,W111)&amp;$A$2</f>
        <v>[{"Method":6,"Paramas":{"BuffId":500020701}}]</v>
      </c>
    </row>
    <row r="112" spans="4:24">
      <c r="D112" s="8">
        <v>208</v>
      </c>
      <c r="E112" s="8">
        <v>6</v>
      </c>
      <c r="F112" s="8" t="s">
        <v>608</v>
      </c>
      <c r="G112" s="8">
        <v>500020801</v>
      </c>
      <c r="H112" s="8"/>
      <c r="I112" s="8"/>
      <c r="J112" s="8"/>
      <c r="K112" s="8"/>
      <c r="L112" s="8"/>
      <c r="M112" s="8"/>
      <c r="N112" s="8"/>
      <c r="O112" s="8"/>
      <c r="P112" s="8" t="str">
        <f>IF(E112="","",$B$2&amp;$E$8&amp;$B$2&amp;$B$1&amp;E112)</f>
        <v>"Method":6</v>
      </c>
      <c r="Q112" s="8" t="str">
        <f>IF(F112="","",$B$2&amp;F112&amp;$B$2&amp;$B$1&amp;G112)</f>
        <v>"BuffId":500020801</v>
      </c>
      <c r="R112" s="8" t="str">
        <f>IF(H112="","",$B$2&amp;H112&amp;$B$2&amp;$B$1&amp;I112)</f>
        <v/>
      </c>
      <c r="S112" s="8"/>
      <c r="T112" s="8"/>
      <c r="U112" s="8"/>
      <c r="V112" s="3" t="str">
        <f>IF(F112="","",$B$2&amp;$F$7&amp;$B$2&amp;$B$1&amp;$A$3&amp;_xlfn.TEXTJOIN($C$1,1,Q112:U112)&amp;$A$4)</f>
        <v>"Paramas":{"BuffId":500020801}</v>
      </c>
      <c r="W112" s="3" t="str">
        <f>IF(P112="","",$A$3&amp;_xlfn.TEXTJOIN($C$1,1,P112,V112)&amp;$A$4)</f>
        <v>{"Method":6,"Paramas":{"BuffId":500020801}}</v>
      </c>
      <c r="X112" s="3" t="str">
        <f>$A$1&amp;_xlfn.TEXTJOIN($C$1,1,W112)&amp;$A$2</f>
        <v>[{"Method":6,"Paramas":{"BuffId":500020801}}]</v>
      </c>
    </row>
    <row r="113" spans="4:24">
      <c r="D113" s="8">
        <v>209</v>
      </c>
      <c r="E113" s="8">
        <v>6</v>
      </c>
      <c r="F113" s="8" t="s">
        <v>608</v>
      </c>
      <c r="G113" s="8">
        <v>500020901</v>
      </c>
      <c r="H113" s="8"/>
      <c r="I113" s="8"/>
      <c r="J113" s="8"/>
      <c r="K113" s="8"/>
      <c r="L113" s="8"/>
      <c r="M113" s="8"/>
      <c r="N113" s="8"/>
      <c r="O113" s="8"/>
      <c r="P113" s="8" t="str">
        <f>IF(E113="","",$B$2&amp;$E$8&amp;$B$2&amp;$B$1&amp;E113)</f>
        <v>"Method":6</v>
      </c>
      <c r="Q113" s="8" t="str">
        <f>IF(F113="","",$B$2&amp;F113&amp;$B$2&amp;$B$1&amp;G113)</f>
        <v>"BuffId":500020901</v>
      </c>
      <c r="R113" s="8" t="str">
        <f>IF(H113="","",$B$2&amp;H113&amp;$B$2&amp;$B$1&amp;I113)</f>
        <v/>
      </c>
      <c r="S113" s="8"/>
      <c r="T113" s="8"/>
      <c r="U113" s="8"/>
      <c r="V113" s="3" t="str">
        <f>IF(F113="","",$B$2&amp;$F$7&amp;$B$2&amp;$B$1&amp;$A$3&amp;_xlfn.TEXTJOIN($C$1,1,Q113:U113)&amp;$A$4)</f>
        <v>"Paramas":{"BuffId":500020901}</v>
      </c>
      <c r="W113" s="3" t="str">
        <f>IF(P113="","",$A$3&amp;_xlfn.TEXTJOIN($C$1,1,P113,V113)&amp;$A$4)</f>
        <v>{"Method":6,"Paramas":{"BuffId":500020901}}</v>
      </c>
      <c r="X113" s="3" t="str">
        <f>$A$1&amp;_xlfn.TEXTJOIN($C$1,1,W113)&amp;$A$2</f>
        <v>[{"Method":6,"Paramas":{"BuffId":500020901}}]</v>
      </c>
    </row>
    <row r="114" spans="4:24">
      <c r="D114" s="8">
        <v>210</v>
      </c>
      <c r="E114" s="8">
        <v>2</v>
      </c>
      <c r="F114" s="8" t="s">
        <v>605</v>
      </c>
      <c r="G114" s="8">
        <v>5000210</v>
      </c>
      <c r="H114" s="8" t="s">
        <v>606</v>
      </c>
      <c r="I114" s="8">
        <v>2</v>
      </c>
      <c r="J114" s="8"/>
      <c r="K114" s="8"/>
      <c r="L114" s="8"/>
      <c r="M114" s="8"/>
      <c r="N114" s="8"/>
      <c r="O114" s="8"/>
      <c r="P114" s="8" t="str">
        <f>IF(E114="","",$B$2&amp;$E$8&amp;$B$2&amp;$B$1&amp;E114)</f>
        <v>"Method":2</v>
      </c>
      <c r="Q114" s="8" t="str">
        <f>IF(F114="","",$B$2&amp;F114&amp;$B$2&amp;$B$1&amp;G114)</f>
        <v>"SkillId":5000210</v>
      </c>
      <c r="R114" s="8" t="str">
        <f>IF(H114="","",$B$2&amp;H114&amp;$B$2&amp;$B$1&amp;I114)</f>
        <v>"TargetType":2</v>
      </c>
      <c r="S114" s="8"/>
      <c r="T114" s="8"/>
      <c r="U114" s="8"/>
      <c r="V114" s="3" t="str">
        <f>IF(F114="","",$B$2&amp;$F$7&amp;$B$2&amp;$B$1&amp;$A$3&amp;_xlfn.TEXTJOIN($C$1,1,Q114:U114)&amp;$A$4)</f>
        <v>"Paramas":{"SkillId":5000210,"TargetType":2}</v>
      </c>
      <c r="W114" s="3" t="str">
        <f>IF(P114="","",$A$3&amp;_xlfn.TEXTJOIN($C$1,1,P114,V114)&amp;$A$4)</f>
        <v>{"Method":2,"Paramas":{"SkillId":5000210,"TargetType":2}}</v>
      </c>
      <c r="X114" s="3" t="str">
        <f>$A$1&amp;_xlfn.TEXTJOIN($C$1,1,W114)&amp;$A$2</f>
        <v>[{"Method":2,"Paramas":{"SkillId":5000210,"TargetType":2}}]</v>
      </c>
    </row>
    <row r="115" spans="4:24">
      <c r="D115" s="8">
        <v>211</v>
      </c>
      <c r="E115" s="8">
        <v>6</v>
      </c>
      <c r="F115" s="8" t="s">
        <v>608</v>
      </c>
      <c r="G115" s="8">
        <v>500021101</v>
      </c>
      <c r="H115" s="8"/>
      <c r="I115" s="8"/>
      <c r="J115" s="8"/>
      <c r="K115" s="8"/>
      <c r="L115" s="8"/>
      <c r="M115" s="8"/>
      <c r="N115" s="8"/>
      <c r="O115" s="8"/>
      <c r="P115" s="8" t="str">
        <f>IF(E115="","",$B$2&amp;$E$8&amp;$B$2&amp;$B$1&amp;E115)</f>
        <v>"Method":6</v>
      </c>
      <c r="Q115" s="8" t="str">
        <f>IF(F115="","",$B$2&amp;F115&amp;$B$2&amp;$B$1&amp;G115)</f>
        <v>"BuffId":500021101</v>
      </c>
      <c r="R115" s="8" t="str">
        <f>IF(H115="","",$B$2&amp;H115&amp;$B$2&amp;$B$1&amp;I115)</f>
        <v/>
      </c>
      <c r="S115" s="8"/>
      <c r="T115" s="8"/>
      <c r="U115" s="8"/>
      <c r="V115" s="3" t="str">
        <f>IF(F115="","",$B$2&amp;$F$7&amp;$B$2&amp;$B$1&amp;$A$3&amp;_xlfn.TEXTJOIN($C$1,1,Q115:U115)&amp;$A$4)</f>
        <v>"Paramas":{"BuffId":500021101}</v>
      </c>
      <c r="W115" s="3" t="str">
        <f>IF(P115="","",$A$3&amp;_xlfn.TEXTJOIN($C$1,1,P115,V115)&amp;$A$4)</f>
        <v>{"Method":6,"Paramas":{"BuffId":500021101}}</v>
      </c>
      <c r="X115" s="3" t="str">
        <f>$A$1&amp;_xlfn.TEXTJOIN($C$1,1,W115)&amp;$A$2</f>
        <v>[{"Method":6,"Paramas":{"BuffId":500021101}}]</v>
      </c>
    </row>
    <row r="116" spans="4:24">
      <c r="D116" s="8">
        <v>212</v>
      </c>
      <c r="E116" s="8">
        <v>6</v>
      </c>
      <c r="F116" s="8" t="s">
        <v>608</v>
      </c>
      <c r="G116" s="8">
        <v>500021201</v>
      </c>
      <c r="H116" s="8"/>
      <c r="I116" s="8"/>
      <c r="J116" s="8"/>
      <c r="K116" s="8"/>
      <c r="L116" s="8"/>
      <c r="M116" s="8"/>
      <c r="N116" s="8"/>
      <c r="O116" s="8"/>
      <c r="P116" s="8" t="str">
        <f>IF(E116="","",$B$2&amp;$E$8&amp;$B$2&amp;$B$1&amp;E116)</f>
        <v>"Method":6</v>
      </c>
      <c r="Q116" s="8" t="str">
        <f>IF(F116="","",$B$2&amp;F116&amp;$B$2&amp;$B$1&amp;G116)</f>
        <v>"BuffId":500021201</v>
      </c>
      <c r="R116" s="8" t="str">
        <f>IF(H116="","",$B$2&amp;H116&amp;$B$2&amp;$B$1&amp;I116)</f>
        <v/>
      </c>
      <c r="S116" s="8"/>
      <c r="T116" s="8"/>
      <c r="U116" s="8"/>
      <c r="V116" s="3" t="str">
        <f>IF(F116="","",$B$2&amp;$F$7&amp;$B$2&amp;$B$1&amp;$A$3&amp;_xlfn.TEXTJOIN($C$1,1,Q116:U116)&amp;$A$4)</f>
        <v>"Paramas":{"BuffId":500021201}</v>
      </c>
      <c r="W116" s="3" t="str">
        <f>IF(P116="","",$A$3&amp;_xlfn.TEXTJOIN($C$1,1,P116,V116)&amp;$A$4)</f>
        <v>{"Method":6,"Paramas":{"BuffId":500021201}}</v>
      </c>
      <c r="X116" s="3" t="str">
        <f>$A$1&amp;_xlfn.TEXTJOIN($C$1,1,W116)&amp;$A$2</f>
        <v>[{"Method":6,"Paramas":{"BuffId":500021201}}]</v>
      </c>
    </row>
    <row r="117" spans="4:24">
      <c r="D117" s="8">
        <v>1001</v>
      </c>
      <c r="E117" s="8">
        <v>30000</v>
      </c>
      <c r="F117" s="8" t="s">
        <v>610</v>
      </c>
      <c r="G117" s="8">
        <v>2</v>
      </c>
      <c r="H117" s="8" t="s">
        <v>611</v>
      </c>
      <c r="I117" s="8">
        <v>3</v>
      </c>
      <c r="J117" s="8" t="s">
        <v>612</v>
      </c>
      <c r="K117" s="8" t="s">
        <v>613</v>
      </c>
      <c r="L117" s="8" t="s">
        <v>614</v>
      </c>
      <c r="M117" s="8">
        <v>4</v>
      </c>
      <c r="N117" s="8" t="s">
        <v>615</v>
      </c>
      <c r="O117" s="8" t="s">
        <v>613</v>
      </c>
      <c r="P117" s="8" t="str">
        <f>IF(E117="","",$B$2&amp;$E$8&amp;$B$2&amp;$B$1&amp;E117)</f>
        <v>"Method":30000</v>
      </c>
      <c r="Q117" s="8" t="str">
        <f>IF(F117="","",$B$2&amp;F117&amp;$B$2&amp;$B$1&amp;G117)</f>
        <v>"UseTimes":2</v>
      </c>
      <c r="R117" s="8" t="str">
        <f>IF(H117="","",$B$2&amp;H117&amp;$B$2&amp;$B$1&amp;I117)</f>
        <v>"Trigger":3</v>
      </c>
      <c r="S117" s="8" t="str">
        <f>IF(J117="","",$B$2&amp;J117&amp;$B$2&amp;$B$1&amp;K117)</f>
        <v>"TriggerData":{}</v>
      </c>
      <c r="T117" s="8" t="str">
        <f>IF(L117="","",$B$2&amp;L117&amp;$B$2&amp;$B$1&amp;M117)</f>
        <v>"Effect":4</v>
      </c>
      <c r="U117" s="8" t="str">
        <f>IF(N117="","",$B$2&amp;N117&amp;$B$2&amp;$B$1&amp;O117)</f>
        <v>"EffectData":{}</v>
      </c>
      <c r="V117" s="3" t="str">
        <f>IF(F117="","",$B$2&amp;$F$7&amp;$B$2&amp;$B$1&amp;$A$3&amp;_xlfn.TEXTJOIN($C$1,1,Q117:U117)&amp;$A$4)</f>
        <v>"Paramas":{"UseTimes":2,"Trigger":3,"TriggerData":{},"Effect":4,"EffectData":{}}</v>
      </c>
      <c r="W117" s="3" t="str">
        <f>IF(P117="","",$A$3&amp;_xlfn.TEXTJOIN($C$1,1,P117,V117)&amp;$A$4)</f>
        <v>{"Method":30000,"Paramas":{"UseTimes":2,"Trigger":3,"TriggerData":{},"Effect":4,"EffectData":{}}}</v>
      </c>
      <c r="X117" s="3" t="str">
        <f>$A$1&amp;_xlfn.TEXTJOIN($C$1,1,W117)&amp;$A$2</f>
        <v>[{"Method":30000,"Paramas":{"UseTimes":2,"Trigger":3,"TriggerData":{},"Effect":4,"EffectData":{}}}]</v>
      </c>
    </row>
    <row r="118" spans="4:24">
      <c r="D118" s="8">
        <v>1002</v>
      </c>
      <c r="E118" s="8">
        <v>30000</v>
      </c>
      <c r="F118" s="8" t="s">
        <v>610</v>
      </c>
      <c r="G118" s="8">
        <v>0</v>
      </c>
      <c r="H118" s="8" t="s">
        <v>611</v>
      </c>
      <c r="I118" s="8">
        <v>2</v>
      </c>
      <c r="J118" s="8" t="s">
        <v>612</v>
      </c>
      <c r="K118" s="8" t="s">
        <v>613</v>
      </c>
      <c r="L118" s="8" t="s">
        <v>614</v>
      </c>
      <c r="M118" s="8">
        <v>5</v>
      </c>
      <c r="N118" s="8" t="s">
        <v>615</v>
      </c>
      <c r="O118" s="8" t="s">
        <v>613</v>
      </c>
      <c r="P118" s="8" t="str">
        <f>IF(E118="","",$B$2&amp;$E$8&amp;$B$2&amp;$B$1&amp;E118)</f>
        <v>"Method":30000</v>
      </c>
      <c r="Q118" s="8" t="str">
        <f>IF(F118="","",$B$2&amp;F118&amp;$B$2&amp;$B$1&amp;G118)</f>
        <v>"UseTimes":0</v>
      </c>
      <c r="R118" s="8" t="str">
        <f>IF(H118="","",$B$2&amp;H118&amp;$B$2&amp;$B$1&amp;I118)</f>
        <v>"Trigger":2</v>
      </c>
      <c r="S118" s="8" t="str">
        <f>IF(J118="","",$B$2&amp;J118&amp;$B$2&amp;$B$1&amp;K118)</f>
        <v>"TriggerData":{}</v>
      </c>
      <c r="T118" s="8" t="str">
        <f>IF(L118="","",$B$2&amp;L118&amp;$B$2&amp;$B$1&amp;M118)</f>
        <v>"Effect":5</v>
      </c>
      <c r="U118" s="8" t="str">
        <f>IF(N118="","",$B$2&amp;N118&amp;$B$2&amp;$B$1&amp;O118)</f>
        <v>"EffectData":{}</v>
      </c>
      <c r="V118" s="3" t="str">
        <f>IF(F118="","",$B$2&amp;$F$7&amp;$B$2&amp;$B$1&amp;$A$3&amp;_xlfn.TEXTJOIN($C$1,1,Q118:U118)&amp;$A$4)</f>
        <v>"Paramas":{"UseTimes":0,"Trigger":2,"TriggerData":{},"Effect":5,"EffectData":{}}</v>
      </c>
      <c r="W118" s="3" t="str">
        <f>IF(P118="","",$A$3&amp;_xlfn.TEXTJOIN($C$1,1,P118,V118)&amp;$A$4)</f>
        <v>{"Method":30000,"Paramas":{"UseTimes":0,"Trigger":2,"TriggerData":{},"Effect":5,"EffectData":{}}}</v>
      </c>
      <c r="X118" s="3" t="str">
        <f>$A$1&amp;_xlfn.TEXTJOIN($C$1,1,W118)&amp;$A$2</f>
        <v>[{"Method":30000,"Paramas":{"UseTimes":0,"Trigger":2,"TriggerData":{},"Effect":5,"EffectData":{}}}]</v>
      </c>
    </row>
    <row r="119" spans="4:24">
      <c r="D119" s="8">
        <v>1003</v>
      </c>
      <c r="E119" s="8">
        <v>30000</v>
      </c>
      <c r="F119" s="8" t="s">
        <v>610</v>
      </c>
      <c r="G119" s="8">
        <v>1</v>
      </c>
      <c r="H119" s="8" t="s">
        <v>611</v>
      </c>
      <c r="I119" s="8">
        <v>2</v>
      </c>
      <c r="J119" s="8" t="s">
        <v>612</v>
      </c>
      <c r="K119" s="8" t="s">
        <v>613</v>
      </c>
      <c r="L119" s="8" t="s">
        <v>614</v>
      </c>
      <c r="M119" s="8">
        <v>6</v>
      </c>
      <c r="N119" s="8" t="s">
        <v>615</v>
      </c>
      <c r="O119" s="8" t="s">
        <v>613</v>
      </c>
      <c r="P119" s="8" t="str">
        <f>IF(E119="","",$B$2&amp;$E$8&amp;$B$2&amp;$B$1&amp;E119)</f>
        <v>"Method":30000</v>
      </c>
      <c r="Q119" s="8" t="str">
        <f>IF(F119="","",$B$2&amp;F119&amp;$B$2&amp;$B$1&amp;G119)</f>
        <v>"UseTimes":1</v>
      </c>
      <c r="R119" s="8" t="str">
        <f>IF(H119="","",$B$2&amp;H119&amp;$B$2&amp;$B$1&amp;I119)</f>
        <v>"Trigger":2</v>
      </c>
      <c r="S119" s="8" t="str">
        <f>IF(J119="","",$B$2&amp;J119&amp;$B$2&amp;$B$1&amp;K119)</f>
        <v>"TriggerData":{}</v>
      </c>
      <c r="T119" s="8" t="str">
        <f>IF(L119="","",$B$2&amp;L119&amp;$B$2&amp;$B$1&amp;M119)</f>
        <v>"Effect":6</v>
      </c>
      <c r="U119" s="8" t="str">
        <f>IF(N119="","",$B$2&amp;N119&amp;$B$2&amp;$B$1&amp;O119)</f>
        <v>"EffectData":{}</v>
      </c>
      <c r="V119" s="3" t="str">
        <f>IF(F119="","",$B$2&amp;$F$7&amp;$B$2&amp;$B$1&amp;$A$3&amp;_xlfn.TEXTJOIN($C$1,1,Q119:U119)&amp;$A$4)</f>
        <v>"Paramas":{"UseTimes":1,"Trigger":2,"TriggerData":{},"Effect":6,"EffectData":{}}</v>
      </c>
      <c r="W119" s="3" t="str">
        <f>IF(P119="","",$A$3&amp;_xlfn.TEXTJOIN($C$1,1,P119,V119)&amp;$A$4)</f>
        <v>{"Method":30000,"Paramas":{"UseTimes":1,"Trigger":2,"TriggerData":{},"Effect":6,"EffectData":{}}}</v>
      </c>
      <c r="X119" s="3" t="str">
        <f>$A$1&amp;_xlfn.TEXTJOIN($C$1,1,W119)&amp;$A$2</f>
        <v>[{"Method":30000,"Paramas":{"UseTimes":1,"Trigger":2,"TriggerData":{},"Effect":6,"EffectData":{}}}]</v>
      </c>
    </row>
    <row r="120" spans="4:24">
      <c r="D120" s="8">
        <v>1004</v>
      </c>
      <c r="E120" s="8">
        <v>30000</v>
      </c>
      <c r="F120" s="8" t="s">
        <v>610</v>
      </c>
      <c r="G120" s="8">
        <v>1</v>
      </c>
      <c r="H120" s="8" t="s">
        <v>611</v>
      </c>
      <c r="I120" s="8">
        <v>1</v>
      </c>
      <c r="J120" s="8" t="s">
        <v>612</v>
      </c>
      <c r="K120" s="8" t="s">
        <v>613</v>
      </c>
      <c r="L120" s="8" t="s">
        <v>614</v>
      </c>
      <c r="M120" s="8">
        <v>7</v>
      </c>
      <c r="N120" s="8" t="s">
        <v>615</v>
      </c>
      <c r="O120" s="8" t="s">
        <v>613</v>
      </c>
      <c r="P120" s="8" t="str">
        <f>IF(E120="","",$B$2&amp;$E$8&amp;$B$2&amp;$B$1&amp;E120)</f>
        <v>"Method":30000</v>
      </c>
      <c r="Q120" s="8" t="str">
        <f>IF(F120="","",$B$2&amp;F120&amp;$B$2&amp;$B$1&amp;G120)</f>
        <v>"UseTimes":1</v>
      </c>
      <c r="R120" s="8" t="str">
        <f>IF(H120="","",$B$2&amp;H120&amp;$B$2&amp;$B$1&amp;I120)</f>
        <v>"Trigger":1</v>
      </c>
      <c r="S120" s="8" t="str">
        <f>IF(J120="","",$B$2&amp;J120&amp;$B$2&amp;$B$1&amp;K120)</f>
        <v>"TriggerData":{}</v>
      </c>
      <c r="T120" s="8" t="str">
        <f>IF(L120="","",$B$2&amp;L120&amp;$B$2&amp;$B$1&amp;M120)</f>
        <v>"Effect":7</v>
      </c>
      <c r="U120" s="8" t="str">
        <f>IF(N120="","",$B$2&amp;N120&amp;$B$2&amp;$B$1&amp;O120)</f>
        <v>"EffectData":{}</v>
      </c>
      <c r="V120" s="3" t="str">
        <f>IF(F120="","",$B$2&amp;$F$7&amp;$B$2&amp;$B$1&amp;$A$3&amp;_xlfn.TEXTJOIN($C$1,1,Q120:U120)&amp;$A$4)</f>
        <v>"Paramas":{"UseTimes":1,"Trigger":1,"TriggerData":{},"Effect":7,"EffectData":{}}</v>
      </c>
      <c r="W120" s="3" t="str">
        <f>IF(P120="","",$A$3&amp;_xlfn.TEXTJOIN($C$1,1,P120,V120)&amp;$A$4)</f>
        <v>{"Method":30000,"Paramas":{"UseTimes":1,"Trigger":1,"TriggerData":{},"Effect":7,"EffectData":{}}}</v>
      </c>
      <c r="X120" s="3" t="str">
        <f>$A$1&amp;_xlfn.TEXTJOIN($C$1,1,W120)&amp;$A$2</f>
        <v>[{"Method":30000,"Paramas":{"UseTimes":1,"Trigger":1,"TriggerData":{},"Effect":7,"EffectData":{}}}]</v>
      </c>
    </row>
    <row r="121" spans="4:24">
      <c r="D121" s="8">
        <v>1005</v>
      </c>
      <c r="E121" s="8">
        <v>30000</v>
      </c>
      <c r="F121" s="8" t="s">
        <v>610</v>
      </c>
      <c r="G121" s="8">
        <v>1</v>
      </c>
      <c r="H121" s="8" t="s">
        <v>611</v>
      </c>
      <c r="I121" s="8">
        <v>1</v>
      </c>
      <c r="J121" s="8" t="s">
        <v>612</v>
      </c>
      <c r="K121" s="8" t="s">
        <v>613</v>
      </c>
      <c r="L121" s="8" t="s">
        <v>614</v>
      </c>
      <c r="M121" s="8">
        <v>1</v>
      </c>
      <c r="N121" s="8" t="s">
        <v>615</v>
      </c>
      <c r="O121" s="8" t="s">
        <v>613</v>
      </c>
      <c r="P121" s="8" t="str">
        <f>IF(E121="","",$B$2&amp;$E$8&amp;$B$2&amp;$B$1&amp;E121)</f>
        <v>"Method":30000</v>
      </c>
      <c r="Q121" s="8" t="str">
        <f>IF(F121="","",$B$2&amp;F121&amp;$B$2&amp;$B$1&amp;G121)</f>
        <v>"UseTimes":1</v>
      </c>
      <c r="R121" s="8" t="str">
        <f>IF(H121="","",$B$2&amp;H121&amp;$B$2&amp;$B$1&amp;I121)</f>
        <v>"Trigger":1</v>
      </c>
      <c r="S121" s="8" t="str">
        <f>IF(J121="","",$B$2&amp;J121&amp;$B$2&amp;$B$1&amp;K121)</f>
        <v>"TriggerData":{}</v>
      </c>
      <c r="T121" s="8" t="str">
        <f>IF(L121="","",$B$2&amp;L121&amp;$B$2&amp;$B$1&amp;M121)</f>
        <v>"Effect":1</v>
      </c>
      <c r="U121" s="8" t="str">
        <f>IF(N121="","",$B$2&amp;N121&amp;$B$2&amp;$B$1&amp;O121)</f>
        <v>"EffectData":{}</v>
      </c>
      <c r="V121" s="3" t="str">
        <f>IF(F121="","",$B$2&amp;$F$7&amp;$B$2&amp;$B$1&amp;$A$3&amp;_xlfn.TEXTJOIN($C$1,1,Q121:U121)&amp;$A$4)</f>
        <v>"Paramas":{"UseTimes":1,"Trigger":1,"TriggerData":{},"Effect":1,"EffectData":{}}</v>
      </c>
      <c r="W121" s="3" t="str">
        <f>IF(P121="","",$A$3&amp;_xlfn.TEXTJOIN($C$1,1,P121,V121)&amp;$A$4)</f>
        <v>{"Method":30000,"Paramas":{"UseTimes":1,"Trigger":1,"TriggerData":{},"Effect":1,"EffectData":{}}}</v>
      </c>
      <c r="X121" s="3" t="str">
        <f>$A$1&amp;_xlfn.TEXTJOIN($C$1,1,W121)&amp;$A$2</f>
        <v>[{"Method":30000,"Paramas":{"UseTimes":1,"Trigger":1,"TriggerData":{},"Effect":1,"EffectData":{}}}]</v>
      </c>
    </row>
    <row r="122" spans="4:24">
      <c r="D122" s="8">
        <v>1006</v>
      </c>
      <c r="E122" s="8">
        <v>30000</v>
      </c>
      <c r="F122" s="8" t="s">
        <v>610</v>
      </c>
      <c r="G122" s="8">
        <v>1</v>
      </c>
      <c r="H122" s="8" t="s">
        <v>611</v>
      </c>
      <c r="I122" s="8">
        <v>1</v>
      </c>
      <c r="J122" s="8" t="s">
        <v>612</v>
      </c>
      <c r="K122" s="8" t="s">
        <v>613</v>
      </c>
      <c r="L122" s="8" t="s">
        <v>614</v>
      </c>
      <c r="M122" s="8">
        <v>8</v>
      </c>
      <c r="N122" s="8" t="s">
        <v>615</v>
      </c>
      <c r="O122" s="8" t="s">
        <v>613</v>
      </c>
      <c r="P122" s="8" t="str">
        <f>IF(E122="","",$B$2&amp;$E$8&amp;$B$2&amp;$B$1&amp;E122)</f>
        <v>"Method":30000</v>
      </c>
      <c r="Q122" s="8" t="str">
        <f>IF(F122="","",$B$2&amp;F122&amp;$B$2&amp;$B$1&amp;G122)</f>
        <v>"UseTimes":1</v>
      </c>
      <c r="R122" s="8" t="str">
        <f>IF(H122="","",$B$2&amp;H122&amp;$B$2&amp;$B$1&amp;I122)</f>
        <v>"Trigger":1</v>
      </c>
      <c r="S122" s="8" t="str">
        <f>IF(J122="","",$B$2&amp;J122&amp;$B$2&amp;$B$1&amp;K122)</f>
        <v>"TriggerData":{}</v>
      </c>
      <c r="T122" s="8" t="str">
        <f>IF(L122="","",$B$2&amp;L122&amp;$B$2&amp;$B$1&amp;M122)</f>
        <v>"Effect":8</v>
      </c>
      <c r="U122" s="8" t="str">
        <f>IF(N122="","",$B$2&amp;N122&amp;$B$2&amp;$B$1&amp;O122)</f>
        <v>"EffectData":{}</v>
      </c>
      <c r="V122" s="3" t="str">
        <f>IF(F122="","",$B$2&amp;$F$7&amp;$B$2&amp;$B$1&amp;$A$3&amp;_xlfn.TEXTJOIN($C$1,1,Q122:U122)&amp;$A$4)</f>
        <v>"Paramas":{"UseTimes":1,"Trigger":1,"TriggerData":{},"Effect":8,"EffectData":{}}</v>
      </c>
      <c r="W122" s="3" t="str">
        <f>IF(P122="","",$A$3&amp;_xlfn.TEXTJOIN($C$1,1,P122,V122)&amp;$A$4)</f>
        <v>{"Method":30000,"Paramas":{"UseTimes":1,"Trigger":1,"TriggerData":{},"Effect":8,"EffectData":{}}}</v>
      </c>
      <c r="X122" s="3" t="str">
        <f>$A$1&amp;_xlfn.TEXTJOIN($C$1,1,W122)&amp;$A$2</f>
        <v>[{"Method":30000,"Paramas":{"UseTimes":1,"Trigger":1,"TriggerData":{},"Effect":8,"EffectData":{}}}]</v>
      </c>
    </row>
    <row r="123" spans="4:24">
      <c r="D123" s="8">
        <v>1007</v>
      </c>
      <c r="E123" s="8">
        <v>30000</v>
      </c>
      <c r="F123" s="8" t="s">
        <v>610</v>
      </c>
      <c r="G123" s="8">
        <v>1</v>
      </c>
      <c r="H123" s="8" t="s">
        <v>611</v>
      </c>
      <c r="I123" s="8">
        <v>1</v>
      </c>
      <c r="J123" s="8" t="s">
        <v>612</v>
      </c>
      <c r="K123" s="8" t="s">
        <v>613</v>
      </c>
      <c r="L123" s="8" t="s">
        <v>614</v>
      </c>
      <c r="M123" s="8">
        <v>2</v>
      </c>
      <c r="N123" s="8" t="s">
        <v>615</v>
      </c>
      <c r="O123" s="8" t="s">
        <v>613</v>
      </c>
      <c r="P123" s="8" t="str">
        <f>IF(E123="","",$B$2&amp;$E$8&amp;$B$2&amp;$B$1&amp;E123)</f>
        <v>"Method":30000</v>
      </c>
      <c r="Q123" s="8" t="str">
        <f>IF(F123="","",$B$2&amp;F123&amp;$B$2&amp;$B$1&amp;G123)</f>
        <v>"UseTimes":1</v>
      </c>
      <c r="R123" s="8" t="str">
        <f>IF(H123="","",$B$2&amp;H123&amp;$B$2&amp;$B$1&amp;I123)</f>
        <v>"Trigger":1</v>
      </c>
      <c r="S123" s="8" t="str">
        <f>IF(J123="","",$B$2&amp;J123&amp;$B$2&amp;$B$1&amp;K123)</f>
        <v>"TriggerData":{}</v>
      </c>
      <c r="T123" s="8" t="str">
        <f>IF(L123="","",$B$2&amp;L123&amp;$B$2&amp;$B$1&amp;M123)</f>
        <v>"Effect":2</v>
      </c>
      <c r="U123" s="8" t="str">
        <f>IF(N123="","",$B$2&amp;N123&amp;$B$2&amp;$B$1&amp;O123)</f>
        <v>"EffectData":{}</v>
      </c>
      <c r="V123" s="3" t="str">
        <f>IF(F123="","",$B$2&amp;$F$7&amp;$B$2&amp;$B$1&amp;$A$3&amp;_xlfn.TEXTJOIN($C$1,1,Q123:U123)&amp;$A$4)</f>
        <v>"Paramas":{"UseTimes":1,"Trigger":1,"TriggerData":{},"Effect":2,"EffectData":{}}</v>
      </c>
      <c r="W123" s="3" t="str">
        <f>IF(P123="","",$A$3&amp;_xlfn.TEXTJOIN($C$1,1,P123,V123)&amp;$A$4)</f>
        <v>{"Method":30000,"Paramas":{"UseTimes":1,"Trigger":1,"TriggerData":{},"Effect":2,"EffectData":{}}}</v>
      </c>
      <c r="X123" s="3" t="str">
        <f>$A$1&amp;_xlfn.TEXTJOIN($C$1,1,W123)&amp;$A$2</f>
        <v>[{"Method":30000,"Paramas":{"UseTimes":1,"Trigger":1,"TriggerData":{},"Effect":2,"EffectData":{}}}]</v>
      </c>
    </row>
    <row r="124" spans="4:24">
      <c r="D124" s="8">
        <v>1008</v>
      </c>
      <c r="E124" s="8">
        <v>30000</v>
      </c>
      <c r="F124" s="8" t="s">
        <v>610</v>
      </c>
      <c r="G124" s="8">
        <v>1</v>
      </c>
      <c r="H124" s="8" t="s">
        <v>611</v>
      </c>
      <c r="I124" s="8">
        <v>1</v>
      </c>
      <c r="J124" s="8" t="s">
        <v>612</v>
      </c>
      <c r="K124" s="8" t="s">
        <v>613</v>
      </c>
      <c r="L124" s="8" t="s">
        <v>614</v>
      </c>
      <c r="M124" s="8">
        <v>3</v>
      </c>
      <c r="N124" s="8" t="s">
        <v>615</v>
      </c>
      <c r="O124" s="8" t="s">
        <v>613</v>
      </c>
      <c r="P124" s="8" t="str">
        <f>IF(E124="","",$B$2&amp;$E$8&amp;$B$2&amp;$B$1&amp;E124)</f>
        <v>"Method":30000</v>
      </c>
      <c r="Q124" s="8" t="str">
        <f>IF(F124="","",$B$2&amp;F124&amp;$B$2&amp;$B$1&amp;G124)</f>
        <v>"UseTimes":1</v>
      </c>
      <c r="R124" s="8" t="str">
        <f>IF(H124="","",$B$2&amp;H124&amp;$B$2&amp;$B$1&amp;I124)</f>
        <v>"Trigger":1</v>
      </c>
      <c r="S124" s="8" t="str">
        <f>IF(J124="","",$B$2&amp;J124&amp;$B$2&amp;$B$1&amp;K124)</f>
        <v>"TriggerData":{}</v>
      </c>
      <c r="T124" s="8" t="str">
        <f>IF(L124="","",$B$2&amp;L124&amp;$B$2&amp;$B$1&amp;M124)</f>
        <v>"Effect":3</v>
      </c>
      <c r="U124" s="8" t="str">
        <f>IF(N124="","",$B$2&amp;N124&amp;$B$2&amp;$B$1&amp;O124)</f>
        <v>"EffectData":{}</v>
      </c>
      <c r="V124" s="3" t="str">
        <f>IF(F124="","",$B$2&amp;$F$7&amp;$B$2&amp;$B$1&amp;$A$3&amp;_xlfn.TEXTJOIN($C$1,1,Q124:U124)&amp;$A$4)</f>
        <v>"Paramas":{"UseTimes":1,"Trigger":1,"TriggerData":{},"Effect":3,"EffectData":{}}</v>
      </c>
      <c r="W124" s="3" t="str">
        <f>IF(P124="","",$A$3&amp;_xlfn.TEXTJOIN($C$1,1,P124,V124)&amp;$A$4)</f>
        <v>{"Method":30000,"Paramas":{"UseTimes":1,"Trigger":1,"TriggerData":{},"Effect":3,"EffectData":{}}}</v>
      </c>
      <c r="X124" s="3" t="str">
        <f>$A$1&amp;_xlfn.TEXTJOIN($C$1,1,W124)&amp;$A$2</f>
        <v>[{"Method":30000,"Paramas":{"UseTimes":1,"Trigger":1,"TriggerData":{},"Effect":3,"EffectData":{}}}]</v>
      </c>
    </row>
    <row r="125" spans="4:24">
      <c r="D125" s="8">
        <v>1009</v>
      </c>
      <c r="E125" s="8">
        <v>30000</v>
      </c>
      <c r="F125" s="8" t="s">
        <v>610</v>
      </c>
      <c r="G125" s="8">
        <v>0</v>
      </c>
      <c r="H125" s="8" t="s">
        <v>611</v>
      </c>
      <c r="I125" s="8">
        <v>1</v>
      </c>
      <c r="J125" s="8" t="s">
        <v>612</v>
      </c>
      <c r="K125" s="8" t="s">
        <v>613</v>
      </c>
      <c r="L125" s="8" t="s">
        <v>614</v>
      </c>
      <c r="M125" s="8">
        <v>9</v>
      </c>
      <c r="N125" s="8" t="s">
        <v>615</v>
      </c>
      <c r="O125" s="8" t="s">
        <v>613</v>
      </c>
      <c r="P125" s="8" t="str">
        <f>IF(E125="","",$B$2&amp;$E$8&amp;$B$2&amp;$B$1&amp;E125)</f>
        <v>"Method":30000</v>
      </c>
      <c r="Q125" s="8" t="str">
        <f>IF(F125="","",$B$2&amp;F125&amp;$B$2&amp;$B$1&amp;G125)</f>
        <v>"UseTimes":0</v>
      </c>
      <c r="R125" s="8" t="str">
        <f>IF(H125="","",$B$2&amp;H125&amp;$B$2&amp;$B$1&amp;I125)</f>
        <v>"Trigger":1</v>
      </c>
      <c r="S125" s="8" t="str">
        <f>IF(J125="","",$B$2&amp;J125&amp;$B$2&amp;$B$1&amp;K125)</f>
        <v>"TriggerData":{}</v>
      </c>
      <c r="T125" s="8" t="str">
        <f>IF(L125="","",$B$2&amp;L125&amp;$B$2&amp;$B$1&amp;M125)</f>
        <v>"Effect":9</v>
      </c>
      <c r="U125" s="8" t="str">
        <f>IF(N125="","",$B$2&amp;N125&amp;$B$2&amp;$B$1&amp;O125)</f>
        <v>"EffectData":{}</v>
      </c>
      <c r="V125" s="3" t="str">
        <f>IF(F125="","",$B$2&amp;$F$7&amp;$B$2&amp;$B$1&amp;$A$3&amp;_xlfn.TEXTJOIN($C$1,1,Q125:U125)&amp;$A$4)</f>
        <v>"Paramas":{"UseTimes":0,"Trigger":1,"TriggerData":{},"Effect":9,"EffectData":{}}</v>
      </c>
      <c r="W125" s="3" t="str">
        <f>IF(P125="","",$A$3&amp;_xlfn.TEXTJOIN($C$1,1,P125,V125)&amp;$A$4)</f>
        <v>{"Method":30000,"Paramas":{"UseTimes":0,"Trigger":1,"TriggerData":{},"Effect":9,"EffectData":{}}}</v>
      </c>
      <c r="X125" s="3" t="str">
        <f>$A$1&amp;_xlfn.TEXTJOIN($C$1,1,W125)&amp;$A$2</f>
        <v>[{"Method":30000,"Paramas":{"UseTimes":0,"Trigger":1,"TriggerData":{},"Effect":9,"EffectData":{}}}]</v>
      </c>
    </row>
    <row r="126" spans="4:24">
      <c r="D126" s="8">
        <v>1010</v>
      </c>
      <c r="E126" s="8">
        <v>30000</v>
      </c>
      <c r="F126" s="8" t="s">
        <v>610</v>
      </c>
      <c r="G126" s="8">
        <v>1</v>
      </c>
      <c r="H126" s="8" t="s">
        <v>611</v>
      </c>
      <c r="I126" s="8">
        <v>1</v>
      </c>
      <c r="J126" s="8" t="s">
        <v>612</v>
      </c>
      <c r="K126" s="8" t="s">
        <v>613</v>
      </c>
      <c r="L126" s="8" t="s">
        <v>614</v>
      </c>
      <c r="M126" s="8">
        <v>10</v>
      </c>
      <c r="N126" s="8" t="s">
        <v>615</v>
      </c>
      <c r="O126" s="8" t="s">
        <v>613</v>
      </c>
      <c r="P126" s="8" t="str">
        <f>IF(E126="","",$B$2&amp;$E$8&amp;$B$2&amp;$B$1&amp;E126)</f>
        <v>"Method":30000</v>
      </c>
      <c r="Q126" s="8" t="str">
        <f>IF(F126="","",$B$2&amp;F126&amp;$B$2&amp;$B$1&amp;G126)</f>
        <v>"UseTimes":1</v>
      </c>
      <c r="R126" s="8" t="str">
        <f>IF(H126="","",$B$2&amp;H126&amp;$B$2&amp;$B$1&amp;I126)</f>
        <v>"Trigger":1</v>
      </c>
      <c r="S126" s="8" t="str">
        <f>IF(J126="","",$B$2&amp;J126&amp;$B$2&amp;$B$1&amp;K126)</f>
        <v>"TriggerData":{}</v>
      </c>
      <c r="T126" s="8" t="str">
        <f>IF(L126="","",$B$2&amp;L126&amp;$B$2&amp;$B$1&amp;M126)</f>
        <v>"Effect":10</v>
      </c>
      <c r="U126" s="8" t="str">
        <f>IF(N126="","",$B$2&amp;N126&amp;$B$2&amp;$B$1&amp;O126)</f>
        <v>"EffectData":{}</v>
      </c>
      <c r="V126" s="3" t="str">
        <f>IF(F126="","",$B$2&amp;$F$7&amp;$B$2&amp;$B$1&amp;$A$3&amp;_xlfn.TEXTJOIN($C$1,1,Q126:U126)&amp;$A$4)</f>
        <v>"Paramas":{"UseTimes":1,"Trigger":1,"TriggerData":{},"Effect":10,"EffectData":{}}</v>
      </c>
      <c r="W126" s="3" t="str">
        <f>IF(P126="","",$A$3&amp;_xlfn.TEXTJOIN($C$1,1,P126,V126)&amp;$A$4)</f>
        <v>{"Method":30000,"Paramas":{"UseTimes":1,"Trigger":1,"TriggerData":{},"Effect":10,"EffectData":{}}}</v>
      </c>
      <c r="X126" s="3" t="str">
        <f>$A$1&amp;_xlfn.TEXTJOIN($C$1,1,W126)&amp;$A$2</f>
        <v>[{"Method":30000,"Paramas":{"UseTimes":1,"Trigger":1,"TriggerData":{},"Effect":10,"EffectData":{}}}]</v>
      </c>
    </row>
    <row r="127" spans="4:24">
      <c r="D127" s="8">
        <v>1011</v>
      </c>
      <c r="E127" s="8">
        <v>30000</v>
      </c>
      <c r="F127" s="8" t="s">
        <v>610</v>
      </c>
      <c r="G127" s="8">
        <v>1</v>
      </c>
      <c r="H127" s="8" t="s">
        <v>611</v>
      </c>
      <c r="I127" s="8">
        <v>4</v>
      </c>
      <c r="J127" s="8" t="s">
        <v>612</v>
      </c>
      <c r="K127" s="8" t="s">
        <v>613</v>
      </c>
      <c r="L127" s="8" t="s">
        <v>614</v>
      </c>
      <c r="M127" s="8">
        <v>11</v>
      </c>
      <c r="N127" s="8" t="s">
        <v>615</v>
      </c>
      <c r="O127" s="8" t="s">
        <v>613</v>
      </c>
      <c r="P127" s="8" t="str">
        <f>IF(E127="","",$B$2&amp;$E$8&amp;$B$2&amp;$B$1&amp;E127)</f>
        <v>"Method":30000</v>
      </c>
      <c r="Q127" s="8" t="str">
        <f>IF(F127="","",$B$2&amp;F127&amp;$B$2&amp;$B$1&amp;G127)</f>
        <v>"UseTimes":1</v>
      </c>
      <c r="R127" s="8" t="str">
        <f>IF(H127="","",$B$2&amp;H127&amp;$B$2&amp;$B$1&amp;I127)</f>
        <v>"Trigger":4</v>
      </c>
      <c r="S127" s="8" t="str">
        <f>IF(J127="","",$B$2&amp;J127&amp;$B$2&amp;$B$1&amp;K127)</f>
        <v>"TriggerData":{}</v>
      </c>
      <c r="T127" s="8" t="str">
        <f>IF(L127="","",$B$2&amp;L127&amp;$B$2&amp;$B$1&amp;M127)</f>
        <v>"Effect":11</v>
      </c>
      <c r="U127" s="8" t="str">
        <f>IF(N127="","",$B$2&amp;N127&amp;$B$2&amp;$B$1&amp;O127)</f>
        <v>"EffectData":{}</v>
      </c>
      <c r="V127" s="3" t="str">
        <f>IF(F127="","",$B$2&amp;$F$7&amp;$B$2&amp;$B$1&amp;$A$3&amp;_xlfn.TEXTJOIN($C$1,1,Q127:U127)&amp;$A$4)</f>
        <v>"Paramas":{"UseTimes":1,"Trigger":4,"TriggerData":{},"Effect":11,"EffectData":{}}</v>
      </c>
      <c r="W127" s="3" t="str">
        <f>IF(P127="","",$A$3&amp;_xlfn.TEXTJOIN($C$1,1,P127,V127)&amp;$A$4)</f>
        <v>{"Method":30000,"Paramas":{"UseTimes":1,"Trigger":4,"TriggerData":{},"Effect":11,"EffectData":{}}}</v>
      </c>
      <c r="X127" s="3" t="str">
        <f>$A$1&amp;_xlfn.TEXTJOIN($C$1,1,W127)&amp;$A$2</f>
        <v>[{"Method":30000,"Paramas":{"UseTimes":1,"Trigger":4,"TriggerData":{},"Effect":11,"EffectData":{}}}]</v>
      </c>
    </row>
    <row r="128" spans="4:24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 t="str">
        <f t="shared" ref="P128:P159" si="20">IF(E128="","",$B$2&amp;$E$8&amp;$B$2&amp;$B$1&amp;E128)</f>
        <v/>
      </c>
      <c r="Q128" s="8" t="str">
        <f t="shared" ref="Q128:Q159" si="21">IF(F128="","",$B$2&amp;F128&amp;$B$2&amp;$B$1&amp;G128)</f>
        <v/>
      </c>
      <c r="R128" s="8" t="str">
        <f t="shared" ref="R128:R159" si="22">IF(H128="","",$B$2&amp;H128&amp;$B$2&amp;$B$1&amp;I128)</f>
        <v/>
      </c>
      <c r="S128" s="8" t="str">
        <f t="shared" ref="S128:S159" si="23">IF(J128="","",$B$2&amp;J128&amp;$B$2&amp;$B$1&amp;K128)</f>
        <v/>
      </c>
      <c r="T128" s="8" t="str">
        <f t="shared" ref="T128:T159" si="24">IF(L128="","",$B$2&amp;L128&amp;$B$2&amp;$B$1&amp;M128)</f>
        <v/>
      </c>
      <c r="U128" s="8" t="str">
        <f t="shared" ref="U128:U159" si="25">IF(N128="","",$B$2&amp;N128&amp;$B$2&amp;$B$1&amp;O128)</f>
        <v/>
      </c>
      <c r="V128" s="3" t="str">
        <f t="shared" ref="V128:V159" si="26">IF(F128="","",$B$2&amp;$F$7&amp;$B$2&amp;$B$1&amp;$A$3&amp;_xlfn.TEXTJOIN($C$1,1,Q128:U128)&amp;$A$4)</f>
        <v/>
      </c>
      <c r="W128" s="3" t="str">
        <f t="shared" ref="W128:W159" si="27">IF(P128="","",$A$3&amp;_xlfn.TEXTJOIN($C$1,1,P128,V128)&amp;$A$4)</f>
        <v/>
      </c>
      <c r="X128" s="3" t="str">
        <f t="shared" ref="X128:X159" si="28">$A$1&amp;_xlfn.TEXTJOIN($C$1,1,W128)&amp;$A$2</f>
        <v>[]</v>
      </c>
    </row>
    <row r="129" spans="4:24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 t="str">
        <f t="shared" si="20"/>
        <v/>
      </c>
      <c r="Q129" s="8" t="str">
        <f t="shared" si="21"/>
        <v/>
      </c>
      <c r="R129" s="8" t="str">
        <f t="shared" si="22"/>
        <v/>
      </c>
      <c r="S129" s="8" t="str">
        <f t="shared" si="23"/>
        <v/>
      </c>
      <c r="T129" s="8" t="str">
        <f t="shared" si="24"/>
        <v/>
      </c>
      <c r="U129" s="8" t="str">
        <f t="shared" si="25"/>
        <v/>
      </c>
      <c r="V129" s="3" t="str">
        <f t="shared" si="26"/>
        <v/>
      </c>
      <c r="W129" s="3" t="str">
        <f t="shared" si="27"/>
        <v/>
      </c>
      <c r="X129" s="3" t="str">
        <f t="shared" si="28"/>
        <v>[]</v>
      </c>
    </row>
    <row r="130" spans="4:24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 t="str">
        <f t="shared" si="20"/>
        <v/>
      </c>
      <c r="Q130" s="8" t="str">
        <f t="shared" si="21"/>
        <v/>
      </c>
      <c r="R130" s="8" t="str">
        <f t="shared" si="22"/>
        <v/>
      </c>
      <c r="S130" s="8" t="str">
        <f t="shared" si="23"/>
        <v/>
      </c>
      <c r="T130" s="8" t="str">
        <f t="shared" si="24"/>
        <v/>
      </c>
      <c r="U130" s="8" t="str">
        <f t="shared" si="25"/>
        <v/>
      </c>
      <c r="V130" s="3" t="str">
        <f t="shared" si="26"/>
        <v/>
      </c>
      <c r="W130" s="3" t="str">
        <f t="shared" si="27"/>
        <v/>
      </c>
      <c r="X130" s="3" t="str">
        <f t="shared" si="28"/>
        <v>[]</v>
      </c>
    </row>
    <row r="131" spans="4:24">
      <c r="D131" s="8">
        <v>301</v>
      </c>
      <c r="E131" s="8">
        <v>2</v>
      </c>
      <c r="F131" s="8" t="s">
        <v>605</v>
      </c>
      <c r="G131" s="8">
        <f>5000000+D131</f>
        <v>5000301</v>
      </c>
      <c r="H131" s="8" t="s">
        <v>606</v>
      </c>
      <c r="I131" s="8">
        <v>1</v>
      </c>
      <c r="J131" s="8"/>
      <c r="K131" s="8"/>
      <c r="L131" s="8"/>
      <c r="M131" s="8"/>
      <c r="N131" s="8"/>
      <c r="O131" s="8"/>
      <c r="P131" s="8" t="str">
        <f t="shared" si="20"/>
        <v>"Method":2</v>
      </c>
      <c r="Q131" s="8" t="str">
        <f t="shared" si="21"/>
        <v>"SkillId":5000301</v>
      </c>
      <c r="R131" s="8" t="str">
        <f t="shared" si="22"/>
        <v>"TargetType":1</v>
      </c>
      <c r="S131" s="8" t="str">
        <f t="shared" si="23"/>
        <v/>
      </c>
      <c r="T131" s="8" t="str">
        <f t="shared" si="24"/>
        <v/>
      </c>
      <c r="U131" s="8" t="str">
        <f t="shared" si="25"/>
        <v/>
      </c>
      <c r="V131" s="3" t="str">
        <f t="shared" si="26"/>
        <v>"Paramas":{"SkillId":5000301,"TargetType":1}</v>
      </c>
      <c r="W131" s="3" t="str">
        <f t="shared" si="27"/>
        <v>{"Method":2,"Paramas":{"SkillId":5000301,"TargetType":1}}</v>
      </c>
      <c r="X131" s="3" t="str">
        <f t="shared" si="28"/>
        <v>[{"Method":2,"Paramas":{"SkillId":5000301,"TargetType":1}}]</v>
      </c>
    </row>
    <row r="132" spans="4:24">
      <c r="D132" s="8">
        <v>302</v>
      </c>
      <c r="E132" s="8">
        <v>2</v>
      </c>
      <c r="F132" s="8" t="s">
        <v>605</v>
      </c>
      <c r="G132" s="8">
        <f t="shared" ref="G132:G163" si="29">5000000+D132</f>
        <v>5000302</v>
      </c>
      <c r="H132" s="8" t="s">
        <v>606</v>
      </c>
      <c r="I132" s="8">
        <v>1</v>
      </c>
      <c r="J132" s="8"/>
      <c r="K132" s="8"/>
      <c r="L132" s="8"/>
      <c r="M132" s="8"/>
      <c r="N132" s="8"/>
      <c r="O132" s="8"/>
      <c r="P132" s="8" t="str">
        <f t="shared" si="20"/>
        <v>"Method":2</v>
      </c>
      <c r="Q132" s="8" t="str">
        <f t="shared" si="21"/>
        <v>"SkillId":5000302</v>
      </c>
      <c r="R132" s="8" t="str">
        <f t="shared" si="22"/>
        <v>"TargetType":1</v>
      </c>
      <c r="S132" s="8" t="str">
        <f t="shared" si="23"/>
        <v/>
      </c>
      <c r="T132" s="8" t="str">
        <f t="shared" si="24"/>
        <v/>
      </c>
      <c r="U132" s="8" t="str">
        <f t="shared" si="25"/>
        <v/>
      </c>
      <c r="V132" s="3" t="str">
        <f t="shared" si="26"/>
        <v>"Paramas":{"SkillId":5000302,"TargetType":1}</v>
      </c>
      <c r="W132" s="3" t="str">
        <f t="shared" si="27"/>
        <v>{"Method":2,"Paramas":{"SkillId":5000302,"TargetType":1}}</v>
      </c>
      <c r="X132" s="3" t="str">
        <f t="shared" si="28"/>
        <v>[{"Method":2,"Paramas":{"SkillId":5000302,"TargetType":1}}]</v>
      </c>
    </row>
    <row r="133" spans="4:24">
      <c r="D133" s="8">
        <v>303</v>
      </c>
      <c r="E133" s="8">
        <v>2</v>
      </c>
      <c r="F133" s="8" t="s">
        <v>605</v>
      </c>
      <c r="G133" s="8">
        <f t="shared" si="29"/>
        <v>5000303</v>
      </c>
      <c r="H133" s="8" t="s">
        <v>606</v>
      </c>
      <c r="I133" s="8">
        <v>1</v>
      </c>
      <c r="J133" s="8"/>
      <c r="K133" s="8"/>
      <c r="L133" s="8"/>
      <c r="M133" s="8"/>
      <c r="N133" s="8"/>
      <c r="O133" s="8"/>
      <c r="P133" s="8" t="str">
        <f t="shared" si="20"/>
        <v>"Method":2</v>
      </c>
      <c r="Q133" s="8" t="str">
        <f t="shared" si="21"/>
        <v>"SkillId":5000303</v>
      </c>
      <c r="R133" s="8" t="str">
        <f t="shared" si="22"/>
        <v>"TargetType":1</v>
      </c>
      <c r="S133" s="8" t="str">
        <f t="shared" si="23"/>
        <v/>
      </c>
      <c r="T133" s="8" t="str">
        <f t="shared" si="24"/>
        <v/>
      </c>
      <c r="U133" s="8" t="str">
        <f t="shared" si="25"/>
        <v/>
      </c>
      <c r="V133" s="3" t="str">
        <f t="shared" si="26"/>
        <v>"Paramas":{"SkillId":5000303,"TargetType":1}</v>
      </c>
      <c r="W133" s="3" t="str">
        <f t="shared" si="27"/>
        <v>{"Method":2,"Paramas":{"SkillId":5000303,"TargetType":1}}</v>
      </c>
      <c r="X133" s="3" t="str">
        <f t="shared" si="28"/>
        <v>[{"Method":2,"Paramas":{"SkillId":5000303,"TargetType":1}}]</v>
      </c>
    </row>
    <row r="134" spans="4:24">
      <c r="D134" s="8">
        <v>304</v>
      </c>
      <c r="E134" s="8">
        <v>2</v>
      </c>
      <c r="F134" s="8" t="s">
        <v>605</v>
      </c>
      <c r="G134" s="8">
        <f t="shared" si="29"/>
        <v>5000304</v>
      </c>
      <c r="H134" s="8" t="s">
        <v>606</v>
      </c>
      <c r="I134" s="8">
        <v>1</v>
      </c>
      <c r="J134" s="8"/>
      <c r="K134" s="8"/>
      <c r="L134" s="8"/>
      <c r="M134" s="8"/>
      <c r="N134" s="8"/>
      <c r="O134" s="8"/>
      <c r="P134" s="8" t="str">
        <f t="shared" si="20"/>
        <v>"Method":2</v>
      </c>
      <c r="Q134" s="8" t="str">
        <f t="shared" si="21"/>
        <v>"SkillId":5000304</v>
      </c>
      <c r="R134" s="8" t="str">
        <f t="shared" si="22"/>
        <v>"TargetType":1</v>
      </c>
      <c r="S134" s="8" t="str">
        <f t="shared" si="23"/>
        <v/>
      </c>
      <c r="T134" s="8" t="str">
        <f t="shared" si="24"/>
        <v/>
      </c>
      <c r="U134" s="8" t="str">
        <f t="shared" si="25"/>
        <v/>
      </c>
      <c r="V134" s="3" t="str">
        <f t="shared" si="26"/>
        <v>"Paramas":{"SkillId":5000304,"TargetType":1}</v>
      </c>
      <c r="W134" s="3" t="str">
        <f t="shared" si="27"/>
        <v>{"Method":2,"Paramas":{"SkillId":5000304,"TargetType":1}}</v>
      </c>
      <c r="X134" s="3" t="str">
        <f t="shared" si="28"/>
        <v>[{"Method":2,"Paramas":{"SkillId":5000304,"TargetType":1}}]</v>
      </c>
    </row>
    <row r="135" spans="4:24">
      <c r="D135" s="8">
        <v>305</v>
      </c>
      <c r="E135" s="8">
        <v>2</v>
      </c>
      <c r="F135" s="8" t="s">
        <v>605</v>
      </c>
      <c r="G135" s="8">
        <f t="shared" si="29"/>
        <v>5000305</v>
      </c>
      <c r="H135" s="8" t="s">
        <v>606</v>
      </c>
      <c r="I135" s="8">
        <v>1</v>
      </c>
      <c r="J135" s="8"/>
      <c r="K135" s="8"/>
      <c r="L135" s="8"/>
      <c r="M135" s="8"/>
      <c r="N135" s="8"/>
      <c r="O135" s="8"/>
      <c r="P135" s="8" t="str">
        <f t="shared" si="20"/>
        <v>"Method":2</v>
      </c>
      <c r="Q135" s="8" t="str">
        <f t="shared" si="21"/>
        <v>"SkillId":5000305</v>
      </c>
      <c r="R135" s="8" t="str">
        <f t="shared" si="22"/>
        <v>"TargetType":1</v>
      </c>
      <c r="S135" s="8" t="str">
        <f t="shared" si="23"/>
        <v/>
      </c>
      <c r="T135" s="8" t="str">
        <f t="shared" si="24"/>
        <v/>
      </c>
      <c r="U135" s="8" t="str">
        <f t="shared" si="25"/>
        <v/>
      </c>
      <c r="V135" s="3" t="str">
        <f t="shared" si="26"/>
        <v>"Paramas":{"SkillId":5000305,"TargetType":1}</v>
      </c>
      <c r="W135" s="3" t="str">
        <f t="shared" si="27"/>
        <v>{"Method":2,"Paramas":{"SkillId":5000305,"TargetType":1}}</v>
      </c>
      <c r="X135" s="3" t="str">
        <f t="shared" si="28"/>
        <v>[{"Method":2,"Paramas":{"SkillId":5000305,"TargetType":1}}]</v>
      </c>
    </row>
    <row r="136" spans="4:24">
      <c r="D136" s="8">
        <v>306</v>
      </c>
      <c r="E136" s="8">
        <v>2</v>
      </c>
      <c r="F136" s="8" t="s">
        <v>605</v>
      </c>
      <c r="G136" s="8">
        <f t="shared" si="29"/>
        <v>5000306</v>
      </c>
      <c r="H136" s="8" t="s">
        <v>606</v>
      </c>
      <c r="I136" s="8">
        <v>1</v>
      </c>
      <c r="J136" s="8"/>
      <c r="K136" s="8"/>
      <c r="L136" s="8"/>
      <c r="M136" s="8"/>
      <c r="N136" s="8"/>
      <c r="O136" s="8"/>
      <c r="P136" s="8" t="str">
        <f t="shared" si="20"/>
        <v>"Method":2</v>
      </c>
      <c r="Q136" s="8" t="str">
        <f t="shared" si="21"/>
        <v>"SkillId":5000306</v>
      </c>
      <c r="R136" s="8" t="str">
        <f t="shared" si="22"/>
        <v>"TargetType":1</v>
      </c>
      <c r="S136" s="8" t="str">
        <f t="shared" si="23"/>
        <v/>
      </c>
      <c r="T136" s="8" t="str">
        <f t="shared" si="24"/>
        <v/>
      </c>
      <c r="U136" s="8" t="str">
        <f t="shared" si="25"/>
        <v/>
      </c>
      <c r="V136" s="3" t="str">
        <f t="shared" si="26"/>
        <v>"Paramas":{"SkillId":5000306,"TargetType":1}</v>
      </c>
      <c r="W136" s="3" t="str">
        <f t="shared" si="27"/>
        <v>{"Method":2,"Paramas":{"SkillId":5000306,"TargetType":1}}</v>
      </c>
      <c r="X136" s="3" t="str">
        <f t="shared" si="28"/>
        <v>[{"Method":2,"Paramas":{"SkillId":5000306,"TargetType":1}}]</v>
      </c>
    </row>
    <row r="137" spans="4:24">
      <c r="D137" s="8">
        <v>307</v>
      </c>
      <c r="E137" s="8">
        <v>2</v>
      </c>
      <c r="F137" s="8" t="s">
        <v>605</v>
      </c>
      <c r="G137" s="8">
        <f t="shared" si="29"/>
        <v>5000307</v>
      </c>
      <c r="H137" s="8" t="s">
        <v>606</v>
      </c>
      <c r="I137" s="8">
        <v>1</v>
      </c>
      <c r="J137" s="8"/>
      <c r="K137" s="8"/>
      <c r="L137" s="8"/>
      <c r="M137" s="8"/>
      <c r="N137" s="8"/>
      <c r="O137" s="8"/>
      <c r="P137" s="8" t="str">
        <f t="shared" si="20"/>
        <v>"Method":2</v>
      </c>
      <c r="Q137" s="8" t="str">
        <f t="shared" si="21"/>
        <v>"SkillId":5000307</v>
      </c>
      <c r="R137" s="8" t="str">
        <f t="shared" si="22"/>
        <v>"TargetType":1</v>
      </c>
      <c r="S137" s="8" t="str">
        <f t="shared" si="23"/>
        <v/>
      </c>
      <c r="T137" s="8" t="str">
        <f t="shared" si="24"/>
        <v/>
      </c>
      <c r="U137" s="8" t="str">
        <f t="shared" si="25"/>
        <v/>
      </c>
      <c r="V137" s="3" t="str">
        <f t="shared" si="26"/>
        <v>"Paramas":{"SkillId":5000307,"TargetType":1}</v>
      </c>
      <c r="W137" s="3" t="str">
        <f t="shared" si="27"/>
        <v>{"Method":2,"Paramas":{"SkillId":5000307,"TargetType":1}}</v>
      </c>
      <c r="X137" s="3" t="str">
        <f t="shared" si="28"/>
        <v>[{"Method":2,"Paramas":{"SkillId":5000307,"TargetType":1}}]</v>
      </c>
    </row>
    <row r="138" spans="4:24">
      <c r="D138" s="8">
        <v>308</v>
      </c>
      <c r="E138" s="8">
        <v>2</v>
      </c>
      <c r="F138" s="8" t="s">
        <v>605</v>
      </c>
      <c r="G138" s="8">
        <f t="shared" si="29"/>
        <v>5000308</v>
      </c>
      <c r="H138" s="8" t="s">
        <v>606</v>
      </c>
      <c r="I138" s="8">
        <v>1</v>
      </c>
      <c r="J138" s="8"/>
      <c r="K138" s="8"/>
      <c r="L138" s="8"/>
      <c r="M138" s="8"/>
      <c r="N138" s="8"/>
      <c r="O138" s="8"/>
      <c r="P138" s="8" t="str">
        <f t="shared" si="20"/>
        <v>"Method":2</v>
      </c>
      <c r="Q138" s="8" t="str">
        <f t="shared" si="21"/>
        <v>"SkillId":5000308</v>
      </c>
      <c r="R138" s="8" t="str">
        <f t="shared" si="22"/>
        <v>"TargetType":1</v>
      </c>
      <c r="S138" s="8" t="str">
        <f t="shared" si="23"/>
        <v/>
      </c>
      <c r="T138" s="8" t="str">
        <f t="shared" si="24"/>
        <v/>
      </c>
      <c r="U138" s="8" t="str">
        <f t="shared" si="25"/>
        <v/>
      </c>
      <c r="V138" s="3" t="str">
        <f t="shared" si="26"/>
        <v>"Paramas":{"SkillId":5000308,"TargetType":1}</v>
      </c>
      <c r="W138" s="3" t="str">
        <f t="shared" si="27"/>
        <v>{"Method":2,"Paramas":{"SkillId":5000308,"TargetType":1}}</v>
      </c>
      <c r="X138" s="3" t="str">
        <f t="shared" si="28"/>
        <v>[{"Method":2,"Paramas":{"SkillId":5000308,"TargetType":1}}]</v>
      </c>
    </row>
    <row r="139" spans="4:24">
      <c r="D139" s="8">
        <v>309</v>
      </c>
      <c r="E139" s="8">
        <v>2</v>
      </c>
      <c r="F139" s="8" t="s">
        <v>605</v>
      </c>
      <c r="G139" s="8">
        <f t="shared" si="29"/>
        <v>5000309</v>
      </c>
      <c r="H139" s="8" t="s">
        <v>606</v>
      </c>
      <c r="I139" s="8">
        <v>1</v>
      </c>
      <c r="J139" s="8"/>
      <c r="K139" s="8"/>
      <c r="L139" s="8"/>
      <c r="M139" s="8"/>
      <c r="N139" s="8"/>
      <c r="O139" s="8"/>
      <c r="P139" s="8" t="str">
        <f t="shared" si="20"/>
        <v>"Method":2</v>
      </c>
      <c r="Q139" s="8" t="str">
        <f t="shared" si="21"/>
        <v>"SkillId":5000309</v>
      </c>
      <c r="R139" s="8" t="str">
        <f t="shared" si="22"/>
        <v>"TargetType":1</v>
      </c>
      <c r="S139" s="8" t="str">
        <f t="shared" si="23"/>
        <v/>
      </c>
      <c r="T139" s="8" t="str">
        <f t="shared" si="24"/>
        <v/>
      </c>
      <c r="U139" s="8" t="str">
        <f t="shared" si="25"/>
        <v/>
      </c>
      <c r="V139" s="3" t="str">
        <f t="shared" si="26"/>
        <v>"Paramas":{"SkillId":5000309,"TargetType":1}</v>
      </c>
      <c r="W139" s="3" t="str">
        <f t="shared" si="27"/>
        <v>{"Method":2,"Paramas":{"SkillId":5000309,"TargetType":1}}</v>
      </c>
      <c r="X139" s="3" t="str">
        <f t="shared" si="28"/>
        <v>[{"Method":2,"Paramas":{"SkillId":5000309,"TargetType":1}}]</v>
      </c>
    </row>
    <row r="140" spans="4:24">
      <c r="D140" s="8">
        <v>310</v>
      </c>
      <c r="E140" s="8">
        <v>2</v>
      </c>
      <c r="F140" s="8" t="s">
        <v>605</v>
      </c>
      <c r="G140" s="8">
        <f t="shared" si="29"/>
        <v>5000310</v>
      </c>
      <c r="H140" s="8" t="s">
        <v>606</v>
      </c>
      <c r="I140" s="8">
        <v>1</v>
      </c>
      <c r="J140" s="8"/>
      <c r="K140" s="8"/>
      <c r="L140" s="8"/>
      <c r="M140" s="8"/>
      <c r="N140" s="8"/>
      <c r="O140" s="8"/>
      <c r="P140" s="8" t="str">
        <f t="shared" si="20"/>
        <v>"Method":2</v>
      </c>
      <c r="Q140" s="8" t="str">
        <f t="shared" si="21"/>
        <v>"SkillId":5000310</v>
      </c>
      <c r="R140" s="8" t="str">
        <f t="shared" si="22"/>
        <v>"TargetType":1</v>
      </c>
      <c r="S140" s="8" t="str">
        <f t="shared" si="23"/>
        <v/>
      </c>
      <c r="T140" s="8" t="str">
        <f t="shared" si="24"/>
        <v/>
      </c>
      <c r="U140" s="8" t="str">
        <f t="shared" si="25"/>
        <v/>
      </c>
      <c r="V140" s="3" t="str">
        <f t="shared" si="26"/>
        <v>"Paramas":{"SkillId":5000310,"TargetType":1}</v>
      </c>
      <c r="W140" s="3" t="str">
        <f t="shared" si="27"/>
        <v>{"Method":2,"Paramas":{"SkillId":5000310,"TargetType":1}}</v>
      </c>
      <c r="X140" s="3" t="str">
        <f t="shared" si="28"/>
        <v>[{"Method":2,"Paramas":{"SkillId":5000310,"TargetType":1}}]</v>
      </c>
    </row>
    <row r="141" spans="4:24">
      <c r="D141" s="8">
        <v>311</v>
      </c>
      <c r="E141" s="8">
        <v>2</v>
      </c>
      <c r="F141" s="8" t="s">
        <v>605</v>
      </c>
      <c r="G141" s="8">
        <f t="shared" si="29"/>
        <v>5000311</v>
      </c>
      <c r="H141" s="8" t="s">
        <v>606</v>
      </c>
      <c r="I141" s="8">
        <v>1</v>
      </c>
      <c r="J141" s="8"/>
      <c r="K141" s="8"/>
      <c r="L141" s="8"/>
      <c r="M141" s="8"/>
      <c r="N141" s="8"/>
      <c r="O141" s="8"/>
      <c r="P141" s="8" t="str">
        <f t="shared" si="20"/>
        <v>"Method":2</v>
      </c>
      <c r="Q141" s="8" t="str">
        <f t="shared" si="21"/>
        <v>"SkillId":5000311</v>
      </c>
      <c r="R141" s="8" t="str">
        <f t="shared" si="22"/>
        <v>"TargetType":1</v>
      </c>
      <c r="S141" s="8" t="str">
        <f t="shared" si="23"/>
        <v/>
      </c>
      <c r="T141" s="8" t="str">
        <f t="shared" si="24"/>
        <v/>
      </c>
      <c r="U141" s="8" t="str">
        <f t="shared" si="25"/>
        <v/>
      </c>
      <c r="V141" s="3" t="str">
        <f t="shared" si="26"/>
        <v>"Paramas":{"SkillId":5000311,"TargetType":1}</v>
      </c>
      <c r="W141" s="3" t="str">
        <f t="shared" si="27"/>
        <v>{"Method":2,"Paramas":{"SkillId":5000311,"TargetType":1}}</v>
      </c>
      <c r="X141" s="3" t="str">
        <f t="shared" si="28"/>
        <v>[{"Method":2,"Paramas":{"SkillId":5000311,"TargetType":1}}]</v>
      </c>
    </row>
    <row r="142" spans="4:24">
      <c r="D142" s="8">
        <v>312</v>
      </c>
      <c r="E142" s="8">
        <v>2</v>
      </c>
      <c r="F142" s="8" t="s">
        <v>605</v>
      </c>
      <c r="G142" s="8">
        <f t="shared" si="29"/>
        <v>5000312</v>
      </c>
      <c r="H142" s="8" t="s">
        <v>606</v>
      </c>
      <c r="I142" s="8">
        <v>1</v>
      </c>
      <c r="J142" s="8"/>
      <c r="K142" s="8"/>
      <c r="L142" s="8"/>
      <c r="M142" s="8"/>
      <c r="N142" s="8"/>
      <c r="O142" s="8"/>
      <c r="P142" s="8" t="str">
        <f t="shared" si="20"/>
        <v>"Method":2</v>
      </c>
      <c r="Q142" s="8" t="str">
        <f t="shared" si="21"/>
        <v>"SkillId":5000312</v>
      </c>
      <c r="R142" s="8" t="str">
        <f t="shared" si="22"/>
        <v>"TargetType":1</v>
      </c>
      <c r="S142" s="8" t="str">
        <f t="shared" si="23"/>
        <v/>
      </c>
      <c r="T142" s="8" t="str">
        <f t="shared" si="24"/>
        <v/>
      </c>
      <c r="U142" s="8" t="str">
        <f t="shared" si="25"/>
        <v/>
      </c>
      <c r="V142" s="3" t="str">
        <f t="shared" si="26"/>
        <v>"Paramas":{"SkillId":5000312,"TargetType":1}</v>
      </c>
      <c r="W142" s="3" t="str">
        <f t="shared" si="27"/>
        <v>{"Method":2,"Paramas":{"SkillId":5000312,"TargetType":1}}</v>
      </c>
      <c r="X142" s="3" t="str">
        <f t="shared" si="28"/>
        <v>[{"Method":2,"Paramas":{"SkillId":5000312,"TargetType":1}}]</v>
      </c>
    </row>
    <row r="143" spans="4:24">
      <c r="D143" s="8">
        <v>313</v>
      </c>
      <c r="E143" s="8">
        <v>2</v>
      </c>
      <c r="F143" s="8" t="s">
        <v>605</v>
      </c>
      <c r="G143" s="8">
        <f t="shared" si="29"/>
        <v>5000313</v>
      </c>
      <c r="H143" s="8" t="s">
        <v>606</v>
      </c>
      <c r="I143" s="8">
        <v>1</v>
      </c>
      <c r="J143" s="8"/>
      <c r="K143" s="8"/>
      <c r="L143" s="8"/>
      <c r="M143" s="8"/>
      <c r="N143" s="8"/>
      <c r="O143" s="8"/>
      <c r="P143" s="8" t="str">
        <f t="shared" si="20"/>
        <v>"Method":2</v>
      </c>
      <c r="Q143" s="8" t="str">
        <f t="shared" si="21"/>
        <v>"SkillId":5000313</v>
      </c>
      <c r="R143" s="8" t="str">
        <f t="shared" si="22"/>
        <v>"TargetType":1</v>
      </c>
      <c r="S143" s="8" t="str">
        <f t="shared" si="23"/>
        <v/>
      </c>
      <c r="T143" s="8" t="str">
        <f t="shared" si="24"/>
        <v/>
      </c>
      <c r="U143" s="8" t="str">
        <f t="shared" si="25"/>
        <v/>
      </c>
      <c r="V143" s="3" t="str">
        <f t="shared" si="26"/>
        <v>"Paramas":{"SkillId":5000313,"TargetType":1}</v>
      </c>
      <c r="W143" s="3" t="str">
        <f t="shared" si="27"/>
        <v>{"Method":2,"Paramas":{"SkillId":5000313,"TargetType":1}}</v>
      </c>
      <c r="X143" s="3" t="str">
        <f t="shared" si="28"/>
        <v>[{"Method":2,"Paramas":{"SkillId":5000313,"TargetType":1}}]</v>
      </c>
    </row>
    <row r="144" spans="4:24">
      <c r="D144" s="8">
        <v>314</v>
      </c>
      <c r="E144" s="8">
        <v>2</v>
      </c>
      <c r="F144" s="8" t="s">
        <v>605</v>
      </c>
      <c r="G144" s="8">
        <f t="shared" si="29"/>
        <v>5000314</v>
      </c>
      <c r="H144" s="8" t="s">
        <v>606</v>
      </c>
      <c r="I144" s="8">
        <v>1</v>
      </c>
      <c r="J144" s="8"/>
      <c r="K144" s="8"/>
      <c r="L144" s="8"/>
      <c r="M144" s="8"/>
      <c r="N144" s="8"/>
      <c r="O144" s="8"/>
      <c r="P144" s="8" t="str">
        <f t="shared" si="20"/>
        <v>"Method":2</v>
      </c>
      <c r="Q144" s="8" t="str">
        <f t="shared" si="21"/>
        <v>"SkillId":5000314</v>
      </c>
      <c r="R144" s="8" t="str">
        <f t="shared" si="22"/>
        <v>"TargetType":1</v>
      </c>
      <c r="S144" s="8" t="str">
        <f t="shared" si="23"/>
        <v/>
      </c>
      <c r="T144" s="8" t="str">
        <f t="shared" si="24"/>
        <v/>
      </c>
      <c r="U144" s="8" t="str">
        <f t="shared" si="25"/>
        <v/>
      </c>
      <c r="V144" s="3" t="str">
        <f t="shared" si="26"/>
        <v>"Paramas":{"SkillId":5000314,"TargetType":1}</v>
      </c>
      <c r="W144" s="3" t="str">
        <f t="shared" si="27"/>
        <v>{"Method":2,"Paramas":{"SkillId":5000314,"TargetType":1}}</v>
      </c>
      <c r="X144" s="3" t="str">
        <f t="shared" si="28"/>
        <v>[{"Method":2,"Paramas":{"SkillId":5000314,"TargetType":1}}]</v>
      </c>
    </row>
    <row r="145" spans="4:24">
      <c r="D145" s="8">
        <v>315</v>
      </c>
      <c r="E145" s="8">
        <v>2</v>
      </c>
      <c r="F145" s="8" t="s">
        <v>605</v>
      </c>
      <c r="G145" s="8">
        <f t="shared" si="29"/>
        <v>5000315</v>
      </c>
      <c r="H145" s="8" t="s">
        <v>606</v>
      </c>
      <c r="I145" s="8">
        <v>1</v>
      </c>
      <c r="J145" s="8"/>
      <c r="K145" s="8"/>
      <c r="L145" s="8"/>
      <c r="M145" s="8"/>
      <c r="N145" s="8"/>
      <c r="O145" s="8"/>
      <c r="P145" s="8" t="str">
        <f t="shared" si="20"/>
        <v>"Method":2</v>
      </c>
      <c r="Q145" s="8" t="str">
        <f t="shared" si="21"/>
        <v>"SkillId":5000315</v>
      </c>
      <c r="R145" s="8" t="str">
        <f t="shared" si="22"/>
        <v>"TargetType":1</v>
      </c>
      <c r="S145" s="8" t="str">
        <f t="shared" si="23"/>
        <v/>
      </c>
      <c r="T145" s="8" t="str">
        <f t="shared" si="24"/>
        <v/>
      </c>
      <c r="U145" s="8" t="str">
        <f t="shared" si="25"/>
        <v/>
      </c>
      <c r="V145" s="3" t="str">
        <f t="shared" si="26"/>
        <v>"Paramas":{"SkillId":5000315,"TargetType":1}</v>
      </c>
      <c r="W145" s="3" t="str">
        <f t="shared" si="27"/>
        <v>{"Method":2,"Paramas":{"SkillId":5000315,"TargetType":1}}</v>
      </c>
      <c r="X145" s="3" t="str">
        <f t="shared" si="28"/>
        <v>[{"Method":2,"Paramas":{"SkillId":5000315,"TargetType":1}}]</v>
      </c>
    </row>
    <row r="146" spans="4:24">
      <c r="D146" s="8">
        <v>316</v>
      </c>
      <c r="E146" s="8">
        <v>2</v>
      </c>
      <c r="F146" s="8" t="s">
        <v>605</v>
      </c>
      <c r="G146" s="8">
        <f t="shared" si="29"/>
        <v>5000316</v>
      </c>
      <c r="H146" s="8" t="s">
        <v>606</v>
      </c>
      <c r="I146" s="8">
        <v>1</v>
      </c>
      <c r="J146" s="8"/>
      <c r="K146" s="8"/>
      <c r="L146" s="8"/>
      <c r="M146" s="8"/>
      <c r="N146" s="8"/>
      <c r="O146" s="8"/>
      <c r="P146" s="8" t="str">
        <f t="shared" si="20"/>
        <v>"Method":2</v>
      </c>
      <c r="Q146" s="8" t="str">
        <f t="shared" si="21"/>
        <v>"SkillId":5000316</v>
      </c>
      <c r="R146" s="8" t="str">
        <f t="shared" si="22"/>
        <v>"TargetType":1</v>
      </c>
      <c r="S146" s="8" t="str">
        <f t="shared" si="23"/>
        <v/>
      </c>
      <c r="T146" s="8" t="str">
        <f t="shared" si="24"/>
        <v/>
      </c>
      <c r="U146" s="8" t="str">
        <f t="shared" si="25"/>
        <v/>
      </c>
      <c r="V146" s="3" t="str">
        <f t="shared" si="26"/>
        <v>"Paramas":{"SkillId":5000316,"TargetType":1}</v>
      </c>
      <c r="W146" s="3" t="str">
        <f t="shared" si="27"/>
        <v>{"Method":2,"Paramas":{"SkillId":5000316,"TargetType":1}}</v>
      </c>
      <c r="X146" s="3" t="str">
        <f t="shared" si="28"/>
        <v>[{"Method":2,"Paramas":{"SkillId":5000316,"TargetType":1}}]</v>
      </c>
    </row>
    <row r="147" spans="4:24">
      <c r="D147" s="8">
        <v>317</v>
      </c>
      <c r="E147" s="8">
        <v>2</v>
      </c>
      <c r="F147" s="8" t="s">
        <v>605</v>
      </c>
      <c r="G147" s="8">
        <f t="shared" si="29"/>
        <v>5000317</v>
      </c>
      <c r="H147" s="8" t="s">
        <v>606</v>
      </c>
      <c r="I147" s="8">
        <v>1</v>
      </c>
      <c r="J147" s="8"/>
      <c r="K147" s="8"/>
      <c r="L147" s="8"/>
      <c r="M147" s="8"/>
      <c r="N147" s="8"/>
      <c r="O147" s="8"/>
      <c r="P147" s="8" t="str">
        <f t="shared" si="20"/>
        <v>"Method":2</v>
      </c>
      <c r="Q147" s="8" t="str">
        <f t="shared" si="21"/>
        <v>"SkillId":5000317</v>
      </c>
      <c r="R147" s="8" t="str">
        <f t="shared" si="22"/>
        <v>"TargetType":1</v>
      </c>
      <c r="S147" s="8" t="str">
        <f t="shared" si="23"/>
        <v/>
      </c>
      <c r="T147" s="8" t="str">
        <f t="shared" si="24"/>
        <v/>
      </c>
      <c r="U147" s="8" t="str">
        <f t="shared" si="25"/>
        <v/>
      </c>
      <c r="V147" s="3" t="str">
        <f t="shared" si="26"/>
        <v>"Paramas":{"SkillId":5000317,"TargetType":1}</v>
      </c>
      <c r="W147" s="3" t="str">
        <f t="shared" si="27"/>
        <v>{"Method":2,"Paramas":{"SkillId":5000317,"TargetType":1}}</v>
      </c>
      <c r="X147" s="3" t="str">
        <f t="shared" si="28"/>
        <v>[{"Method":2,"Paramas":{"SkillId":5000317,"TargetType":1}}]</v>
      </c>
    </row>
    <row r="148" spans="4:24">
      <c r="D148" s="8">
        <v>318</v>
      </c>
      <c r="E148" s="8">
        <v>2</v>
      </c>
      <c r="F148" s="8" t="s">
        <v>605</v>
      </c>
      <c r="G148" s="8">
        <f t="shared" si="29"/>
        <v>5000318</v>
      </c>
      <c r="H148" s="8" t="s">
        <v>606</v>
      </c>
      <c r="I148" s="8">
        <v>1</v>
      </c>
      <c r="J148" s="8"/>
      <c r="K148" s="8"/>
      <c r="L148" s="8"/>
      <c r="M148" s="8"/>
      <c r="N148" s="8"/>
      <c r="O148" s="8"/>
      <c r="P148" s="8" t="str">
        <f t="shared" si="20"/>
        <v>"Method":2</v>
      </c>
      <c r="Q148" s="8" t="str">
        <f t="shared" si="21"/>
        <v>"SkillId":5000318</v>
      </c>
      <c r="R148" s="8" t="str">
        <f t="shared" si="22"/>
        <v>"TargetType":1</v>
      </c>
      <c r="S148" s="8" t="str">
        <f t="shared" si="23"/>
        <v/>
      </c>
      <c r="T148" s="8" t="str">
        <f t="shared" si="24"/>
        <v/>
      </c>
      <c r="U148" s="8" t="str">
        <f t="shared" si="25"/>
        <v/>
      </c>
      <c r="V148" s="3" t="str">
        <f t="shared" si="26"/>
        <v>"Paramas":{"SkillId":5000318,"TargetType":1}</v>
      </c>
      <c r="W148" s="3" t="str">
        <f t="shared" si="27"/>
        <v>{"Method":2,"Paramas":{"SkillId":5000318,"TargetType":1}}</v>
      </c>
      <c r="X148" s="3" t="str">
        <f t="shared" si="28"/>
        <v>[{"Method":2,"Paramas":{"SkillId":5000318,"TargetType":1}}]</v>
      </c>
    </row>
    <row r="149" spans="4:24">
      <c r="D149" s="8">
        <v>319</v>
      </c>
      <c r="E149" s="8">
        <v>2</v>
      </c>
      <c r="F149" s="8" t="s">
        <v>605</v>
      </c>
      <c r="G149" s="8">
        <f t="shared" si="29"/>
        <v>5000319</v>
      </c>
      <c r="H149" s="8" t="s">
        <v>606</v>
      </c>
      <c r="I149" s="8">
        <v>1</v>
      </c>
      <c r="J149" s="8"/>
      <c r="K149" s="8"/>
      <c r="L149" s="8"/>
      <c r="M149" s="8"/>
      <c r="N149" s="8"/>
      <c r="O149" s="8"/>
      <c r="P149" s="8" t="str">
        <f t="shared" si="20"/>
        <v>"Method":2</v>
      </c>
      <c r="Q149" s="8" t="str">
        <f t="shared" si="21"/>
        <v>"SkillId":5000319</v>
      </c>
      <c r="R149" s="8" t="str">
        <f t="shared" si="22"/>
        <v>"TargetType":1</v>
      </c>
      <c r="S149" s="8" t="str">
        <f t="shared" si="23"/>
        <v/>
      </c>
      <c r="T149" s="8" t="str">
        <f t="shared" si="24"/>
        <v/>
      </c>
      <c r="U149" s="8" t="str">
        <f t="shared" si="25"/>
        <v/>
      </c>
      <c r="V149" s="3" t="str">
        <f t="shared" si="26"/>
        <v>"Paramas":{"SkillId":5000319,"TargetType":1}</v>
      </c>
      <c r="W149" s="3" t="str">
        <f t="shared" si="27"/>
        <v>{"Method":2,"Paramas":{"SkillId":5000319,"TargetType":1}}</v>
      </c>
      <c r="X149" s="3" t="str">
        <f t="shared" si="28"/>
        <v>[{"Method":2,"Paramas":{"SkillId":5000319,"TargetType":1}}]</v>
      </c>
    </row>
    <row r="150" spans="4:24">
      <c r="D150" s="8">
        <v>320</v>
      </c>
      <c r="E150" s="8">
        <v>2</v>
      </c>
      <c r="F150" s="8" t="s">
        <v>605</v>
      </c>
      <c r="G150" s="8">
        <f t="shared" si="29"/>
        <v>5000320</v>
      </c>
      <c r="H150" s="8" t="s">
        <v>606</v>
      </c>
      <c r="I150" s="8">
        <v>1</v>
      </c>
      <c r="J150" s="8"/>
      <c r="K150" s="8"/>
      <c r="L150" s="8"/>
      <c r="M150" s="8"/>
      <c r="N150" s="8"/>
      <c r="O150" s="8"/>
      <c r="P150" s="8" t="str">
        <f t="shared" si="20"/>
        <v>"Method":2</v>
      </c>
      <c r="Q150" s="8" t="str">
        <f t="shared" si="21"/>
        <v>"SkillId":5000320</v>
      </c>
      <c r="R150" s="8" t="str">
        <f t="shared" si="22"/>
        <v>"TargetType":1</v>
      </c>
      <c r="S150" s="8" t="str">
        <f t="shared" si="23"/>
        <v/>
      </c>
      <c r="T150" s="8" t="str">
        <f t="shared" si="24"/>
        <v/>
      </c>
      <c r="U150" s="8" t="str">
        <f t="shared" si="25"/>
        <v/>
      </c>
      <c r="V150" s="3" t="str">
        <f t="shared" si="26"/>
        <v>"Paramas":{"SkillId":5000320,"TargetType":1}</v>
      </c>
      <c r="W150" s="3" t="str">
        <f t="shared" si="27"/>
        <v>{"Method":2,"Paramas":{"SkillId":5000320,"TargetType":1}}</v>
      </c>
      <c r="X150" s="3" t="str">
        <f t="shared" si="28"/>
        <v>[{"Method":2,"Paramas":{"SkillId":5000320,"TargetType":1}}]</v>
      </c>
    </row>
    <row r="151" spans="4:24">
      <c r="D151" s="8">
        <v>321</v>
      </c>
      <c r="E151" s="8">
        <v>2</v>
      </c>
      <c r="F151" s="8" t="s">
        <v>605</v>
      </c>
      <c r="G151" s="8">
        <f t="shared" si="29"/>
        <v>5000321</v>
      </c>
      <c r="H151" s="8" t="s">
        <v>606</v>
      </c>
      <c r="I151" s="8">
        <v>1</v>
      </c>
      <c r="J151" s="8"/>
      <c r="K151" s="8"/>
      <c r="L151" s="8"/>
      <c r="M151" s="8"/>
      <c r="N151" s="8"/>
      <c r="O151" s="8"/>
      <c r="P151" s="8" t="str">
        <f t="shared" si="20"/>
        <v>"Method":2</v>
      </c>
      <c r="Q151" s="8" t="str">
        <f t="shared" si="21"/>
        <v>"SkillId":5000321</v>
      </c>
      <c r="R151" s="8" t="str">
        <f t="shared" si="22"/>
        <v>"TargetType":1</v>
      </c>
      <c r="S151" s="8" t="str">
        <f t="shared" si="23"/>
        <v/>
      </c>
      <c r="T151" s="8" t="str">
        <f t="shared" si="24"/>
        <v/>
      </c>
      <c r="U151" s="8" t="str">
        <f t="shared" si="25"/>
        <v/>
      </c>
      <c r="V151" s="3" t="str">
        <f t="shared" si="26"/>
        <v>"Paramas":{"SkillId":5000321,"TargetType":1}</v>
      </c>
      <c r="W151" s="3" t="str">
        <f t="shared" si="27"/>
        <v>{"Method":2,"Paramas":{"SkillId":5000321,"TargetType":1}}</v>
      </c>
      <c r="X151" s="3" t="str">
        <f t="shared" si="28"/>
        <v>[{"Method":2,"Paramas":{"SkillId":5000321,"TargetType":1}}]</v>
      </c>
    </row>
    <row r="152" spans="4:24">
      <c r="D152" s="8">
        <v>322</v>
      </c>
      <c r="E152" s="8">
        <v>2</v>
      </c>
      <c r="F152" s="8" t="s">
        <v>605</v>
      </c>
      <c r="G152" s="8">
        <f t="shared" si="29"/>
        <v>5000322</v>
      </c>
      <c r="H152" s="8" t="s">
        <v>606</v>
      </c>
      <c r="I152" s="8">
        <v>1</v>
      </c>
      <c r="J152" s="8"/>
      <c r="K152" s="8"/>
      <c r="L152" s="8"/>
      <c r="M152" s="8"/>
      <c r="N152" s="8"/>
      <c r="O152" s="8"/>
      <c r="P152" s="8" t="str">
        <f t="shared" si="20"/>
        <v>"Method":2</v>
      </c>
      <c r="Q152" s="8" t="str">
        <f t="shared" si="21"/>
        <v>"SkillId":5000322</v>
      </c>
      <c r="R152" s="8" t="str">
        <f t="shared" si="22"/>
        <v>"TargetType":1</v>
      </c>
      <c r="S152" s="8" t="str">
        <f t="shared" si="23"/>
        <v/>
      </c>
      <c r="T152" s="8" t="str">
        <f t="shared" si="24"/>
        <v/>
      </c>
      <c r="U152" s="8" t="str">
        <f t="shared" si="25"/>
        <v/>
      </c>
      <c r="V152" s="3" t="str">
        <f t="shared" si="26"/>
        <v>"Paramas":{"SkillId":5000322,"TargetType":1}</v>
      </c>
      <c r="W152" s="3" t="str">
        <f t="shared" si="27"/>
        <v>{"Method":2,"Paramas":{"SkillId":5000322,"TargetType":1}}</v>
      </c>
      <c r="X152" s="3" t="str">
        <f t="shared" si="28"/>
        <v>[{"Method":2,"Paramas":{"SkillId":5000322,"TargetType":1}}]</v>
      </c>
    </row>
    <row r="153" spans="4:24">
      <c r="D153" s="8">
        <v>323</v>
      </c>
      <c r="E153" s="8">
        <v>2</v>
      </c>
      <c r="F153" s="8" t="s">
        <v>605</v>
      </c>
      <c r="G153" s="8">
        <f t="shared" si="29"/>
        <v>5000323</v>
      </c>
      <c r="H153" s="8" t="s">
        <v>606</v>
      </c>
      <c r="I153" s="8">
        <v>1</v>
      </c>
      <c r="J153" s="8"/>
      <c r="K153" s="8"/>
      <c r="L153" s="8"/>
      <c r="M153" s="8"/>
      <c r="N153" s="8"/>
      <c r="O153" s="8"/>
      <c r="P153" s="8" t="str">
        <f t="shared" si="20"/>
        <v>"Method":2</v>
      </c>
      <c r="Q153" s="8" t="str">
        <f t="shared" si="21"/>
        <v>"SkillId":5000323</v>
      </c>
      <c r="R153" s="8" t="str">
        <f t="shared" si="22"/>
        <v>"TargetType":1</v>
      </c>
      <c r="S153" s="8" t="str">
        <f t="shared" si="23"/>
        <v/>
      </c>
      <c r="T153" s="8" t="str">
        <f t="shared" si="24"/>
        <v/>
      </c>
      <c r="U153" s="8" t="str">
        <f t="shared" si="25"/>
        <v/>
      </c>
      <c r="V153" s="3" t="str">
        <f t="shared" si="26"/>
        <v>"Paramas":{"SkillId":5000323,"TargetType":1}</v>
      </c>
      <c r="W153" s="3" t="str">
        <f t="shared" si="27"/>
        <v>{"Method":2,"Paramas":{"SkillId":5000323,"TargetType":1}}</v>
      </c>
      <c r="X153" s="3" t="str">
        <f t="shared" si="28"/>
        <v>[{"Method":2,"Paramas":{"SkillId":5000323,"TargetType":1}}]</v>
      </c>
    </row>
    <row r="154" spans="4:24">
      <c r="D154" s="8">
        <v>324</v>
      </c>
      <c r="E154" s="8">
        <v>2</v>
      </c>
      <c r="F154" s="8" t="s">
        <v>605</v>
      </c>
      <c r="G154" s="8">
        <f t="shared" si="29"/>
        <v>5000324</v>
      </c>
      <c r="H154" s="8" t="s">
        <v>606</v>
      </c>
      <c r="I154" s="8">
        <v>1</v>
      </c>
      <c r="J154" s="8"/>
      <c r="K154" s="8"/>
      <c r="L154" s="8"/>
      <c r="M154" s="8"/>
      <c r="N154" s="8"/>
      <c r="O154" s="8"/>
      <c r="P154" s="8" t="str">
        <f t="shared" si="20"/>
        <v>"Method":2</v>
      </c>
      <c r="Q154" s="8" t="str">
        <f t="shared" si="21"/>
        <v>"SkillId":5000324</v>
      </c>
      <c r="R154" s="8" t="str">
        <f t="shared" si="22"/>
        <v>"TargetType":1</v>
      </c>
      <c r="S154" s="8" t="str">
        <f t="shared" si="23"/>
        <v/>
      </c>
      <c r="T154" s="8" t="str">
        <f t="shared" si="24"/>
        <v/>
      </c>
      <c r="U154" s="8" t="str">
        <f t="shared" si="25"/>
        <v/>
      </c>
      <c r="V154" s="3" t="str">
        <f t="shared" si="26"/>
        <v>"Paramas":{"SkillId":5000324,"TargetType":1}</v>
      </c>
      <c r="W154" s="3" t="str">
        <f t="shared" si="27"/>
        <v>{"Method":2,"Paramas":{"SkillId":5000324,"TargetType":1}}</v>
      </c>
      <c r="X154" s="3" t="str">
        <f t="shared" si="28"/>
        <v>[{"Method":2,"Paramas":{"SkillId":5000324,"TargetType":1}}]</v>
      </c>
    </row>
    <row r="155" spans="4:24">
      <c r="D155" s="8">
        <v>325</v>
      </c>
      <c r="E155" s="8">
        <v>2</v>
      </c>
      <c r="F155" s="8" t="s">
        <v>605</v>
      </c>
      <c r="G155" s="8">
        <f t="shared" si="29"/>
        <v>5000325</v>
      </c>
      <c r="H155" s="8" t="s">
        <v>606</v>
      </c>
      <c r="I155" s="8">
        <v>1</v>
      </c>
      <c r="J155" s="8"/>
      <c r="K155" s="8"/>
      <c r="L155" s="8"/>
      <c r="M155" s="8"/>
      <c r="N155" s="8"/>
      <c r="O155" s="8"/>
      <c r="P155" s="8" t="str">
        <f t="shared" si="20"/>
        <v>"Method":2</v>
      </c>
      <c r="Q155" s="8" t="str">
        <f t="shared" si="21"/>
        <v>"SkillId":5000325</v>
      </c>
      <c r="R155" s="8" t="str">
        <f t="shared" si="22"/>
        <v>"TargetType":1</v>
      </c>
      <c r="S155" s="8" t="str">
        <f t="shared" si="23"/>
        <v/>
      </c>
      <c r="T155" s="8" t="str">
        <f t="shared" si="24"/>
        <v/>
      </c>
      <c r="U155" s="8" t="str">
        <f t="shared" si="25"/>
        <v/>
      </c>
      <c r="V155" s="3" t="str">
        <f t="shared" si="26"/>
        <v>"Paramas":{"SkillId":5000325,"TargetType":1}</v>
      </c>
      <c r="W155" s="3" t="str">
        <f t="shared" si="27"/>
        <v>{"Method":2,"Paramas":{"SkillId":5000325,"TargetType":1}}</v>
      </c>
      <c r="X155" s="3" t="str">
        <f t="shared" si="28"/>
        <v>[{"Method":2,"Paramas":{"SkillId":5000325,"TargetType":1}}]</v>
      </c>
    </row>
    <row r="156" spans="4:24">
      <c r="D156" s="8">
        <v>401</v>
      </c>
      <c r="E156" s="8">
        <v>2</v>
      </c>
      <c r="F156" s="8" t="s">
        <v>605</v>
      </c>
      <c r="G156" s="8">
        <f t="shared" si="29"/>
        <v>5000401</v>
      </c>
      <c r="H156" s="8" t="s">
        <v>606</v>
      </c>
      <c r="I156" s="8">
        <v>1</v>
      </c>
      <c r="J156" s="8"/>
      <c r="K156" s="8"/>
      <c r="L156" s="8"/>
      <c r="M156" s="8"/>
      <c r="N156" s="8"/>
      <c r="O156" s="8"/>
      <c r="P156" s="8" t="str">
        <f t="shared" si="20"/>
        <v>"Method":2</v>
      </c>
      <c r="Q156" s="8" t="str">
        <f t="shared" si="21"/>
        <v>"SkillId":5000401</v>
      </c>
      <c r="R156" s="8" t="str">
        <f t="shared" si="22"/>
        <v>"TargetType":1</v>
      </c>
      <c r="S156" s="8" t="str">
        <f t="shared" si="23"/>
        <v/>
      </c>
      <c r="T156" s="8" t="str">
        <f t="shared" si="24"/>
        <v/>
      </c>
      <c r="U156" s="8" t="str">
        <f t="shared" si="25"/>
        <v/>
      </c>
      <c r="V156" s="3" t="str">
        <f t="shared" si="26"/>
        <v>"Paramas":{"SkillId":5000401,"TargetType":1}</v>
      </c>
      <c r="W156" s="3" t="str">
        <f t="shared" si="27"/>
        <v>{"Method":2,"Paramas":{"SkillId":5000401,"TargetType":1}}</v>
      </c>
      <c r="X156" s="3" t="str">
        <f t="shared" si="28"/>
        <v>[{"Method":2,"Paramas":{"SkillId":5000401,"TargetType":1}}]</v>
      </c>
    </row>
    <row r="157" spans="4:24">
      <c r="D157" s="8">
        <v>402</v>
      </c>
      <c r="E157" s="8">
        <v>2</v>
      </c>
      <c r="F157" s="8" t="s">
        <v>605</v>
      </c>
      <c r="G157" s="8">
        <f t="shared" si="29"/>
        <v>5000402</v>
      </c>
      <c r="H157" s="8" t="s">
        <v>606</v>
      </c>
      <c r="I157" s="8">
        <v>1</v>
      </c>
      <c r="J157" s="8"/>
      <c r="K157" s="8"/>
      <c r="L157" s="8"/>
      <c r="M157" s="8"/>
      <c r="N157" s="8"/>
      <c r="O157" s="8"/>
      <c r="P157" s="8" t="str">
        <f t="shared" si="20"/>
        <v>"Method":2</v>
      </c>
      <c r="Q157" s="8" t="str">
        <f t="shared" si="21"/>
        <v>"SkillId":5000402</v>
      </c>
      <c r="R157" s="8" t="str">
        <f t="shared" si="22"/>
        <v>"TargetType":1</v>
      </c>
      <c r="S157" s="8" t="str">
        <f t="shared" si="23"/>
        <v/>
      </c>
      <c r="T157" s="8" t="str">
        <f t="shared" si="24"/>
        <v/>
      </c>
      <c r="U157" s="8" t="str">
        <f t="shared" si="25"/>
        <v/>
      </c>
      <c r="V157" s="3" t="str">
        <f t="shared" si="26"/>
        <v>"Paramas":{"SkillId":5000402,"TargetType":1}</v>
      </c>
      <c r="W157" s="3" t="str">
        <f t="shared" si="27"/>
        <v>{"Method":2,"Paramas":{"SkillId":5000402,"TargetType":1}}</v>
      </c>
      <c r="X157" s="3" t="str">
        <f t="shared" si="28"/>
        <v>[{"Method":2,"Paramas":{"SkillId":5000402,"TargetType":1}}]</v>
      </c>
    </row>
    <row r="158" spans="4:24">
      <c r="D158" s="8">
        <v>403</v>
      </c>
      <c r="E158" s="8">
        <v>2</v>
      </c>
      <c r="F158" s="8" t="s">
        <v>605</v>
      </c>
      <c r="G158" s="8">
        <f t="shared" si="29"/>
        <v>5000403</v>
      </c>
      <c r="H158" s="8" t="s">
        <v>606</v>
      </c>
      <c r="I158" s="8">
        <v>1</v>
      </c>
      <c r="J158" s="8"/>
      <c r="K158" s="8"/>
      <c r="L158" s="8"/>
      <c r="M158" s="8"/>
      <c r="N158" s="8"/>
      <c r="O158" s="8"/>
      <c r="P158" s="8" t="str">
        <f t="shared" si="20"/>
        <v>"Method":2</v>
      </c>
      <c r="Q158" s="8" t="str">
        <f t="shared" si="21"/>
        <v>"SkillId":5000403</v>
      </c>
      <c r="R158" s="8" t="str">
        <f t="shared" si="22"/>
        <v>"TargetType":1</v>
      </c>
      <c r="S158" s="8" t="str">
        <f t="shared" si="23"/>
        <v/>
      </c>
      <c r="T158" s="8" t="str">
        <f t="shared" si="24"/>
        <v/>
      </c>
      <c r="U158" s="8" t="str">
        <f t="shared" si="25"/>
        <v/>
      </c>
      <c r="V158" s="3" t="str">
        <f t="shared" si="26"/>
        <v>"Paramas":{"SkillId":5000403,"TargetType":1}</v>
      </c>
      <c r="W158" s="3" t="str">
        <f t="shared" si="27"/>
        <v>{"Method":2,"Paramas":{"SkillId":5000403,"TargetType":1}}</v>
      </c>
      <c r="X158" s="3" t="str">
        <f t="shared" si="28"/>
        <v>[{"Method":2,"Paramas":{"SkillId":5000403,"TargetType":1}}]</v>
      </c>
    </row>
    <row r="159" spans="4:24">
      <c r="D159" s="8">
        <v>404</v>
      </c>
      <c r="E159" s="8">
        <v>2</v>
      </c>
      <c r="F159" s="8" t="s">
        <v>605</v>
      </c>
      <c r="G159" s="8">
        <f t="shared" si="29"/>
        <v>5000404</v>
      </c>
      <c r="H159" s="8" t="s">
        <v>606</v>
      </c>
      <c r="I159" s="8">
        <v>1</v>
      </c>
      <c r="J159" s="8"/>
      <c r="K159" s="8"/>
      <c r="L159" s="8"/>
      <c r="M159" s="8"/>
      <c r="N159" s="8"/>
      <c r="O159" s="8"/>
      <c r="P159" s="8" t="str">
        <f t="shared" si="20"/>
        <v>"Method":2</v>
      </c>
      <c r="Q159" s="8" t="str">
        <f t="shared" si="21"/>
        <v>"SkillId":5000404</v>
      </c>
      <c r="R159" s="8" t="str">
        <f t="shared" si="22"/>
        <v>"TargetType":1</v>
      </c>
      <c r="S159" s="8" t="str">
        <f t="shared" si="23"/>
        <v/>
      </c>
      <c r="T159" s="8" t="str">
        <f t="shared" si="24"/>
        <v/>
      </c>
      <c r="U159" s="8" t="str">
        <f t="shared" si="25"/>
        <v/>
      </c>
      <c r="V159" s="3" t="str">
        <f t="shared" si="26"/>
        <v>"Paramas":{"SkillId":5000404,"TargetType":1}</v>
      </c>
      <c r="W159" s="3" t="str">
        <f t="shared" si="27"/>
        <v>{"Method":2,"Paramas":{"SkillId":5000404,"TargetType":1}}</v>
      </c>
      <c r="X159" s="3" t="str">
        <f t="shared" si="28"/>
        <v>[{"Method":2,"Paramas":{"SkillId":5000404,"TargetType":1}}]</v>
      </c>
    </row>
    <row r="160" spans="4:24">
      <c r="D160" s="8">
        <v>405</v>
      </c>
      <c r="E160" s="8">
        <v>2</v>
      </c>
      <c r="F160" s="8" t="s">
        <v>605</v>
      </c>
      <c r="G160" s="8">
        <f t="shared" si="29"/>
        <v>5000405</v>
      </c>
      <c r="H160" s="8" t="s">
        <v>606</v>
      </c>
      <c r="I160" s="8">
        <v>1</v>
      </c>
      <c r="J160" s="8"/>
      <c r="K160" s="8"/>
      <c r="L160" s="8"/>
      <c r="M160" s="8"/>
      <c r="N160" s="8"/>
      <c r="O160" s="8"/>
      <c r="P160" s="8" t="str">
        <f t="shared" ref="P160:P191" si="30">IF(E160="","",$B$2&amp;$E$8&amp;$B$2&amp;$B$1&amp;E160)</f>
        <v>"Method":2</v>
      </c>
      <c r="Q160" s="8" t="str">
        <f t="shared" ref="Q160:Q191" si="31">IF(F160="","",$B$2&amp;F160&amp;$B$2&amp;$B$1&amp;G160)</f>
        <v>"SkillId":5000405</v>
      </c>
      <c r="R160" s="8" t="str">
        <f t="shared" ref="R160:R191" si="32">IF(H160="","",$B$2&amp;H160&amp;$B$2&amp;$B$1&amp;I160)</f>
        <v>"TargetType":1</v>
      </c>
      <c r="S160" s="8" t="str">
        <f t="shared" ref="S160:S191" si="33">IF(J160="","",$B$2&amp;J160&amp;$B$2&amp;$B$1&amp;K160)</f>
        <v/>
      </c>
      <c r="T160" s="8" t="str">
        <f t="shared" ref="T160:T191" si="34">IF(L160="","",$B$2&amp;L160&amp;$B$2&amp;$B$1&amp;M160)</f>
        <v/>
      </c>
      <c r="U160" s="8" t="str">
        <f t="shared" ref="U160:U191" si="35">IF(N160="","",$B$2&amp;N160&amp;$B$2&amp;$B$1&amp;O160)</f>
        <v/>
      </c>
      <c r="V160" s="3" t="str">
        <f t="shared" ref="V160:V191" si="36">IF(F160="","",$B$2&amp;$F$7&amp;$B$2&amp;$B$1&amp;$A$3&amp;_xlfn.TEXTJOIN($C$1,1,Q160:U160)&amp;$A$4)</f>
        <v>"Paramas":{"SkillId":5000405,"TargetType":1}</v>
      </c>
      <c r="W160" s="3" t="str">
        <f t="shared" ref="W160:W191" si="37">IF(P160="","",$A$3&amp;_xlfn.TEXTJOIN($C$1,1,P160,V160)&amp;$A$4)</f>
        <v>{"Method":2,"Paramas":{"SkillId":5000405,"TargetType":1}}</v>
      </c>
      <c r="X160" s="3" t="str">
        <f t="shared" ref="X160:X191" si="38">$A$1&amp;_xlfn.TEXTJOIN($C$1,1,W160)&amp;$A$2</f>
        <v>[{"Method":2,"Paramas":{"SkillId":5000405,"TargetType":1}}]</v>
      </c>
    </row>
    <row r="161" spans="4:24">
      <c r="D161" s="8">
        <v>406</v>
      </c>
      <c r="E161" s="8">
        <v>2</v>
      </c>
      <c r="F161" s="8" t="s">
        <v>605</v>
      </c>
      <c r="G161" s="8">
        <f t="shared" si="29"/>
        <v>5000406</v>
      </c>
      <c r="H161" s="8" t="s">
        <v>606</v>
      </c>
      <c r="I161" s="8">
        <v>1</v>
      </c>
      <c r="J161" s="8"/>
      <c r="K161" s="8"/>
      <c r="L161" s="8"/>
      <c r="M161" s="8"/>
      <c r="N161" s="8"/>
      <c r="O161" s="8"/>
      <c r="P161" s="8" t="str">
        <f t="shared" si="30"/>
        <v>"Method":2</v>
      </c>
      <c r="Q161" s="8" t="str">
        <f t="shared" si="31"/>
        <v>"SkillId":5000406</v>
      </c>
      <c r="R161" s="8" t="str">
        <f t="shared" si="32"/>
        <v>"TargetType":1</v>
      </c>
      <c r="S161" s="8" t="str">
        <f t="shared" si="33"/>
        <v/>
      </c>
      <c r="T161" s="8" t="str">
        <f t="shared" si="34"/>
        <v/>
      </c>
      <c r="U161" s="8" t="str">
        <f t="shared" si="35"/>
        <v/>
      </c>
      <c r="V161" s="3" t="str">
        <f t="shared" si="36"/>
        <v>"Paramas":{"SkillId":5000406,"TargetType":1}</v>
      </c>
      <c r="W161" s="3" t="str">
        <f t="shared" si="37"/>
        <v>{"Method":2,"Paramas":{"SkillId":5000406,"TargetType":1}}</v>
      </c>
      <c r="X161" s="3" t="str">
        <f t="shared" si="38"/>
        <v>[{"Method":2,"Paramas":{"SkillId":5000406,"TargetType":1}}]</v>
      </c>
    </row>
    <row r="162" spans="4:24">
      <c r="D162" s="8">
        <v>407</v>
      </c>
      <c r="E162" s="8">
        <v>2</v>
      </c>
      <c r="F162" s="8" t="s">
        <v>605</v>
      </c>
      <c r="G162" s="8">
        <f t="shared" si="29"/>
        <v>5000407</v>
      </c>
      <c r="H162" s="8" t="s">
        <v>606</v>
      </c>
      <c r="I162" s="8">
        <v>1</v>
      </c>
      <c r="J162" s="8"/>
      <c r="K162" s="8"/>
      <c r="L162" s="8"/>
      <c r="M162" s="8"/>
      <c r="N162" s="8"/>
      <c r="O162" s="8"/>
      <c r="P162" s="8" t="str">
        <f t="shared" si="30"/>
        <v>"Method":2</v>
      </c>
      <c r="Q162" s="8" t="str">
        <f t="shared" si="31"/>
        <v>"SkillId":5000407</v>
      </c>
      <c r="R162" s="8" t="str">
        <f t="shared" si="32"/>
        <v>"TargetType":1</v>
      </c>
      <c r="S162" s="8" t="str">
        <f t="shared" si="33"/>
        <v/>
      </c>
      <c r="T162" s="8" t="str">
        <f t="shared" si="34"/>
        <v/>
      </c>
      <c r="U162" s="8" t="str">
        <f t="shared" si="35"/>
        <v/>
      </c>
      <c r="V162" s="3" t="str">
        <f t="shared" si="36"/>
        <v>"Paramas":{"SkillId":5000407,"TargetType":1}</v>
      </c>
      <c r="W162" s="3" t="str">
        <f t="shared" si="37"/>
        <v>{"Method":2,"Paramas":{"SkillId":5000407,"TargetType":1}}</v>
      </c>
      <c r="X162" s="3" t="str">
        <f t="shared" si="38"/>
        <v>[{"Method":2,"Paramas":{"SkillId":5000407,"TargetType":1}}]</v>
      </c>
    </row>
    <row r="163" spans="4:24">
      <c r="D163" s="8">
        <v>408</v>
      </c>
      <c r="E163" s="8">
        <v>2</v>
      </c>
      <c r="F163" s="8" t="s">
        <v>605</v>
      </c>
      <c r="G163" s="8">
        <f t="shared" si="29"/>
        <v>5000408</v>
      </c>
      <c r="H163" s="8" t="s">
        <v>606</v>
      </c>
      <c r="I163" s="8">
        <v>1</v>
      </c>
      <c r="J163" s="8"/>
      <c r="K163" s="8"/>
      <c r="L163" s="8"/>
      <c r="M163" s="8"/>
      <c r="N163" s="8"/>
      <c r="O163" s="8"/>
      <c r="P163" s="8" t="str">
        <f t="shared" si="30"/>
        <v>"Method":2</v>
      </c>
      <c r="Q163" s="8" t="str">
        <f t="shared" si="31"/>
        <v>"SkillId":5000408</v>
      </c>
      <c r="R163" s="8" t="str">
        <f t="shared" si="32"/>
        <v>"TargetType":1</v>
      </c>
      <c r="S163" s="8" t="str">
        <f t="shared" si="33"/>
        <v/>
      </c>
      <c r="T163" s="8" t="str">
        <f t="shared" si="34"/>
        <v/>
      </c>
      <c r="U163" s="8" t="str">
        <f t="shared" si="35"/>
        <v/>
      </c>
      <c r="V163" s="3" t="str">
        <f t="shared" si="36"/>
        <v>"Paramas":{"SkillId":5000408,"TargetType":1}</v>
      </c>
      <c r="W163" s="3" t="str">
        <f t="shared" si="37"/>
        <v>{"Method":2,"Paramas":{"SkillId":5000408,"TargetType":1}}</v>
      </c>
      <c r="X163" s="3" t="str">
        <f t="shared" si="38"/>
        <v>[{"Method":2,"Paramas":{"SkillId":5000408,"TargetType":1}}]</v>
      </c>
    </row>
    <row r="164" spans="4:24">
      <c r="D164" s="8">
        <v>409</v>
      </c>
      <c r="E164" s="8">
        <v>2</v>
      </c>
      <c r="F164" s="8" t="s">
        <v>605</v>
      </c>
      <c r="G164" s="8">
        <f t="shared" ref="G164:G206" si="39">5000000+D164</f>
        <v>5000409</v>
      </c>
      <c r="H164" s="8" t="s">
        <v>606</v>
      </c>
      <c r="I164" s="8">
        <v>1</v>
      </c>
      <c r="J164" s="8"/>
      <c r="K164" s="8"/>
      <c r="L164" s="8"/>
      <c r="M164" s="8"/>
      <c r="N164" s="8"/>
      <c r="O164" s="8"/>
      <c r="P164" s="8" t="str">
        <f t="shared" si="30"/>
        <v>"Method":2</v>
      </c>
      <c r="Q164" s="8" t="str">
        <f t="shared" si="31"/>
        <v>"SkillId":5000409</v>
      </c>
      <c r="R164" s="8" t="str">
        <f t="shared" si="32"/>
        <v>"TargetType":1</v>
      </c>
      <c r="S164" s="8" t="str">
        <f t="shared" si="33"/>
        <v/>
      </c>
      <c r="T164" s="8" t="str">
        <f t="shared" si="34"/>
        <v/>
      </c>
      <c r="U164" s="8" t="str">
        <f t="shared" si="35"/>
        <v/>
      </c>
      <c r="V164" s="3" t="str">
        <f t="shared" si="36"/>
        <v>"Paramas":{"SkillId":5000409,"TargetType":1}</v>
      </c>
      <c r="W164" s="3" t="str">
        <f t="shared" si="37"/>
        <v>{"Method":2,"Paramas":{"SkillId":5000409,"TargetType":1}}</v>
      </c>
      <c r="X164" s="3" t="str">
        <f t="shared" si="38"/>
        <v>[{"Method":2,"Paramas":{"SkillId":5000409,"TargetType":1}}]</v>
      </c>
    </row>
    <row r="165" spans="4:24">
      <c r="D165" s="8">
        <v>410</v>
      </c>
      <c r="E165" s="8">
        <v>2</v>
      </c>
      <c r="F165" s="8" t="s">
        <v>605</v>
      </c>
      <c r="G165" s="8">
        <f t="shared" si="39"/>
        <v>5000410</v>
      </c>
      <c r="H165" s="8" t="s">
        <v>606</v>
      </c>
      <c r="I165" s="8">
        <v>1</v>
      </c>
      <c r="J165" s="8"/>
      <c r="K165" s="8"/>
      <c r="L165" s="8"/>
      <c r="M165" s="8"/>
      <c r="N165" s="8"/>
      <c r="O165" s="8"/>
      <c r="P165" s="8" t="str">
        <f t="shared" si="30"/>
        <v>"Method":2</v>
      </c>
      <c r="Q165" s="8" t="str">
        <f t="shared" si="31"/>
        <v>"SkillId":5000410</v>
      </c>
      <c r="R165" s="8" t="str">
        <f t="shared" si="32"/>
        <v>"TargetType":1</v>
      </c>
      <c r="S165" s="8" t="str">
        <f t="shared" si="33"/>
        <v/>
      </c>
      <c r="T165" s="8" t="str">
        <f t="shared" si="34"/>
        <v/>
      </c>
      <c r="U165" s="8" t="str">
        <f t="shared" si="35"/>
        <v/>
      </c>
      <c r="V165" s="3" t="str">
        <f t="shared" si="36"/>
        <v>"Paramas":{"SkillId":5000410,"TargetType":1}</v>
      </c>
      <c r="W165" s="3" t="str">
        <f t="shared" si="37"/>
        <v>{"Method":2,"Paramas":{"SkillId":5000410,"TargetType":1}}</v>
      </c>
      <c r="X165" s="3" t="str">
        <f t="shared" si="38"/>
        <v>[{"Method":2,"Paramas":{"SkillId":5000410,"TargetType":1}}]</v>
      </c>
    </row>
    <row r="166" spans="4:24">
      <c r="D166" s="8">
        <v>411</v>
      </c>
      <c r="E166" s="8">
        <v>2</v>
      </c>
      <c r="F166" s="8" t="s">
        <v>605</v>
      </c>
      <c r="G166" s="8">
        <f t="shared" si="39"/>
        <v>5000411</v>
      </c>
      <c r="H166" s="8" t="s">
        <v>606</v>
      </c>
      <c r="I166" s="8">
        <v>1</v>
      </c>
      <c r="J166" s="8"/>
      <c r="K166" s="8"/>
      <c r="L166" s="8"/>
      <c r="M166" s="8"/>
      <c r="N166" s="8"/>
      <c r="O166" s="8"/>
      <c r="P166" s="8" t="str">
        <f t="shared" si="30"/>
        <v>"Method":2</v>
      </c>
      <c r="Q166" s="8" t="str">
        <f t="shared" si="31"/>
        <v>"SkillId":5000411</v>
      </c>
      <c r="R166" s="8" t="str">
        <f t="shared" si="32"/>
        <v>"TargetType":1</v>
      </c>
      <c r="S166" s="8" t="str">
        <f t="shared" si="33"/>
        <v/>
      </c>
      <c r="T166" s="8" t="str">
        <f t="shared" si="34"/>
        <v/>
      </c>
      <c r="U166" s="8" t="str">
        <f t="shared" si="35"/>
        <v/>
      </c>
      <c r="V166" s="3" t="str">
        <f t="shared" si="36"/>
        <v>"Paramas":{"SkillId":5000411,"TargetType":1}</v>
      </c>
      <c r="W166" s="3" t="str">
        <f t="shared" si="37"/>
        <v>{"Method":2,"Paramas":{"SkillId":5000411,"TargetType":1}}</v>
      </c>
      <c r="X166" s="3" t="str">
        <f t="shared" si="38"/>
        <v>[{"Method":2,"Paramas":{"SkillId":5000411,"TargetType":1}}]</v>
      </c>
    </row>
    <row r="167" spans="4:24">
      <c r="D167" s="8">
        <v>412</v>
      </c>
      <c r="E167" s="8">
        <v>2</v>
      </c>
      <c r="F167" s="8" t="s">
        <v>605</v>
      </c>
      <c r="G167" s="8">
        <f t="shared" si="39"/>
        <v>5000412</v>
      </c>
      <c r="H167" s="8" t="s">
        <v>606</v>
      </c>
      <c r="I167" s="8">
        <v>1</v>
      </c>
      <c r="J167" s="8"/>
      <c r="K167" s="8"/>
      <c r="L167" s="8"/>
      <c r="M167" s="8"/>
      <c r="N167" s="8"/>
      <c r="O167" s="8"/>
      <c r="P167" s="8" t="str">
        <f t="shared" si="30"/>
        <v>"Method":2</v>
      </c>
      <c r="Q167" s="8" t="str">
        <f t="shared" si="31"/>
        <v>"SkillId":5000412</v>
      </c>
      <c r="R167" s="8" t="str">
        <f t="shared" si="32"/>
        <v>"TargetType":1</v>
      </c>
      <c r="S167" s="8" t="str">
        <f t="shared" si="33"/>
        <v/>
      </c>
      <c r="T167" s="8" t="str">
        <f t="shared" si="34"/>
        <v/>
      </c>
      <c r="U167" s="8" t="str">
        <f t="shared" si="35"/>
        <v/>
      </c>
      <c r="V167" s="3" t="str">
        <f t="shared" si="36"/>
        <v>"Paramas":{"SkillId":5000412,"TargetType":1}</v>
      </c>
      <c r="W167" s="3" t="str">
        <f t="shared" si="37"/>
        <v>{"Method":2,"Paramas":{"SkillId":5000412,"TargetType":1}}</v>
      </c>
      <c r="X167" s="3" t="str">
        <f t="shared" si="38"/>
        <v>[{"Method":2,"Paramas":{"SkillId":5000412,"TargetType":1}}]</v>
      </c>
    </row>
    <row r="168" spans="4:24">
      <c r="D168" s="8">
        <v>413</v>
      </c>
      <c r="E168" s="8">
        <v>2</v>
      </c>
      <c r="F168" s="8" t="s">
        <v>605</v>
      </c>
      <c r="G168" s="8">
        <f t="shared" si="39"/>
        <v>5000413</v>
      </c>
      <c r="H168" s="8" t="s">
        <v>606</v>
      </c>
      <c r="I168" s="8">
        <v>1</v>
      </c>
      <c r="J168" s="8"/>
      <c r="K168" s="8"/>
      <c r="L168" s="8"/>
      <c r="M168" s="8"/>
      <c r="N168" s="8"/>
      <c r="O168" s="8"/>
      <c r="P168" s="8" t="str">
        <f t="shared" si="30"/>
        <v>"Method":2</v>
      </c>
      <c r="Q168" s="8" t="str">
        <f t="shared" si="31"/>
        <v>"SkillId":5000413</v>
      </c>
      <c r="R168" s="8" t="str">
        <f t="shared" si="32"/>
        <v>"TargetType":1</v>
      </c>
      <c r="S168" s="8" t="str">
        <f t="shared" si="33"/>
        <v/>
      </c>
      <c r="T168" s="8" t="str">
        <f t="shared" si="34"/>
        <v/>
      </c>
      <c r="U168" s="8" t="str">
        <f t="shared" si="35"/>
        <v/>
      </c>
      <c r="V168" s="3" t="str">
        <f t="shared" si="36"/>
        <v>"Paramas":{"SkillId":5000413,"TargetType":1}</v>
      </c>
      <c r="W168" s="3" t="str">
        <f t="shared" si="37"/>
        <v>{"Method":2,"Paramas":{"SkillId":5000413,"TargetType":1}}</v>
      </c>
      <c r="X168" s="3" t="str">
        <f t="shared" si="38"/>
        <v>[{"Method":2,"Paramas":{"SkillId":5000413,"TargetType":1}}]</v>
      </c>
    </row>
    <row r="169" spans="4:24">
      <c r="D169" s="8">
        <v>414</v>
      </c>
      <c r="E169" s="8">
        <v>2</v>
      </c>
      <c r="F169" s="8" t="s">
        <v>605</v>
      </c>
      <c r="G169" s="8">
        <f t="shared" si="39"/>
        <v>5000414</v>
      </c>
      <c r="H169" s="8" t="s">
        <v>606</v>
      </c>
      <c r="I169" s="8">
        <v>1</v>
      </c>
      <c r="J169" s="8"/>
      <c r="K169" s="8"/>
      <c r="L169" s="8"/>
      <c r="M169" s="8"/>
      <c r="N169" s="8"/>
      <c r="O169" s="8"/>
      <c r="P169" s="8" t="str">
        <f t="shared" si="30"/>
        <v>"Method":2</v>
      </c>
      <c r="Q169" s="8" t="str">
        <f t="shared" si="31"/>
        <v>"SkillId":5000414</v>
      </c>
      <c r="R169" s="8" t="str">
        <f t="shared" si="32"/>
        <v>"TargetType":1</v>
      </c>
      <c r="S169" s="8" t="str">
        <f t="shared" si="33"/>
        <v/>
      </c>
      <c r="T169" s="8" t="str">
        <f t="shared" si="34"/>
        <v/>
      </c>
      <c r="U169" s="8" t="str">
        <f t="shared" si="35"/>
        <v/>
      </c>
      <c r="V169" s="3" t="str">
        <f t="shared" si="36"/>
        <v>"Paramas":{"SkillId":5000414,"TargetType":1}</v>
      </c>
      <c r="W169" s="3" t="str">
        <f t="shared" si="37"/>
        <v>{"Method":2,"Paramas":{"SkillId":5000414,"TargetType":1}}</v>
      </c>
      <c r="X169" s="3" t="str">
        <f t="shared" si="38"/>
        <v>[{"Method":2,"Paramas":{"SkillId":5000414,"TargetType":1}}]</v>
      </c>
    </row>
    <row r="170" spans="4:24">
      <c r="D170" s="8">
        <v>415</v>
      </c>
      <c r="E170" s="8">
        <v>2</v>
      </c>
      <c r="F170" s="8" t="s">
        <v>605</v>
      </c>
      <c r="G170" s="8">
        <f t="shared" si="39"/>
        <v>5000415</v>
      </c>
      <c r="H170" s="8" t="s">
        <v>606</v>
      </c>
      <c r="I170" s="8">
        <v>1</v>
      </c>
      <c r="J170" s="8"/>
      <c r="K170" s="8"/>
      <c r="L170" s="8"/>
      <c r="M170" s="8"/>
      <c r="N170" s="8"/>
      <c r="O170" s="8"/>
      <c r="P170" s="8" t="str">
        <f t="shared" si="30"/>
        <v>"Method":2</v>
      </c>
      <c r="Q170" s="8" t="str">
        <f t="shared" si="31"/>
        <v>"SkillId":5000415</v>
      </c>
      <c r="R170" s="8" t="str">
        <f t="shared" si="32"/>
        <v>"TargetType":1</v>
      </c>
      <c r="S170" s="8" t="str">
        <f t="shared" si="33"/>
        <v/>
      </c>
      <c r="T170" s="8" t="str">
        <f t="shared" si="34"/>
        <v/>
      </c>
      <c r="U170" s="8" t="str">
        <f t="shared" si="35"/>
        <v/>
      </c>
      <c r="V170" s="3" t="str">
        <f t="shared" si="36"/>
        <v>"Paramas":{"SkillId":5000415,"TargetType":1}</v>
      </c>
      <c r="W170" s="3" t="str">
        <f t="shared" si="37"/>
        <v>{"Method":2,"Paramas":{"SkillId":5000415,"TargetType":1}}</v>
      </c>
      <c r="X170" s="3" t="str">
        <f t="shared" si="38"/>
        <v>[{"Method":2,"Paramas":{"SkillId":5000415,"TargetType":1}}]</v>
      </c>
    </row>
    <row r="171" spans="4:24">
      <c r="D171" s="8">
        <v>416</v>
      </c>
      <c r="E171" s="8">
        <v>2</v>
      </c>
      <c r="F171" s="8" t="s">
        <v>605</v>
      </c>
      <c r="G171" s="8">
        <f t="shared" si="39"/>
        <v>5000416</v>
      </c>
      <c r="H171" s="8" t="s">
        <v>606</v>
      </c>
      <c r="I171" s="8">
        <v>1</v>
      </c>
      <c r="J171" s="8"/>
      <c r="K171" s="8"/>
      <c r="L171" s="8"/>
      <c r="M171" s="8"/>
      <c r="N171" s="8"/>
      <c r="O171" s="8"/>
      <c r="P171" s="8" t="str">
        <f t="shared" si="30"/>
        <v>"Method":2</v>
      </c>
      <c r="Q171" s="8" t="str">
        <f t="shared" si="31"/>
        <v>"SkillId":5000416</v>
      </c>
      <c r="R171" s="8" t="str">
        <f t="shared" si="32"/>
        <v>"TargetType":1</v>
      </c>
      <c r="S171" s="8" t="str">
        <f t="shared" si="33"/>
        <v/>
      </c>
      <c r="T171" s="8" t="str">
        <f t="shared" si="34"/>
        <v/>
      </c>
      <c r="U171" s="8" t="str">
        <f t="shared" si="35"/>
        <v/>
      </c>
      <c r="V171" s="3" t="str">
        <f t="shared" si="36"/>
        <v>"Paramas":{"SkillId":5000416,"TargetType":1}</v>
      </c>
      <c r="W171" s="3" t="str">
        <f t="shared" si="37"/>
        <v>{"Method":2,"Paramas":{"SkillId":5000416,"TargetType":1}}</v>
      </c>
      <c r="X171" s="3" t="str">
        <f t="shared" si="38"/>
        <v>[{"Method":2,"Paramas":{"SkillId":5000416,"TargetType":1}}]</v>
      </c>
    </row>
    <row r="172" spans="4:24">
      <c r="D172" s="8">
        <v>417</v>
      </c>
      <c r="E172" s="8">
        <v>2</v>
      </c>
      <c r="F172" s="8" t="s">
        <v>605</v>
      </c>
      <c r="G172" s="8">
        <f t="shared" si="39"/>
        <v>5000417</v>
      </c>
      <c r="H172" s="8" t="s">
        <v>606</v>
      </c>
      <c r="I172" s="8">
        <v>1</v>
      </c>
      <c r="J172" s="8"/>
      <c r="K172" s="8"/>
      <c r="L172" s="8"/>
      <c r="M172" s="8"/>
      <c r="N172" s="8"/>
      <c r="O172" s="8"/>
      <c r="P172" s="8" t="str">
        <f t="shared" si="30"/>
        <v>"Method":2</v>
      </c>
      <c r="Q172" s="8" t="str">
        <f t="shared" si="31"/>
        <v>"SkillId":5000417</v>
      </c>
      <c r="R172" s="8" t="str">
        <f t="shared" si="32"/>
        <v>"TargetType":1</v>
      </c>
      <c r="S172" s="8" t="str">
        <f t="shared" si="33"/>
        <v/>
      </c>
      <c r="T172" s="8" t="str">
        <f t="shared" si="34"/>
        <v/>
      </c>
      <c r="U172" s="8" t="str">
        <f t="shared" si="35"/>
        <v/>
      </c>
      <c r="V172" s="3" t="str">
        <f t="shared" si="36"/>
        <v>"Paramas":{"SkillId":5000417,"TargetType":1}</v>
      </c>
      <c r="W172" s="3" t="str">
        <f t="shared" si="37"/>
        <v>{"Method":2,"Paramas":{"SkillId":5000417,"TargetType":1}}</v>
      </c>
      <c r="X172" s="3" t="str">
        <f t="shared" si="38"/>
        <v>[{"Method":2,"Paramas":{"SkillId":5000417,"TargetType":1}}]</v>
      </c>
    </row>
    <row r="173" spans="4:24">
      <c r="D173" s="8">
        <v>418</v>
      </c>
      <c r="E173" s="8">
        <v>2</v>
      </c>
      <c r="F173" s="8" t="s">
        <v>605</v>
      </c>
      <c r="G173" s="8">
        <f t="shared" si="39"/>
        <v>5000418</v>
      </c>
      <c r="H173" s="8" t="s">
        <v>606</v>
      </c>
      <c r="I173" s="8">
        <v>1</v>
      </c>
      <c r="J173" s="8"/>
      <c r="K173" s="8"/>
      <c r="L173" s="8"/>
      <c r="M173" s="8"/>
      <c r="N173" s="8"/>
      <c r="O173" s="8"/>
      <c r="P173" s="8" t="str">
        <f t="shared" si="30"/>
        <v>"Method":2</v>
      </c>
      <c r="Q173" s="8" t="str">
        <f t="shared" si="31"/>
        <v>"SkillId":5000418</v>
      </c>
      <c r="R173" s="8" t="str">
        <f t="shared" si="32"/>
        <v>"TargetType":1</v>
      </c>
      <c r="S173" s="8" t="str">
        <f t="shared" si="33"/>
        <v/>
      </c>
      <c r="T173" s="8" t="str">
        <f t="shared" si="34"/>
        <v/>
      </c>
      <c r="U173" s="8" t="str">
        <f t="shared" si="35"/>
        <v/>
      </c>
      <c r="V173" s="3" t="str">
        <f t="shared" si="36"/>
        <v>"Paramas":{"SkillId":5000418,"TargetType":1}</v>
      </c>
      <c r="W173" s="3" t="str">
        <f t="shared" si="37"/>
        <v>{"Method":2,"Paramas":{"SkillId":5000418,"TargetType":1}}</v>
      </c>
      <c r="X173" s="3" t="str">
        <f t="shared" si="38"/>
        <v>[{"Method":2,"Paramas":{"SkillId":5000418,"TargetType":1}}]</v>
      </c>
    </row>
    <row r="174" spans="4:24">
      <c r="D174" s="8">
        <v>419</v>
      </c>
      <c r="E174" s="8">
        <v>2</v>
      </c>
      <c r="F174" s="8" t="s">
        <v>605</v>
      </c>
      <c r="G174" s="8">
        <f t="shared" si="39"/>
        <v>5000419</v>
      </c>
      <c r="H174" s="8" t="s">
        <v>606</v>
      </c>
      <c r="I174" s="8">
        <v>1</v>
      </c>
      <c r="J174" s="8"/>
      <c r="K174" s="8"/>
      <c r="L174" s="8"/>
      <c r="M174" s="8"/>
      <c r="N174" s="8"/>
      <c r="O174" s="8"/>
      <c r="P174" s="8" t="str">
        <f t="shared" si="30"/>
        <v>"Method":2</v>
      </c>
      <c r="Q174" s="8" t="str">
        <f t="shared" si="31"/>
        <v>"SkillId":5000419</v>
      </c>
      <c r="R174" s="8" t="str">
        <f t="shared" si="32"/>
        <v>"TargetType":1</v>
      </c>
      <c r="S174" s="8" t="str">
        <f t="shared" si="33"/>
        <v/>
      </c>
      <c r="T174" s="8" t="str">
        <f t="shared" si="34"/>
        <v/>
      </c>
      <c r="U174" s="8" t="str">
        <f t="shared" si="35"/>
        <v/>
      </c>
      <c r="V174" s="3" t="str">
        <f t="shared" si="36"/>
        <v>"Paramas":{"SkillId":5000419,"TargetType":1}</v>
      </c>
      <c r="W174" s="3" t="str">
        <f t="shared" si="37"/>
        <v>{"Method":2,"Paramas":{"SkillId":5000419,"TargetType":1}}</v>
      </c>
      <c r="X174" s="3" t="str">
        <f t="shared" si="38"/>
        <v>[{"Method":2,"Paramas":{"SkillId":5000419,"TargetType":1}}]</v>
      </c>
    </row>
    <row r="175" spans="4:24">
      <c r="D175" s="8">
        <v>420</v>
      </c>
      <c r="E175" s="8">
        <v>2</v>
      </c>
      <c r="F175" s="8" t="s">
        <v>605</v>
      </c>
      <c r="G175" s="8">
        <f t="shared" si="39"/>
        <v>5000420</v>
      </c>
      <c r="H175" s="8" t="s">
        <v>606</v>
      </c>
      <c r="I175" s="8">
        <v>1</v>
      </c>
      <c r="J175" s="8"/>
      <c r="K175" s="8"/>
      <c r="L175" s="8"/>
      <c r="M175" s="8"/>
      <c r="N175" s="8"/>
      <c r="O175" s="8"/>
      <c r="P175" s="8" t="str">
        <f t="shared" si="30"/>
        <v>"Method":2</v>
      </c>
      <c r="Q175" s="8" t="str">
        <f t="shared" si="31"/>
        <v>"SkillId":5000420</v>
      </c>
      <c r="R175" s="8" t="str">
        <f t="shared" si="32"/>
        <v>"TargetType":1</v>
      </c>
      <c r="S175" s="8" t="str">
        <f t="shared" si="33"/>
        <v/>
      </c>
      <c r="T175" s="8" t="str">
        <f t="shared" si="34"/>
        <v/>
      </c>
      <c r="U175" s="8" t="str">
        <f t="shared" si="35"/>
        <v/>
      </c>
      <c r="V175" s="3" t="str">
        <f t="shared" si="36"/>
        <v>"Paramas":{"SkillId":5000420,"TargetType":1}</v>
      </c>
      <c r="W175" s="3" t="str">
        <f t="shared" si="37"/>
        <v>{"Method":2,"Paramas":{"SkillId":5000420,"TargetType":1}}</v>
      </c>
      <c r="X175" s="3" t="str">
        <f t="shared" si="38"/>
        <v>[{"Method":2,"Paramas":{"SkillId":5000420,"TargetType":1}}]</v>
      </c>
    </row>
    <row r="176" spans="4:24">
      <c r="D176" s="8">
        <v>421</v>
      </c>
      <c r="E176" s="8">
        <v>2</v>
      </c>
      <c r="F176" s="8" t="s">
        <v>605</v>
      </c>
      <c r="G176" s="8">
        <f t="shared" si="39"/>
        <v>5000421</v>
      </c>
      <c r="H176" s="8" t="s">
        <v>606</v>
      </c>
      <c r="I176" s="8">
        <v>1</v>
      </c>
      <c r="J176" s="8"/>
      <c r="K176" s="8"/>
      <c r="L176" s="8"/>
      <c r="M176" s="8"/>
      <c r="N176" s="8"/>
      <c r="O176" s="8"/>
      <c r="P176" s="8" t="str">
        <f t="shared" si="30"/>
        <v>"Method":2</v>
      </c>
      <c r="Q176" s="8" t="str">
        <f t="shared" si="31"/>
        <v>"SkillId":5000421</v>
      </c>
      <c r="R176" s="8" t="str">
        <f t="shared" si="32"/>
        <v>"TargetType":1</v>
      </c>
      <c r="S176" s="8" t="str">
        <f t="shared" si="33"/>
        <v/>
      </c>
      <c r="T176" s="8" t="str">
        <f t="shared" si="34"/>
        <v/>
      </c>
      <c r="U176" s="8" t="str">
        <f t="shared" si="35"/>
        <v/>
      </c>
      <c r="V176" s="3" t="str">
        <f t="shared" si="36"/>
        <v>"Paramas":{"SkillId":5000421,"TargetType":1}</v>
      </c>
      <c r="W176" s="3" t="str">
        <f t="shared" si="37"/>
        <v>{"Method":2,"Paramas":{"SkillId":5000421,"TargetType":1}}</v>
      </c>
      <c r="X176" s="3" t="str">
        <f t="shared" si="38"/>
        <v>[{"Method":2,"Paramas":{"SkillId":5000421,"TargetType":1}}]</v>
      </c>
    </row>
    <row r="177" spans="4:24">
      <c r="D177" s="8">
        <v>422</v>
      </c>
      <c r="E177" s="8">
        <v>2</v>
      </c>
      <c r="F177" s="8" t="s">
        <v>605</v>
      </c>
      <c r="G177" s="8">
        <f t="shared" si="39"/>
        <v>5000422</v>
      </c>
      <c r="H177" s="8" t="s">
        <v>606</v>
      </c>
      <c r="I177" s="8">
        <v>1</v>
      </c>
      <c r="J177" s="8"/>
      <c r="K177" s="8"/>
      <c r="L177" s="8"/>
      <c r="M177" s="8"/>
      <c r="N177" s="8"/>
      <c r="O177" s="8"/>
      <c r="P177" s="8" t="str">
        <f t="shared" si="30"/>
        <v>"Method":2</v>
      </c>
      <c r="Q177" s="8" t="str">
        <f t="shared" si="31"/>
        <v>"SkillId":5000422</v>
      </c>
      <c r="R177" s="8" t="str">
        <f t="shared" si="32"/>
        <v>"TargetType":1</v>
      </c>
      <c r="S177" s="8" t="str">
        <f t="shared" si="33"/>
        <v/>
      </c>
      <c r="T177" s="8" t="str">
        <f t="shared" si="34"/>
        <v/>
      </c>
      <c r="U177" s="8" t="str">
        <f t="shared" si="35"/>
        <v/>
      </c>
      <c r="V177" s="3" t="str">
        <f t="shared" si="36"/>
        <v>"Paramas":{"SkillId":5000422,"TargetType":1}</v>
      </c>
      <c r="W177" s="3" t="str">
        <f t="shared" si="37"/>
        <v>{"Method":2,"Paramas":{"SkillId":5000422,"TargetType":1}}</v>
      </c>
      <c r="X177" s="3" t="str">
        <f t="shared" si="38"/>
        <v>[{"Method":2,"Paramas":{"SkillId":5000422,"TargetType":1}}]</v>
      </c>
    </row>
    <row r="178" spans="4:24">
      <c r="D178" s="8">
        <v>423</v>
      </c>
      <c r="E178" s="8">
        <v>2</v>
      </c>
      <c r="F178" s="8" t="s">
        <v>605</v>
      </c>
      <c r="G178" s="8">
        <f t="shared" si="39"/>
        <v>5000423</v>
      </c>
      <c r="H178" s="8" t="s">
        <v>606</v>
      </c>
      <c r="I178" s="8">
        <v>1</v>
      </c>
      <c r="J178" s="8"/>
      <c r="K178" s="8"/>
      <c r="L178" s="8"/>
      <c r="M178" s="8"/>
      <c r="N178" s="8"/>
      <c r="O178" s="8"/>
      <c r="P178" s="8" t="str">
        <f t="shared" si="30"/>
        <v>"Method":2</v>
      </c>
      <c r="Q178" s="8" t="str">
        <f t="shared" si="31"/>
        <v>"SkillId":5000423</v>
      </c>
      <c r="R178" s="8" t="str">
        <f t="shared" si="32"/>
        <v>"TargetType":1</v>
      </c>
      <c r="S178" s="8" t="str">
        <f t="shared" si="33"/>
        <v/>
      </c>
      <c r="T178" s="8" t="str">
        <f t="shared" si="34"/>
        <v/>
      </c>
      <c r="U178" s="8" t="str">
        <f t="shared" si="35"/>
        <v/>
      </c>
      <c r="V178" s="3" t="str">
        <f t="shared" si="36"/>
        <v>"Paramas":{"SkillId":5000423,"TargetType":1}</v>
      </c>
      <c r="W178" s="3" t="str">
        <f t="shared" si="37"/>
        <v>{"Method":2,"Paramas":{"SkillId":5000423,"TargetType":1}}</v>
      </c>
      <c r="X178" s="3" t="str">
        <f t="shared" si="38"/>
        <v>[{"Method":2,"Paramas":{"SkillId":5000423,"TargetType":1}}]</v>
      </c>
    </row>
    <row r="179" spans="4:24">
      <c r="D179" s="8">
        <v>424</v>
      </c>
      <c r="E179" s="8">
        <v>2</v>
      </c>
      <c r="F179" s="8" t="s">
        <v>605</v>
      </c>
      <c r="G179" s="8">
        <f t="shared" si="39"/>
        <v>5000424</v>
      </c>
      <c r="H179" s="8" t="s">
        <v>606</v>
      </c>
      <c r="I179" s="8">
        <v>1</v>
      </c>
      <c r="J179" s="8"/>
      <c r="K179" s="8"/>
      <c r="L179" s="8"/>
      <c r="M179" s="8"/>
      <c r="N179" s="8"/>
      <c r="O179" s="8"/>
      <c r="P179" s="8" t="str">
        <f t="shared" si="30"/>
        <v>"Method":2</v>
      </c>
      <c r="Q179" s="8" t="str">
        <f t="shared" si="31"/>
        <v>"SkillId":5000424</v>
      </c>
      <c r="R179" s="8" t="str">
        <f t="shared" si="32"/>
        <v>"TargetType":1</v>
      </c>
      <c r="S179" s="8" t="str">
        <f t="shared" si="33"/>
        <v/>
      </c>
      <c r="T179" s="8" t="str">
        <f t="shared" si="34"/>
        <v/>
      </c>
      <c r="U179" s="8" t="str">
        <f t="shared" si="35"/>
        <v/>
      </c>
      <c r="V179" s="3" t="str">
        <f t="shared" si="36"/>
        <v>"Paramas":{"SkillId":5000424,"TargetType":1}</v>
      </c>
      <c r="W179" s="3" t="str">
        <f t="shared" si="37"/>
        <v>{"Method":2,"Paramas":{"SkillId":5000424,"TargetType":1}}</v>
      </c>
      <c r="X179" s="3" t="str">
        <f t="shared" si="38"/>
        <v>[{"Method":2,"Paramas":{"SkillId":5000424,"TargetType":1}}]</v>
      </c>
    </row>
    <row r="180" spans="4:24">
      <c r="D180" s="8">
        <v>425</v>
      </c>
      <c r="E180" s="8">
        <v>2</v>
      </c>
      <c r="F180" s="8" t="s">
        <v>605</v>
      </c>
      <c r="G180" s="8">
        <f t="shared" si="39"/>
        <v>5000425</v>
      </c>
      <c r="H180" s="8" t="s">
        <v>606</v>
      </c>
      <c r="I180" s="8">
        <v>1</v>
      </c>
      <c r="J180" s="8"/>
      <c r="K180" s="8"/>
      <c r="L180" s="8"/>
      <c r="M180" s="8"/>
      <c r="N180" s="8"/>
      <c r="O180" s="8"/>
      <c r="P180" s="8" t="str">
        <f t="shared" si="30"/>
        <v>"Method":2</v>
      </c>
      <c r="Q180" s="8" t="str">
        <f t="shared" si="31"/>
        <v>"SkillId":5000425</v>
      </c>
      <c r="R180" s="8" t="str">
        <f t="shared" si="32"/>
        <v>"TargetType":1</v>
      </c>
      <c r="S180" s="8" t="str">
        <f t="shared" si="33"/>
        <v/>
      </c>
      <c r="T180" s="8" t="str">
        <f t="shared" si="34"/>
        <v/>
      </c>
      <c r="U180" s="8" t="str">
        <f t="shared" si="35"/>
        <v/>
      </c>
      <c r="V180" s="3" t="str">
        <f t="shared" si="36"/>
        <v>"Paramas":{"SkillId":5000425,"TargetType":1}</v>
      </c>
      <c r="W180" s="3" t="str">
        <f t="shared" si="37"/>
        <v>{"Method":2,"Paramas":{"SkillId":5000425,"TargetType":1}}</v>
      </c>
      <c r="X180" s="3" t="str">
        <f t="shared" si="38"/>
        <v>[{"Method":2,"Paramas":{"SkillId":5000425,"TargetType":1}}]</v>
      </c>
    </row>
    <row r="181" spans="4:24">
      <c r="D181" s="8">
        <v>501</v>
      </c>
      <c r="E181" s="8">
        <v>2</v>
      </c>
      <c r="F181" s="8" t="s">
        <v>605</v>
      </c>
      <c r="G181" s="8">
        <f t="shared" si="39"/>
        <v>5000501</v>
      </c>
      <c r="H181" s="8" t="s">
        <v>606</v>
      </c>
      <c r="I181" s="8">
        <v>1</v>
      </c>
      <c r="J181" s="8"/>
      <c r="K181" s="8"/>
      <c r="L181" s="8"/>
      <c r="M181" s="8"/>
      <c r="N181" s="8"/>
      <c r="O181" s="8"/>
      <c r="P181" s="8" t="str">
        <f t="shared" si="30"/>
        <v>"Method":2</v>
      </c>
      <c r="Q181" s="8" t="str">
        <f t="shared" si="31"/>
        <v>"SkillId":5000501</v>
      </c>
      <c r="R181" s="8" t="str">
        <f t="shared" si="32"/>
        <v>"TargetType":1</v>
      </c>
      <c r="S181" s="8" t="str">
        <f t="shared" si="33"/>
        <v/>
      </c>
      <c r="T181" s="8" t="str">
        <f t="shared" si="34"/>
        <v/>
      </c>
      <c r="U181" s="8" t="str">
        <f t="shared" si="35"/>
        <v/>
      </c>
      <c r="V181" s="3" t="str">
        <f t="shared" si="36"/>
        <v>"Paramas":{"SkillId":5000501,"TargetType":1}</v>
      </c>
      <c r="W181" s="3" t="str">
        <f t="shared" si="37"/>
        <v>{"Method":2,"Paramas":{"SkillId":5000501,"TargetType":1}}</v>
      </c>
      <c r="X181" s="3" t="str">
        <f t="shared" si="38"/>
        <v>[{"Method":2,"Paramas":{"SkillId":5000501,"TargetType":1}}]</v>
      </c>
    </row>
    <row r="182" spans="4:24">
      <c r="D182" s="8">
        <v>502</v>
      </c>
      <c r="E182" s="8">
        <v>2</v>
      </c>
      <c r="F182" s="8" t="s">
        <v>605</v>
      </c>
      <c r="G182" s="8">
        <f t="shared" si="39"/>
        <v>5000502</v>
      </c>
      <c r="H182" s="8" t="s">
        <v>606</v>
      </c>
      <c r="I182" s="8">
        <v>1</v>
      </c>
      <c r="J182" s="8"/>
      <c r="K182" s="8"/>
      <c r="L182" s="8"/>
      <c r="M182" s="8"/>
      <c r="N182" s="8"/>
      <c r="O182" s="8"/>
      <c r="P182" s="8" t="str">
        <f t="shared" si="30"/>
        <v>"Method":2</v>
      </c>
      <c r="Q182" s="8" t="str">
        <f t="shared" si="31"/>
        <v>"SkillId":5000502</v>
      </c>
      <c r="R182" s="8" t="str">
        <f t="shared" si="32"/>
        <v>"TargetType":1</v>
      </c>
      <c r="S182" s="8" t="str">
        <f t="shared" si="33"/>
        <v/>
      </c>
      <c r="T182" s="8" t="str">
        <f t="shared" si="34"/>
        <v/>
      </c>
      <c r="U182" s="8" t="str">
        <f t="shared" si="35"/>
        <v/>
      </c>
      <c r="V182" s="3" t="str">
        <f t="shared" si="36"/>
        <v>"Paramas":{"SkillId":5000502,"TargetType":1}</v>
      </c>
      <c r="W182" s="3" t="str">
        <f t="shared" si="37"/>
        <v>{"Method":2,"Paramas":{"SkillId":5000502,"TargetType":1}}</v>
      </c>
      <c r="X182" s="3" t="str">
        <f t="shared" si="38"/>
        <v>[{"Method":2,"Paramas":{"SkillId":5000502,"TargetType":1}}]</v>
      </c>
    </row>
    <row r="183" spans="4:24">
      <c r="D183" s="8">
        <v>503</v>
      </c>
      <c r="E183" s="8">
        <v>2</v>
      </c>
      <c r="F183" s="8" t="s">
        <v>605</v>
      </c>
      <c r="G183" s="8">
        <f t="shared" si="39"/>
        <v>5000503</v>
      </c>
      <c r="H183" s="8" t="s">
        <v>606</v>
      </c>
      <c r="I183" s="8">
        <v>1</v>
      </c>
      <c r="J183" s="8"/>
      <c r="K183" s="8"/>
      <c r="L183" s="8"/>
      <c r="M183" s="8"/>
      <c r="N183" s="8"/>
      <c r="O183" s="8"/>
      <c r="P183" s="8" t="str">
        <f t="shared" si="30"/>
        <v>"Method":2</v>
      </c>
      <c r="Q183" s="8" t="str">
        <f t="shared" si="31"/>
        <v>"SkillId":5000503</v>
      </c>
      <c r="R183" s="8" t="str">
        <f t="shared" si="32"/>
        <v>"TargetType":1</v>
      </c>
      <c r="S183" s="8" t="str">
        <f t="shared" si="33"/>
        <v/>
      </c>
      <c r="T183" s="8" t="str">
        <f t="shared" si="34"/>
        <v/>
      </c>
      <c r="U183" s="8" t="str">
        <f t="shared" si="35"/>
        <v/>
      </c>
      <c r="V183" s="3" t="str">
        <f t="shared" si="36"/>
        <v>"Paramas":{"SkillId":5000503,"TargetType":1}</v>
      </c>
      <c r="W183" s="3" t="str">
        <f t="shared" si="37"/>
        <v>{"Method":2,"Paramas":{"SkillId":5000503,"TargetType":1}}</v>
      </c>
      <c r="X183" s="3" t="str">
        <f t="shared" si="38"/>
        <v>[{"Method":2,"Paramas":{"SkillId":5000503,"TargetType":1}}]</v>
      </c>
    </row>
    <row r="184" spans="4:24">
      <c r="D184" s="8">
        <v>504</v>
      </c>
      <c r="E184" s="8">
        <v>2</v>
      </c>
      <c r="F184" s="8" t="s">
        <v>605</v>
      </c>
      <c r="G184" s="8">
        <f t="shared" si="39"/>
        <v>5000504</v>
      </c>
      <c r="H184" s="8" t="s">
        <v>606</v>
      </c>
      <c r="I184" s="8">
        <v>1</v>
      </c>
      <c r="J184" s="8"/>
      <c r="K184" s="8"/>
      <c r="L184" s="8"/>
      <c r="M184" s="8"/>
      <c r="N184" s="8"/>
      <c r="O184" s="8"/>
      <c r="P184" s="8" t="str">
        <f t="shared" si="30"/>
        <v>"Method":2</v>
      </c>
      <c r="Q184" s="8" t="str">
        <f t="shared" si="31"/>
        <v>"SkillId":5000504</v>
      </c>
      <c r="R184" s="8" t="str">
        <f t="shared" si="32"/>
        <v>"TargetType":1</v>
      </c>
      <c r="S184" s="8" t="str">
        <f t="shared" si="33"/>
        <v/>
      </c>
      <c r="T184" s="8" t="str">
        <f t="shared" si="34"/>
        <v/>
      </c>
      <c r="U184" s="8" t="str">
        <f t="shared" si="35"/>
        <v/>
      </c>
      <c r="V184" s="3" t="str">
        <f t="shared" si="36"/>
        <v>"Paramas":{"SkillId":5000504,"TargetType":1}</v>
      </c>
      <c r="W184" s="3" t="str">
        <f t="shared" si="37"/>
        <v>{"Method":2,"Paramas":{"SkillId":5000504,"TargetType":1}}</v>
      </c>
      <c r="X184" s="3" t="str">
        <f t="shared" si="38"/>
        <v>[{"Method":2,"Paramas":{"SkillId":5000504,"TargetType":1}}]</v>
      </c>
    </row>
    <row r="185" spans="4:24">
      <c r="D185" s="8">
        <v>505</v>
      </c>
      <c r="E185" s="8">
        <v>2</v>
      </c>
      <c r="F185" s="8" t="s">
        <v>605</v>
      </c>
      <c r="G185" s="8">
        <f t="shared" si="39"/>
        <v>5000505</v>
      </c>
      <c r="H185" s="8" t="s">
        <v>606</v>
      </c>
      <c r="I185" s="8">
        <v>1</v>
      </c>
      <c r="J185" s="8"/>
      <c r="K185" s="8"/>
      <c r="L185" s="8"/>
      <c r="M185" s="8"/>
      <c r="N185" s="8"/>
      <c r="O185" s="8"/>
      <c r="P185" s="8" t="str">
        <f t="shared" si="30"/>
        <v>"Method":2</v>
      </c>
      <c r="Q185" s="8" t="str">
        <f t="shared" si="31"/>
        <v>"SkillId":5000505</v>
      </c>
      <c r="R185" s="8" t="str">
        <f t="shared" si="32"/>
        <v>"TargetType":1</v>
      </c>
      <c r="S185" s="8" t="str">
        <f t="shared" si="33"/>
        <v/>
      </c>
      <c r="T185" s="8" t="str">
        <f t="shared" si="34"/>
        <v/>
      </c>
      <c r="U185" s="8" t="str">
        <f t="shared" si="35"/>
        <v/>
      </c>
      <c r="V185" s="3" t="str">
        <f t="shared" si="36"/>
        <v>"Paramas":{"SkillId":5000505,"TargetType":1}</v>
      </c>
      <c r="W185" s="3" t="str">
        <f t="shared" si="37"/>
        <v>{"Method":2,"Paramas":{"SkillId":5000505,"TargetType":1}}</v>
      </c>
      <c r="X185" s="3" t="str">
        <f t="shared" si="38"/>
        <v>[{"Method":2,"Paramas":{"SkillId":5000505,"TargetType":1}}]</v>
      </c>
    </row>
    <row r="186" spans="4:24">
      <c r="D186" s="8">
        <v>506</v>
      </c>
      <c r="E186" s="8">
        <v>2</v>
      </c>
      <c r="F186" s="8" t="s">
        <v>605</v>
      </c>
      <c r="G186" s="8">
        <f t="shared" si="39"/>
        <v>5000506</v>
      </c>
      <c r="H186" s="8" t="s">
        <v>606</v>
      </c>
      <c r="I186" s="8">
        <v>1</v>
      </c>
      <c r="J186" s="8"/>
      <c r="K186" s="8"/>
      <c r="L186" s="8"/>
      <c r="M186" s="8"/>
      <c r="N186" s="8"/>
      <c r="O186" s="8"/>
      <c r="P186" s="8" t="str">
        <f t="shared" si="30"/>
        <v>"Method":2</v>
      </c>
      <c r="Q186" s="8" t="str">
        <f t="shared" si="31"/>
        <v>"SkillId":5000506</v>
      </c>
      <c r="R186" s="8" t="str">
        <f t="shared" si="32"/>
        <v>"TargetType":1</v>
      </c>
      <c r="S186" s="8" t="str">
        <f t="shared" si="33"/>
        <v/>
      </c>
      <c r="T186" s="8" t="str">
        <f t="shared" si="34"/>
        <v/>
      </c>
      <c r="U186" s="8" t="str">
        <f t="shared" si="35"/>
        <v/>
      </c>
      <c r="V186" s="3" t="str">
        <f t="shared" si="36"/>
        <v>"Paramas":{"SkillId":5000506,"TargetType":1}</v>
      </c>
      <c r="W186" s="3" t="str">
        <f t="shared" si="37"/>
        <v>{"Method":2,"Paramas":{"SkillId":5000506,"TargetType":1}}</v>
      </c>
      <c r="X186" s="3" t="str">
        <f t="shared" si="38"/>
        <v>[{"Method":2,"Paramas":{"SkillId":5000506,"TargetType":1}}]</v>
      </c>
    </row>
    <row r="187" spans="4:24">
      <c r="D187" s="8">
        <v>507</v>
      </c>
      <c r="E187" s="8">
        <v>2</v>
      </c>
      <c r="F187" s="8" t="s">
        <v>605</v>
      </c>
      <c r="G187" s="8">
        <f t="shared" si="39"/>
        <v>5000507</v>
      </c>
      <c r="H187" s="8" t="s">
        <v>606</v>
      </c>
      <c r="I187" s="8">
        <v>1</v>
      </c>
      <c r="J187" s="8"/>
      <c r="K187" s="8"/>
      <c r="L187" s="8"/>
      <c r="M187" s="8"/>
      <c r="N187" s="8"/>
      <c r="O187" s="8"/>
      <c r="P187" s="8" t="str">
        <f t="shared" si="30"/>
        <v>"Method":2</v>
      </c>
      <c r="Q187" s="8" t="str">
        <f t="shared" si="31"/>
        <v>"SkillId":5000507</v>
      </c>
      <c r="R187" s="8" t="str">
        <f t="shared" si="32"/>
        <v>"TargetType":1</v>
      </c>
      <c r="S187" s="8" t="str">
        <f t="shared" si="33"/>
        <v/>
      </c>
      <c r="T187" s="8" t="str">
        <f t="shared" si="34"/>
        <v/>
      </c>
      <c r="U187" s="8" t="str">
        <f t="shared" si="35"/>
        <v/>
      </c>
      <c r="V187" s="3" t="str">
        <f t="shared" si="36"/>
        <v>"Paramas":{"SkillId":5000507,"TargetType":1}</v>
      </c>
      <c r="W187" s="3" t="str">
        <f t="shared" si="37"/>
        <v>{"Method":2,"Paramas":{"SkillId":5000507,"TargetType":1}}</v>
      </c>
      <c r="X187" s="3" t="str">
        <f t="shared" si="38"/>
        <v>[{"Method":2,"Paramas":{"SkillId":5000507,"TargetType":1}}]</v>
      </c>
    </row>
    <row r="188" spans="4:24">
      <c r="D188" s="8">
        <v>508</v>
      </c>
      <c r="E188" s="8">
        <v>2</v>
      </c>
      <c r="F188" s="8" t="s">
        <v>605</v>
      </c>
      <c r="G188" s="8">
        <f t="shared" si="39"/>
        <v>5000508</v>
      </c>
      <c r="H188" s="8" t="s">
        <v>606</v>
      </c>
      <c r="I188" s="8">
        <v>1</v>
      </c>
      <c r="J188" s="8"/>
      <c r="K188" s="8"/>
      <c r="L188" s="8"/>
      <c r="M188" s="8"/>
      <c r="N188" s="8"/>
      <c r="O188" s="8"/>
      <c r="P188" s="8" t="str">
        <f t="shared" si="30"/>
        <v>"Method":2</v>
      </c>
      <c r="Q188" s="8" t="str">
        <f t="shared" si="31"/>
        <v>"SkillId":5000508</v>
      </c>
      <c r="R188" s="8" t="str">
        <f t="shared" si="32"/>
        <v>"TargetType":1</v>
      </c>
      <c r="S188" s="8" t="str">
        <f t="shared" si="33"/>
        <v/>
      </c>
      <c r="T188" s="8" t="str">
        <f t="shared" si="34"/>
        <v/>
      </c>
      <c r="U188" s="8" t="str">
        <f t="shared" si="35"/>
        <v/>
      </c>
      <c r="V188" s="3" t="str">
        <f t="shared" si="36"/>
        <v>"Paramas":{"SkillId":5000508,"TargetType":1}</v>
      </c>
      <c r="W188" s="3" t="str">
        <f t="shared" si="37"/>
        <v>{"Method":2,"Paramas":{"SkillId":5000508,"TargetType":1}}</v>
      </c>
      <c r="X188" s="3" t="str">
        <f t="shared" si="38"/>
        <v>[{"Method":2,"Paramas":{"SkillId":5000508,"TargetType":1}}]</v>
      </c>
    </row>
    <row r="189" spans="4:24">
      <c r="D189" s="8">
        <v>509</v>
      </c>
      <c r="E189" s="8">
        <v>2</v>
      </c>
      <c r="F189" s="8" t="s">
        <v>605</v>
      </c>
      <c r="G189" s="8">
        <f t="shared" si="39"/>
        <v>5000509</v>
      </c>
      <c r="H189" s="8" t="s">
        <v>606</v>
      </c>
      <c r="I189" s="8">
        <v>1</v>
      </c>
      <c r="J189" s="8"/>
      <c r="K189" s="8"/>
      <c r="L189" s="8"/>
      <c r="M189" s="8"/>
      <c r="N189" s="8"/>
      <c r="O189" s="8"/>
      <c r="P189" s="8" t="str">
        <f t="shared" si="30"/>
        <v>"Method":2</v>
      </c>
      <c r="Q189" s="8" t="str">
        <f t="shared" si="31"/>
        <v>"SkillId":5000509</v>
      </c>
      <c r="R189" s="8" t="str">
        <f t="shared" si="32"/>
        <v>"TargetType":1</v>
      </c>
      <c r="S189" s="8" t="str">
        <f t="shared" si="33"/>
        <v/>
      </c>
      <c r="T189" s="8" t="str">
        <f t="shared" si="34"/>
        <v/>
      </c>
      <c r="U189" s="8" t="str">
        <f t="shared" si="35"/>
        <v/>
      </c>
      <c r="V189" s="3" t="str">
        <f t="shared" si="36"/>
        <v>"Paramas":{"SkillId":5000509,"TargetType":1}</v>
      </c>
      <c r="W189" s="3" t="str">
        <f t="shared" si="37"/>
        <v>{"Method":2,"Paramas":{"SkillId":5000509,"TargetType":1}}</v>
      </c>
      <c r="X189" s="3" t="str">
        <f t="shared" si="38"/>
        <v>[{"Method":2,"Paramas":{"SkillId":5000509,"TargetType":1}}]</v>
      </c>
    </row>
    <row r="190" spans="4:24">
      <c r="D190" s="8">
        <v>510</v>
      </c>
      <c r="E190" s="8">
        <v>2</v>
      </c>
      <c r="F190" s="8" t="s">
        <v>605</v>
      </c>
      <c r="G190" s="8">
        <f t="shared" si="39"/>
        <v>5000510</v>
      </c>
      <c r="H190" s="8" t="s">
        <v>606</v>
      </c>
      <c r="I190" s="8">
        <v>1</v>
      </c>
      <c r="J190" s="8"/>
      <c r="K190" s="8"/>
      <c r="L190" s="8"/>
      <c r="M190" s="8"/>
      <c r="N190" s="8"/>
      <c r="O190" s="8"/>
      <c r="P190" s="8" t="str">
        <f t="shared" si="30"/>
        <v>"Method":2</v>
      </c>
      <c r="Q190" s="8" t="str">
        <f t="shared" si="31"/>
        <v>"SkillId":5000510</v>
      </c>
      <c r="R190" s="8" t="str">
        <f t="shared" si="32"/>
        <v>"TargetType":1</v>
      </c>
      <c r="S190" s="8" t="str">
        <f t="shared" si="33"/>
        <v/>
      </c>
      <c r="T190" s="8" t="str">
        <f t="shared" si="34"/>
        <v/>
      </c>
      <c r="U190" s="8" t="str">
        <f t="shared" si="35"/>
        <v/>
      </c>
      <c r="V190" s="3" t="str">
        <f t="shared" si="36"/>
        <v>"Paramas":{"SkillId":5000510,"TargetType":1}</v>
      </c>
      <c r="W190" s="3" t="str">
        <f t="shared" si="37"/>
        <v>{"Method":2,"Paramas":{"SkillId":5000510,"TargetType":1}}</v>
      </c>
      <c r="X190" s="3" t="str">
        <f t="shared" si="38"/>
        <v>[{"Method":2,"Paramas":{"SkillId":5000510,"TargetType":1}}]</v>
      </c>
    </row>
    <row r="191" spans="4:24">
      <c r="D191" s="8">
        <v>511</v>
      </c>
      <c r="E191" s="8">
        <v>2</v>
      </c>
      <c r="F191" s="8" t="s">
        <v>605</v>
      </c>
      <c r="G191" s="8">
        <f t="shared" si="39"/>
        <v>5000511</v>
      </c>
      <c r="H191" s="8" t="s">
        <v>606</v>
      </c>
      <c r="I191" s="8">
        <v>1</v>
      </c>
      <c r="J191" s="8"/>
      <c r="K191" s="8"/>
      <c r="L191" s="8"/>
      <c r="M191" s="8"/>
      <c r="N191" s="8"/>
      <c r="O191" s="8"/>
      <c r="P191" s="8" t="str">
        <f t="shared" si="30"/>
        <v>"Method":2</v>
      </c>
      <c r="Q191" s="8" t="str">
        <f t="shared" si="31"/>
        <v>"SkillId":5000511</v>
      </c>
      <c r="R191" s="8" t="str">
        <f t="shared" si="32"/>
        <v>"TargetType":1</v>
      </c>
      <c r="S191" s="8" t="str">
        <f t="shared" si="33"/>
        <v/>
      </c>
      <c r="T191" s="8" t="str">
        <f t="shared" si="34"/>
        <v/>
      </c>
      <c r="U191" s="8" t="str">
        <f t="shared" si="35"/>
        <v/>
      </c>
      <c r="V191" s="3" t="str">
        <f t="shared" si="36"/>
        <v>"Paramas":{"SkillId":5000511,"TargetType":1}</v>
      </c>
      <c r="W191" s="3" t="str">
        <f t="shared" si="37"/>
        <v>{"Method":2,"Paramas":{"SkillId":5000511,"TargetType":1}}</v>
      </c>
      <c r="X191" s="3" t="str">
        <f t="shared" si="38"/>
        <v>[{"Method":2,"Paramas":{"SkillId":5000511,"TargetType":1}}]</v>
      </c>
    </row>
    <row r="192" spans="4:24">
      <c r="D192" s="8">
        <v>512</v>
      </c>
      <c r="E192" s="8">
        <v>2</v>
      </c>
      <c r="F192" s="8" t="s">
        <v>605</v>
      </c>
      <c r="G192" s="8">
        <f t="shared" si="39"/>
        <v>5000512</v>
      </c>
      <c r="H192" s="8" t="s">
        <v>606</v>
      </c>
      <c r="I192" s="8">
        <v>1</v>
      </c>
      <c r="J192" s="8"/>
      <c r="K192" s="8"/>
      <c r="L192" s="8"/>
      <c r="M192" s="8"/>
      <c r="N192" s="8"/>
      <c r="O192" s="8"/>
      <c r="P192" s="8" t="str">
        <f t="shared" ref="P192:P219" si="40">IF(E192="","",$B$2&amp;$E$8&amp;$B$2&amp;$B$1&amp;E192)</f>
        <v>"Method":2</v>
      </c>
      <c r="Q192" s="8" t="str">
        <f t="shared" ref="Q192:Q219" si="41">IF(F192="","",$B$2&amp;F192&amp;$B$2&amp;$B$1&amp;G192)</f>
        <v>"SkillId":5000512</v>
      </c>
      <c r="R192" s="8" t="str">
        <f t="shared" ref="R192:R219" si="42">IF(H192="","",$B$2&amp;H192&amp;$B$2&amp;$B$1&amp;I192)</f>
        <v>"TargetType":1</v>
      </c>
      <c r="S192" s="8" t="str">
        <f t="shared" ref="S192:S219" si="43">IF(J192="","",$B$2&amp;J192&amp;$B$2&amp;$B$1&amp;K192)</f>
        <v/>
      </c>
      <c r="T192" s="8" t="str">
        <f t="shared" ref="T192:T219" si="44">IF(L192="","",$B$2&amp;L192&amp;$B$2&amp;$B$1&amp;M192)</f>
        <v/>
      </c>
      <c r="U192" s="8" t="str">
        <f t="shared" ref="U192:U219" si="45">IF(N192="","",$B$2&amp;N192&amp;$B$2&amp;$B$1&amp;O192)</f>
        <v/>
      </c>
      <c r="V192" s="3" t="str">
        <f t="shared" ref="V192:V219" si="46">IF(F192="","",$B$2&amp;$F$7&amp;$B$2&amp;$B$1&amp;$A$3&amp;_xlfn.TEXTJOIN($C$1,1,Q192:U192)&amp;$A$4)</f>
        <v>"Paramas":{"SkillId":5000512,"TargetType":1}</v>
      </c>
      <c r="W192" s="3" t="str">
        <f t="shared" ref="W192:W219" si="47">IF(P192="","",$A$3&amp;_xlfn.TEXTJOIN($C$1,1,P192,V192)&amp;$A$4)</f>
        <v>{"Method":2,"Paramas":{"SkillId":5000512,"TargetType":1}}</v>
      </c>
      <c r="X192" s="3" t="str">
        <f t="shared" ref="X192:X219" si="48">$A$1&amp;_xlfn.TEXTJOIN($C$1,1,W192)&amp;$A$2</f>
        <v>[{"Method":2,"Paramas":{"SkillId":5000512,"TargetType":1}}]</v>
      </c>
    </row>
    <row r="193" spans="4:24">
      <c r="D193" s="8">
        <v>513</v>
      </c>
      <c r="E193" s="8">
        <v>2</v>
      </c>
      <c r="F193" s="8" t="s">
        <v>605</v>
      </c>
      <c r="G193" s="8">
        <f t="shared" si="39"/>
        <v>5000513</v>
      </c>
      <c r="H193" s="8" t="s">
        <v>606</v>
      </c>
      <c r="I193" s="8">
        <v>1</v>
      </c>
      <c r="J193" s="8"/>
      <c r="K193" s="8"/>
      <c r="L193" s="8"/>
      <c r="M193" s="8"/>
      <c r="N193" s="8"/>
      <c r="O193" s="8"/>
      <c r="P193" s="8" t="str">
        <f t="shared" si="40"/>
        <v>"Method":2</v>
      </c>
      <c r="Q193" s="8" t="str">
        <f t="shared" si="41"/>
        <v>"SkillId":5000513</v>
      </c>
      <c r="R193" s="8" t="str">
        <f t="shared" si="42"/>
        <v>"TargetType":1</v>
      </c>
      <c r="S193" s="8" t="str">
        <f t="shared" si="43"/>
        <v/>
      </c>
      <c r="T193" s="8" t="str">
        <f t="shared" si="44"/>
        <v/>
      </c>
      <c r="U193" s="8" t="str">
        <f t="shared" si="45"/>
        <v/>
      </c>
      <c r="V193" s="3" t="str">
        <f t="shared" si="46"/>
        <v>"Paramas":{"SkillId":5000513,"TargetType":1}</v>
      </c>
      <c r="W193" s="3" t="str">
        <f t="shared" si="47"/>
        <v>{"Method":2,"Paramas":{"SkillId":5000513,"TargetType":1}}</v>
      </c>
      <c r="X193" s="3" t="str">
        <f t="shared" si="48"/>
        <v>[{"Method":2,"Paramas":{"SkillId":5000513,"TargetType":1}}]</v>
      </c>
    </row>
    <row r="194" spans="4:24">
      <c r="D194" s="8">
        <v>514</v>
      </c>
      <c r="E194" s="8">
        <v>2</v>
      </c>
      <c r="F194" s="8" t="s">
        <v>605</v>
      </c>
      <c r="G194" s="8">
        <f t="shared" si="39"/>
        <v>5000514</v>
      </c>
      <c r="H194" s="8" t="s">
        <v>606</v>
      </c>
      <c r="I194" s="8">
        <v>1</v>
      </c>
      <c r="J194" s="8"/>
      <c r="K194" s="8"/>
      <c r="L194" s="8"/>
      <c r="M194" s="8"/>
      <c r="N194" s="8"/>
      <c r="O194" s="8"/>
      <c r="P194" s="8" t="str">
        <f t="shared" si="40"/>
        <v>"Method":2</v>
      </c>
      <c r="Q194" s="8" t="str">
        <f t="shared" si="41"/>
        <v>"SkillId":5000514</v>
      </c>
      <c r="R194" s="8" t="str">
        <f t="shared" si="42"/>
        <v>"TargetType":1</v>
      </c>
      <c r="S194" s="8" t="str">
        <f t="shared" si="43"/>
        <v/>
      </c>
      <c r="T194" s="8" t="str">
        <f t="shared" si="44"/>
        <v/>
      </c>
      <c r="U194" s="8" t="str">
        <f t="shared" si="45"/>
        <v/>
      </c>
      <c r="V194" s="3" t="str">
        <f t="shared" si="46"/>
        <v>"Paramas":{"SkillId":5000514,"TargetType":1}</v>
      </c>
      <c r="W194" s="3" t="str">
        <f t="shared" si="47"/>
        <v>{"Method":2,"Paramas":{"SkillId":5000514,"TargetType":1}}</v>
      </c>
      <c r="X194" s="3" t="str">
        <f t="shared" si="48"/>
        <v>[{"Method":2,"Paramas":{"SkillId":5000514,"TargetType":1}}]</v>
      </c>
    </row>
    <row r="195" spans="4:24">
      <c r="D195" s="8">
        <v>515</v>
      </c>
      <c r="E195" s="8">
        <v>2</v>
      </c>
      <c r="F195" s="8" t="s">
        <v>605</v>
      </c>
      <c r="G195" s="8">
        <f t="shared" si="39"/>
        <v>5000515</v>
      </c>
      <c r="H195" s="8" t="s">
        <v>606</v>
      </c>
      <c r="I195" s="8">
        <v>1</v>
      </c>
      <c r="J195" s="8"/>
      <c r="K195" s="8"/>
      <c r="L195" s="8"/>
      <c r="M195" s="8"/>
      <c r="N195" s="8"/>
      <c r="O195" s="8"/>
      <c r="P195" s="8" t="str">
        <f t="shared" si="40"/>
        <v>"Method":2</v>
      </c>
      <c r="Q195" s="8" t="str">
        <f t="shared" si="41"/>
        <v>"SkillId":5000515</v>
      </c>
      <c r="R195" s="8" t="str">
        <f t="shared" si="42"/>
        <v>"TargetType":1</v>
      </c>
      <c r="S195" s="8" t="str">
        <f t="shared" si="43"/>
        <v/>
      </c>
      <c r="T195" s="8" t="str">
        <f t="shared" si="44"/>
        <v/>
      </c>
      <c r="U195" s="8" t="str">
        <f t="shared" si="45"/>
        <v/>
      </c>
      <c r="V195" s="3" t="str">
        <f t="shared" si="46"/>
        <v>"Paramas":{"SkillId":5000515,"TargetType":1}</v>
      </c>
      <c r="W195" s="3" t="str">
        <f t="shared" si="47"/>
        <v>{"Method":2,"Paramas":{"SkillId":5000515,"TargetType":1}}</v>
      </c>
      <c r="X195" s="3" t="str">
        <f t="shared" si="48"/>
        <v>[{"Method":2,"Paramas":{"SkillId":5000515,"TargetType":1}}]</v>
      </c>
    </row>
    <row r="196" spans="4:24">
      <c r="D196" s="8">
        <v>516</v>
      </c>
      <c r="E196" s="8">
        <v>2</v>
      </c>
      <c r="F196" s="8" t="s">
        <v>605</v>
      </c>
      <c r="G196" s="8">
        <f t="shared" si="39"/>
        <v>5000516</v>
      </c>
      <c r="H196" s="8" t="s">
        <v>606</v>
      </c>
      <c r="I196" s="8">
        <v>1</v>
      </c>
      <c r="J196" s="8"/>
      <c r="K196" s="8"/>
      <c r="L196" s="8"/>
      <c r="M196" s="8"/>
      <c r="N196" s="8"/>
      <c r="O196" s="8"/>
      <c r="P196" s="8" t="str">
        <f t="shared" si="40"/>
        <v>"Method":2</v>
      </c>
      <c r="Q196" s="8" t="str">
        <f t="shared" si="41"/>
        <v>"SkillId":5000516</v>
      </c>
      <c r="R196" s="8" t="str">
        <f t="shared" si="42"/>
        <v>"TargetType":1</v>
      </c>
      <c r="S196" s="8" t="str">
        <f t="shared" si="43"/>
        <v/>
      </c>
      <c r="T196" s="8" t="str">
        <f t="shared" si="44"/>
        <v/>
      </c>
      <c r="U196" s="8" t="str">
        <f t="shared" si="45"/>
        <v/>
      </c>
      <c r="V196" s="3" t="str">
        <f t="shared" si="46"/>
        <v>"Paramas":{"SkillId":5000516,"TargetType":1}</v>
      </c>
      <c r="W196" s="3" t="str">
        <f t="shared" si="47"/>
        <v>{"Method":2,"Paramas":{"SkillId":5000516,"TargetType":1}}</v>
      </c>
      <c r="X196" s="3" t="str">
        <f t="shared" si="48"/>
        <v>[{"Method":2,"Paramas":{"SkillId":5000516,"TargetType":1}}]</v>
      </c>
    </row>
    <row r="197" spans="4:24">
      <c r="D197" s="8">
        <v>517</v>
      </c>
      <c r="E197" s="8">
        <v>2</v>
      </c>
      <c r="F197" s="8" t="s">
        <v>605</v>
      </c>
      <c r="G197" s="8">
        <f t="shared" si="39"/>
        <v>5000517</v>
      </c>
      <c r="H197" s="8" t="s">
        <v>606</v>
      </c>
      <c r="I197" s="8">
        <v>1</v>
      </c>
      <c r="J197" s="8"/>
      <c r="K197" s="8"/>
      <c r="L197" s="8"/>
      <c r="M197" s="8"/>
      <c r="N197" s="8"/>
      <c r="O197" s="8"/>
      <c r="P197" s="8" t="str">
        <f t="shared" si="40"/>
        <v>"Method":2</v>
      </c>
      <c r="Q197" s="8" t="str">
        <f t="shared" si="41"/>
        <v>"SkillId":5000517</v>
      </c>
      <c r="R197" s="8" t="str">
        <f t="shared" si="42"/>
        <v>"TargetType":1</v>
      </c>
      <c r="S197" s="8" t="str">
        <f t="shared" si="43"/>
        <v/>
      </c>
      <c r="T197" s="8" t="str">
        <f t="shared" si="44"/>
        <v/>
      </c>
      <c r="U197" s="8" t="str">
        <f t="shared" si="45"/>
        <v/>
      </c>
      <c r="V197" s="3" t="str">
        <f t="shared" si="46"/>
        <v>"Paramas":{"SkillId":5000517,"TargetType":1}</v>
      </c>
      <c r="W197" s="3" t="str">
        <f t="shared" si="47"/>
        <v>{"Method":2,"Paramas":{"SkillId":5000517,"TargetType":1}}</v>
      </c>
      <c r="X197" s="3" t="str">
        <f t="shared" si="48"/>
        <v>[{"Method":2,"Paramas":{"SkillId":5000517,"TargetType":1}}]</v>
      </c>
    </row>
    <row r="198" spans="4:24">
      <c r="D198" s="8">
        <v>518</v>
      </c>
      <c r="E198" s="8">
        <v>2</v>
      </c>
      <c r="F198" s="8" t="s">
        <v>605</v>
      </c>
      <c r="G198" s="8">
        <f t="shared" si="39"/>
        <v>5000518</v>
      </c>
      <c r="H198" s="8" t="s">
        <v>606</v>
      </c>
      <c r="I198" s="8">
        <v>1</v>
      </c>
      <c r="J198" s="8"/>
      <c r="K198" s="8"/>
      <c r="L198" s="8"/>
      <c r="M198" s="8"/>
      <c r="N198" s="8"/>
      <c r="O198" s="8"/>
      <c r="P198" s="8" t="str">
        <f t="shared" si="40"/>
        <v>"Method":2</v>
      </c>
      <c r="Q198" s="8" t="str">
        <f t="shared" si="41"/>
        <v>"SkillId":5000518</v>
      </c>
      <c r="R198" s="8" t="str">
        <f t="shared" si="42"/>
        <v>"TargetType":1</v>
      </c>
      <c r="S198" s="8" t="str">
        <f t="shared" si="43"/>
        <v/>
      </c>
      <c r="T198" s="8" t="str">
        <f t="shared" si="44"/>
        <v/>
      </c>
      <c r="U198" s="8" t="str">
        <f t="shared" si="45"/>
        <v/>
      </c>
      <c r="V198" s="3" t="str">
        <f t="shared" si="46"/>
        <v>"Paramas":{"SkillId":5000518,"TargetType":1}</v>
      </c>
      <c r="W198" s="3" t="str">
        <f t="shared" si="47"/>
        <v>{"Method":2,"Paramas":{"SkillId":5000518,"TargetType":1}}</v>
      </c>
      <c r="X198" s="3" t="str">
        <f t="shared" si="48"/>
        <v>[{"Method":2,"Paramas":{"SkillId":5000518,"TargetType":1}}]</v>
      </c>
    </row>
    <row r="199" spans="4:24">
      <c r="D199" s="8">
        <v>519</v>
      </c>
      <c r="E199" s="8">
        <v>2</v>
      </c>
      <c r="F199" s="8" t="s">
        <v>605</v>
      </c>
      <c r="G199" s="8">
        <f t="shared" si="39"/>
        <v>5000519</v>
      </c>
      <c r="H199" s="8" t="s">
        <v>606</v>
      </c>
      <c r="I199" s="8">
        <v>1</v>
      </c>
      <c r="J199" s="8"/>
      <c r="K199" s="8"/>
      <c r="L199" s="8"/>
      <c r="M199" s="8"/>
      <c r="N199" s="8"/>
      <c r="O199" s="8"/>
      <c r="P199" s="8" t="str">
        <f t="shared" si="40"/>
        <v>"Method":2</v>
      </c>
      <c r="Q199" s="8" t="str">
        <f t="shared" si="41"/>
        <v>"SkillId":5000519</v>
      </c>
      <c r="R199" s="8" t="str">
        <f t="shared" si="42"/>
        <v>"TargetType":1</v>
      </c>
      <c r="S199" s="8" t="str">
        <f t="shared" si="43"/>
        <v/>
      </c>
      <c r="T199" s="8" t="str">
        <f t="shared" si="44"/>
        <v/>
      </c>
      <c r="U199" s="8" t="str">
        <f t="shared" si="45"/>
        <v/>
      </c>
      <c r="V199" s="3" t="str">
        <f t="shared" si="46"/>
        <v>"Paramas":{"SkillId":5000519,"TargetType":1}</v>
      </c>
      <c r="W199" s="3" t="str">
        <f t="shared" si="47"/>
        <v>{"Method":2,"Paramas":{"SkillId":5000519,"TargetType":1}}</v>
      </c>
      <c r="X199" s="3" t="str">
        <f t="shared" si="48"/>
        <v>[{"Method":2,"Paramas":{"SkillId":5000519,"TargetType":1}}]</v>
      </c>
    </row>
    <row r="200" spans="4:24">
      <c r="D200" s="8">
        <v>520</v>
      </c>
      <c r="E200" s="8">
        <v>2</v>
      </c>
      <c r="F200" s="8" t="s">
        <v>605</v>
      </c>
      <c r="G200" s="8">
        <f t="shared" si="39"/>
        <v>5000520</v>
      </c>
      <c r="H200" s="8" t="s">
        <v>606</v>
      </c>
      <c r="I200" s="8">
        <v>1</v>
      </c>
      <c r="J200" s="8"/>
      <c r="K200" s="8"/>
      <c r="L200" s="8"/>
      <c r="M200" s="8"/>
      <c r="N200" s="8"/>
      <c r="O200" s="8"/>
      <c r="P200" s="8" t="str">
        <f t="shared" si="40"/>
        <v>"Method":2</v>
      </c>
      <c r="Q200" s="8" t="str">
        <f t="shared" si="41"/>
        <v>"SkillId":5000520</v>
      </c>
      <c r="R200" s="8" t="str">
        <f t="shared" si="42"/>
        <v>"TargetType":1</v>
      </c>
      <c r="S200" s="8" t="str">
        <f t="shared" si="43"/>
        <v/>
      </c>
      <c r="T200" s="8" t="str">
        <f t="shared" si="44"/>
        <v/>
      </c>
      <c r="U200" s="8" t="str">
        <f t="shared" si="45"/>
        <v/>
      </c>
      <c r="V200" s="3" t="str">
        <f t="shared" si="46"/>
        <v>"Paramas":{"SkillId":5000520,"TargetType":1}</v>
      </c>
      <c r="W200" s="3" t="str">
        <f t="shared" si="47"/>
        <v>{"Method":2,"Paramas":{"SkillId":5000520,"TargetType":1}}</v>
      </c>
      <c r="X200" s="3" t="str">
        <f t="shared" si="48"/>
        <v>[{"Method":2,"Paramas":{"SkillId":5000520,"TargetType":1}}]</v>
      </c>
    </row>
    <row r="201" spans="4:24">
      <c r="D201" s="8">
        <v>521</v>
      </c>
      <c r="E201" s="8">
        <v>2</v>
      </c>
      <c r="F201" s="8" t="s">
        <v>605</v>
      </c>
      <c r="G201" s="8">
        <f t="shared" si="39"/>
        <v>5000521</v>
      </c>
      <c r="H201" s="8" t="s">
        <v>606</v>
      </c>
      <c r="I201" s="8">
        <v>1</v>
      </c>
      <c r="J201" s="8"/>
      <c r="K201" s="8"/>
      <c r="L201" s="8"/>
      <c r="M201" s="8"/>
      <c r="N201" s="8"/>
      <c r="O201" s="8"/>
      <c r="P201" s="8" t="str">
        <f t="shared" si="40"/>
        <v>"Method":2</v>
      </c>
      <c r="Q201" s="8" t="str">
        <f t="shared" si="41"/>
        <v>"SkillId":5000521</v>
      </c>
      <c r="R201" s="8" t="str">
        <f t="shared" si="42"/>
        <v>"TargetType":1</v>
      </c>
      <c r="S201" s="8" t="str">
        <f t="shared" si="43"/>
        <v/>
      </c>
      <c r="T201" s="8" t="str">
        <f t="shared" si="44"/>
        <v/>
      </c>
      <c r="U201" s="8" t="str">
        <f t="shared" si="45"/>
        <v/>
      </c>
      <c r="V201" s="3" t="str">
        <f t="shared" si="46"/>
        <v>"Paramas":{"SkillId":5000521,"TargetType":1}</v>
      </c>
      <c r="W201" s="3" t="str">
        <f t="shared" si="47"/>
        <v>{"Method":2,"Paramas":{"SkillId":5000521,"TargetType":1}}</v>
      </c>
      <c r="X201" s="3" t="str">
        <f t="shared" si="48"/>
        <v>[{"Method":2,"Paramas":{"SkillId":5000521,"TargetType":1}}]</v>
      </c>
    </row>
    <row r="202" spans="4:24">
      <c r="D202" s="8">
        <v>522</v>
      </c>
      <c r="E202" s="8">
        <v>2</v>
      </c>
      <c r="F202" s="8" t="s">
        <v>605</v>
      </c>
      <c r="G202" s="8">
        <f t="shared" si="39"/>
        <v>5000522</v>
      </c>
      <c r="H202" s="8" t="s">
        <v>606</v>
      </c>
      <c r="I202" s="8">
        <v>1</v>
      </c>
      <c r="J202" s="8"/>
      <c r="K202" s="8"/>
      <c r="L202" s="8"/>
      <c r="M202" s="8"/>
      <c r="N202" s="8"/>
      <c r="O202" s="8"/>
      <c r="P202" s="8" t="str">
        <f t="shared" si="40"/>
        <v>"Method":2</v>
      </c>
      <c r="Q202" s="8" t="str">
        <f t="shared" si="41"/>
        <v>"SkillId":5000522</v>
      </c>
      <c r="R202" s="8" t="str">
        <f t="shared" si="42"/>
        <v>"TargetType":1</v>
      </c>
      <c r="S202" s="8" t="str">
        <f t="shared" si="43"/>
        <v/>
      </c>
      <c r="T202" s="8" t="str">
        <f t="shared" si="44"/>
        <v/>
      </c>
      <c r="U202" s="8" t="str">
        <f t="shared" si="45"/>
        <v/>
      </c>
      <c r="V202" s="3" t="str">
        <f t="shared" si="46"/>
        <v>"Paramas":{"SkillId":5000522,"TargetType":1}</v>
      </c>
      <c r="W202" s="3" t="str">
        <f t="shared" si="47"/>
        <v>{"Method":2,"Paramas":{"SkillId":5000522,"TargetType":1}}</v>
      </c>
      <c r="X202" s="3" t="str">
        <f t="shared" si="48"/>
        <v>[{"Method":2,"Paramas":{"SkillId":5000522,"TargetType":1}}]</v>
      </c>
    </row>
    <row r="203" spans="4:24">
      <c r="D203" s="8">
        <v>523</v>
      </c>
      <c r="E203" s="8">
        <v>2</v>
      </c>
      <c r="F203" s="8" t="s">
        <v>605</v>
      </c>
      <c r="G203" s="8">
        <f t="shared" si="39"/>
        <v>5000523</v>
      </c>
      <c r="H203" s="8" t="s">
        <v>606</v>
      </c>
      <c r="I203" s="8">
        <v>1</v>
      </c>
      <c r="J203" s="8"/>
      <c r="K203" s="8"/>
      <c r="L203" s="8"/>
      <c r="M203" s="8"/>
      <c r="N203" s="8"/>
      <c r="O203" s="8"/>
      <c r="P203" s="8" t="str">
        <f t="shared" si="40"/>
        <v>"Method":2</v>
      </c>
      <c r="Q203" s="8" t="str">
        <f t="shared" si="41"/>
        <v>"SkillId":5000523</v>
      </c>
      <c r="R203" s="8" t="str">
        <f t="shared" si="42"/>
        <v>"TargetType":1</v>
      </c>
      <c r="S203" s="8" t="str">
        <f t="shared" si="43"/>
        <v/>
      </c>
      <c r="T203" s="8" t="str">
        <f t="shared" si="44"/>
        <v/>
      </c>
      <c r="U203" s="8" t="str">
        <f t="shared" si="45"/>
        <v/>
      </c>
      <c r="V203" s="3" t="str">
        <f t="shared" si="46"/>
        <v>"Paramas":{"SkillId":5000523,"TargetType":1}</v>
      </c>
      <c r="W203" s="3" t="str">
        <f t="shared" si="47"/>
        <v>{"Method":2,"Paramas":{"SkillId":5000523,"TargetType":1}}</v>
      </c>
      <c r="X203" s="3" t="str">
        <f t="shared" si="48"/>
        <v>[{"Method":2,"Paramas":{"SkillId":5000523,"TargetType":1}}]</v>
      </c>
    </row>
    <row r="204" spans="4:24">
      <c r="D204" s="8">
        <v>524</v>
      </c>
      <c r="E204" s="8">
        <v>2</v>
      </c>
      <c r="F204" s="8" t="s">
        <v>605</v>
      </c>
      <c r="G204" s="8">
        <f t="shared" si="39"/>
        <v>5000524</v>
      </c>
      <c r="H204" s="8" t="s">
        <v>606</v>
      </c>
      <c r="I204" s="8">
        <v>1</v>
      </c>
      <c r="J204" s="8"/>
      <c r="K204" s="8"/>
      <c r="L204" s="8"/>
      <c r="M204" s="8"/>
      <c r="N204" s="8"/>
      <c r="O204" s="8"/>
      <c r="P204" s="8" t="str">
        <f t="shared" si="40"/>
        <v>"Method":2</v>
      </c>
      <c r="Q204" s="8" t="str">
        <f t="shared" si="41"/>
        <v>"SkillId":5000524</v>
      </c>
      <c r="R204" s="8" t="str">
        <f t="shared" si="42"/>
        <v>"TargetType":1</v>
      </c>
      <c r="S204" s="8" t="str">
        <f t="shared" si="43"/>
        <v/>
      </c>
      <c r="T204" s="8" t="str">
        <f t="shared" si="44"/>
        <v/>
      </c>
      <c r="U204" s="8" t="str">
        <f t="shared" si="45"/>
        <v/>
      </c>
      <c r="V204" s="3" t="str">
        <f t="shared" si="46"/>
        <v>"Paramas":{"SkillId":5000524,"TargetType":1}</v>
      </c>
      <c r="W204" s="3" t="str">
        <f t="shared" si="47"/>
        <v>{"Method":2,"Paramas":{"SkillId":5000524,"TargetType":1}}</v>
      </c>
      <c r="X204" s="3" t="str">
        <f t="shared" si="48"/>
        <v>[{"Method":2,"Paramas":{"SkillId":5000524,"TargetType":1}}]</v>
      </c>
    </row>
    <row r="205" spans="4:24">
      <c r="D205" s="8">
        <v>525</v>
      </c>
      <c r="E205" s="8">
        <v>2</v>
      </c>
      <c r="F205" s="8" t="s">
        <v>605</v>
      </c>
      <c r="G205" s="8">
        <f t="shared" si="39"/>
        <v>5000525</v>
      </c>
      <c r="H205" s="8" t="s">
        <v>606</v>
      </c>
      <c r="I205" s="8">
        <v>1</v>
      </c>
      <c r="J205" s="8"/>
      <c r="K205" s="8"/>
      <c r="L205" s="8"/>
      <c r="M205" s="8"/>
      <c r="N205" s="8"/>
      <c r="O205" s="8"/>
      <c r="P205" s="8" t="str">
        <f t="shared" si="40"/>
        <v>"Method":2</v>
      </c>
      <c r="Q205" s="8" t="str">
        <f t="shared" si="41"/>
        <v>"SkillId":5000525</v>
      </c>
      <c r="R205" s="8" t="str">
        <f t="shared" si="42"/>
        <v>"TargetType":1</v>
      </c>
      <c r="S205" s="8" t="str">
        <f t="shared" si="43"/>
        <v/>
      </c>
      <c r="T205" s="8" t="str">
        <f t="shared" si="44"/>
        <v/>
      </c>
      <c r="U205" s="8" t="str">
        <f t="shared" si="45"/>
        <v/>
      </c>
      <c r="V205" s="3" t="str">
        <f t="shared" si="46"/>
        <v>"Paramas":{"SkillId":5000525,"TargetType":1}</v>
      </c>
      <c r="W205" s="3" t="str">
        <f t="shared" si="47"/>
        <v>{"Method":2,"Paramas":{"SkillId":5000525,"TargetType":1}}</v>
      </c>
      <c r="X205" s="3" t="str">
        <f t="shared" si="48"/>
        <v>[{"Method":2,"Paramas":{"SkillId":5000525,"TargetType":1}}]</v>
      </c>
    </row>
    <row r="206" spans="4:24">
      <c r="D206" s="8">
        <v>526</v>
      </c>
      <c r="E206" s="8">
        <v>2</v>
      </c>
      <c r="F206" s="8" t="s">
        <v>605</v>
      </c>
      <c r="G206" s="8">
        <f t="shared" si="39"/>
        <v>5000526</v>
      </c>
      <c r="H206" s="8" t="s">
        <v>606</v>
      </c>
      <c r="I206" s="8">
        <v>1</v>
      </c>
      <c r="J206" s="8"/>
      <c r="K206" s="8"/>
      <c r="L206" s="8"/>
      <c r="M206" s="8"/>
      <c r="N206" s="8"/>
      <c r="O206" s="8"/>
      <c r="P206" s="8" t="str">
        <f t="shared" si="40"/>
        <v>"Method":2</v>
      </c>
      <c r="Q206" s="8" t="str">
        <f t="shared" si="41"/>
        <v>"SkillId":5000526</v>
      </c>
      <c r="R206" s="8" t="str">
        <f t="shared" si="42"/>
        <v>"TargetType":1</v>
      </c>
      <c r="S206" s="8" t="str">
        <f t="shared" si="43"/>
        <v/>
      </c>
      <c r="T206" s="8" t="str">
        <f t="shared" si="44"/>
        <v/>
      </c>
      <c r="U206" s="8" t="str">
        <f t="shared" si="45"/>
        <v/>
      </c>
      <c r="V206" s="3" t="str">
        <f t="shared" si="46"/>
        <v>"Paramas":{"SkillId":5000526,"TargetType":1}</v>
      </c>
      <c r="W206" s="3" t="str">
        <f t="shared" si="47"/>
        <v>{"Method":2,"Paramas":{"SkillId":5000526,"TargetType":1}}</v>
      </c>
      <c r="X206" s="3" t="str">
        <f t="shared" si="48"/>
        <v>[{"Method":2,"Paramas":{"SkillId":5000526,"TargetType":1}}]</v>
      </c>
    </row>
    <row r="207" spans="4:24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 t="str">
        <f t="shared" si="40"/>
        <v/>
      </c>
      <c r="Q207" s="8" t="str">
        <f t="shared" si="41"/>
        <v/>
      </c>
      <c r="R207" s="8" t="str">
        <f t="shared" si="42"/>
        <v/>
      </c>
      <c r="S207" s="8" t="str">
        <f t="shared" si="43"/>
        <v/>
      </c>
      <c r="T207" s="8" t="str">
        <f t="shared" si="44"/>
        <v/>
      </c>
      <c r="U207" s="8" t="str">
        <f t="shared" si="45"/>
        <v/>
      </c>
      <c r="V207" s="3" t="str">
        <f t="shared" si="46"/>
        <v/>
      </c>
      <c r="W207" s="3" t="str">
        <f t="shared" si="47"/>
        <v/>
      </c>
      <c r="X207" s="3" t="str">
        <f t="shared" si="48"/>
        <v>[]</v>
      </c>
    </row>
    <row r="208" spans="4:24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 t="str">
        <f t="shared" si="40"/>
        <v/>
      </c>
      <c r="Q208" s="8" t="str">
        <f t="shared" si="41"/>
        <v/>
      </c>
      <c r="R208" s="8" t="str">
        <f t="shared" si="42"/>
        <v/>
      </c>
      <c r="S208" s="8" t="str">
        <f t="shared" si="43"/>
        <v/>
      </c>
      <c r="T208" s="8" t="str">
        <f t="shared" si="44"/>
        <v/>
      </c>
      <c r="U208" s="8" t="str">
        <f t="shared" si="45"/>
        <v/>
      </c>
      <c r="V208" s="3" t="str">
        <f t="shared" si="46"/>
        <v/>
      </c>
      <c r="W208" s="3" t="str">
        <f t="shared" si="47"/>
        <v/>
      </c>
      <c r="X208" s="3" t="str">
        <f t="shared" si="48"/>
        <v>[]</v>
      </c>
    </row>
    <row r="209" spans="4:24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 t="str">
        <f t="shared" si="40"/>
        <v/>
      </c>
      <c r="Q209" s="8" t="str">
        <f t="shared" si="41"/>
        <v/>
      </c>
      <c r="R209" s="8" t="str">
        <f t="shared" si="42"/>
        <v/>
      </c>
      <c r="S209" s="8" t="str">
        <f t="shared" si="43"/>
        <v/>
      </c>
      <c r="T209" s="8" t="str">
        <f t="shared" si="44"/>
        <v/>
      </c>
      <c r="U209" s="8" t="str">
        <f t="shared" si="45"/>
        <v/>
      </c>
      <c r="V209" s="3" t="str">
        <f t="shared" si="46"/>
        <v/>
      </c>
      <c r="W209" s="3" t="str">
        <f t="shared" si="47"/>
        <v/>
      </c>
      <c r="X209" s="3" t="str">
        <f t="shared" si="48"/>
        <v>[]</v>
      </c>
    </row>
    <row r="210" spans="4:24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 t="str">
        <f t="shared" si="40"/>
        <v/>
      </c>
      <c r="Q210" s="8" t="str">
        <f t="shared" si="41"/>
        <v/>
      </c>
      <c r="R210" s="8" t="str">
        <f t="shared" si="42"/>
        <v/>
      </c>
      <c r="S210" s="8" t="str">
        <f t="shared" si="43"/>
        <v/>
      </c>
      <c r="T210" s="8" t="str">
        <f t="shared" si="44"/>
        <v/>
      </c>
      <c r="U210" s="8" t="str">
        <f t="shared" si="45"/>
        <v/>
      </c>
      <c r="V210" s="3" t="str">
        <f t="shared" si="46"/>
        <v/>
      </c>
      <c r="W210" s="3" t="str">
        <f t="shared" si="47"/>
        <v/>
      </c>
      <c r="X210" s="3" t="str">
        <f t="shared" si="48"/>
        <v>[]</v>
      </c>
    </row>
    <row r="211" spans="4:24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 t="str">
        <f t="shared" si="40"/>
        <v/>
      </c>
      <c r="Q211" s="8" t="str">
        <f t="shared" si="41"/>
        <v/>
      </c>
      <c r="R211" s="8" t="str">
        <f t="shared" si="42"/>
        <v/>
      </c>
      <c r="S211" s="8" t="str">
        <f t="shared" si="43"/>
        <v/>
      </c>
      <c r="T211" s="8" t="str">
        <f t="shared" si="44"/>
        <v/>
      </c>
      <c r="U211" s="8" t="str">
        <f t="shared" si="45"/>
        <v/>
      </c>
      <c r="V211" s="3" t="str">
        <f t="shared" si="46"/>
        <v/>
      </c>
      <c r="W211" s="3" t="str">
        <f t="shared" si="47"/>
        <v/>
      </c>
      <c r="X211" s="3" t="str">
        <f t="shared" si="48"/>
        <v>[]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3.5"/>
  <cols>
    <col min="1" max="6" width="9" style="3"/>
    <col min="7" max="9" width="11.5" style="3" customWidth="1"/>
    <col min="10" max="10" width="7.375" style="3" customWidth="1"/>
    <col min="11" max="11" width="11.5" style="3" customWidth="1"/>
    <col min="12" max="12" width="7.375" style="3" customWidth="1"/>
    <col min="13" max="13" width="9" style="3"/>
    <col min="14" max="14" width="10.375" style="3" customWidth="1"/>
    <col min="15" max="15" width="19.375" style="3" customWidth="1"/>
    <col min="16" max="16" width="16" style="3" customWidth="1"/>
    <col min="17" max="17" width="19.375" style="3" customWidth="1"/>
    <col min="18" max="18" width="14.875" style="3" customWidth="1"/>
    <col min="19" max="19" width="19.375" style="3" customWidth="1"/>
    <col min="20" max="20" width="14.875" style="3" customWidth="1"/>
    <col min="21" max="21" width="9" style="3"/>
    <col min="22" max="22" width="36" style="3" customWidth="1"/>
    <col min="23" max="24" width="33.75" style="3" customWidth="1"/>
    <col min="25" max="25" width="107.125" style="3" customWidth="1"/>
    <col min="26" max="26" width="123.75" style="3" customWidth="1"/>
    <col min="27" max="27" width="133.75" style="3" customWidth="1"/>
    <col min="28" max="16384" width="9" style="3"/>
  </cols>
  <sheetData>
    <row r="1" spans="1:3">
      <c r="A1" s="3" t="s">
        <v>583</v>
      </c>
      <c r="B1" s="3" t="s">
        <v>584</v>
      </c>
      <c r="C1" s="3" t="s">
        <v>585</v>
      </c>
    </row>
    <row r="2" spans="1:2">
      <c r="A2" s="3" t="s">
        <v>586</v>
      </c>
      <c r="B2" s="3" t="s">
        <v>587</v>
      </c>
    </row>
    <row r="3" spans="1:1">
      <c r="A3" s="3" t="s">
        <v>588</v>
      </c>
    </row>
    <row r="4" spans="1:1">
      <c r="A4" s="3" t="s">
        <v>589</v>
      </c>
    </row>
    <row r="6" spans="6:11">
      <c r="F6" s="3" t="s">
        <v>616</v>
      </c>
      <c r="G6" s="3" t="s">
        <v>617</v>
      </c>
      <c r="I6" s="3" t="s">
        <v>618</v>
      </c>
      <c r="K6" s="3" t="s">
        <v>619</v>
      </c>
    </row>
    <row r="7" spans="6:32">
      <c r="F7" s="3" t="s">
        <v>620</v>
      </c>
      <c r="G7" s="3" t="s">
        <v>621</v>
      </c>
      <c r="H7" s="3" t="s">
        <v>622</v>
      </c>
      <c r="I7" s="3" t="s">
        <v>621</v>
      </c>
      <c r="J7" s="3" t="s">
        <v>622</v>
      </c>
      <c r="K7" s="3" t="s">
        <v>621</v>
      </c>
      <c r="L7" s="3" t="s">
        <v>622</v>
      </c>
      <c r="Y7" s="3" t="s">
        <v>10</v>
      </c>
      <c r="AA7" s="4" t="str">
        <f>$A$1&amp;_xlfn.TEXTJOIN($C$1,1,AA8:AA11)&amp;$A$2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AF7" s="4"/>
    </row>
    <row r="8" spans="6:27">
      <c r="F8" s="3">
        <v>1</v>
      </c>
      <c r="G8" s="3">
        <v>2001</v>
      </c>
      <c r="H8" s="3">
        <v>10000</v>
      </c>
      <c r="I8" s="3">
        <v>2002</v>
      </c>
      <c r="J8" s="3">
        <f>10000-H8</f>
        <v>0</v>
      </c>
      <c r="K8" s="3">
        <v>2003</v>
      </c>
      <c r="L8" s="3">
        <f t="shared" ref="L8:L17" si="0">10000-H8-J8</f>
        <v>0</v>
      </c>
      <c r="N8" s="3" t="str">
        <f t="shared" ref="N8:T8" si="1">$B$2&amp;F$7&amp;$B$2&amp;$B$1&amp;F8</f>
        <v>"Time":1</v>
      </c>
      <c r="O8" s="3" t="str">
        <f t="shared" si="1"/>
        <v>"DropTeamId":2001</v>
      </c>
      <c r="P8" s="3" t="str">
        <f t="shared" si="1"/>
        <v>"Weight":10000</v>
      </c>
      <c r="Q8" s="3" t="str">
        <f t="shared" si="1"/>
        <v>"DropTeamId":2002</v>
      </c>
      <c r="R8" s="3" t="str">
        <f t="shared" si="1"/>
        <v>"Weight":0</v>
      </c>
      <c r="S8" s="3" t="str">
        <f t="shared" si="1"/>
        <v>"DropTeamId":2003</v>
      </c>
      <c r="T8" s="3" t="str">
        <f t="shared" si="1"/>
        <v>"Weight":0</v>
      </c>
      <c r="V8" s="3" t="str">
        <f>$A$3&amp;_xlfn.TEXTJOIN($C$1,1,O8:P8)&amp;$A$4</f>
        <v>{"DropTeamId":2001,"Weight":10000}</v>
      </c>
      <c r="W8" s="3" t="str">
        <f>$A$3&amp;_xlfn.TEXTJOIN($C$1,1,Q8:R8)&amp;$A$4</f>
        <v>{"DropTeamId":2002,"Weight":0}</v>
      </c>
      <c r="X8" s="3" t="str">
        <f>$A$3&amp;_xlfn.TEXTJOIN($C$1,1,S8:T8)&amp;$A$4</f>
        <v>{"DropTeamId":2003,"Weight":0}</v>
      </c>
      <c r="Y8" s="3" t="str">
        <f>$A$1&amp;_xlfn.TEXTJOIN($C$1,1,V8:X8)&amp;$A$2</f>
        <v>[{"DropTeamId":2001,"Weight":10000},{"DropTeamId":2002,"Weight":0},{"DropTeamId":2003,"Weight":0}]</v>
      </c>
      <c r="Z8" s="4" t="str">
        <f>$B$2&amp;Y$7&amp;$B$2&amp;$B$1&amp;Y8</f>
        <v>"Parma":[{"DropTeamId":2001,"Weight":10000},{"DropTeamId":2002,"Weight":0},{"DropTeamId":2003,"Weight":0}]</v>
      </c>
      <c r="AA8" s="3" t="str">
        <f>$A$3&amp;_xlfn.TEXTJOIN($C$1,1,N8,Z8)&amp;$A$4</f>
        <v>{"Time":1,"Parma":[{"DropTeamId":2001,"Weight":10000},{"DropTeamId":2002,"Weight":0},{"DropTeamId":2003,"Weight":0}]}</v>
      </c>
    </row>
    <row r="9" spans="6:27">
      <c r="F9" s="3">
        <v>2</v>
      </c>
      <c r="G9" s="3">
        <v>2001</v>
      </c>
      <c r="H9" s="3">
        <v>7000</v>
      </c>
      <c r="I9" s="3">
        <v>2002</v>
      </c>
      <c r="J9" s="3">
        <v>3000</v>
      </c>
      <c r="K9" s="3">
        <v>2003</v>
      </c>
      <c r="L9" s="3">
        <f t="shared" si="0"/>
        <v>0</v>
      </c>
      <c r="N9" s="3" t="str">
        <f t="shared" ref="N9:N17" si="2">$B$2&amp;F$7&amp;$B$2&amp;$B$1&amp;F9</f>
        <v>"Time":2</v>
      </c>
      <c r="O9" s="3" t="str">
        <f t="shared" ref="O9:O17" si="3">$B$2&amp;G$7&amp;$B$2&amp;$B$1&amp;G9</f>
        <v>"DropTeamId":2001</v>
      </c>
      <c r="P9" s="3" t="str">
        <f t="shared" ref="P9:P17" si="4">$B$2&amp;H$7&amp;$B$2&amp;$B$1&amp;H9</f>
        <v>"Weight":7000</v>
      </c>
      <c r="Q9" s="3" t="str">
        <f t="shared" ref="Q9:Q17" si="5">$B$2&amp;I$7&amp;$B$2&amp;$B$1&amp;I9</f>
        <v>"DropTeamId":2002</v>
      </c>
      <c r="R9" s="3" t="str">
        <f t="shared" ref="R9:R17" si="6">$B$2&amp;J$7&amp;$B$2&amp;$B$1&amp;J9</f>
        <v>"Weight":3000</v>
      </c>
      <c r="S9" s="3" t="str">
        <f t="shared" ref="S9:S17" si="7">$B$2&amp;K$7&amp;$B$2&amp;$B$1&amp;K9</f>
        <v>"DropTeamId":2003</v>
      </c>
      <c r="T9" s="3" t="str">
        <f t="shared" ref="T9:T17" si="8">$B$2&amp;L$7&amp;$B$2&amp;$B$1&amp;L9</f>
        <v>"Weight":0</v>
      </c>
      <c r="V9" s="3" t="str">
        <f t="shared" ref="V9:V17" si="9">$A$3&amp;_xlfn.TEXTJOIN($C$1,1,O9:P9)&amp;$A$4</f>
        <v>{"DropTeamId":2001,"Weight":7000}</v>
      </c>
      <c r="W9" s="3" t="str">
        <f t="shared" ref="W9:W17" si="10">$A$3&amp;_xlfn.TEXTJOIN($C$1,1,Q9:R9)&amp;$A$4</f>
        <v>{"DropTeamId":2002,"Weight":3000}</v>
      </c>
      <c r="X9" s="3" t="str">
        <f t="shared" ref="X9:X17" si="11">$A$3&amp;_xlfn.TEXTJOIN($C$1,1,S9:T9)&amp;$A$4</f>
        <v>{"DropTeamId":2003,"Weight":0}</v>
      </c>
      <c r="Y9" s="3" t="str">
        <f t="shared" ref="Y9:Y17" si="12">$A$1&amp;_xlfn.TEXTJOIN($C$1,1,V9:X9)&amp;$A$2</f>
        <v>[{"DropTeamId":2001,"Weight":7000},{"DropTeamId":2002,"Weight":3000},{"DropTeamId":2003,"Weight":0}]</v>
      </c>
      <c r="Z9" s="4" t="str">
        <f t="shared" ref="Z9:Z17" si="13">$B$2&amp;Y$7&amp;$B$2&amp;$B$1&amp;Y9</f>
        <v>"Parma":[{"DropTeamId":2001,"Weight":7000},{"DropTeamId":2002,"Weight":3000},{"DropTeamId":2003,"Weight":0}]</v>
      </c>
      <c r="AA9" s="3" t="str">
        <f t="shared" ref="AA9:AA17" si="14">$A$3&amp;_xlfn.TEXTJOIN($C$1,1,N9,Z9)&amp;$A$4</f>
        <v>{"Time":2,"Parma":[{"DropTeamId":2001,"Weight":7000},{"DropTeamId":2002,"Weight":3000},{"DropTeamId":2003,"Weight":0}]}</v>
      </c>
    </row>
    <row r="10" spans="6:27">
      <c r="F10" s="3">
        <v>3</v>
      </c>
      <c r="G10" s="3">
        <v>2001</v>
      </c>
      <c r="H10" s="3">
        <v>3000</v>
      </c>
      <c r="I10" s="3">
        <v>2002</v>
      </c>
      <c r="J10" s="3">
        <v>5000</v>
      </c>
      <c r="K10" s="3">
        <v>2003</v>
      </c>
      <c r="L10" s="3">
        <f t="shared" si="0"/>
        <v>2000</v>
      </c>
      <c r="N10" s="3" t="str">
        <f t="shared" si="2"/>
        <v>"Time":3</v>
      </c>
      <c r="O10" s="3" t="str">
        <f t="shared" si="3"/>
        <v>"DropTeamId":2001</v>
      </c>
      <c r="P10" s="3" t="str">
        <f t="shared" si="4"/>
        <v>"Weight":3000</v>
      </c>
      <c r="Q10" s="3" t="str">
        <f t="shared" si="5"/>
        <v>"DropTeamId":2002</v>
      </c>
      <c r="R10" s="3" t="str">
        <f t="shared" si="6"/>
        <v>"Weight":5000</v>
      </c>
      <c r="S10" s="3" t="str">
        <f t="shared" si="7"/>
        <v>"DropTeamId":2003</v>
      </c>
      <c r="T10" s="3" t="str">
        <f t="shared" si="8"/>
        <v>"Weight":2000</v>
      </c>
      <c r="V10" s="3" t="str">
        <f t="shared" si="9"/>
        <v>{"DropTeamId":2001,"Weight":3000}</v>
      </c>
      <c r="W10" s="3" t="str">
        <f t="shared" si="10"/>
        <v>{"DropTeamId":2002,"Weight":5000}</v>
      </c>
      <c r="X10" s="3" t="str">
        <f t="shared" si="11"/>
        <v>{"DropTeamId":2003,"Weight":2000}</v>
      </c>
      <c r="Y10" s="3" t="str">
        <f t="shared" si="12"/>
        <v>[{"DropTeamId":2001,"Weight":3000},{"DropTeamId":2002,"Weight":5000},{"DropTeamId":2003,"Weight":2000}]</v>
      </c>
      <c r="Z10" s="4" t="str">
        <f t="shared" si="13"/>
        <v>"Parma":[{"DropTeamId":2001,"Weight":3000},{"DropTeamId":2002,"Weight":5000},{"DropTeamId":2003,"Weight":2000}]</v>
      </c>
      <c r="AA10" s="3" t="str">
        <f t="shared" si="14"/>
        <v>{"Time":3,"Parma":[{"DropTeamId":2001,"Weight":3000},{"DropTeamId":2002,"Weight":5000},{"DropTeamId":2003,"Weight":2000}]}</v>
      </c>
    </row>
    <row r="11" spans="6:27">
      <c r="F11" s="3">
        <v>4</v>
      </c>
      <c r="G11" s="3">
        <v>2001</v>
      </c>
      <c r="H11" s="3">
        <v>500</v>
      </c>
      <c r="I11" s="3">
        <v>2002</v>
      </c>
      <c r="J11" s="3">
        <v>3500</v>
      </c>
      <c r="K11" s="3">
        <v>2003</v>
      </c>
      <c r="L11" s="3">
        <f t="shared" si="0"/>
        <v>6000</v>
      </c>
      <c r="N11" s="3" t="str">
        <f t="shared" si="2"/>
        <v>"Time":4</v>
      </c>
      <c r="O11" s="3" t="str">
        <f t="shared" si="3"/>
        <v>"DropTeamId":2001</v>
      </c>
      <c r="P11" s="3" t="str">
        <f t="shared" si="4"/>
        <v>"Weight":500</v>
      </c>
      <c r="Q11" s="3" t="str">
        <f t="shared" si="5"/>
        <v>"DropTeamId":2002</v>
      </c>
      <c r="R11" s="3" t="str">
        <f t="shared" si="6"/>
        <v>"Weight":3500</v>
      </c>
      <c r="S11" s="3" t="str">
        <f t="shared" si="7"/>
        <v>"DropTeamId":2003</v>
      </c>
      <c r="T11" s="3" t="str">
        <f t="shared" si="8"/>
        <v>"Weight":6000</v>
      </c>
      <c r="V11" s="3" t="str">
        <f t="shared" si="9"/>
        <v>{"DropTeamId":2001,"Weight":500}</v>
      </c>
      <c r="W11" s="3" t="str">
        <f t="shared" si="10"/>
        <v>{"DropTeamId":2002,"Weight":3500}</v>
      </c>
      <c r="X11" s="3" t="str">
        <f t="shared" si="11"/>
        <v>{"DropTeamId":2003,"Weight":6000}</v>
      </c>
      <c r="Y11" s="3" t="str">
        <f t="shared" si="12"/>
        <v>[{"DropTeamId":2001,"Weight":500},{"DropTeamId":2002,"Weight":3500},{"DropTeamId":2003,"Weight":6000}]</v>
      </c>
      <c r="Z11" s="4" t="str">
        <f t="shared" si="13"/>
        <v>"Parma":[{"DropTeamId":2001,"Weight":500},{"DropTeamId":2002,"Weight":3500},{"DropTeamId":2003,"Weight":6000}]</v>
      </c>
      <c r="AA11" s="3" t="str">
        <f t="shared" si="14"/>
        <v>{"Time":4,"Parma":[{"DropTeamId":2001,"Weight":500},{"DropTeamId":2002,"Weight":3500},{"DropTeamId":2003,"Weight":6000}]}</v>
      </c>
    </row>
    <row r="12" spans="6:27">
      <c r="F12" s="3">
        <v>5</v>
      </c>
      <c r="G12" s="3">
        <v>2001</v>
      </c>
      <c r="H12" s="3">
        <v>0</v>
      </c>
      <c r="I12" s="3">
        <v>2002</v>
      </c>
      <c r="J12" s="3">
        <v>2000</v>
      </c>
      <c r="K12" s="3">
        <v>2003</v>
      </c>
      <c r="L12" s="3">
        <f t="shared" si="0"/>
        <v>8000</v>
      </c>
      <c r="N12" s="3" t="str">
        <f t="shared" si="2"/>
        <v>"Time":5</v>
      </c>
      <c r="O12" s="3" t="str">
        <f t="shared" si="3"/>
        <v>"DropTeamId":2001</v>
      </c>
      <c r="P12" s="3" t="str">
        <f t="shared" si="4"/>
        <v>"Weight":0</v>
      </c>
      <c r="Q12" s="3" t="str">
        <f t="shared" si="5"/>
        <v>"DropTeamId":2002</v>
      </c>
      <c r="R12" s="3" t="str">
        <f t="shared" si="6"/>
        <v>"Weight":2000</v>
      </c>
      <c r="S12" s="3" t="str">
        <f t="shared" si="7"/>
        <v>"DropTeamId":2003</v>
      </c>
      <c r="T12" s="3" t="str">
        <f t="shared" si="8"/>
        <v>"Weight":8000</v>
      </c>
      <c r="V12" s="3" t="str">
        <f t="shared" si="9"/>
        <v>{"DropTeamId":2001,"Weight":0}</v>
      </c>
      <c r="W12" s="3" t="str">
        <f t="shared" si="10"/>
        <v>{"DropTeamId":2002,"Weight":2000}</v>
      </c>
      <c r="X12" s="3" t="str">
        <f t="shared" si="11"/>
        <v>{"DropTeamId":2003,"Weight":8000}</v>
      </c>
      <c r="Y12" s="3" t="str">
        <f t="shared" si="12"/>
        <v>[{"DropTeamId":2001,"Weight":0},{"DropTeamId":2002,"Weight":2000},{"DropTeamId":2003,"Weight":8000}]</v>
      </c>
      <c r="Z12" s="4" t="str">
        <f t="shared" si="13"/>
        <v>"Parma":[{"DropTeamId":2001,"Weight":0},{"DropTeamId":2002,"Weight":2000},{"DropTeamId":2003,"Weight":8000}]</v>
      </c>
      <c r="AA12" s="3" t="str">
        <f t="shared" si="14"/>
        <v>{"Time":5,"Parma":[{"DropTeamId":2001,"Weight":0},{"DropTeamId":2002,"Weight":2000},{"DropTeamId":2003,"Weight":8000}]}</v>
      </c>
    </row>
    <row r="13" spans="6:27">
      <c r="F13" s="3">
        <v>6</v>
      </c>
      <c r="G13" s="3">
        <v>2001</v>
      </c>
      <c r="H13" s="3">
        <v>0</v>
      </c>
      <c r="I13" s="3">
        <v>2002</v>
      </c>
      <c r="J13" s="3">
        <v>2000</v>
      </c>
      <c r="K13" s="3">
        <v>2003</v>
      </c>
      <c r="L13" s="3">
        <f t="shared" si="0"/>
        <v>8000</v>
      </c>
      <c r="N13" s="3" t="str">
        <f t="shared" si="2"/>
        <v>"Time":6</v>
      </c>
      <c r="O13" s="3" t="str">
        <f t="shared" si="3"/>
        <v>"DropTeamId":2001</v>
      </c>
      <c r="P13" s="3" t="str">
        <f t="shared" si="4"/>
        <v>"Weight":0</v>
      </c>
      <c r="Q13" s="3" t="str">
        <f t="shared" si="5"/>
        <v>"DropTeamId":2002</v>
      </c>
      <c r="R13" s="3" t="str">
        <f t="shared" si="6"/>
        <v>"Weight":2000</v>
      </c>
      <c r="S13" s="3" t="str">
        <f t="shared" si="7"/>
        <v>"DropTeamId":2003</v>
      </c>
      <c r="T13" s="3" t="str">
        <f t="shared" si="8"/>
        <v>"Weight":8000</v>
      </c>
      <c r="V13" s="3" t="str">
        <f t="shared" si="9"/>
        <v>{"DropTeamId":2001,"Weight":0}</v>
      </c>
      <c r="W13" s="3" t="str">
        <f t="shared" si="10"/>
        <v>{"DropTeamId":2002,"Weight":2000}</v>
      </c>
      <c r="X13" s="3" t="str">
        <f t="shared" si="11"/>
        <v>{"DropTeamId":2003,"Weight":8000}</v>
      </c>
      <c r="Y13" s="3" t="str">
        <f t="shared" si="12"/>
        <v>[{"DropTeamId":2001,"Weight":0},{"DropTeamId":2002,"Weight":2000},{"DropTeamId":2003,"Weight":8000}]</v>
      </c>
      <c r="Z13" s="4" t="str">
        <f t="shared" si="13"/>
        <v>"Parma":[{"DropTeamId":2001,"Weight":0},{"DropTeamId":2002,"Weight":2000},{"DropTeamId":2003,"Weight":8000}]</v>
      </c>
      <c r="AA13" s="3" t="str">
        <f t="shared" si="14"/>
        <v>{"Time":6,"Parma":[{"DropTeamId":2001,"Weight":0},{"DropTeamId":2002,"Weight":2000},{"DropTeamId":2003,"Weight":8000}]}</v>
      </c>
    </row>
    <row r="14" spans="6:27">
      <c r="F14" s="3">
        <v>7</v>
      </c>
      <c r="G14" s="3">
        <v>2001</v>
      </c>
      <c r="H14" s="3">
        <v>0</v>
      </c>
      <c r="I14" s="3">
        <v>2002</v>
      </c>
      <c r="J14" s="3">
        <v>2000</v>
      </c>
      <c r="K14" s="3">
        <v>2003</v>
      </c>
      <c r="L14" s="3">
        <f t="shared" si="0"/>
        <v>8000</v>
      </c>
      <c r="N14" s="3" t="str">
        <f t="shared" si="2"/>
        <v>"Time":7</v>
      </c>
      <c r="O14" s="3" t="str">
        <f t="shared" si="3"/>
        <v>"DropTeamId":2001</v>
      </c>
      <c r="P14" s="3" t="str">
        <f t="shared" si="4"/>
        <v>"Weight":0</v>
      </c>
      <c r="Q14" s="3" t="str">
        <f t="shared" si="5"/>
        <v>"DropTeamId":2002</v>
      </c>
      <c r="R14" s="3" t="str">
        <f t="shared" si="6"/>
        <v>"Weight":2000</v>
      </c>
      <c r="S14" s="3" t="str">
        <f t="shared" si="7"/>
        <v>"DropTeamId":2003</v>
      </c>
      <c r="T14" s="3" t="str">
        <f t="shared" si="8"/>
        <v>"Weight":8000</v>
      </c>
      <c r="V14" s="3" t="str">
        <f t="shared" si="9"/>
        <v>{"DropTeamId":2001,"Weight":0}</v>
      </c>
      <c r="W14" s="3" t="str">
        <f t="shared" si="10"/>
        <v>{"DropTeamId":2002,"Weight":2000}</v>
      </c>
      <c r="X14" s="3" t="str">
        <f t="shared" si="11"/>
        <v>{"DropTeamId":2003,"Weight":8000}</v>
      </c>
      <c r="Y14" s="3" t="str">
        <f t="shared" si="12"/>
        <v>[{"DropTeamId":2001,"Weight":0},{"DropTeamId":2002,"Weight":2000},{"DropTeamId":2003,"Weight":8000}]</v>
      </c>
      <c r="Z14" s="4" t="str">
        <f t="shared" si="13"/>
        <v>"Parma":[{"DropTeamId":2001,"Weight":0},{"DropTeamId":2002,"Weight":2000},{"DropTeamId":2003,"Weight":8000}]</v>
      </c>
      <c r="AA14" s="3" t="str">
        <f t="shared" si="14"/>
        <v>{"Time":7,"Parma":[{"DropTeamId":2001,"Weight":0},{"DropTeamId":2002,"Weight":2000},{"DropTeamId":2003,"Weight":8000}]}</v>
      </c>
    </row>
    <row r="15" spans="6:27">
      <c r="F15" s="3">
        <v>8</v>
      </c>
      <c r="G15" s="3">
        <v>2001</v>
      </c>
      <c r="H15" s="3">
        <v>0</v>
      </c>
      <c r="I15" s="3">
        <v>2002</v>
      </c>
      <c r="J15" s="3">
        <v>2000</v>
      </c>
      <c r="K15" s="3">
        <v>2003</v>
      </c>
      <c r="L15" s="3">
        <f t="shared" si="0"/>
        <v>8000</v>
      </c>
      <c r="N15" s="3" t="str">
        <f t="shared" si="2"/>
        <v>"Time":8</v>
      </c>
      <c r="O15" s="3" t="str">
        <f t="shared" si="3"/>
        <v>"DropTeamId":2001</v>
      </c>
      <c r="P15" s="3" t="str">
        <f t="shared" si="4"/>
        <v>"Weight":0</v>
      </c>
      <c r="Q15" s="3" t="str">
        <f t="shared" si="5"/>
        <v>"DropTeamId":2002</v>
      </c>
      <c r="R15" s="3" t="str">
        <f t="shared" si="6"/>
        <v>"Weight":2000</v>
      </c>
      <c r="S15" s="3" t="str">
        <f t="shared" si="7"/>
        <v>"DropTeamId":2003</v>
      </c>
      <c r="T15" s="3" t="str">
        <f t="shared" si="8"/>
        <v>"Weight":8000</v>
      </c>
      <c r="V15" s="3" t="str">
        <f t="shared" si="9"/>
        <v>{"DropTeamId":2001,"Weight":0}</v>
      </c>
      <c r="W15" s="3" t="str">
        <f t="shared" si="10"/>
        <v>{"DropTeamId":2002,"Weight":2000}</v>
      </c>
      <c r="X15" s="3" t="str">
        <f t="shared" si="11"/>
        <v>{"DropTeamId":2003,"Weight":8000}</v>
      </c>
      <c r="Y15" s="3" t="str">
        <f t="shared" si="12"/>
        <v>[{"DropTeamId":2001,"Weight":0},{"DropTeamId":2002,"Weight":2000},{"DropTeamId":2003,"Weight":8000}]</v>
      </c>
      <c r="Z15" s="4" t="str">
        <f t="shared" si="13"/>
        <v>"Parma":[{"DropTeamId":2001,"Weight":0},{"DropTeamId":2002,"Weight":2000},{"DropTeamId":2003,"Weight":8000}]</v>
      </c>
      <c r="AA15" s="3" t="str">
        <f t="shared" si="14"/>
        <v>{"Time":8,"Parma":[{"DropTeamId":2001,"Weight":0},{"DropTeamId":2002,"Weight":2000},{"DropTeamId":2003,"Weight":8000}]}</v>
      </c>
    </row>
    <row r="16" spans="6:27">
      <c r="F16" s="3">
        <v>9</v>
      </c>
      <c r="G16" s="3">
        <v>2001</v>
      </c>
      <c r="H16" s="3">
        <v>0</v>
      </c>
      <c r="I16" s="3">
        <v>2002</v>
      </c>
      <c r="J16" s="3">
        <v>2000</v>
      </c>
      <c r="K16" s="3">
        <v>2003</v>
      </c>
      <c r="L16" s="3">
        <f t="shared" si="0"/>
        <v>8000</v>
      </c>
      <c r="N16" s="3" t="str">
        <f t="shared" si="2"/>
        <v>"Time":9</v>
      </c>
      <c r="O16" s="3" t="str">
        <f t="shared" si="3"/>
        <v>"DropTeamId":2001</v>
      </c>
      <c r="P16" s="3" t="str">
        <f t="shared" si="4"/>
        <v>"Weight":0</v>
      </c>
      <c r="Q16" s="3" t="str">
        <f t="shared" si="5"/>
        <v>"DropTeamId":2002</v>
      </c>
      <c r="R16" s="3" t="str">
        <f t="shared" si="6"/>
        <v>"Weight":2000</v>
      </c>
      <c r="S16" s="3" t="str">
        <f t="shared" si="7"/>
        <v>"DropTeamId":2003</v>
      </c>
      <c r="T16" s="3" t="str">
        <f t="shared" si="8"/>
        <v>"Weight":8000</v>
      </c>
      <c r="V16" s="3" t="str">
        <f t="shared" si="9"/>
        <v>{"DropTeamId":2001,"Weight":0}</v>
      </c>
      <c r="W16" s="3" t="str">
        <f t="shared" si="10"/>
        <v>{"DropTeamId":2002,"Weight":2000}</v>
      </c>
      <c r="X16" s="3" t="str">
        <f t="shared" si="11"/>
        <v>{"DropTeamId":2003,"Weight":8000}</v>
      </c>
      <c r="Y16" s="3" t="str">
        <f t="shared" si="12"/>
        <v>[{"DropTeamId":2001,"Weight":0},{"DropTeamId":2002,"Weight":2000},{"DropTeamId":2003,"Weight":8000}]</v>
      </c>
      <c r="Z16" s="4" t="str">
        <f t="shared" si="13"/>
        <v>"Parma":[{"DropTeamId":2001,"Weight":0},{"DropTeamId":2002,"Weight":2000},{"DropTeamId":2003,"Weight":8000}]</v>
      </c>
      <c r="AA16" s="3" t="str">
        <f t="shared" si="14"/>
        <v>{"Time":9,"Parma":[{"DropTeamId":2001,"Weight":0},{"DropTeamId":2002,"Weight":2000},{"DropTeamId":2003,"Weight":8000}]}</v>
      </c>
    </row>
    <row r="17" spans="6:27">
      <c r="F17" s="3">
        <v>10</v>
      </c>
      <c r="G17" s="3">
        <v>2001</v>
      </c>
      <c r="H17" s="3">
        <v>0</v>
      </c>
      <c r="I17" s="3">
        <v>2002</v>
      </c>
      <c r="J17" s="3">
        <v>2000</v>
      </c>
      <c r="K17" s="3">
        <v>2003</v>
      </c>
      <c r="L17" s="3">
        <f t="shared" si="0"/>
        <v>8000</v>
      </c>
      <c r="N17" s="3" t="str">
        <f t="shared" si="2"/>
        <v>"Time":10</v>
      </c>
      <c r="O17" s="3" t="str">
        <f t="shared" si="3"/>
        <v>"DropTeamId":2001</v>
      </c>
      <c r="P17" s="3" t="str">
        <f t="shared" si="4"/>
        <v>"Weight":0</v>
      </c>
      <c r="Q17" s="3" t="str">
        <f t="shared" si="5"/>
        <v>"DropTeamId":2002</v>
      </c>
      <c r="R17" s="3" t="str">
        <f t="shared" si="6"/>
        <v>"Weight":2000</v>
      </c>
      <c r="S17" s="3" t="str">
        <f t="shared" si="7"/>
        <v>"DropTeamId":2003</v>
      </c>
      <c r="T17" s="3" t="str">
        <f t="shared" si="8"/>
        <v>"Weight":8000</v>
      </c>
      <c r="V17" s="3" t="str">
        <f t="shared" si="9"/>
        <v>{"DropTeamId":2001,"Weight":0}</v>
      </c>
      <c r="W17" s="3" t="str">
        <f t="shared" si="10"/>
        <v>{"DropTeamId":2002,"Weight":2000}</v>
      </c>
      <c r="X17" s="3" t="str">
        <f t="shared" si="11"/>
        <v>{"DropTeamId":2003,"Weight":8000}</v>
      </c>
      <c r="Y17" s="3" t="str">
        <f t="shared" si="12"/>
        <v>[{"DropTeamId":2001,"Weight":0},{"DropTeamId":2002,"Weight":2000},{"DropTeamId":2003,"Weight":8000}]</v>
      </c>
      <c r="Z17" s="4" t="str">
        <f t="shared" si="13"/>
        <v>"Parma":[{"DropTeamId":2001,"Weight":0},{"DropTeamId":2002,"Weight":2000},{"DropTeamId":2003,"Weight":8000}]</v>
      </c>
      <c r="AA17" s="3" t="str">
        <f t="shared" si="14"/>
        <v>{"Time":10,"Parma":[{"DropTeamId":2001,"Weight":0},{"DropTeamId":2002,"Weight":2000},{"DropTeamId":2003,"Weight":8000}]}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27"/>
  <sheetViews>
    <sheetView topLeftCell="C1" workbookViewId="0">
      <selection activeCell="E37" sqref="E37"/>
    </sheetView>
  </sheetViews>
  <sheetFormatPr defaultColWidth="9" defaultRowHeight="13.5"/>
  <cols>
    <col min="5" max="5" width="47.625" customWidth="1"/>
    <col min="6" max="6" width="12.875" customWidth="1"/>
    <col min="7" max="7" width="20.375" customWidth="1"/>
    <col min="10" max="10" width="9.875" customWidth="1"/>
    <col min="11" max="11" width="22.625" customWidth="1"/>
    <col min="12" max="12" width="9.875" customWidth="1"/>
    <col min="13" max="13" width="22.625" customWidth="1"/>
    <col min="14" max="14" width="9.875" customWidth="1"/>
    <col min="15" max="15" width="22.625" customWidth="1"/>
  </cols>
  <sheetData>
    <row r="1" spans="5:15">
      <c r="E1" t="s">
        <v>623</v>
      </c>
      <c r="F1" t="s">
        <v>624</v>
      </c>
      <c r="G1" t="s">
        <v>625</v>
      </c>
      <c r="J1" t="s">
        <v>626</v>
      </c>
      <c r="K1" t="s">
        <v>627</v>
      </c>
      <c r="L1" t="s">
        <v>628</v>
      </c>
      <c r="M1" t="s">
        <v>629</v>
      </c>
      <c r="N1" t="s">
        <v>630</v>
      </c>
      <c r="O1" t="s">
        <v>631</v>
      </c>
    </row>
    <row r="2" spans="5:15">
      <c r="E2" s="1" t="s">
        <v>548</v>
      </c>
      <c r="F2" s="2" t="s">
        <v>632</v>
      </c>
      <c r="G2" s="2" t="s">
        <v>633</v>
      </c>
      <c r="J2" t="str">
        <f t="shared" ref="J2:N2" si="0">$F2&amp;J$1</f>
        <v>氮气漂移I</v>
      </c>
      <c r="K2" t="str">
        <f t="shared" ref="K2:O2" si="1">$G2&amp;K$1</f>
        <v>Nitro Drift I</v>
      </c>
      <c r="L2" t="str">
        <f t="shared" si="0"/>
        <v>氮气漂移II</v>
      </c>
      <c r="M2" t="str">
        <f t="shared" si="1"/>
        <v>Nitro Drift II</v>
      </c>
      <c r="N2" t="str">
        <f t="shared" si="0"/>
        <v>氮气漂移III</v>
      </c>
      <c r="O2" t="str">
        <f t="shared" si="1"/>
        <v>Nitro Drift III</v>
      </c>
    </row>
    <row r="3" spans="5:15">
      <c r="E3" s="1" t="s">
        <v>549</v>
      </c>
      <c r="F3" s="2" t="s">
        <v>634</v>
      </c>
      <c r="G3" s="2" t="s">
        <v>635</v>
      </c>
      <c r="J3" t="str">
        <f t="shared" ref="J3:J31" si="2">$F3&amp;J$1</f>
        <v>吸血引擎I</v>
      </c>
      <c r="K3" t="str">
        <f t="shared" ref="K3:K31" si="3">$G3&amp;K$1</f>
        <v>Vampire Engine I</v>
      </c>
      <c r="L3" t="str">
        <f>$F3&amp;L$1</f>
        <v>吸血引擎II</v>
      </c>
      <c r="M3" t="str">
        <f>$G3&amp;M$1</f>
        <v>Vampire Engine II</v>
      </c>
      <c r="N3" t="str">
        <f>$F3&amp;N$1</f>
        <v>吸血引擎III</v>
      </c>
      <c r="O3" t="str">
        <f>$G3&amp;O$1</f>
        <v>Vampire Engine III</v>
      </c>
    </row>
    <row r="4" spans="5:15">
      <c r="E4" s="1" t="s">
        <v>551</v>
      </c>
      <c r="F4" s="2" t="s">
        <v>636</v>
      </c>
      <c r="G4" s="2" t="s">
        <v>637</v>
      </c>
      <c r="J4" t="str">
        <f t="shared" si="2"/>
        <v>装甲车身I</v>
      </c>
      <c r="K4" t="str">
        <f t="shared" si="3"/>
        <v>Armored Chassis I</v>
      </c>
      <c r="L4" t="str">
        <f>$F4&amp;L$1</f>
        <v>装甲车身II</v>
      </c>
      <c r="M4" t="str">
        <f>$G4&amp;M$1</f>
        <v>Armored Chassis II</v>
      </c>
      <c r="N4" t="str">
        <f>$F4&amp;N$1</f>
        <v>装甲车身III</v>
      </c>
      <c r="O4" t="str">
        <f>$G4&amp;O$1</f>
        <v>Armored Chassis III</v>
      </c>
    </row>
    <row r="5" spans="5:15">
      <c r="E5" s="1" t="s">
        <v>553</v>
      </c>
      <c r="F5" s="2" t="s">
        <v>638</v>
      </c>
      <c r="G5" s="2" t="s">
        <v>639</v>
      </c>
      <c r="J5" t="str">
        <f t="shared" si="2"/>
        <v>防弹装甲I</v>
      </c>
      <c r="K5" t="str">
        <f t="shared" si="3"/>
        <v>Bulletproof Armor I</v>
      </c>
      <c r="L5" t="str">
        <f>$F5&amp;L$1</f>
        <v>防弹装甲II</v>
      </c>
      <c r="M5" t="str">
        <f>$G5&amp;M$1</f>
        <v>Bulletproof Armor II</v>
      </c>
      <c r="N5" t="str">
        <f>$F5&amp;N$1</f>
        <v>防弹装甲III</v>
      </c>
      <c r="O5" t="str">
        <f>$G5&amp;O$1</f>
        <v>Bulletproof Armor III</v>
      </c>
    </row>
    <row r="6" spans="5:15">
      <c r="E6" s="1" t="s">
        <v>554</v>
      </c>
      <c r="F6" s="2" t="s">
        <v>640</v>
      </c>
      <c r="G6" s="2" t="s">
        <v>641</v>
      </c>
      <c r="J6" t="str">
        <f t="shared" si="2"/>
        <v>急速增援I</v>
      </c>
      <c r="K6" t="str">
        <f t="shared" si="3"/>
        <v>Surge Boost I</v>
      </c>
      <c r="L6" t="str">
        <f>$F6&amp;L$1</f>
        <v>急速增援II</v>
      </c>
      <c r="M6" t="str">
        <f>$G6&amp;M$1</f>
        <v>Surge Boost II</v>
      </c>
      <c r="N6" t="str">
        <f>$F6&amp;N$1</f>
        <v>急速增援III</v>
      </c>
      <c r="O6" t="str">
        <f>$G6&amp;O$1</f>
        <v>Surge Boost III</v>
      </c>
    </row>
    <row r="7" spans="5:15">
      <c r="E7" s="1" t="s">
        <v>556</v>
      </c>
      <c r="F7" s="2" t="s">
        <v>642</v>
      </c>
      <c r="G7" s="2" t="s">
        <v>643</v>
      </c>
      <c r="J7" t="str">
        <f t="shared" si="2"/>
        <v>燃料助威I</v>
      </c>
      <c r="K7" t="str">
        <f t="shared" si="3"/>
        <v>Fuel for the Fire I</v>
      </c>
      <c r="L7" t="str">
        <f>$F7&amp;L$1</f>
        <v>燃料助威II</v>
      </c>
      <c r="M7" t="str">
        <f>$G7&amp;M$1</f>
        <v>Fuel for the Fire II</v>
      </c>
      <c r="N7" t="str">
        <f>$F7&amp;N$1</f>
        <v>燃料助威III</v>
      </c>
      <c r="O7" t="str">
        <f>$G7&amp;O$1</f>
        <v>Fuel for the Fire III</v>
      </c>
    </row>
    <row r="8" spans="5:15">
      <c r="E8" s="1" t="s">
        <v>558</v>
      </c>
      <c r="F8" s="2" t="s">
        <v>644</v>
      </c>
      <c r="G8" s="2" t="s">
        <v>645</v>
      </c>
      <c r="J8" t="str">
        <f t="shared" si="2"/>
        <v>游刃有余I</v>
      </c>
      <c r="K8" t="str">
        <f t="shared" si="3"/>
        <v>Graceful Dodge I</v>
      </c>
      <c r="L8" t="str">
        <f>$F8&amp;L$1</f>
        <v>游刃有余II</v>
      </c>
      <c r="M8" t="str">
        <f>$G8&amp;M$1</f>
        <v>Graceful Dodge II</v>
      </c>
      <c r="N8" t="str">
        <f>$F8&amp;N$1</f>
        <v>游刃有余III</v>
      </c>
      <c r="O8" t="str">
        <f>$G8&amp;O$1</f>
        <v>Graceful Dodge III</v>
      </c>
    </row>
    <row r="9" spans="5:15">
      <c r="E9" s="1" t="s">
        <v>560</v>
      </c>
      <c r="F9" s="2" t="s">
        <v>646</v>
      </c>
      <c r="G9" s="2" t="s">
        <v>647</v>
      </c>
      <c r="J9" t="str">
        <f t="shared" si="2"/>
        <v>复生电路I</v>
      </c>
      <c r="K9" t="str">
        <f t="shared" si="3"/>
        <v>Revival Circuit I</v>
      </c>
      <c r="L9" t="str">
        <f>$F9&amp;L$1</f>
        <v>复生电路II</v>
      </c>
      <c r="M9" t="str">
        <f>$G9&amp;M$1</f>
        <v>Revival Circuit II</v>
      </c>
      <c r="N9" t="str">
        <f>$F9&amp;N$1</f>
        <v>复生电路III</v>
      </c>
      <c r="O9" t="str">
        <f>$G9&amp;O$1</f>
        <v>Revival Circuit III</v>
      </c>
    </row>
    <row r="10" spans="5:15">
      <c r="E10" s="1" t="s">
        <v>562</v>
      </c>
      <c r="F10" s="2" t="s">
        <v>648</v>
      </c>
      <c r="G10" s="2" t="s">
        <v>649</v>
      </c>
      <c r="J10" t="str">
        <f t="shared" si="2"/>
        <v>涡轮增压I</v>
      </c>
      <c r="K10" t="str">
        <f t="shared" si="3"/>
        <v>Turbo Charge I</v>
      </c>
      <c r="L10" t="str">
        <f>$F10&amp;L$1</f>
        <v>涡轮增压II</v>
      </c>
      <c r="M10" t="str">
        <f>$G10&amp;M$1</f>
        <v>Turbo Charge II</v>
      </c>
      <c r="N10" t="str">
        <f>$F10&amp;N$1</f>
        <v>涡轮增压III</v>
      </c>
      <c r="O10" t="str">
        <f>$G10&amp;O$1</f>
        <v>Turbo Charge III</v>
      </c>
    </row>
    <row r="11" spans="5:15">
      <c r="E11" s="1" t="s">
        <v>564</v>
      </c>
      <c r="F11" s="2" t="s">
        <v>650</v>
      </c>
      <c r="G11" s="2" t="s">
        <v>651</v>
      </c>
      <c r="J11" t="str">
        <f t="shared" si="2"/>
        <v>重击效应I</v>
      </c>
      <c r="K11" t="str">
        <f t="shared" si="3"/>
        <v>Heavy Impact I</v>
      </c>
      <c r="L11" t="str">
        <f>$F11&amp;L$1</f>
        <v>重击效应II</v>
      </c>
      <c r="M11" t="str">
        <f>$G11&amp;M$1</f>
        <v>Heavy Impact II</v>
      </c>
      <c r="N11" t="str">
        <f>$F11&amp;N$1</f>
        <v>重击效应III</v>
      </c>
      <c r="O11" t="str">
        <f>$G11&amp;O$1</f>
        <v>Heavy Impact III</v>
      </c>
    </row>
    <row r="12" spans="5:15">
      <c r="E12" s="1" t="s">
        <v>565</v>
      </c>
      <c r="F12" s="2" t="s">
        <v>652</v>
      </c>
      <c r="G12" s="2" t="s">
        <v>653</v>
      </c>
      <c r="J12" t="str">
        <f t="shared" si="2"/>
        <v>烟雾掩护I</v>
      </c>
      <c r="K12" t="str">
        <f t="shared" si="3"/>
        <v>Smoke Screen I</v>
      </c>
      <c r="L12" t="str">
        <f>$F12&amp;L$1</f>
        <v>烟雾掩护II</v>
      </c>
      <c r="M12" t="str">
        <f>$G12&amp;M$1</f>
        <v>Smoke Screen II</v>
      </c>
      <c r="N12" t="str">
        <f>$F12&amp;N$1</f>
        <v>烟雾掩护III</v>
      </c>
      <c r="O12" t="str">
        <f>$G12&amp;O$1</f>
        <v>Smoke Screen III</v>
      </c>
    </row>
    <row r="13" spans="5:15">
      <c r="E13" s="1" t="s">
        <v>566</v>
      </c>
      <c r="F13" s="2" t="s">
        <v>654</v>
      </c>
      <c r="G13" s="2" t="s">
        <v>655</v>
      </c>
      <c r="J13" t="str">
        <f t="shared" si="2"/>
        <v>电磁脉冲射击I</v>
      </c>
      <c r="K13" t="str">
        <f t="shared" si="3"/>
        <v>EMP Shot I</v>
      </c>
      <c r="L13" t="str">
        <f>$F13&amp;L$1</f>
        <v>电磁脉冲射击II</v>
      </c>
      <c r="M13" t="str">
        <f>$G13&amp;M$1</f>
        <v>EMP Shot II</v>
      </c>
      <c r="N13" t="str">
        <f>$F13&amp;N$1</f>
        <v>电磁脉冲射击III</v>
      </c>
      <c r="O13" t="str">
        <f>$G13&amp;O$1</f>
        <v>EMP Shot III</v>
      </c>
    </row>
    <row r="14" spans="5:15">
      <c r="E14" s="1" t="s">
        <v>567</v>
      </c>
      <c r="F14" s="2" t="s">
        <v>656</v>
      </c>
      <c r="G14" s="2" t="s">
        <v>657</v>
      </c>
      <c r="J14" t="str">
        <f t="shared" si="2"/>
        <v>加油站修复I</v>
      </c>
      <c r="K14" t="str">
        <f t="shared" si="3"/>
        <v>Pit Stop Repair I</v>
      </c>
      <c r="L14" t="str">
        <f>$F14&amp;L$1</f>
        <v>加油站修复II</v>
      </c>
      <c r="M14" t="str">
        <f>$G14&amp;M$1</f>
        <v>Pit Stop Repair II</v>
      </c>
      <c r="N14" t="str">
        <f>$F14&amp;N$1</f>
        <v>加油站修复III</v>
      </c>
      <c r="O14" t="str">
        <f>$G14&amp;O$1</f>
        <v>Pit Stop Repair III</v>
      </c>
    </row>
    <row r="15" spans="5:15">
      <c r="E15" s="1" t="s">
        <v>568</v>
      </c>
      <c r="F15" t="s">
        <v>658</v>
      </c>
      <c r="G15" t="s">
        <v>659</v>
      </c>
      <c r="J15" t="str">
        <f t="shared" si="2"/>
        <v>狂野之力I</v>
      </c>
      <c r="K15" t="str">
        <f t="shared" si="3"/>
        <v>Wild Power I</v>
      </c>
      <c r="L15" t="str">
        <f>$F15&amp;L$1</f>
        <v>狂野之力II</v>
      </c>
      <c r="M15" t="str">
        <f>$G15&amp;M$1</f>
        <v>Wild Power II</v>
      </c>
      <c r="N15" t="str">
        <f>$F15&amp;N$1</f>
        <v>狂野之力III</v>
      </c>
      <c r="O15" t="str">
        <f>$G15&amp;O$1</f>
        <v>Wild Power III</v>
      </c>
    </row>
    <row r="16" spans="5:15">
      <c r="E16" s="1" t="s">
        <v>570</v>
      </c>
      <c r="F16" t="s">
        <v>660</v>
      </c>
      <c r="G16" t="s">
        <v>661</v>
      </c>
      <c r="J16" t="str">
        <f t="shared" si="2"/>
        <v>疾风骤雨I</v>
      </c>
      <c r="K16" t="str">
        <f t="shared" si="3"/>
        <v>Rapid Storm I</v>
      </c>
      <c r="L16" t="str">
        <f>$F16&amp;L$1</f>
        <v>疾风骤雨II</v>
      </c>
      <c r="M16" t="str">
        <f>$G16&amp;M$1</f>
        <v>Rapid Storm II</v>
      </c>
      <c r="N16" t="str">
        <f>$F16&amp;N$1</f>
        <v>疾风骤雨III</v>
      </c>
      <c r="O16" t="str">
        <f>$G16&amp;O$1</f>
        <v>Rapid Storm III</v>
      </c>
    </row>
    <row r="17" spans="5:15">
      <c r="E17" s="1" t="s">
        <v>571</v>
      </c>
      <c r="F17" t="s">
        <v>662</v>
      </c>
      <c r="G17" t="s">
        <v>663</v>
      </c>
      <c r="J17" t="str">
        <f t="shared" si="2"/>
        <v>雷霆一击I</v>
      </c>
      <c r="K17" t="str">
        <f t="shared" si="3"/>
        <v>Thunder Strike I</v>
      </c>
      <c r="L17" t="str">
        <f>$F17&amp;L$1</f>
        <v>雷霆一击II</v>
      </c>
      <c r="M17" t="str">
        <f>$G17&amp;M$1</f>
        <v>Thunder Strike II</v>
      </c>
      <c r="N17" t="str">
        <f>$F17&amp;N$1</f>
        <v>雷霆一击III</v>
      </c>
      <c r="O17" t="str">
        <f>$G17&amp;O$1</f>
        <v>Thunder Strike III</v>
      </c>
    </row>
    <row r="18" spans="5:15">
      <c r="E18" s="1" t="s">
        <v>573</v>
      </c>
      <c r="F18" t="s">
        <v>664</v>
      </c>
      <c r="G18" t="s">
        <v>665</v>
      </c>
      <c r="J18" t="str">
        <f t="shared" si="2"/>
        <v>东方锋芒I</v>
      </c>
      <c r="K18" t="str">
        <f t="shared" si="3"/>
        <v>Eastern Edge I</v>
      </c>
      <c r="L18" t="str">
        <f>$F18&amp;L$1</f>
        <v>东方锋芒II</v>
      </c>
      <c r="M18" t="str">
        <f>$G18&amp;M$1</f>
        <v>Eastern Edge II</v>
      </c>
      <c r="N18" t="str">
        <f>$F18&amp;N$1</f>
        <v>东方锋芒III</v>
      </c>
      <c r="O18" t="str">
        <f>$G18&amp;O$1</f>
        <v>Eastern Edge III</v>
      </c>
    </row>
    <row r="19" spans="5:15">
      <c r="E19" s="1" t="s">
        <v>574</v>
      </c>
      <c r="F19" t="s">
        <v>666</v>
      </c>
      <c r="G19" t="s">
        <v>667</v>
      </c>
      <c r="J19" t="str">
        <f t="shared" si="2"/>
        <v>疾影如风I</v>
      </c>
      <c r="K19" t="str">
        <f t="shared" si="3"/>
        <v>Swift Shadow I</v>
      </c>
      <c r="L19" t="str">
        <f>$F19&amp;L$1</f>
        <v>疾影如风II</v>
      </c>
      <c r="M19" t="str">
        <f>$G19&amp;M$1</f>
        <v>Swift Shadow II</v>
      </c>
      <c r="N19" t="str">
        <f>$F19&amp;N$1</f>
        <v>疾影如风III</v>
      </c>
      <c r="O19" t="str">
        <f>$G19&amp;O$1</f>
        <v>Swift Shadow III</v>
      </c>
    </row>
    <row r="20" spans="5:15">
      <c r="E20" s="1" t="s">
        <v>575</v>
      </c>
      <c r="F20" t="s">
        <v>668</v>
      </c>
      <c r="G20" t="s">
        <v>669</v>
      </c>
      <c r="J20" t="str">
        <f t="shared" si="2"/>
        <v>极致锋锐I</v>
      </c>
      <c r="K20" t="str">
        <f t="shared" si="3"/>
        <v>Sharp Precision I</v>
      </c>
      <c r="L20" t="str">
        <f>$F20&amp;L$1</f>
        <v>极致锋锐II</v>
      </c>
      <c r="M20" t="str">
        <f>$G20&amp;M$1</f>
        <v>Sharp Precision II</v>
      </c>
      <c r="N20" t="str">
        <f>$F20&amp;N$1</f>
        <v>极致锋锐III</v>
      </c>
      <c r="O20" t="str">
        <f>$G20&amp;O$1</f>
        <v>Sharp Precision III</v>
      </c>
    </row>
    <row r="21" spans="5:15">
      <c r="E21" s="1" t="s">
        <v>576</v>
      </c>
      <c r="F21" t="s">
        <v>670</v>
      </c>
      <c r="G21" t="s">
        <v>671</v>
      </c>
      <c r="J21" t="str">
        <f t="shared" si="2"/>
        <v>科技之锋I</v>
      </c>
      <c r="K21" t="str">
        <f t="shared" si="3"/>
        <v>Tech Blade I</v>
      </c>
      <c r="L21" t="str">
        <f>$F21&amp;L$1</f>
        <v>科技之锋II</v>
      </c>
      <c r="M21" t="str">
        <f>$G21&amp;M$1</f>
        <v>Tech Blade II</v>
      </c>
      <c r="N21" t="str">
        <f>$F21&amp;N$1</f>
        <v>科技之锋III</v>
      </c>
      <c r="O21" t="str">
        <f>$G21&amp;O$1</f>
        <v>Tech Blade III</v>
      </c>
    </row>
    <row r="22" spans="5:15">
      <c r="E22" s="1" t="s">
        <v>577</v>
      </c>
      <c r="F22" t="s">
        <v>672</v>
      </c>
      <c r="G22" t="s">
        <v>673</v>
      </c>
      <c r="J22" t="str">
        <f t="shared" si="2"/>
        <v>光速打击I</v>
      </c>
      <c r="K22" t="str">
        <f t="shared" si="3"/>
        <v>Blazing Speed I</v>
      </c>
      <c r="L22" t="str">
        <f>$F22&amp;L$1</f>
        <v>光速打击II</v>
      </c>
      <c r="M22" t="str">
        <f>$G22&amp;M$1</f>
        <v>Blazing Speed II</v>
      </c>
      <c r="N22" t="str">
        <f>$F22&amp;N$1</f>
        <v>光速打击III</v>
      </c>
      <c r="O22" t="str">
        <f>$G22&amp;O$1</f>
        <v>Blazing Speed III</v>
      </c>
    </row>
    <row r="23" spans="5:15">
      <c r="E23" s="1" t="s">
        <v>578</v>
      </c>
      <c r="F23" t="s">
        <v>674</v>
      </c>
      <c r="G23" t="s">
        <v>675</v>
      </c>
      <c r="J23" t="str">
        <f t="shared" si="2"/>
        <v>尖端精准I</v>
      </c>
      <c r="K23" t="str">
        <f t="shared" si="3"/>
        <v>Precision Edge I</v>
      </c>
      <c r="L23" t="str">
        <f>$F23&amp;L$1</f>
        <v>尖端精准II</v>
      </c>
      <c r="M23" t="str">
        <f>$G23&amp;M$1</f>
        <v>Precision Edge II</v>
      </c>
      <c r="N23" t="str">
        <f>$F23&amp;N$1</f>
        <v>尖端精准III</v>
      </c>
      <c r="O23" t="str">
        <f>$G23&amp;O$1</f>
        <v>Precision Edge III</v>
      </c>
    </row>
    <row r="24" spans="5:15">
      <c r="E24" s="1" t="s">
        <v>579</v>
      </c>
      <c r="F24" t="s">
        <v>676</v>
      </c>
      <c r="G24" t="s">
        <v>677</v>
      </c>
      <c r="J24" t="str">
        <f t="shared" si="2"/>
        <v>霓虹利刃I</v>
      </c>
      <c r="K24" t="str">
        <f t="shared" si="3"/>
        <v>Neon Blade I</v>
      </c>
      <c r="L24" t="str">
        <f>$F24&amp;L$1</f>
        <v>霓虹利刃II</v>
      </c>
      <c r="M24" t="str">
        <f>$G24&amp;M$1</f>
        <v>Neon Blade II</v>
      </c>
      <c r="N24" t="str">
        <f>$F24&amp;N$1</f>
        <v>霓虹利刃III</v>
      </c>
      <c r="O24" t="str">
        <f>$G24&amp;O$1</f>
        <v>Neon Blade III</v>
      </c>
    </row>
    <row r="25" spans="5:15">
      <c r="E25" s="1" t="s">
        <v>580</v>
      </c>
      <c r="F25" t="s">
        <v>678</v>
      </c>
      <c r="G25" t="s">
        <v>679</v>
      </c>
      <c r="J25" t="str">
        <f t="shared" si="2"/>
        <v>闪电疾行I</v>
      </c>
      <c r="K25" t="str">
        <f t="shared" si="3"/>
        <v>Lightning Dash I</v>
      </c>
      <c r="L25" t="str">
        <f>$F25&amp;L$1</f>
        <v>闪电疾行II</v>
      </c>
      <c r="M25" t="str">
        <f>$G25&amp;M$1</f>
        <v>Lightning Dash II</v>
      </c>
      <c r="N25" t="str">
        <f>$F25&amp;N$1</f>
        <v>闪电疾行III</v>
      </c>
      <c r="O25" t="str">
        <f>$G25&amp;O$1</f>
        <v>Lightning Dash III</v>
      </c>
    </row>
    <row r="26" spans="5:15">
      <c r="E26" s="1" t="s">
        <v>581</v>
      </c>
      <c r="F26" t="s">
        <v>680</v>
      </c>
      <c r="G26" t="s">
        <v>681</v>
      </c>
      <c r="J26" t="str">
        <f t="shared" si="2"/>
        <v>极光致命I</v>
      </c>
      <c r="K26" t="str">
        <f t="shared" si="3"/>
        <v>Aurora Strike I</v>
      </c>
      <c r="L26" t="str">
        <f>$F26&amp;L$1</f>
        <v>极光致命II</v>
      </c>
      <c r="M26" t="str">
        <f>$G26&amp;M$1</f>
        <v>Aurora Strike II</v>
      </c>
      <c r="N26" t="str">
        <f>$F26&amp;N$1</f>
        <v>极光致命III</v>
      </c>
      <c r="O26" t="str">
        <f>$G26&amp;O$1</f>
        <v>Aurora Strike III</v>
      </c>
    </row>
    <row r="27" spans="5:5">
      <c r="E27" s="1" t="s">
        <v>582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三选一</vt:lpstr>
      <vt:lpstr>翻译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素匿名</cp:lastModifiedBy>
  <dcterms:created xsi:type="dcterms:W3CDTF">2023-05-12T11:15:00Z</dcterms:created>
  <dcterms:modified xsi:type="dcterms:W3CDTF">2024-12-16T02:48:53Z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